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ommodity Dollars" sheetId="2" state="visible" r:id="rId4"/>
    <sheet name="Oct train Fuel Sum" sheetId="3" state="visible" r:id="rId5"/>
    <sheet name="Oct Train derailment vol." sheetId="4" state="visible" r:id="rId6"/>
    <sheet name="Nov.Train Fuel Sum" sheetId="5" state="visible" r:id="rId7"/>
    <sheet name="Nov. Train derailment vols." sheetId="6" state="visible" r:id="rId8"/>
  </sheets>
  <definedNames>
    <definedName function="false" hidden="false" localSheetId="1" name="_xlnm.Print_Area" vbProcedure="false">'Commodity Dollars'!$A$1:$K$65</definedName>
    <definedName function="false" hidden="false" localSheetId="5" name="_xlnm.Print_Area" vbProcedure="false">'Nov. Train derailment vols.'!$A$1:$G$38</definedName>
    <definedName function="false" hidden="false" localSheetId="4" name="_xlnm.Print_Area" vbProcedure="false">'Nov.Train Fuel Sum'!$A$1:$M$47</definedName>
    <definedName function="false" hidden="false" localSheetId="3" name="_xlnm.Print_Area" vbProcedure="false">'Oct Train derailment vol.'!$A$1:$H$31</definedName>
    <definedName function="false" hidden="false" localSheetId="2" name="_xlnm.Print_Area" vbProcedure="false">'Oct train Fuel Sum'!$A$1:$M$43</definedName>
    <definedName function="false" hidden="false" localSheetId="0" name="_xlnm.Print_Area" vbProcedure="false">Summary!$A$1:$E$27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<sst xmlns="http://schemas.openxmlformats.org/spreadsheetml/2006/main" count="201" uniqueCount="74">
  <si>
    <t xml:space="preserve">Transwestern Pipeline Company</t>
  </si>
  <si>
    <t xml:space="preserve">Train Derailment - Summary of Lost Margins</t>
  </si>
  <si>
    <t xml:space="preserve">Margins</t>
  </si>
  <si>
    <t xml:space="preserve">Lost</t>
  </si>
  <si>
    <t xml:space="preserve">Commodity Volumes Unable to Transport on</t>
  </si>
  <si>
    <t xml:space="preserve">  Firm Contracts</t>
  </si>
  <si>
    <t xml:space="preserve">Fuel Retention Lost in October</t>
  </si>
  <si>
    <t xml:space="preserve">  Fuel Not Used on Pipeline</t>
  </si>
  <si>
    <t xml:space="preserve">     Net Fuel Retention Lost</t>
  </si>
  <si>
    <t xml:space="preserve">.</t>
  </si>
  <si>
    <t xml:space="preserve">Fuel Retention Lost in November</t>
  </si>
  <si>
    <t xml:space="preserve">Total Lost Margins</t>
  </si>
  <si>
    <t xml:space="preserve">Train Derailment - Commodity Volumes Unable to Transport on Firm Contracts</t>
  </si>
  <si>
    <t xml:space="preserve">OUTAGES</t>
  </si>
  <si>
    <t xml:space="preserve">Total</t>
  </si>
  <si>
    <t xml:space="preserve">Commodity Volumes Lost on Firm Contracts</t>
  </si>
  <si>
    <t xml:space="preserve">Train Derailment</t>
  </si>
  <si>
    <t xml:space="preserve">  East of Thoreau to West</t>
  </si>
  <si>
    <t xml:space="preserve">  San Juan to East</t>
  </si>
  <si>
    <t xml:space="preserve">  Ignacio to El Paso</t>
  </si>
  <si>
    <t xml:space="preserve">  San Juan to Thoreau</t>
  </si>
  <si>
    <t xml:space="preserve">  East of Thoreau to East of Thoreau</t>
  </si>
  <si>
    <t xml:space="preserve">Volume Additions</t>
  </si>
  <si>
    <t xml:space="preserve">  Alternate points for East to West Contracts</t>
  </si>
  <si>
    <t xml:space="preserve">Rates</t>
  </si>
  <si>
    <t xml:space="preserve">  East of Thoreau to West </t>
  </si>
  <si>
    <t xml:space="preserve">Total Lost Commodity Margins</t>
  </si>
  <si>
    <t xml:space="preserve">October 2000 Fuel Retention LOSE Estimate</t>
  </si>
  <si>
    <t xml:space="preserve">$s Thou.</t>
  </si>
  <si>
    <t xml:space="preserve">October Train Derailment Lose Forecast</t>
  </si>
  <si>
    <t xml:space="preserve">Retention Calculation</t>
  </si>
  <si>
    <t xml:space="preserve">Displaced</t>
  </si>
  <si>
    <t xml:space="preserve">Index</t>
  </si>
  <si>
    <t xml:space="preserve">WEST</t>
  </si>
  <si>
    <t xml:space="preserve">Daily Vol.</t>
  </si>
  <si>
    <t xml:space="preserve">Fuel %</t>
  </si>
  <si>
    <t xml:space="preserve"># Days</t>
  </si>
  <si>
    <t xml:space="preserve">Retainage</t>
  </si>
  <si>
    <t xml:space="preserve">Price</t>
  </si>
  <si>
    <t xml:space="preserve">   Thoreau to West</t>
  </si>
  <si>
    <t xml:space="preserve">*</t>
  </si>
  <si>
    <t xml:space="preserve">=</t>
  </si>
  <si>
    <t xml:space="preserve">   San Juan to West</t>
  </si>
  <si>
    <t xml:space="preserve">   East of Thoreau to West</t>
  </si>
  <si>
    <t xml:space="preserve">   IG to El Paso Blnc</t>
  </si>
  <si>
    <t xml:space="preserve">   San Juan to Thoreau/IG to I/B Link</t>
  </si>
  <si>
    <r>
      <rPr>
        <b val="true"/>
        <sz val="10"/>
        <rFont val="Arial"/>
        <family val="0"/>
      </rPr>
      <t xml:space="preserve">EAST - </t>
    </r>
    <r>
      <rPr>
        <sz val="10"/>
        <rFont val="Arial"/>
        <family val="0"/>
      </rPr>
      <t xml:space="preserve">Retention</t>
    </r>
  </si>
  <si>
    <t xml:space="preserve">TOTAL RETENTION</t>
  </si>
  <si>
    <t xml:space="preserve">Less Fuel NOT Used *</t>
  </si>
  <si>
    <t xml:space="preserve">Net Fuel Retention </t>
  </si>
  <si>
    <t xml:space="preserve">Unaccounted for</t>
  </si>
  <si>
    <t xml:space="preserve">Net Fuel and Unaccounted </t>
  </si>
  <si>
    <t xml:space="preserve">October 2000</t>
  </si>
  <si>
    <t xml:space="preserve">Train Derailment - Volumes Calculation for Fuel</t>
  </si>
  <si>
    <t xml:space="preserve">Prior Week</t>
  </si>
  <si>
    <t xml:space="preserve">Actual Daily</t>
  </si>
  <si>
    <t xml:space="preserve">Average Daily</t>
  </si>
  <si>
    <t xml:space="preserve">Commodity</t>
  </si>
  <si>
    <t xml:space="preserve">4-Day Daily</t>
  </si>
  <si>
    <t xml:space="preserve">Volumes</t>
  </si>
  <si>
    <t xml:space="preserve">Average</t>
  </si>
  <si>
    <t xml:space="preserve">West  : </t>
  </si>
  <si>
    <t xml:space="preserve">Ignacio to Blanco  :  636.4</t>
  </si>
  <si>
    <t xml:space="preserve">San Juan to Thoreau</t>
  </si>
  <si>
    <t xml:space="preserve">Thoreau to East ofThor.</t>
  </si>
  <si>
    <t xml:space="preserve">November 2000 Fuel Retention LOSE Estimate</t>
  </si>
  <si>
    <t xml:space="preserve">November Train Derailment Forecast</t>
  </si>
  <si>
    <t xml:space="preserve">Net Fuel Retention</t>
  </si>
  <si>
    <t xml:space="preserve">Net Fuel and Unaccounted for </t>
  </si>
  <si>
    <t xml:space="preserve">(1) First of month index price used to calulate hedge gain/(loss)</t>
  </si>
  <si>
    <t xml:space="preserve">November 2000</t>
  </si>
  <si>
    <t xml:space="preserve">West  :   1090</t>
  </si>
  <si>
    <t xml:space="preserve">Ignacio to Blanco  :  624</t>
  </si>
  <si>
    <t xml:space="preserve">Thoreau to East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</si>
</sst>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[$-409]d\-mmm"/>
    <numFmt numFmtId="170" formatCode="0.0000"/>
    <numFmt numFmtId="171" formatCode="0.00"/>
    <numFmt numFmtId="172" formatCode="_(* #,##0.00000_);_(* \(#,##0.00000\);_(* \-??_);_(@_)"/>
    <numFmt numFmtId="173" formatCode="_(\$* #,##0.0000_);_(\$* \(#,##0.0000\);_(\$* \-??_);_(@_)"/>
    <numFmt numFmtId="174" formatCode="_(* #,##0.0000_);_(* \(#,##0.0000\);_(* \-??_);_(@_)"/>
    <numFmt numFmtId="175" formatCode="_(* #,##0.0_);_(* \(#,##0.0\);_(* \-??_);_(@_)"/>
    <numFmt numFmtId="176" formatCode="_(* #,##0.000_);_(* \(#,##0.000\);_(* \-??_);_(@_)"/>
    <numFmt numFmtId="177" formatCode="_(\$* #,##0.000_);_(\$* \(#,##0.000\);_(\$* \-??_);_(@_)"/>
    <numFmt numFmtId="178" formatCode="[$-409]mmm\-yy"/>
    <numFmt numFmtId="179" formatCode="0"/>
    <numFmt numFmtId="180" formatCode="\$#,##0.000_);[RED]&quot;($&quot;#,##0.000\)"/>
    <numFmt numFmtId="181" formatCode="\$#,##0.00_);[RED]&quot;($&quot;#,##0.00\)"/>
    <numFmt numFmtId="182" formatCode="0.000"/>
    <numFmt numFmtId="183" formatCode="#,##0.000_);[RED]\(#,##0.00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9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u val="single"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UM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8.41"/>
    <col collapsed="false" customWidth="true" hidden="false" outlineLevel="0" max="3" min="3" style="0" width="15.85"/>
    <col collapsed="false" customWidth="true" hidden="false" outlineLevel="0" max="4" min="4" style="0" width="4.41"/>
    <col collapsed="false" customWidth="true" hidden="false" outlineLevel="0" max="5" min="5" style="1" width="13.99"/>
  </cols>
  <sheetData>
    <row r="1" customFormat="false" ht="15.75" hidden="false" customHeight="false" outlineLevel="0" collapsed="false">
      <c r="A1" s="2" t="s">
        <v>0</v>
      </c>
      <c r="B1" s="2"/>
      <c r="C1" s="2"/>
    </row>
    <row r="2" customFormat="false" ht="15.75" hidden="false" customHeight="false" outlineLevel="0" collapsed="false">
      <c r="A2" s="2" t="s">
        <v>1</v>
      </c>
      <c r="B2" s="2"/>
      <c r="C2" s="2"/>
    </row>
    <row r="6" customFormat="false" ht="12.75" hidden="false" customHeight="false" outlineLevel="0" collapsed="false">
      <c r="E6" s="3" t="s">
        <v>2</v>
      </c>
    </row>
    <row r="7" customFormat="false" ht="12.75" hidden="false" customHeight="false" outlineLevel="0" collapsed="false">
      <c r="E7" s="4" t="s">
        <v>3</v>
      </c>
    </row>
    <row r="9" customFormat="false" ht="12.75" hidden="false" customHeight="false" outlineLevel="0" collapsed="false">
      <c r="A9" s="0" t="s">
        <v>4</v>
      </c>
    </row>
    <row r="10" customFormat="false" ht="12.75" hidden="false" customHeight="false" outlineLevel="0" collapsed="false">
      <c r="A10" s="0" t="s">
        <v>5</v>
      </c>
      <c r="E10" s="1" t="n">
        <v>-69330</v>
      </c>
    </row>
    <row r="13" customFormat="false" ht="12.75" hidden="false" customHeight="false" outlineLevel="0" collapsed="false">
      <c r="A13" s="0" t="s">
        <v>6</v>
      </c>
      <c r="C13" s="1" t="n">
        <v>-156509</v>
      </c>
    </row>
    <row r="14" customFormat="false" ht="12.75" hidden="false" customHeight="false" outlineLevel="0" collapsed="false">
      <c r="A14" s="0" t="s">
        <v>7</v>
      </c>
      <c r="C14" s="5" t="n">
        <v>33390</v>
      </c>
    </row>
    <row r="15" customFormat="false" ht="12.75" hidden="false" customHeight="false" outlineLevel="0" collapsed="false">
      <c r="A15" s="0" t="s">
        <v>8</v>
      </c>
      <c r="C15" s="6"/>
      <c r="E15" s="1" t="n">
        <f aca="false">SUM(C13:C14)</f>
        <v>-123119</v>
      </c>
    </row>
    <row r="16" customFormat="false" ht="12.75" hidden="false" customHeight="false" outlineLevel="0" collapsed="false">
      <c r="C16" s="6"/>
    </row>
    <row r="17" customFormat="false" ht="12.75" hidden="false" customHeight="false" outlineLevel="0" collapsed="false">
      <c r="C17" s="6"/>
    </row>
    <row r="18" customFormat="false" ht="12.75" hidden="false" customHeight="false" outlineLevel="0" collapsed="false">
      <c r="C18" s="0" t="s">
        <v>9</v>
      </c>
    </row>
    <row r="19" customFormat="false" ht="12.75" hidden="false" customHeight="false" outlineLevel="0" collapsed="false">
      <c r="A19" s="0" t="s">
        <v>10</v>
      </c>
      <c r="C19" s="1" t="n">
        <v>-365653</v>
      </c>
    </row>
    <row r="20" customFormat="false" ht="12.75" hidden="false" customHeight="false" outlineLevel="0" collapsed="false">
      <c r="A20" s="0" t="s">
        <v>7</v>
      </c>
      <c r="C20" s="5" t="n">
        <v>100800</v>
      </c>
    </row>
    <row r="21" customFormat="false" ht="12.75" hidden="false" customHeight="false" outlineLevel="0" collapsed="false">
      <c r="A21" s="0" t="s">
        <v>8</v>
      </c>
      <c r="C21" s="6"/>
      <c r="E21" s="1" t="n">
        <f aca="false">SUM(C19:C20)</f>
        <v>-264853</v>
      </c>
    </row>
    <row r="22" customFormat="false" ht="12.75" hidden="false" customHeight="false" outlineLevel="0" collapsed="false">
      <c r="E22" s="7"/>
    </row>
    <row r="24" customFormat="false" ht="13.5" hidden="false" customHeight="false" outlineLevel="0" collapsed="false">
      <c r="A24" s="0" t="s">
        <v>11</v>
      </c>
      <c r="E24" s="8" t="n">
        <f aca="false">SUM(E10:E22)</f>
        <v>-457302</v>
      </c>
    </row>
    <row r="25" customFormat="false" ht="13.5" hidden="false" customHeight="false" outlineLevel="0" collapsed="false"/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&amp;RPrivileged and Confidential
Subject to Attorney/Client Privilege
Prepared in preparation of Litigation</oddHeader>
    <oddFooter>&amp;L&amp;D  &amp;T
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5"/>
  <sheetViews>
    <sheetView showFormulas="false" showGridLines="true" showRowColHeaders="true" showZeros="true" rightToLeft="false" tabSelected="true" showOutlineSymbols="true" defaultGridColor="true" view="normal" topLeftCell="A31" colorId="64" zoomScale="75" zoomScaleNormal="75" zoomScalePageLayoutView="100" workbookViewId="0">
      <selection pane="topLeft" activeCell="M49" activeCellId="0" sqref="M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8.41"/>
    <col collapsed="false" customWidth="true" hidden="false" outlineLevel="0" max="3" min="3" style="0" width="10.28"/>
    <col collapsed="false" customWidth="true" hidden="false" outlineLevel="0" max="4" min="4" style="0" width="12.42"/>
    <col collapsed="false" customWidth="true" hidden="false" outlineLevel="0" max="5" min="5" style="0" width="2.28"/>
    <col collapsed="false" customWidth="true" hidden="false" outlineLevel="0" max="6" min="6" style="0" width="9.28"/>
    <col collapsed="false" customWidth="true" hidden="false" outlineLevel="0" max="7" min="7" style="0" width="13.28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0" min="10" style="0" width="2.28"/>
    <col collapsed="false" customWidth="true" hidden="false" outlineLevel="0" max="11" min="11" style="0" width="11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12</v>
      </c>
    </row>
    <row r="6" customFormat="false" ht="15.75" hidden="false" customHeight="false" outlineLevel="0" collapsed="false">
      <c r="A6" s="2" t="s">
        <v>13</v>
      </c>
    </row>
    <row r="7" customFormat="false" ht="12.75" hidden="false" customHeight="false" outlineLevel="0" collapsed="false">
      <c r="B7" s="9"/>
      <c r="C7" s="10" t="n">
        <v>36829</v>
      </c>
      <c r="D7" s="10" t="n">
        <v>36830</v>
      </c>
      <c r="E7" s="9"/>
      <c r="F7" s="10" t="n">
        <v>36831</v>
      </c>
      <c r="G7" s="10" t="n">
        <v>36832</v>
      </c>
      <c r="H7" s="10" t="n">
        <v>36833</v>
      </c>
      <c r="I7" s="10" t="n">
        <v>36834</v>
      </c>
      <c r="K7" s="9" t="s">
        <v>14</v>
      </c>
    </row>
    <row r="8" customFormat="false" ht="12.75" hidden="false" customHeight="false" outlineLevel="0" collapsed="false">
      <c r="B8" s="9"/>
      <c r="C8" s="10"/>
      <c r="D8" s="10"/>
      <c r="E8" s="9"/>
      <c r="F8" s="10"/>
      <c r="G8" s="10"/>
      <c r="H8" s="10"/>
      <c r="I8" s="10"/>
      <c r="K8" s="9"/>
    </row>
    <row r="9" customFormat="false" ht="12.75" hidden="false" customHeight="false" outlineLevel="0" collapsed="false">
      <c r="A9" s="11" t="s">
        <v>15</v>
      </c>
    </row>
    <row r="10" customFormat="false" ht="12.75" hidden="false" customHeight="false" outlineLevel="0" collapsed="false">
      <c r="A10" s="12" t="s">
        <v>16</v>
      </c>
    </row>
    <row r="11" customFormat="false" ht="12.75" hidden="false" customHeight="false" outlineLevel="0" collapsed="false">
      <c r="A11" s="0" t="s">
        <v>17</v>
      </c>
      <c r="C11" s="6" t="n">
        <v>-538300</v>
      </c>
      <c r="D11" s="6" t="n">
        <v>-538300</v>
      </c>
      <c r="F11" s="6" t="n">
        <v>-538300</v>
      </c>
      <c r="G11" s="6" t="n">
        <v>-538300</v>
      </c>
      <c r="H11" s="6" t="n">
        <v>-538300</v>
      </c>
      <c r="I11" s="6" t="n">
        <v>-538300</v>
      </c>
      <c r="J11" s="6"/>
      <c r="K11" s="6"/>
    </row>
    <row r="12" customFormat="false" ht="12.75" hidden="false" customHeight="false" outlineLevel="0" collapsed="false">
      <c r="A12" s="0" t="s">
        <v>18</v>
      </c>
      <c r="C12" s="6" t="n">
        <v>-100000</v>
      </c>
      <c r="D12" s="6" t="n">
        <v>-100000</v>
      </c>
      <c r="F12" s="6" t="n">
        <v>-100000</v>
      </c>
      <c r="G12" s="6" t="n">
        <v>-100000</v>
      </c>
      <c r="H12" s="6" t="n">
        <v>-100000</v>
      </c>
      <c r="I12" s="6" t="n">
        <v>-100000</v>
      </c>
      <c r="J12" s="6"/>
      <c r="K12" s="6"/>
    </row>
    <row r="13" customFormat="false" ht="12.75" hidden="false" customHeight="false" outlineLevel="0" collapsed="false">
      <c r="A13" s="12"/>
    </row>
    <row r="14" customFormat="false" ht="12.75" hidden="false" customHeight="false" outlineLevel="0" collapsed="false">
      <c r="A14" s="0" t="s">
        <v>19</v>
      </c>
      <c r="C14" s="6" t="n">
        <v>-131200</v>
      </c>
      <c r="D14" s="6" t="n">
        <v>-93300</v>
      </c>
      <c r="F14" s="6" t="n">
        <v>-101700</v>
      </c>
      <c r="G14" s="6" t="n">
        <v>-123100</v>
      </c>
      <c r="H14" s="6" t="n">
        <v>-100600</v>
      </c>
      <c r="I14" s="6" t="n">
        <v>-56200</v>
      </c>
      <c r="J14" s="6"/>
      <c r="K14" s="6"/>
    </row>
    <row r="15" customFormat="false" ht="12.75" hidden="false" customHeight="false" outlineLevel="0" collapsed="false">
      <c r="A15" s="0" t="s">
        <v>20</v>
      </c>
      <c r="C15" s="6"/>
      <c r="D15" s="6"/>
      <c r="F15" s="6"/>
      <c r="G15" s="6"/>
      <c r="H15" s="6"/>
      <c r="I15" s="6"/>
      <c r="J15" s="6"/>
      <c r="K15" s="6"/>
    </row>
    <row r="16" customFormat="false" ht="12.75" hidden="false" customHeight="false" outlineLevel="0" collapsed="false">
      <c r="A16" s="0" t="s">
        <v>21</v>
      </c>
      <c r="C16" s="6"/>
      <c r="D16" s="6"/>
      <c r="F16" s="6"/>
      <c r="G16" s="6"/>
      <c r="H16" s="6"/>
      <c r="I16" s="6"/>
      <c r="J16" s="6"/>
      <c r="K16" s="6"/>
    </row>
    <row r="18" customFormat="false" ht="12.75" hidden="false" customHeight="false" outlineLevel="0" collapsed="false">
      <c r="C18" s="6"/>
      <c r="D18" s="6"/>
      <c r="F18" s="6"/>
      <c r="G18" s="6"/>
      <c r="H18" s="6"/>
      <c r="I18" s="6"/>
      <c r="J18" s="6"/>
      <c r="K18" s="6"/>
    </row>
    <row r="19" customFormat="false" ht="12.75" hidden="false" customHeight="false" outlineLevel="0" collapsed="false">
      <c r="B19" s="13"/>
      <c r="C19" s="6"/>
      <c r="D19" s="6"/>
      <c r="E19" s="13"/>
      <c r="F19" s="6"/>
      <c r="G19" s="6"/>
      <c r="H19" s="6"/>
      <c r="I19" s="6"/>
      <c r="J19" s="6"/>
      <c r="K19" s="6"/>
    </row>
    <row r="20" customFormat="false" ht="12.75" hidden="false" customHeight="false" outlineLevel="0" collapsed="false">
      <c r="A20" s="0" t="s">
        <v>22</v>
      </c>
      <c r="B20" s="14"/>
      <c r="C20" s="6"/>
      <c r="D20" s="6"/>
      <c r="E20" s="14"/>
      <c r="F20" s="6"/>
      <c r="G20" s="6"/>
      <c r="H20" s="6"/>
      <c r="I20" s="6"/>
      <c r="J20" s="6"/>
      <c r="K20" s="6"/>
    </row>
    <row r="21" customFormat="false" ht="12.75" hidden="false" customHeight="false" outlineLevel="0" collapsed="false">
      <c r="A21" s="0" t="s">
        <v>23</v>
      </c>
      <c r="B21" s="15"/>
      <c r="C21" s="6" t="n">
        <v>226100</v>
      </c>
      <c r="D21" s="6" t="n">
        <v>303200</v>
      </c>
      <c r="E21" s="15"/>
      <c r="F21" s="6" t="n">
        <v>82800</v>
      </c>
      <c r="G21" s="6" t="n">
        <v>196100</v>
      </c>
      <c r="H21" s="6" t="n">
        <v>219800</v>
      </c>
      <c r="I21" s="6" t="n">
        <v>269600</v>
      </c>
      <c r="J21" s="6"/>
      <c r="K21" s="6"/>
    </row>
    <row r="22" customFormat="false" ht="12.75" hidden="false" customHeight="false" outlineLevel="0" collapsed="false">
      <c r="C22" s="6"/>
      <c r="D22" s="6"/>
      <c r="F22" s="6"/>
      <c r="G22" s="6"/>
      <c r="H22" s="6"/>
      <c r="I22" s="6"/>
      <c r="J22" s="6"/>
      <c r="K22" s="6"/>
    </row>
    <row r="23" customFormat="false" ht="12.75" hidden="false" customHeight="false" outlineLevel="0" collapsed="false">
      <c r="C23" s="6"/>
      <c r="D23" s="6"/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C24" s="6"/>
      <c r="D24" s="6"/>
      <c r="F24" s="6"/>
      <c r="G24" s="6"/>
      <c r="H24" s="6"/>
      <c r="I24" s="6"/>
      <c r="J24" s="6"/>
      <c r="K24" s="6"/>
    </row>
    <row r="25" customFormat="false" ht="12.75" hidden="false" customHeight="false" outlineLevel="0" collapsed="false">
      <c r="C25" s="6"/>
      <c r="D25" s="6"/>
      <c r="F25" s="6"/>
      <c r="G25" s="6"/>
      <c r="H25" s="6"/>
      <c r="I25" s="6"/>
      <c r="J25" s="6"/>
      <c r="K25" s="6"/>
    </row>
    <row r="26" customFormat="false" ht="12.75" hidden="false" customHeight="false" outlineLevel="0" collapsed="false">
      <c r="C26" s="6"/>
      <c r="D26" s="6"/>
      <c r="F26" s="6"/>
      <c r="G26" s="6"/>
      <c r="H26" s="6"/>
      <c r="I26" s="6"/>
      <c r="J26" s="6"/>
      <c r="K26" s="6"/>
    </row>
    <row r="27" customFormat="false" ht="12.75" hidden="false" customHeight="false" outlineLevel="0" collapsed="false">
      <c r="A27" s="11" t="s">
        <v>24</v>
      </c>
      <c r="C27" s="6"/>
      <c r="D27" s="6"/>
      <c r="F27" s="6"/>
      <c r="G27" s="6"/>
      <c r="H27" s="6"/>
      <c r="I27" s="6"/>
      <c r="J27" s="6"/>
      <c r="K27" s="6"/>
    </row>
    <row r="28" customFormat="false" ht="12.75" hidden="false" customHeight="false" outlineLevel="0" collapsed="false">
      <c r="A28" s="12" t="s">
        <v>16</v>
      </c>
      <c r="C28" s="16"/>
      <c r="D28" s="16"/>
      <c r="F28" s="16"/>
      <c r="G28" s="16"/>
      <c r="H28" s="16"/>
      <c r="I28" s="16"/>
    </row>
    <row r="29" customFormat="false" ht="12.75" hidden="false" customHeight="false" outlineLevel="0" collapsed="false">
      <c r="A29" s="0" t="s">
        <v>17</v>
      </c>
      <c r="C29" s="17" t="n">
        <v>0.0268</v>
      </c>
      <c r="D29" s="17" t="n">
        <v>0.0268</v>
      </c>
      <c r="E29" s="17"/>
      <c r="F29" s="17" t="n">
        <v>0.0268</v>
      </c>
      <c r="G29" s="17" t="n">
        <v>0.0268</v>
      </c>
      <c r="H29" s="17" t="n">
        <v>0.0268</v>
      </c>
      <c r="I29" s="17" t="n">
        <v>0.0268</v>
      </c>
      <c r="J29" s="6"/>
      <c r="K29" s="6"/>
    </row>
    <row r="30" customFormat="false" ht="12.75" hidden="false" customHeight="false" outlineLevel="0" collapsed="false">
      <c r="A30" s="0" t="s">
        <v>18</v>
      </c>
      <c r="C30" s="17" t="n">
        <v>0.0104</v>
      </c>
      <c r="D30" s="17" t="n">
        <v>0.0104</v>
      </c>
      <c r="E30" s="17"/>
      <c r="F30" s="17" t="n">
        <v>0.0104</v>
      </c>
      <c r="G30" s="17" t="n">
        <v>0.0104</v>
      </c>
      <c r="H30" s="17" t="n">
        <v>0.0104</v>
      </c>
      <c r="I30" s="17" t="n">
        <v>0.0104</v>
      </c>
      <c r="J30" s="6"/>
      <c r="K30" s="6"/>
    </row>
    <row r="31" customFormat="false" ht="12.75" hidden="false" customHeight="false" outlineLevel="0" collapsed="false">
      <c r="A31" s="12"/>
      <c r="C31" s="17"/>
      <c r="D31" s="17"/>
      <c r="E31" s="17"/>
      <c r="F31" s="17"/>
      <c r="G31" s="17"/>
      <c r="H31" s="17"/>
      <c r="I31" s="17"/>
    </row>
    <row r="32" customFormat="false" ht="12.75" hidden="false" customHeight="false" outlineLevel="0" collapsed="false">
      <c r="A32" s="0" t="s">
        <v>19</v>
      </c>
      <c r="C32" s="17" t="n">
        <v>0.0011</v>
      </c>
      <c r="D32" s="17" t="n">
        <v>0.0011</v>
      </c>
      <c r="E32" s="17"/>
      <c r="F32" s="17" t="n">
        <v>0.0011</v>
      </c>
      <c r="G32" s="17" t="n">
        <v>0.0011</v>
      </c>
      <c r="H32" s="17" t="n">
        <v>0.0011</v>
      </c>
      <c r="I32" s="17" t="n">
        <v>0.0011</v>
      </c>
      <c r="J32" s="6"/>
      <c r="K32" s="6"/>
    </row>
    <row r="33" customFormat="false" ht="12.75" hidden="false" customHeight="false" outlineLevel="0" collapsed="false">
      <c r="A33" s="0" t="s">
        <v>20</v>
      </c>
      <c r="C33" s="17"/>
      <c r="D33" s="17"/>
      <c r="E33" s="17"/>
      <c r="F33" s="17"/>
      <c r="G33" s="17"/>
      <c r="H33" s="17"/>
      <c r="I33" s="17"/>
      <c r="J33" s="6"/>
      <c r="K33" s="6"/>
    </row>
    <row r="34" customFormat="false" ht="12.75" hidden="false" customHeight="false" outlineLevel="0" collapsed="false">
      <c r="A34" s="0" t="s">
        <v>25</v>
      </c>
      <c r="C34" s="17"/>
      <c r="D34" s="17"/>
      <c r="E34" s="17"/>
      <c r="F34" s="17"/>
      <c r="G34" s="17"/>
      <c r="H34" s="17"/>
      <c r="I34" s="17"/>
      <c r="J34" s="6"/>
      <c r="K34" s="6"/>
    </row>
    <row r="35" customFormat="false" ht="12.75" hidden="false" customHeight="false" outlineLevel="0" collapsed="false">
      <c r="C35" s="17"/>
      <c r="D35" s="17"/>
      <c r="E35" s="17"/>
      <c r="F35" s="17"/>
      <c r="G35" s="17"/>
      <c r="H35" s="17"/>
      <c r="I35" s="17"/>
    </row>
    <row r="36" customFormat="false" ht="12.75" hidden="false" customHeight="false" outlineLevel="0" collapsed="false">
      <c r="C36" s="17"/>
      <c r="D36" s="17"/>
      <c r="E36" s="17"/>
      <c r="F36" s="17"/>
      <c r="G36" s="17"/>
      <c r="H36" s="17"/>
      <c r="I36" s="17"/>
      <c r="J36" s="6"/>
      <c r="K36" s="6"/>
    </row>
    <row r="37" customFormat="false" ht="12.75" hidden="false" customHeight="false" outlineLevel="0" collapsed="false">
      <c r="B37" s="13"/>
      <c r="C37" s="17"/>
      <c r="D37" s="17"/>
      <c r="E37" s="17"/>
      <c r="F37" s="17"/>
      <c r="G37" s="17"/>
      <c r="H37" s="17"/>
      <c r="I37" s="17"/>
      <c r="J37" s="6"/>
      <c r="K37" s="6"/>
    </row>
    <row r="38" customFormat="false" ht="12.75" hidden="false" customHeight="false" outlineLevel="0" collapsed="false">
      <c r="A38" s="0" t="s">
        <v>22</v>
      </c>
      <c r="B38" s="14"/>
      <c r="C38" s="17"/>
      <c r="D38" s="17"/>
      <c r="E38" s="17"/>
      <c r="F38" s="17"/>
      <c r="G38" s="17"/>
      <c r="H38" s="17"/>
      <c r="I38" s="17"/>
      <c r="J38" s="6"/>
      <c r="K38" s="6"/>
    </row>
    <row r="39" customFormat="false" ht="12.75" hidden="false" customHeight="false" outlineLevel="0" collapsed="false">
      <c r="A39" s="0" t="s">
        <v>23</v>
      </c>
      <c r="B39" s="15"/>
      <c r="C39" s="17" t="n">
        <v>0.0186</v>
      </c>
      <c r="D39" s="17" t="n">
        <v>0.0186</v>
      </c>
      <c r="E39" s="17"/>
      <c r="F39" s="17" t="n">
        <v>0.0186</v>
      </c>
      <c r="G39" s="17" t="n">
        <v>0.0186</v>
      </c>
      <c r="H39" s="17" t="n">
        <v>0.0186</v>
      </c>
      <c r="I39" s="17" t="n">
        <v>0.0186</v>
      </c>
      <c r="J39" s="6"/>
      <c r="K39" s="6"/>
    </row>
    <row r="40" customFormat="false" ht="12.75" hidden="false" customHeight="false" outlineLevel="0" collapsed="false">
      <c r="C40" s="18"/>
      <c r="D40" s="18"/>
      <c r="F40" s="18"/>
      <c r="G40" s="18"/>
      <c r="H40" s="18"/>
      <c r="I40" s="18"/>
      <c r="J40" s="6"/>
      <c r="K40" s="6"/>
    </row>
    <row r="41" customFormat="false" ht="12.75" hidden="false" customHeight="false" outlineLevel="0" collapsed="false">
      <c r="C41" s="16"/>
      <c r="D41" s="16"/>
      <c r="F41" s="16"/>
      <c r="G41" s="16"/>
      <c r="H41" s="16"/>
      <c r="I41" s="16"/>
      <c r="J41" s="6"/>
      <c r="K41" s="6"/>
    </row>
    <row r="42" customFormat="false" ht="12.75" hidden="false" customHeight="false" outlineLevel="0" collapsed="false">
      <c r="C42" s="6"/>
      <c r="D42" s="6"/>
      <c r="F42" s="6"/>
      <c r="G42" s="6"/>
      <c r="H42" s="6"/>
      <c r="I42" s="6"/>
      <c r="J42" s="6"/>
      <c r="K42" s="6"/>
    </row>
    <row r="43" customFormat="false" ht="12.75" hidden="false" customHeight="false" outlineLevel="0" collapsed="false">
      <c r="C43" s="6"/>
      <c r="D43" s="6"/>
      <c r="F43" s="6"/>
      <c r="G43" s="6"/>
      <c r="H43" s="6"/>
      <c r="I43" s="6"/>
      <c r="J43" s="6"/>
      <c r="K43" s="6"/>
    </row>
    <row r="44" customFormat="false" ht="12.75" hidden="false" customHeight="false" outlineLevel="0" collapsed="false">
      <c r="C44" s="6"/>
      <c r="D44" s="6"/>
      <c r="F44" s="6"/>
      <c r="G44" s="6"/>
      <c r="H44" s="6"/>
      <c r="I44" s="6"/>
      <c r="J44" s="6"/>
      <c r="K44" s="6"/>
    </row>
    <row r="45" customFormat="false" ht="12.75" hidden="false" customHeight="false" outlineLevel="0" collapsed="false">
      <c r="A45" s="11" t="s">
        <v>2</v>
      </c>
      <c r="C45" s="6"/>
      <c r="D45" s="6"/>
      <c r="F45" s="6"/>
      <c r="G45" s="6"/>
      <c r="H45" s="6"/>
      <c r="I45" s="6"/>
      <c r="J45" s="6"/>
      <c r="K45" s="6"/>
    </row>
    <row r="46" customFormat="false" ht="12.75" hidden="false" customHeight="false" outlineLevel="0" collapsed="false">
      <c r="A46" s="12" t="s">
        <v>16</v>
      </c>
    </row>
    <row r="47" customFormat="false" ht="12.75" hidden="false" customHeight="false" outlineLevel="0" collapsed="false">
      <c r="A47" s="0" t="s">
        <v>17</v>
      </c>
      <c r="C47" s="1" t="n">
        <f aca="false">C29*C11</f>
        <v>-14426.44</v>
      </c>
      <c r="D47" s="1" t="n">
        <f aca="false">D29*D11</f>
        <v>-14426.44</v>
      </c>
      <c r="E47" s="1"/>
      <c r="F47" s="1" t="n">
        <f aca="false">F29*F11</f>
        <v>-14426.44</v>
      </c>
      <c r="G47" s="1" t="n">
        <f aca="false">G29*G11</f>
        <v>-14426.44</v>
      </c>
      <c r="H47" s="1" t="n">
        <f aca="false">H29*H11</f>
        <v>-14426.44</v>
      </c>
      <c r="I47" s="1" t="n">
        <f aca="false">I29*I11</f>
        <v>-14426.44</v>
      </c>
      <c r="J47" s="6"/>
      <c r="K47" s="6"/>
    </row>
    <row r="48" customFormat="false" ht="12.75" hidden="false" customHeight="false" outlineLevel="0" collapsed="false">
      <c r="A48" s="0" t="s">
        <v>18</v>
      </c>
      <c r="C48" s="6" t="n">
        <f aca="false">C30*C12</f>
        <v>-1040</v>
      </c>
      <c r="D48" s="6" t="n">
        <f aca="false">D30*D12</f>
        <v>-1040</v>
      </c>
      <c r="F48" s="6" t="n">
        <f aca="false">F30*F12</f>
        <v>-1040</v>
      </c>
      <c r="G48" s="6" t="n">
        <f aca="false">G30*G12</f>
        <v>-1040</v>
      </c>
      <c r="H48" s="6" t="n">
        <f aca="false">H30*H12</f>
        <v>-1040</v>
      </c>
      <c r="I48" s="6" t="n">
        <f aca="false">I30*I12</f>
        <v>-1040</v>
      </c>
      <c r="J48" s="6"/>
      <c r="K48" s="6"/>
    </row>
    <row r="49" customFormat="false" ht="12.75" hidden="false" customHeight="false" outlineLevel="0" collapsed="false">
      <c r="A49" s="12"/>
      <c r="C49" s="6" t="n">
        <f aca="false">C31*C13</f>
        <v>0</v>
      </c>
      <c r="D49" s="6" t="n">
        <f aca="false">D31*D13</f>
        <v>0</v>
      </c>
      <c r="F49" s="6" t="n">
        <f aca="false">F31*F13</f>
        <v>0</v>
      </c>
      <c r="G49" s="6" t="n">
        <f aca="false">G31*G13</f>
        <v>0</v>
      </c>
      <c r="H49" s="6" t="n">
        <f aca="false">H31*H13</f>
        <v>0</v>
      </c>
      <c r="I49" s="6" t="n">
        <f aca="false">I31*I13</f>
        <v>0</v>
      </c>
    </row>
    <row r="50" customFormat="false" ht="12.75" hidden="false" customHeight="false" outlineLevel="0" collapsed="false">
      <c r="A50" s="0" t="s">
        <v>19</v>
      </c>
      <c r="C50" s="6" t="n">
        <f aca="false">C32*C14</f>
        <v>-144.32</v>
      </c>
      <c r="D50" s="6" t="n">
        <f aca="false">D32*D14</f>
        <v>-102.63</v>
      </c>
      <c r="F50" s="6" t="n">
        <f aca="false">F32*F14</f>
        <v>-111.87</v>
      </c>
      <c r="G50" s="6" t="n">
        <f aca="false">G32*G14</f>
        <v>-135.41</v>
      </c>
      <c r="H50" s="6" t="n">
        <f aca="false">H32*H14</f>
        <v>-110.66</v>
      </c>
      <c r="I50" s="6" t="n">
        <f aca="false">I32*I14</f>
        <v>-61.82</v>
      </c>
      <c r="J50" s="6"/>
      <c r="K50" s="6"/>
    </row>
    <row r="51" customFormat="false" ht="12.75" hidden="false" customHeight="false" outlineLevel="0" collapsed="false">
      <c r="A51" s="0" t="s">
        <v>20</v>
      </c>
      <c r="C51" s="6" t="n">
        <f aca="false">C33*C15</f>
        <v>0</v>
      </c>
      <c r="D51" s="6" t="n">
        <f aca="false">D33*D15</f>
        <v>0</v>
      </c>
      <c r="F51" s="6" t="n">
        <f aca="false">F33*F15</f>
        <v>0</v>
      </c>
      <c r="G51" s="6" t="n">
        <f aca="false">G33*G15</f>
        <v>0</v>
      </c>
      <c r="H51" s="6" t="n">
        <f aca="false">H33*H15</f>
        <v>0</v>
      </c>
      <c r="I51" s="6" t="n">
        <f aca="false">I33*I15</f>
        <v>0</v>
      </c>
      <c r="J51" s="6"/>
      <c r="K51" s="6"/>
    </row>
    <row r="52" customFormat="false" ht="12.75" hidden="false" customHeight="false" outlineLevel="0" collapsed="false">
      <c r="A52" s="0" t="s">
        <v>25</v>
      </c>
      <c r="C52" s="6" t="n">
        <f aca="false">C34*C16</f>
        <v>0</v>
      </c>
      <c r="D52" s="6" t="n">
        <f aca="false">D34*D16</f>
        <v>0</v>
      </c>
      <c r="F52" s="6" t="n">
        <f aca="false">F34*F16</f>
        <v>0</v>
      </c>
      <c r="G52" s="6" t="n">
        <f aca="false">G34*G16</f>
        <v>0</v>
      </c>
      <c r="H52" s="6" t="n">
        <f aca="false">H34*H16</f>
        <v>0</v>
      </c>
      <c r="I52" s="6" t="n">
        <f aca="false">I34*I16</f>
        <v>0</v>
      </c>
      <c r="J52" s="6"/>
      <c r="K52" s="6"/>
    </row>
    <row r="53" customFormat="false" ht="12.75" hidden="false" customHeight="false" outlineLevel="0" collapsed="false">
      <c r="C53" s="6" t="n">
        <f aca="false">C35*C17</f>
        <v>0</v>
      </c>
      <c r="D53" s="6" t="n">
        <f aca="false">D35*D17</f>
        <v>0</v>
      </c>
      <c r="F53" s="6" t="n">
        <f aca="false">F35*F17</f>
        <v>0</v>
      </c>
      <c r="G53" s="6" t="n">
        <f aca="false">G35*G17</f>
        <v>0</v>
      </c>
      <c r="H53" s="6" t="n">
        <f aca="false">H35*H17</f>
        <v>0</v>
      </c>
      <c r="I53" s="6" t="n">
        <f aca="false">I35*I17</f>
        <v>0</v>
      </c>
    </row>
    <row r="54" customFormat="false" ht="12.75" hidden="false" customHeight="false" outlineLevel="0" collapsed="false">
      <c r="C54" s="6" t="n">
        <f aca="false">C36*C18</f>
        <v>0</v>
      </c>
      <c r="D54" s="6" t="n">
        <f aca="false">D36*D18</f>
        <v>0</v>
      </c>
      <c r="F54" s="6" t="n">
        <f aca="false">F36*F18</f>
        <v>0</v>
      </c>
      <c r="G54" s="6" t="n">
        <f aca="false">G36*G18</f>
        <v>0</v>
      </c>
      <c r="H54" s="6" t="n">
        <f aca="false">H36*H18</f>
        <v>0</v>
      </c>
      <c r="I54" s="6" t="n">
        <f aca="false">I36*I18</f>
        <v>0</v>
      </c>
      <c r="J54" s="6"/>
      <c r="K54" s="6"/>
    </row>
    <row r="55" customFormat="false" ht="12.75" hidden="false" customHeight="false" outlineLevel="0" collapsed="false">
      <c r="B55" s="13"/>
      <c r="C55" s="6" t="n">
        <f aca="false">C37*C19</f>
        <v>0</v>
      </c>
      <c r="D55" s="6" t="n">
        <f aca="false">D37*D19</f>
        <v>0</v>
      </c>
      <c r="E55" s="13"/>
      <c r="F55" s="6" t="n">
        <f aca="false">F37*F19</f>
        <v>0</v>
      </c>
      <c r="G55" s="6" t="n">
        <f aca="false">G37*G19</f>
        <v>0</v>
      </c>
      <c r="H55" s="6" t="n">
        <f aca="false">H37*H19</f>
        <v>0</v>
      </c>
      <c r="I55" s="6" t="n">
        <f aca="false">I37*I19</f>
        <v>0</v>
      </c>
      <c r="J55" s="6"/>
      <c r="K55" s="6"/>
    </row>
    <row r="56" customFormat="false" ht="12.75" hidden="false" customHeight="false" outlineLevel="0" collapsed="false">
      <c r="A56" s="0" t="s">
        <v>22</v>
      </c>
      <c r="B56" s="14"/>
      <c r="C56" s="6" t="n">
        <f aca="false">C38*C20</f>
        <v>0</v>
      </c>
      <c r="D56" s="6" t="n">
        <f aca="false">D38*D20</f>
        <v>0</v>
      </c>
      <c r="E56" s="14"/>
      <c r="F56" s="6" t="n">
        <f aca="false">F38*F20</f>
        <v>0</v>
      </c>
      <c r="G56" s="6" t="n">
        <f aca="false">G38*G20</f>
        <v>0</v>
      </c>
      <c r="H56" s="6" t="n">
        <f aca="false">H38*H20</f>
        <v>0</v>
      </c>
      <c r="I56" s="6" t="n">
        <f aca="false">I38*I20</f>
        <v>0</v>
      </c>
      <c r="J56" s="6"/>
      <c r="K56" s="6"/>
    </row>
    <row r="57" customFormat="false" ht="12.75" hidden="false" customHeight="false" outlineLevel="0" collapsed="false">
      <c r="A57" s="0" t="s">
        <v>23</v>
      </c>
      <c r="B57" s="15"/>
      <c r="C57" s="6" t="n">
        <f aca="false">C39*C21</f>
        <v>4205.46</v>
      </c>
      <c r="D57" s="6" t="n">
        <f aca="false">D39*D21</f>
        <v>5639.52</v>
      </c>
      <c r="E57" s="15"/>
      <c r="F57" s="6" t="n">
        <f aca="false">F39*F21</f>
        <v>1540.08</v>
      </c>
      <c r="G57" s="6" t="n">
        <f aca="false">G39*G21</f>
        <v>3647.46</v>
      </c>
      <c r="H57" s="6" t="n">
        <f aca="false">H39*H21</f>
        <v>4088.28</v>
      </c>
      <c r="I57" s="6" t="n">
        <f aca="false">I39*I21</f>
        <v>5014.56</v>
      </c>
      <c r="J57" s="6"/>
      <c r="K57" s="6"/>
    </row>
    <row r="58" customFormat="false" ht="12.75" hidden="false" customHeight="false" outlineLevel="0" collapsed="false">
      <c r="C58" s="6"/>
      <c r="D58" s="6"/>
      <c r="F58" s="6"/>
      <c r="G58" s="6"/>
      <c r="H58" s="6"/>
      <c r="I58" s="6"/>
      <c r="J58" s="6"/>
      <c r="K58" s="6"/>
    </row>
    <row r="59" customFormat="false" ht="12.75" hidden="false" customHeight="false" outlineLevel="0" collapsed="false">
      <c r="C59" s="6"/>
      <c r="D59" s="6"/>
      <c r="F59" s="6"/>
      <c r="G59" s="6"/>
      <c r="H59" s="6"/>
      <c r="I59" s="6"/>
      <c r="J59" s="6"/>
      <c r="K59" s="6"/>
    </row>
    <row r="60" customFormat="false" ht="12.75" hidden="false" customHeight="false" outlineLevel="0" collapsed="false">
      <c r="C60" s="5"/>
      <c r="D60" s="5"/>
      <c r="F60" s="5"/>
      <c r="G60" s="5"/>
      <c r="H60" s="5"/>
      <c r="I60" s="5"/>
      <c r="J60" s="6"/>
      <c r="K60" s="6"/>
    </row>
    <row r="61" customFormat="false" ht="12.75" hidden="false" customHeight="false" outlineLevel="0" collapsed="false">
      <c r="F61" s="6"/>
      <c r="G61" s="6"/>
      <c r="H61" s="6"/>
      <c r="I61" s="6"/>
      <c r="J61" s="6"/>
      <c r="K61" s="6"/>
    </row>
    <row r="62" customFormat="false" ht="12.75" hidden="false" customHeight="false" outlineLevel="0" collapsed="false">
      <c r="A62" s="0" t="s">
        <v>26</v>
      </c>
      <c r="C62" s="1" t="n">
        <f aca="false">SUM(C47:C61)</f>
        <v>-11405.3</v>
      </c>
      <c r="D62" s="1" t="n">
        <f aca="false">SUM(D47:D61)</f>
        <v>-9929.55</v>
      </c>
      <c r="E62" s="1" t="n">
        <f aca="false">SUM(E47:E61)</f>
        <v>0</v>
      </c>
      <c r="F62" s="1" t="n">
        <f aca="false">SUM(F47:F61)</f>
        <v>-14038.23</v>
      </c>
      <c r="G62" s="1" t="n">
        <f aca="false">SUM(G47:G61)</f>
        <v>-11954.39</v>
      </c>
      <c r="H62" s="1" t="n">
        <f aca="false">SUM(H47:H61)</f>
        <v>-11488.82</v>
      </c>
      <c r="I62" s="1" t="n">
        <f aca="false">SUM(I47:I61)</f>
        <v>-10513.7</v>
      </c>
      <c r="J62" s="6"/>
      <c r="K62" s="19" t="n">
        <f aca="false">SUM(C62:J62)</f>
        <v>-69329.99</v>
      </c>
    </row>
    <row r="63" customFormat="false" ht="12.75" hidden="false" customHeight="false" outlineLevel="0" collapsed="false">
      <c r="F63" s="6"/>
      <c r="G63" s="6"/>
      <c r="H63" s="6"/>
      <c r="I63" s="6"/>
      <c r="J63" s="6"/>
      <c r="K63" s="6"/>
    </row>
    <row r="64" customFormat="false" ht="12.75" hidden="false" customHeight="false" outlineLevel="0" collapsed="false">
      <c r="F64" s="6"/>
      <c r="G64" s="6"/>
      <c r="H64" s="6"/>
      <c r="I64" s="6"/>
      <c r="J64" s="6"/>
      <c r="K64" s="6"/>
    </row>
    <row r="65" customFormat="false" ht="12.75" hidden="false" customHeight="false" outlineLevel="0" collapsed="false">
      <c r="F65" s="6"/>
      <c r="G65" s="6"/>
      <c r="H65" s="6"/>
      <c r="I65" s="6"/>
      <c r="J65" s="6"/>
      <c r="K65" s="6"/>
    </row>
    <row r="66" customFormat="false" ht="12.75" hidden="false" customHeight="false" outlineLevel="0" collapsed="false">
      <c r="F66" s="6"/>
      <c r="G66" s="6"/>
      <c r="H66" s="6"/>
      <c r="I66" s="6"/>
      <c r="J66" s="6"/>
      <c r="K66" s="6"/>
    </row>
    <row r="67" customFormat="false" ht="12.75" hidden="false" customHeight="false" outlineLevel="0" collapsed="false">
      <c r="F67" s="6"/>
      <c r="G67" s="6"/>
      <c r="H67" s="6"/>
      <c r="I67" s="6"/>
      <c r="J67" s="6"/>
      <c r="K67" s="6"/>
    </row>
    <row r="68" customFormat="false" ht="12.75" hidden="false" customHeight="false" outlineLevel="0" collapsed="false">
      <c r="F68" s="6"/>
      <c r="G68" s="6"/>
      <c r="H68" s="6"/>
      <c r="I68" s="6"/>
      <c r="J68" s="6"/>
      <c r="K68" s="6"/>
    </row>
    <row r="69" customFormat="false" ht="12.75" hidden="false" customHeight="false" outlineLevel="0" collapsed="false">
      <c r="F69" s="6"/>
      <c r="G69" s="6"/>
      <c r="H69" s="6"/>
      <c r="I69" s="6"/>
      <c r="J69" s="6"/>
      <c r="K69" s="6"/>
    </row>
    <row r="70" customFormat="false" ht="12.75" hidden="false" customHeight="false" outlineLevel="0" collapsed="false">
      <c r="F70" s="6"/>
      <c r="G70" s="6"/>
      <c r="H70" s="6"/>
      <c r="I70" s="6"/>
      <c r="J70" s="6"/>
      <c r="K70" s="6"/>
    </row>
    <row r="71" customFormat="false" ht="12.75" hidden="false" customHeight="false" outlineLevel="0" collapsed="false">
      <c r="F71" s="6"/>
      <c r="G71" s="6"/>
      <c r="H71" s="6"/>
      <c r="I71" s="6"/>
      <c r="J71" s="6"/>
      <c r="K71" s="6"/>
    </row>
    <row r="72" customFormat="false" ht="12.75" hidden="false" customHeight="false" outlineLevel="0" collapsed="false">
      <c r="F72" s="6"/>
      <c r="G72" s="6"/>
      <c r="H72" s="6"/>
      <c r="I72" s="6"/>
      <c r="J72" s="6"/>
      <c r="K72" s="6"/>
    </row>
    <row r="73" customFormat="false" ht="12.75" hidden="false" customHeight="false" outlineLevel="0" collapsed="false">
      <c r="F73" s="6"/>
      <c r="G73" s="6"/>
      <c r="H73" s="6"/>
      <c r="I73" s="6"/>
      <c r="J73" s="6"/>
      <c r="K73" s="6"/>
    </row>
    <row r="74" customFormat="false" ht="12.75" hidden="false" customHeight="false" outlineLevel="0" collapsed="false">
      <c r="F74" s="6"/>
      <c r="G74" s="6"/>
      <c r="H74" s="6"/>
      <c r="I74" s="6"/>
      <c r="J74" s="6"/>
      <c r="K74" s="6"/>
    </row>
    <row r="75" customFormat="false" ht="12.75" hidden="false" customHeight="false" outlineLevel="0" collapsed="false">
      <c r="F75" s="6"/>
      <c r="G75" s="6"/>
      <c r="H75" s="6"/>
      <c r="I75" s="6"/>
      <c r="J75" s="6"/>
      <c r="K75" s="6"/>
    </row>
    <row r="76" customFormat="false" ht="12.75" hidden="false" customHeight="false" outlineLevel="0" collapsed="false">
      <c r="F76" s="6"/>
      <c r="G76" s="6"/>
      <c r="H76" s="6"/>
      <c r="I76" s="6"/>
      <c r="J76" s="6"/>
      <c r="K76" s="6"/>
    </row>
    <row r="77" customFormat="false" ht="12.75" hidden="false" customHeight="false" outlineLevel="0" collapsed="false">
      <c r="F77" s="6"/>
      <c r="G77" s="6"/>
      <c r="H77" s="6"/>
      <c r="I77" s="6"/>
      <c r="J77" s="6"/>
      <c r="K77" s="6"/>
    </row>
    <row r="78" customFormat="false" ht="12.75" hidden="false" customHeight="false" outlineLevel="0" collapsed="false">
      <c r="F78" s="6"/>
      <c r="G78" s="6"/>
      <c r="H78" s="6"/>
      <c r="I78" s="6"/>
      <c r="J78" s="6"/>
      <c r="K78" s="6"/>
    </row>
    <row r="79" customFormat="false" ht="12.75" hidden="false" customHeight="false" outlineLevel="0" collapsed="false">
      <c r="F79" s="6"/>
      <c r="G79" s="6"/>
      <c r="H79" s="6"/>
      <c r="I79" s="6"/>
      <c r="J79" s="6"/>
      <c r="K79" s="6"/>
    </row>
    <row r="80" customFormat="false" ht="12.75" hidden="false" customHeight="false" outlineLevel="0" collapsed="false">
      <c r="F80" s="6"/>
      <c r="G80" s="6"/>
      <c r="H80" s="6"/>
      <c r="I80" s="6"/>
      <c r="J80" s="6"/>
      <c r="K80" s="6"/>
    </row>
    <row r="81" customFormat="false" ht="12.75" hidden="false" customHeight="false" outlineLevel="0" collapsed="false">
      <c r="F81" s="6"/>
      <c r="G81" s="6"/>
      <c r="H81" s="6"/>
      <c r="I81" s="6"/>
      <c r="J81" s="6"/>
      <c r="K81" s="6"/>
    </row>
    <row r="82" customFormat="false" ht="12.75" hidden="false" customHeight="false" outlineLevel="0" collapsed="false">
      <c r="F82" s="6"/>
      <c r="G82" s="6"/>
      <c r="H82" s="6"/>
      <c r="I82" s="6"/>
      <c r="J82" s="6"/>
      <c r="K82" s="6"/>
    </row>
    <row r="83" customFormat="false" ht="12.75" hidden="false" customHeight="false" outlineLevel="0" collapsed="false">
      <c r="F83" s="6"/>
      <c r="G83" s="6"/>
      <c r="H83" s="6"/>
      <c r="I83" s="6"/>
      <c r="J83" s="6"/>
      <c r="K83" s="6"/>
    </row>
    <row r="84" customFormat="false" ht="12.75" hidden="false" customHeight="false" outlineLevel="0" collapsed="false">
      <c r="F84" s="6"/>
      <c r="G84" s="6"/>
      <c r="H84" s="6"/>
      <c r="I84" s="6"/>
      <c r="J84" s="6"/>
      <c r="K84" s="6"/>
    </row>
    <row r="85" customFormat="false" ht="12.75" hidden="false" customHeight="false" outlineLevel="0" collapsed="false">
      <c r="F85" s="6"/>
      <c r="G85" s="6"/>
      <c r="H85" s="6"/>
      <c r="I85" s="6"/>
      <c r="J85" s="6"/>
      <c r="K85" s="6"/>
    </row>
    <row r="86" customFormat="false" ht="12.75" hidden="false" customHeight="false" outlineLevel="0" collapsed="false">
      <c r="F86" s="6"/>
      <c r="G86" s="6"/>
      <c r="H86" s="6"/>
      <c r="I86" s="6"/>
      <c r="J86" s="6"/>
      <c r="K86" s="6"/>
    </row>
    <row r="87" customFormat="false" ht="12.75" hidden="false" customHeight="false" outlineLevel="0" collapsed="false">
      <c r="F87" s="6"/>
      <c r="G87" s="6"/>
      <c r="H87" s="6"/>
      <c r="I87" s="6"/>
      <c r="J87" s="6"/>
      <c r="K87" s="6"/>
    </row>
    <row r="88" customFormat="false" ht="12.75" hidden="false" customHeight="false" outlineLevel="0" collapsed="false">
      <c r="F88" s="6"/>
      <c r="G88" s="6"/>
      <c r="H88" s="6"/>
      <c r="I88" s="6"/>
      <c r="J88" s="6"/>
      <c r="K88" s="6"/>
    </row>
    <row r="89" customFormat="false" ht="12.75" hidden="false" customHeight="false" outlineLevel="0" collapsed="false">
      <c r="F89" s="6"/>
      <c r="G89" s="6"/>
      <c r="H89" s="6"/>
      <c r="I89" s="6"/>
      <c r="J89" s="6"/>
      <c r="K89" s="6"/>
    </row>
    <row r="90" customFormat="false" ht="12.75" hidden="false" customHeight="false" outlineLevel="0" collapsed="false">
      <c r="F90" s="6"/>
      <c r="G90" s="6"/>
      <c r="H90" s="6"/>
      <c r="I90" s="6"/>
      <c r="J90" s="6"/>
      <c r="K90" s="6"/>
    </row>
    <row r="91" customFormat="false" ht="12.75" hidden="false" customHeight="false" outlineLevel="0" collapsed="false">
      <c r="F91" s="6"/>
      <c r="G91" s="6"/>
      <c r="H91" s="6"/>
      <c r="I91" s="6"/>
      <c r="J91" s="6"/>
      <c r="K91" s="6"/>
    </row>
    <row r="92" customFormat="false" ht="12.75" hidden="false" customHeight="false" outlineLevel="0" collapsed="false">
      <c r="F92" s="6"/>
      <c r="G92" s="6"/>
      <c r="H92" s="6"/>
      <c r="I92" s="6"/>
      <c r="J92" s="6"/>
      <c r="K92" s="6"/>
    </row>
    <row r="93" customFormat="false" ht="12.75" hidden="false" customHeight="false" outlineLevel="0" collapsed="false">
      <c r="F93" s="6"/>
      <c r="G93" s="6"/>
      <c r="H93" s="6"/>
      <c r="I93" s="6"/>
      <c r="J93" s="6"/>
      <c r="K93" s="6"/>
    </row>
    <row r="94" customFormat="false" ht="12.75" hidden="false" customHeight="false" outlineLevel="0" collapsed="false">
      <c r="F94" s="6"/>
      <c r="G94" s="6"/>
      <c r="H94" s="6"/>
      <c r="I94" s="6"/>
      <c r="J94" s="6"/>
      <c r="K94" s="6"/>
    </row>
    <row r="95" customFormat="false" ht="12.75" hidden="false" customHeight="false" outlineLevel="0" collapsed="false">
      <c r="F95" s="6"/>
      <c r="G95" s="6"/>
      <c r="H95" s="6"/>
      <c r="I95" s="6"/>
      <c r="J95" s="6"/>
      <c r="K95" s="6"/>
    </row>
    <row r="96" customFormat="false" ht="12.75" hidden="false" customHeight="false" outlineLevel="0" collapsed="false">
      <c r="F96" s="6"/>
      <c r="G96" s="6"/>
      <c r="H96" s="6"/>
      <c r="I96" s="6"/>
      <c r="J96" s="6"/>
      <c r="K96" s="6"/>
    </row>
    <row r="97" customFormat="false" ht="12.75" hidden="false" customHeight="false" outlineLevel="0" collapsed="false">
      <c r="F97" s="6"/>
      <c r="G97" s="6"/>
      <c r="H97" s="6"/>
      <c r="I97" s="6"/>
      <c r="J97" s="6"/>
      <c r="K97" s="6"/>
    </row>
    <row r="98" customFormat="false" ht="12.75" hidden="false" customHeight="false" outlineLevel="0" collapsed="false">
      <c r="F98" s="6"/>
      <c r="G98" s="6"/>
      <c r="H98" s="6"/>
      <c r="I98" s="6"/>
      <c r="J98" s="6"/>
      <c r="K98" s="6"/>
    </row>
    <row r="99" customFormat="false" ht="12.75" hidden="false" customHeight="false" outlineLevel="0" collapsed="false">
      <c r="F99" s="6"/>
      <c r="G99" s="6"/>
      <c r="H99" s="6"/>
      <c r="I99" s="6"/>
      <c r="J99" s="6"/>
      <c r="K99" s="6"/>
    </row>
    <row r="100" customFormat="false" ht="12.75" hidden="false" customHeight="false" outlineLevel="0" collapsed="false">
      <c r="F100" s="6"/>
      <c r="G100" s="6"/>
      <c r="H100" s="6"/>
      <c r="I100" s="6"/>
      <c r="J100" s="6"/>
      <c r="K100" s="6"/>
    </row>
    <row r="101" customFormat="false" ht="12.75" hidden="false" customHeight="false" outlineLevel="0" collapsed="false">
      <c r="F101" s="6"/>
      <c r="G101" s="6"/>
      <c r="H101" s="6"/>
      <c r="I101" s="6"/>
      <c r="J101" s="6"/>
      <c r="K101" s="6"/>
    </row>
    <row r="102" customFormat="false" ht="12.75" hidden="false" customHeight="false" outlineLevel="0" collapsed="false">
      <c r="F102" s="6"/>
      <c r="G102" s="6"/>
      <c r="H102" s="6"/>
      <c r="I102" s="6"/>
      <c r="J102" s="6"/>
      <c r="K102" s="6"/>
    </row>
    <row r="103" customFormat="false" ht="12.75" hidden="false" customHeight="false" outlineLevel="0" collapsed="false">
      <c r="F103" s="6"/>
      <c r="G103" s="6"/>
      <c r="H103" s="6"/>
      <c r="I103" s="6"/>
      <c r="J103" s="6"/>
      <c r="K103" s="6"/>
    </row>
    <row r="104" customFormat="false" ht="12.75" hidden="false" customHeight="false" outlineLevel="0" collapsed="false">
      <c r="F104" s="6"/>
      <c r="G104" s="6"/>
      <c r="H104" s="6"/>
      <c r="I104" s="6"/>
      <c r="J104" s="6"/>
      <c r="K104" s="6"/>
    </row>
    <row r="105" customFormat="false" ht="12.75" hidden="false" customHeight="false" outlineLevel="0" collapsed="false">
      <c r="F105" s="6"/>
      <c r="G105" s="6"/>
      <c r="H105" s="6"/>
      <c r="I105" s="6"/>
      <c r="J105" s="6"/>
      <c r="K105" s="6"/>
    </row>
    <row r="106" customFormat="false" ht="12.75" hidden="false" customHeight="false" outlineLevel="0" collapsed="false">
      <c r="F106" s="6"/>
      <c r="G106" s="6"/>
      <c r="H106" s="6"/>
      <c r="I106" s="6"/>
      <c r="J106" s="6"/>
      <c r="K106" s="6"/>
    </row>
    <row r="107" customFormat="false" ht="12.75" hidden="false" customHeight="false" outlineLevel="0" collapsed="false">
      <c r="F107" s="6"/>
      <c r="G107" s="6"/>
      <c r="H107" s="6"/>
      <c r="I107" s="6"/>
      <c r="J107" s="6"/>
      <c r="K107" s="6"/>
    </row>
    <row r="108" customFormat="false" ht="12.75" hidden="false" customHeight="false" outlineLevel="0" collapsed="false">
      <c r="F108" s="6"/>
      <c r="G108" s="6"/>
      <c r="H108" s="6"/>
      <c r="I108" s="6"/>
      <c r="J108" s="6"/>
      <c r="K108" s="6"/>
    </row>
    <row r="109" customFormat="false" ht="12.75" hidden="false" customHeight="false" outlineLevel="0" collapsed="false">
      <c r="F109" s="6"/>
      <c r="G109" s="6"/>
      <c r="H109" s="6"/>
      <c r="I109" s="6"/>
      <c r="J109" s="6"/>
      <c r="K109" s="6"/>
    </row>
    <row r="110" customFormat="false" ht="12.75" hidden="false" customHeight="false" outlineLevel="0" collapsed="false">
      <c r="F110" s="6"/>
      <c r="G110" s="6"/>
      <c r="H110" s="6"/>
      <c r="I110" s="6"/>
      <c r="J110" s="6"/>
      <c r="K110" s="6"/>
    </row>
    <row r="111" customFormat="false" ht="12.75" hidden="false" customHeight="false" outlineLevel="0" collapsed="false">
      <c r="F111" s="6"/>
      <c r="G111" s="6"/>
      <c r="H111" s="6"/>
      <c r="I111" s="6"/>
      <c r="J111" s="6"/>
      <c r="K111" s="6"/>
    </row>
    <row r="112" customFormat="false" ht="12.75" hidden="false" customHeight="false" outlineLevel="0" collapsed="false">
      <c r="F112" s="6"/>
      <c r="G112" s="6"/>
      <c r="H112" s="6"/>
      <c r="I112" s="6"/>
      <c r="J112" s="6"/>
      <c r="K112" s="6"/>
    </row>
    <row r="113" customFormat="false" ht="12.75" hidden="false" customHeight="false" outlineLevel="0" collapsed="false">
      <c r="F113" s="6"/>
      <c r="G113" s="6"/>
      <c r="H113" s="6"/>
      <c r="I113" s="6"/>
      <c r="J113" s="6"/>
      <c r="K113" s="6"/>
    </row>
    <row r="114" customFormat="false" ht="12.75" hidden="false" customHeight="false" outlineLevel="0" collapsed="false">
      <c r="F114" s="6"/>
      <c r="G114" s="6"/>
      <c r="H114" s="6"/>
      <c r="I114" s="6"/>
      <c r="J114" s="6"/>
      <c r="K114" s="6"/>
    </row>
    <row r="115" customFormat="false" ht="12.75" hidden="false" customHeight="false" outlineLevel="0" collapsed="false">
      <c r="F115" s="6"/>
      <c r="G115" s="6"/>
      <c r="H115" s="6"/>
      <c r="I115" s="6"/>
      <c r="J115" s="6"/>
      <c r="K115" s="6"/>
    </row>
    <row r="116" customFormat="false" ht="12.75" hidden="false" customHeight="false" outlineLevel="0" collapsed="false">
      <c r="F116" s="6"/>
      <c r="G116" s="6"/>
      <c r="H116" s="6"/>
      <c r="I116" s="6"/>
      <c r="J116" s="6"/>
      <c r="K116" s="6"/>
    </row>
    <row r="117" customFormat="false" ht="12.75" hidden="false" customHeight="false" outlineLevel="0" collapsed="false">
      <c r="F117" s="6"/>
      <c r="G117" s="6"/>
      <c r="H117" s="6"/>
      <c r="I117" s="6"/>
      <c r="J117" s="6"/>
      <c r="K117" s="6"/>
    </row>
    <row r="118" customFormat="false" ht="12.75" hidden="false" customHeight="false" outlineLevel="0" collapsed="false">
      <c r="F118" s="6"/>
      <c r="G118" s="6"/>
      <c r="H118" s="6"/>
      <c r="I118" s="6"/>
      <c r="J118" s="6"/>
      <c r="K118" s="6"/>
    </row>
    <row r="119" customFormat="false" ht="12.75" hidden="false" customHeight="false" outlineLevel="0" collapsed="false">
      <c r="F119" s="6"/>
      <c r="G119" s="6"/>
      <c r="H119" s="6"/>
      <c r="I119" s="6"/>
      <c r="J119" s="6"/>
      <c r="K119" s="6"/>
    </row>
    <row r="120" customFormat="false" ht="12.75" hidden="false" customHeight="false" outlineLevel="0" collapsed="false">
      <c r="F120" s="6"/>
      <c r="G120" s="6"/>
      <c r="H120" s="6"/>
      <c r="I120" s="6"/>
      <c r="J120" s="6"/>
      <c r="K120" s="6"/>
    </row>
    <row r="121" customFormat="false" ht="12.75" hidden="false" customHeight="false" outlineLevel="0" collapsed="false">
      <c r="F121" s="6"/>
      <c r="G121" s="6"/>
      <c r="H121" s="6"/>
      <c r="I121" s="6"/>
      <c r="J121" s="6"/>
      <c r="K121" s="6"/>
    </row>
    <row r="122" customFormat="false" ht="12.75" hidden="false" customHeight="false" outlineLevel="0" collapsed="false">
      <c r="F122" s="6"/>
      <c r="G122" s="6"/>
      <c r="H122" s="6"/>
      <c r="I122" s="6"/>
      <c r="J122" s="6"/>
      <c r="K122" s="6"/>
    </row>
    <row r="123" customFormat="false" ht="12.75" hidden="false" customHeight="false" outlineLevel="0" collapsed="false">
      <c r="F123" s="6"/>
      <c r="G123" s="6"/>
      <c r="H123" s="6"/>
      <c r="I123" s="6"/>
      <c r="J123" s="6"/>
      <c r="K123" s="6"/>
    </row>
    <row r="124" customFormat="false" ht="12.75" hidden="false" customHeight="false" outlineLevel="0" collapsed="false">
      <c r="F124" s="6"/>
      <c r="G124" s="6"/>
      <c r="H124" s="6"/>
      <c r="I124" s="6"/>
      <c r="J124" s="6"/>
      <c r="K124" s="6"/>
    </row>
    <row r="125" customFormat="false" ht="12.75" hidden="false" customHeight="false" outlineLevel="0" collapsed="false">
      <c r="F125" s="6"/>
      <c r="G125" s="6"/>
      <c r="H125" s="6"/>
      <c r="I125" s="6"/>
      <c r="J125" s="6"/>
      <c r="K125" s="6"/>
    </row>
    <row r="126" customFormat="false" ht="12.75" hidden="false" customHeight="false" outlineLevel="0" collapsed="false">
      <c r="F126" s="6"/>
      <c r="G126" s="6"/>
      <c r="H126" s="6"/>
      <c r="I126" s="6"/>
      <c r="J126" s="6"/>
      <c r="K126" s="6"/>
    </row>
    <row r="127" customFormat="false" ht="12.75" hidden="false" customHeight="false" outlineLevel="0" collapsed="false">
      <c r="F127" s="6"/>
      <c r="G127" s="6"/>
      <c r="H127" s="6"/>
      <c r="I127" s="6"/>
      <c r="J127" s="6"/>
      <c r="K127" s="6"/>
    </row>
    <row r="128" customFormat="false" ht="12.75" hidden="false" customHeight="false" outlineLevel="0" collapsed="false">
      <c r="F128" s="6"/>
      <c r="G128" s="6"/>
      <c r="H128" s="6"/>
      <c r="I128" s="6"/>
      <c r="J128" s="6"/>
      <c r="K128" s="6"/>
    </row>
    <row r="129" customFormat="false" ht="12.75" hidden="false" customHeight="false" outlineLevel="0" collapsed="false">
      <c r="F129" s="6"/>
      <c r="G129" s="6"/>
      <c r="H129" s="6"/>
      <c r="I129" s="6"/>
      <c r="J129" s="6"/>
      <c r="K129" s="6"/>
    </row>
    <row r="130" customFormat="false" ht="12.75" hidden="false" customHeight="false" outlineLevel="0" collapsed="false">
      <c r="F130" s="6"/>
      <c r="G130" s="6"/>
      <c r="H130" s="6"/>
      <c r="I130" s="6"/>
      <c r="J130" s="6"/>
      <c r="K130" s="6"/>
    </row>
    <row r="131" customFormat="false" ht="12.75" hidden="false" customHeight="false" outlineLevel="0" collapsed="false">
      <c r="F131" s="6"/>
      <c r="G131" s="6"/>
      <c r="H131" s="6"/>
      <c r="I131" s="6"/>
      <c r="J131" s="6"/>
      <c r="K131" s="6"/>
    </row>
    <row r="132" customFormat="false" ht="12.75" hidden="false" customHeight="false" outlineLevel="0" collapsed="false">
      <c r="F132" s="6"/>
      <c r="G132" s="6"/>
      <c r="H132" s="6"/>
      <c r="I132" s="6"/>
      <c r="J132" s="6"/>
      <c r="K132" s="6"/>
    </row>
    <row r="133" customFormat="false" ht="12.75" hidden="false" customHeight="false" outlineLevel="0" collapsed="false">
      <c r="F133" s="6"/>
      <c r="G133" s="6"/>
      <c r="H133" s="6"/>
      <c r="I133" s="6"/>
      <c r="J133" s="6"/>
      <c r="K133" s="6"/>
    </row>
    <row r="134" customFormat="false" ht="12.75" hidden="false" customHeight="false" outlineLevel="0" collapsed="false">
      <c r="F134" s="6"/>
      <c r="G134" s="6"/>
      <c r="H134" s="6"/>
      <c r="I134" s="6"/>
      <c r="J134" s="6"/>
      <c r="K134" s="6"/>
    </row>
    <row r="135" customFormat="false" ht="12.75" hidden="false" customHeight="false" outlineLevel="0" collapsed="false">
      <c r="F135" s="6"/>
      <c r="G135" s="6"/>
      <c r="H135" s="6"/>
      <c r="I135" s="6"/>
      <c r="J135" s="6"/>
      <c r="K135" s="6"/>
    </row>
    <row r="136" customFormat="false" ht="12.75" hidden="false" customHeight="false" outlineLevel="0" collapsed="false">
      <c r="F136" s="6"/>
      <c r="G136" s="6"/>
      <c r="H136" s="6"/>
      <c r="I136" s="6"/>
      <c r="J136" s="6"/>
      <c r="K136" s="6"/>
    </row>
    <row r="137" customFormat="false" ht="12.75" hidden="false" customHeight="false" outlineLevel="0" collapsed="false">
      <c r="F137" s="6"/>
      <c r="G137" s="6"/>
      <c r="H137" s="6"/>
      <c r="I137" s="6"/>
      <c r="J137" s="6"/>
      <c r="K137" s="6"/>
    </row>
    <row r="138" customFormat="false" ht="12.75" hidden="false" customHeight="false" outlineLevel="0" collapsed="false">
      <c r="F138" s="6"/>
      <c r="G138" s="6"/>
      <c r="H138" s="6"/>
      <c r="I138" s="6"/>
      <c r="J138" s="6"/>
      <c r="K138" s="6"/>
    </row>
    <row r="139" customFormat="false" ht="12.75" hidden="false" customHeight="false" outlineLevel="0" collapsed="false">
      <c r="F139" s="6"/>
      <c r="G139" s="6"/>
      <c r="H139" s="6"/>
      <c r="I139" s="6"/>
      <c r="J139" s="6"/>
      <c r="K139" s="6"/>
    </row>
    <row r="140" customFormat="false" ht="12.75" hidden="false" customHeight="false" outlineLevel="0" collapsed="false">
      <c r="F140" s="6"/>
      <c r="G140" s="6"/>
      <c r="H140" s="6"/>
      <c r="I140" s="6"/>
      <c r="J140" s="6"/>
      <c r="K140" s="6"/>
    </row>
    <row r="141" customFormat="false" ht="12.75" hidden="false" customHeight="false" outlineLevel="0" collapsed="false">
      <c r="F141" s="6"/>
      <c r="G141" s="6"/>
      <c r="H141" s="6"/>
      <c r="I141" s="6"/>
      <c r="J141" s="6"/>
      <c r="K141" s="6"/>
    </row>
    <row r="142" customFormat="false" ht="12.75" hidden="false" customHeight="false" outlineLevel="0" collapsed="false">
      <c r="F142" s="6"/>
      <c r="G142" s="6"/>
      <c r="H142" s="6"/>
      <c r="I142" s="6"/>
      <c r="J142" s="6"/>
      <c r="K142" s="6"/>
    </row>
    <row r="143" customFormat="false" ht="12.75" hidden="false" customHeight="false" outlineLevel="0" collapsed="false">
      <c r="F143" s="6"/>
      <c r="G143" s="6"/>
      <c r="H143" s="6"/>
      <c r="I143" s="6"/>
      <c r="J143" s="6"/>
      <c r="K143" s="6"/>
    </row>
    <row r="144" customFormat="false" ht="12.75" hidden="false" customHeight="false" outlineLevel="0" collapsed="false">
      <c r="F144" s="6"/>
      <c r="G144" s="6"/>
      <c r="H144" s="6"/>
      <c r="I144" s="6"/>
      <c r="J144" s="6"/>
      <c r="K144" s="6"/>
    </row>
    <row r="145" customFormat="false" ht="12.75" hidden="false" customHeight="false" outlineLevel="0" collapsed="false">
      <c r="F145" s="6"/>
      <c r="G145" s="6"/>
      <c r="H145" s="6"/>
      <c r="I145" s="6"/>
      <c r="J145" s="6"/>
      <c r="K145" s="6"/>
    </row>
    <row r="146" customFormat="false" ht="12.75" hidden="false" customHeight="false" outlineLevel="0" collapsed="false">
      <c r="F146" s="6"/>
      <c r="G146" s="6"/>
      <c r="H146" s="6"/>
      <c r="I146" s="6"/>
      <c r="J146" s="6"/>
      <c r="K146" s="6"/>
    </row>
    <row r="147" customFormat="false" ht="12.75" hidden="false" customHeight="false" outlineLevel="0" collapsed="false">
      <c r="F147" s="6"/>
      <c r="G147" s="6"/>
      <c r="H147" s="6"/>
      <c r="I147" s="6"/>
      <c r="J147" s="6"/>
      <c r="K147" s="6"/>
    </row>
    <row r="148" customFormat="false" ht="12.75" hidden="false" customHeight="false" outlineLevel="0" collapsed="false">
      <c r="F148" s="6"/>
      <c r="G148" s="6"/>
      <c r="H148" s="6"/>
      <c r="I148" s="6"/>
      <c r="J148" s="6"/>
      <c r="K148" s="6"/>
    </row>
    <row r="149" customFormat="false" ht="12.75" hidden="false" customHeight="false" outlineLevel="0" collapsed="false">
      <c r="F149" s="6"/>
      <c r="G149" s="6"/>
      <c r="H149" s="6"/>
      <c r="I149" s="6"/>
      <c r="J149" s="6"/>
      <c r="K149" s="6"/>
    </row>
    <row r="150" customFormat="false" ht="12.75" hidden="false" customHeight="false" outlineLevel="0" collapsed="false">
      <c r="F150" s="6"/>
      <c r="G150" s="6"/>
      <c r="H150" s="6"/>
      <c r="I150" s="6"/>
      <c r="J150" s="6"/>
      <c r="K150" s="6"/>
    </row>
    <row r="151" customFormat="false" ht="12.75" hidden="false" customHeight="false" outlineLevel="0" collapsed="false">
      <c r="F151" s="6"/>
      <c r="G151" s="6"/>
      <c r="H151" s="6"/>
      <c r="I151" s="6"/>
      <c r="J151" s="6"/>
      <c r="K151" s="6"/>
    </row>
    <row r="152" customFormat="false" ht="12.75" hidden="false" customHeight="false" outlineLevel="0" collapsed="false">
      <c r="F152" s="6"/>
      <c r="G152" s="6"/>
      <c r="H152" s="6"/>
      <c r="I152" s="6"/>
      <c r="J152" s="6"/>
      <c r="K152" s="6"/>
    </row>
    <row r="153" customFormat="false" ht="12.75" hidden="false" customHeight="false" outlineLevel="0" collapsed="false">
      <c r="F153" s="6"/>
      <c r="G153" s="6"/>
      <c r="H153" s="6"/>
      <c r="I153" s="6"/>
      <c r="J153" s="6"/>
      <c r="K153" s="6"/>
    </row>
    <row r="154" customFormat="false" ht="12.75" hidden="false" customHeight="false" outlineLevel="0" collapsed="false">
      <c r="F154" s="6"/>
      <c r="G154" s="6"/>
      <c r="H154" s="6"/>
      <c r="I154" s="6"/>
      <c r="J154" s="6"/>
      <c r="K154" s="6"/>
    </row>
    <row r="155" customFormat="false" ht="12.75" hidden="false" customHeight="false" outlineLevel="0" collapsed="false">
      <c r="F155" s="6"/>
      <c r="G155" s="6"/>
      <c r="H155" s="6"/>
      <c r="I155" s="6"/>
      <c r="J155" s="6"/>
      <c r="K155" s="6"/>
    </row>
    <row r="156" customFormat="false" ht="12.75" hidden="false" customHeight="false" outlineLevel="0" collapsed="false">
      <c r="F156" s="6"/>
      <c r="G156" s="6"/>
      <c r="H156" s="6"/>
      <c r="I156" s="6"/>
      <c r="J156" s="6"/>
      <c r="K156" s="6"/>
    </row>
    <row r="157" customFormat="false" ht="12.75" hidden="false" customHeight="false" outlineLevel="0" collapsed="false">
      <c r="F157" s="6"/>
      <c r="G157" s="6"/>
      <c r="H157" s="6"/>
      <c r="I157" s="6"/>
      <c r="J157" s="6"/>
      <c r="K157" s="6"/>
    </row>
    <row r="158" customFormat="false" ht="12.75" hidden="false" customHeight="false" outlineLevel="0" collapsed="false">
      <c r="F158" s="6"/>
      <c r="G158" s="6"/>
      <c r="H158" s="6"/>
      <c r="I158" s="6"/>
      <c r="J158" s="6"/>
      <c r="K158" s="6"/>
    </row>
    <row r="159" customFormat="false" ht="12.75" hidden="false" customHeight="false" outlineLevel="0" collapsed="false">
      <c r="F159" s="6"/>
      <c r="G159" s="6"/>
      <c r="H159" s="6"/>
      <c r="I159" s="6"/>
      <c r="J159" s="6"/>
      <c r="K159" s="6"/>
    </row>
    <row r="160" customFormat="false" ht="12.75" hidden="false" customHeight="false" outlineLevel="0" collapsed="false">
      <c r="F160" s="6"/>
      <c r="G160" s="6"/>
      <c r="H160" s="6"/>
      <c r="I160" s="6"/>
      <c r="J160" s="6"/>
      <c r="K160" s="6"/>
    </row>
    <row r="161" customFormat="false" ht="12.75" hidden="false" customHeight="false" outlineLevel="0" collapsed="false">
      <c r="F161" s="6"/>
      <c r="G161" s="6"/>
      <c r="H161" s="6"/>
      <c r="I161" s="6"/>
      <c r="J161" s="6"/>
      <c r="K161" s="6"/>
    </row>
    <row r="162" customFormat="false" ht="12.75" hidden="false" customHeight="false" outlineLevel="0" collapsed="false">
      <c r="F162" s="6"/>
      <c r="G162" s="6"/>
      <c r="H162" s="6"/>
      <c r="I162" s="6"/>
      <c r="J162" s="6"/>
      <c r="K162" s="6"/>
    </row>
    <row r="163" customFormat="false" ht="12.75" hidden="false" customHeight="false" outlineLevel="0" collapsed="false">
      <c r="F163" s="6"/>
      <c r="G163" s="6"/>
      <c r="H163" s="6"/>
      <c r="I163" s="6"/>
      <c r="J163" s="6"/>
      <c r="K163" s="6"/>
    </row>
    <row r="164" customFormat="false" ht="12.75" hidden="false" customHeight="false" outlineLevel="0" collapsed="false">
      <c r="F164" s="6"/>
      <c r="G164" s="6"/>
      <c r="H164" s="6"/>
      <c r="I164" s="6"/>
      <c r="J164" s="6"/>
      <c r="K164" s="6"/>
    </row>
    <row r="165" customFormat="false" ht="12.75" hidden="false" customHeight="false" outlineLevel="0" collapsed="false">
      <c r="F165" s="6"/>
      <c r="G165" s="6"/>
      <c r="H165" s="6"/>
      <c r="I165" s="6"/>
      <c r="J165" s="6"/>
      <c r="K165" s="6"/>
    </row>
    <row r="166" customFormat="false" ht="12.75" hidden="false" customHeight="false" outlineLevel="0" collapsed="false">
      <c r="F166" s="6"/>
      <c r="G166" s="6"/>
      <c r="H166" s="6"/>
      <c r="I166" s="6"/>
      <c r="J166" s="6"/>
      <c r="K166" s="6"/>
    </row>
    <row r="167" customFormat="false" ht="12.75" hidden="false" customHeight="false" outlineLevel="0" collapsed="false">
      <c r="F167" s="6"/>
      <c r="G167" s="6"/>
      <c r="H167" s="6"/>
      <c r="I167" s="6"/>
      <c r="J167" s="6"/>
      <c r="K167" s="6"/>
    </row>
    <row r="168" customFormat="false" ht="12.75" hidden="false" customHeight="false" outlineLevel="0" collapsed="false">
      <c r="F168" s="6"/>
      <c r="G168" s="6"/>
      <c r="H168" s="6"/>
      <c r="I168" s="6"/>
      <c r="J168" s="6"/>
      <c r="K168" s="6"/>
    </row>
    <row r="169" customFormat="false" ht="12.75" hidden="false" customHeight="false" outlineLevel="0" collapsed="false">
      <c r="F169" s="6"/>
      <c r="G169" s="6"/>
      <c r="H169" s="6"/>
      <c r="I169" s="6"/>
      <c r="J169" s="6"/>
      <c r="K169" s="6"/>
    </row>
    <row r="170" customFormat="false" ht="12.75" hidden="false" customHeight="false" outlineLevel="0" collapsed="false">
      <c r="F170" s="6"/>
      <c r="G170" s="6"/>
      <c r="H170" s="6"/>
      <c r="I170" s="6"/>
      <c r="J170" s="6"/>
      <c r="K170" s="6"/>
    </row>
    <row r="171" customFormat="false" ht="12.75" hidden="false" customHeight="false" outlineLevel="0" collapsed="false">
      <c r="F171" s="6"/>
      <c r="G171" s="6"/>
      <c r="H171" s="6"/>
      <c r="I171" s="6"/>
      <c r="J171" s="6"/>
      <c r="K171" s="6"/>
    </row>
    <row r="172" customFormat="false" ht="12.75" hidden="false" customHeight="false" outlineLevel="0" collapsed="false">
      <c r="F172" s="6"/>
      <c r="G172" s="6"/>
      <c r="H172" s="6"/>
      <c r="I172" s="6"/>
      <c r="J172" s="6"/>
      <c r="K172" s="6"/>
    </row>
    <row r="173" customFormat="false" ht="12.75" hidden="false" customHeight="false" outlineLevel="0" collapsed="false">
      <c r="F173" s="6"/>
      <c r="G173" s="6"/>
      <c r="H173" s="6"/>
      <c r="I173" s="6"/>
      <c r="J173" s="6"/>
      <c r="K173" s="6"/>
    </row>
    <row r="174" customFormat="false" ht="12.75" hidden="false" customHeight="false" outlineLevel="0" collapsed="false">
      <c r="F174" s="6"/>
      <c r="G174" s="6"/>
      <c r="H174" s="6"/>
      <c r="I174" s="6"/>
      <c r="J174" s="6"/>
      <c r="K174" s="6"/>
    </row>
    <row r="175" customFormat="false" ht="12.75" hidden="false" customHeight="false" outlineLevel="0" collapsed="false">
      <c r="F175" s="6"/>
      <c r="G175" s="6"/>
      <c r="H175" s="6"/>
      <c r="I175" s="6"/>
      <c r="J175" s="6"/>
      <c r="K175" s="6"/>
    </row>
    <row r="176" customFormat="false" ht="12.75" hidden="false" customHeight="false" outlineLevel="0" collapsed="false">
      <c r="F176" s="6"/>
      <c r="G176" s="6"/>
      <c r="H176" s="6"/>
      <c r="I176" s="6"/>
      <c r="J176" s="6"/>
      <c r="K176" s="6"/>
    </row>
    <row r="177" customFormat="false" ht="12.75" hidden="false" customHeight="false" outlineLevel="0" collapsed="false">
      <c r="F177" s="6"/>
      <c r="G177" s="6"/>
      <c r="H177" s="6"/>
      <c r="I177" s="6"/>
      <c r="J177" s="6"/>
      <c r="K177" s="6"/>
    </row>
    <row r="178" customFormat="false" ht="12.75" hidden="false" customHeight="false" outlineLevel="0" collapsed="false">
      <c r="F178" s="6"/>
      <c r="G178" s="6"/>
      <c r="H178" s="6"/>
      <c r="I178" s="6"/>
      <c r="J178" s="6"/>
      <c r="K178" s="6"/>
    </row>
    <row r="179" customFormat="false" ht="12.75" hidden="false" customHeight="false" outlineLevel="0" collapsed="false">
      <c r="F179" s="6"/>
      <c r="G179" s="6"/>
      <c r="H179" s="6"/>
      <c r="I179" s="6"/>
      <c r="J179" s="6"/>
      <c r="K179" s="6"/>
    </row>
    <row r="180" customFormat="false" ht="12.75" hidden="false" customHeight="false" outlineLevel="0" collapsed="false">
      <c r="F180" s="6"/>
      <c r="G180" s="6"/>
      <c r="H180" s="6"/>
      <c r="I180" s="6"/>
      <c r="J180" s="6"/>
      <c r="K180" s="6"/>
    </row>
    <row r="181" customFormat="false" ht="12.75" hidden="false" customHeight="false" outlineLevel="0" collapsed="false">
      <c r="F181" s="6"/>
      <c r="G181" s="6"/>
      <c r="H181" s="6"/>
      <c r="I181" s="6"/>
      <c r="J181" s="6"/>
      <c r="K181" s="6"/>
    </row>
    <row r="182" customFormat="false" ht="12.75" hidden="false" customHeight="false" outlineLevel="0" collapsed="false">
      <c r="F182" s="6"/>
      <c r="G182" s="6"/>
      <c r="H182" s="6"/>
      <c r="I182" s="6"/>
      <c r="J182" s="6"/>
      <c r="K182" s="6"/>
    </row>
    <row r="183" customFormat="false" ht="12.75" hidden="false" customHeight="false" outlineLevel="0" collapsed="false">
      <c r="F183" s="6"/>
      <c r="G183" s="6"/>
      <c r="H183" s="6"/>
      <c r="I183" s="6"/>
      <c r="J183" s="6"/>
      <c r="K183" s="6"/>
    </row>
    <row r="184" customFormat="false" ht="12.75" hidden="false" customHeight="false" outlineLevel="0" collapsed="false">
      <c r="F184" s="6"/>
      <c r="G184" s="6"/>
      <c r="H184" s="6"/>
      <c r="I184" s="6"/>
      <c r="J184" s="6"/>
      <c r="K184" s="6"/>
    </row>
    <row r="185" customFormat="false" ht="12.75" hidden="false" customHeight="false" outlineLevel="0" collapsed="false">
      <c r="F185" s="6"/>
      <c r="G185" s="6"/>
      <c r="H185" s="6"/>
      <c r="I185" s="6"/>
      <c r="J185" s="6"/>
      <c r="K185" s="6"/>
    </row>
    <row r="186" customFormat="false" ht="12.75" hidden="false" customHeight="false" outlineLevel="0" collapsed="false">
      <c r="F186" s="6"/>
      <c r="G186" s="6"/>
      <c r="H186" s="6"/>
      <c r="I186" s="6"/>
      <c r="J186" s="6"/>
      <c r="K186" s="6"/>
    </row>
    <row r="187" customFormat="false" ht="12.75" hidden="false" customHeight="false" outlineLevel="0" collapsed="false">
      <c r="F187" s="6"/>
      <c r="G187" s="6"/>
      <c r="H187" s="6"/>
      <c r="I187" s="6"/>
      <c r="J187" s="6"/>
      <c r="K187" s="6"/>
    </row>
    <row r="188" customFormat="false" ht="12.75" hidden="false" customHeight="false" outlineLevel="0" collapsed="false">
      <c r="F188" s="6"/>
      <c r="G188" s="6"/>
      <c r="H188" s="6"/>
      <c r="I188" s="6"/>
      <c r="J188" s="6"/>
      <c r="K188" s="6"/>
    </row>
    <row r="189" customFormat="false" ht="12.75" hidden="false" customHeight="false" outlineLevel="0" collapsed="false">
      <c r="F189" s="6"/>
      <c r="G189" s="6"/>
      <c r="H189" s="6"/>
      <c r="I189" s="6"/>
      <c r="J189" s="6"/>
      <c r="K189" s="6"/>
    </row>
    <row r="190" customFormat="false" ht="12.75" hidden="false" customHeight="false" outlineLevel="0" collapsed="false">
      <c r="F190" s="6"/>
      <c r="G190" s="6"/>
      <c r="H190" s="6"/>
      <c r="I190" s="6"/>
      <c r="J190" s="6"/>
      <c r="K190" s="6"/>
    </row>
    <row r="191" customFormat="false" ht="12.75" hidden="false" customHeight="false" outlineLevel="0" collapsed="false">
      <c r="F191" s="6"/>
      <c r="G191" s="6"/>
      <c r="H191" s="6"/>
      <c r="I191" s="6"/>
      <c r="J191" s="6"/>
      <c r="K191" s="6"/>
    </row>
    <row r="192" customFormat="false" ht="12.75" hidden="false" customHeight="false" outlineLevel="0" collapsed="false">
      <c r="F192" s="6"/>
      <c r="G192" s="6"/>
      <c r="H192" s="6"/>
      <c r="I192" s="6"/>
      <c r="J192" s="6"/>
      <c r="K192" s="6"/>
    </row>
    <row r="193" customFormat="false" ht="12.75" hidden="false" customHeight="false" outlineLevel="0" collapsed="false">
      <c r="F193" s="6"/>
      <c r="G193" s="6"/>
      <c r="H193" s="6"/>
      <c r="I193" s="6"/>
      <c r="J193" s="6"/>
      <c r="K193" s="6"/>
    </row>
    <row r="194" customFormat="false" ht="12.75" hidden="false" customHeight="false" outlineLevel="0" collapsed="false">
      <c r="F194" s="6"/>
      <c r="G194" s="6"/>
      <c r="H194" s="6"/>
      <c r="I194" s="6"/>
      <c r="J194" s="6"/>
      <c r="K194" s="6"/>
    </row>
    <row r="195" customFormat="false" ht="12.75" hidden="false" customHeight="false" outlineLevel="0" collapsed="false">
      <c r="F195" s="6"/>
      <c r="G195" s="6"/>
      <c r="H195" s="6"/>
      <c r="I195" s="6"/>
      <c r="J195" s="6"/>
      <c r="K195" s="6"/>
    </row>
    <row r="196" customFormat="false" ht="12.75" hidden="false" customHeight="false" outlineLevel="0" collapsed="false">
      <c r="F196" s="6"/>
      <c r="G196" s="6"/>
      <c r="H196" s="6"/>
      <c r="I196" s="6"/>
      <c r="J196" s="6"/>
      <c r="K196" s="6"/>
    </row>
    <row r="197" customFormat="false" ht="12.75" hidden="false" customHeight="false" outlineLevel="0" collapsed="false">
      <c r="F197" s="6"/>
      <c r="G197" s="6"/>
      <c r="H197" s="6"/>
      <c r="I197" s="6"/>
      <c r="J197" s="6"/>
      <c r="K197" s="6"/>
    </row>
    <row r="198" customFormat="false" ht="12.75" hidden="false" customHeight="false" outlineLevel="0" collapsed="false">
      <c r="F198" s="6"/>
      <c r="G198" s="6"/>
      <c r="H198" s="6"/>
      <c r="I198" s="6"/>
      <c r="J198" s="6"/>
      <c r="K198" s="6"/>
    </row>
    <row r="199" customFormat="false" ht="12.75" hidden="false" customHeight="false" outlineLevel="0" collapsed="false">
      <c r="F199" s="6"/>
      <c r="G199" s="6"/>
      <c r="H199" s="6"/>
      <c r="I199" s="6"/>
      <c r="J199" s="6"/>
      <c r="K199" s="6"/>
    </row>
    <row r="200" customFormat="false" ht="12.75" hidden="false" customHeight="false" outlineLevel="0" collapsed="false">
      <c r="F200" s="6"/>
      <c r="G200" s="6"/>
      <c r="H200" s="6"/>
      <c r="I200" s="6"/>
      <c r="J200" s="6"/>
      <c r="K200" s="6"/>
    </row>
    <row r="201" customFormat="false" ht="12.75" hidden="false" customHeight="false" outlineLevel="0" collapsed="false">
      <c r="F201" s="6"/>
      <c r="G201" s="6"/>
      <c r="H201" s="6"/>
      <c r="I201" s="6"/>
      <c r="J201" s="6"/>
      <c r="K201" s="6"/>
    </row>
    <row r="202" customFormat="false" ht="12.75" hidden="false" customHeight="false" outlineLevel="0" collapsed="false">
      <c r="F202" s="6"/>
      <c r="G202" s="6"/>
      <c r="H202" s="6"/>
      <c r="I202" s="6"/>
      <c r="J202" s="6"/>
      <c r="K202" s="6"/>
    </row>
    <row r="203" customFormat="false" ht="12.75" hidden="false" customHeight="false" outlineLevel="0" collapsed="false">
      <c r="F203" s="6"/>
      <c r="G203" s="6"/>
      <c r="H203" s="6"/>
      <c r="I203" s="6"/>
      <c r="J203" s="6"/>
      <c r="K203" s="6"/>
    </row>
    <row r="204" customFormat="false" ht="12.75" hidden="false" customHeight="false" outlineLevel="0" collapsed="false">
      <c r="F204" s="6"/>
      <c r="G204" s="6"/>
      <c r="H204" s="6"/>
      <c r="I204" s="6"/>
      <c r="J204" s="6"/>
      <c r="K204" s="6"/>
    </row>
    <row r="205" customFormat="false" ht="12.75" hidden="false" customHeight="false" outlineLevel="0" collapsed="false">
      <c r="F205" s="6"/>
      <c r="G205" s="6"/>
      <c r="H205" s="6"/>
      <c r="I205" s="6"/>
      <c r="J205" s="6"/>
      <c r="K205" s="6"/>
    </row>
    <row r="206" customFormat="false" ht="12.75" hidden="false" customHeight="false" outlineLevel="0" collapsed="false">
      <c r="F206" s="6"/>
      <c r="G206" s="6"/>
      <c r="H206" s="6"/>
      <c r="I206" s="6"/>
      <c r="J206" s="6"/>
      <c r="K206" s="6"/>
    </row>
    <row r="207" customFormat="false" ht="12.75" hidden="false" customHeight="false" outlineLevel="0" collapsed="false">
      <c r="F207" s="6"/>
      <c r="G207" s="6"/>
      <c r="H207" s="6"/>
      <c r="I207" s="6"/>
      <c r="J207" s="6"/>
      <c r="K207" s="6"/>
    </row>
    <row r="208" customFormat="false" ht="12.75" hidden="false" customHeight="false" outlineLevel="0" collapsed="false">
      <c r="F208" s="6"/>
      <c r="G208" s="6"/>
      <c r="H208" s="6"/>
      <c r="I208" s="6"/>
      <c r="J208" s="6"/>
      <c r="K208" s="6"/>
    </row>
    <row r="209" customFormat="false" ht="12.75" hidden="false" customHeight="false" outlineLevel="0" collapsed="false">
      <c r="F209" s="6"/>
      <c r="G209" s="6"/>
      <c r="H209" s="6"/>
      <c r="I209" s="6"/>
      <c r="J209" s="6"/>
      <c r="K209" s="6"/>
    </row>
    <row r="210" customFormat="false" ht="12.75" hidden="false" customHeight="false" outlineLevel="0" collapsed="false">
      <c r="F210" s="6"/>
      <c r="G210" s="6"/>
      <c r="H210" s="6"/>
      <c r="I210" s="6"/>
      <c r="J210" s="6"/>
      <c r="K210" s="6"/>
    </row>
    <row r="211" customFormat="false" ht="12.75" hidden="false" customHeight="false" outlineLevel="0" collapsed="false">
      <c r="F211" s="6"/>
      <c r="G211" s="6"/>
      <c r="H211" s="6"/>
      <c r="I211" s="6"/>
      <c r="J211" s="6"/>
      <c r="K211" s="6"/>
    </row>
    <row r="212" customFormat="false" ht="12.75" hidden="false" customHeight="false" outlineLevel="0" collapsed="false">
      <c r="F212" s="6"/>
      <c r="G212" s="6"/>
      <c r="H212" s="6"/>
      <c r="I212" s="6"/>
      <c r="J212" s="6"/>
      <c r="K212" s="6"/>
    </row>
    <row r="213" customFormat="false" ht="12.75" hidden="false" customHeight="false" outlineLevel="0" collapsed="false">
      <c r="F213" s="6"/>
      <c r="G213" s="6"/>
      <c r="H213" s="6"/>
      <c r="I213" s="6"/>
      <c r="J213" s="6"/>
      <c r="K213" s="6"/>
    </row>
    <row r="214" customFormat="false" ht="12.75" hidden="false" customHeight="false" outlineLevel="0" collapsed="false">
      <c r="F214" s="6"/>
      <c r="G214" s="6"/>
      <c r="H214" s="6"/>
      <c r="I214" s="6"/>
      <c r="J214" s="6"/>
      <c r="K214" s="6"/>
    </row>
    <row r="215" customFormat="false" ht="12.75" hidden="false" customHeight="false" outlineLevel="0" collapsed="false">
      <c r="F215" s="6"/>
      <c r="G215" s="6"/>
      <c r="H215" s="6"/>
      <c r="I215" s="6"/>
      <c r="J215" s="6"/>
      <c r="K215" s="6"/>
    </row>
    <row r="216" customFormat="false" ht="12.75" hidden="false" customHeight="false" outlineLevel="0" collapsed="false">
      <c r="F216" s="6"/>
      <c r="G216" s="6"/>
      <c r="H216" s="6"/>
      <c r="I216" s="6"/>
      <c r="J216" s="6"/>
      <c r="K216" s="6"/>
    </row>
    <row r="217" customFormat="false" ht="12.75" hidden="false" customHeight="false" outlineLevel="0" collapsed="false">
      <c r="F217" s="6"/>
      <c r="G217" s="6"/>
      <c r="H217" s="6"/>
      <c r="I217" s="6"/>
      <c r="J217" s="6"/>
      <c r="K217" s="6"/>
    </row>
    <row r="218" customFormat="false" ht="12.75" hidden="false" customHeight="false" outlineLevel="0" collapsed="false">
      <c r="F218" s="6"/>
      <c r="G218" s="6"/>
      <c r="H218" s="6"/>
      <c r="I218" s="6"/>
      <c r="J218" s="6"/>
      <c r="K218" s="6"/>
    </row>
    <row r="219" customFormat="false" ht="12.75" hidden="false" customHeight="false" outlineLevel="0" collapsed="false">
      <c r="F219" s="6"/>
      <c r="G219" s="6"/>
      <c r="H219" s="6"/>
      <c r="I219" s="6"/>
      <c r="J219" s="6"/>
      <c r="K219" s="6"/>
    </row>
    <row r="220" customFormat="false" ht="12.75" hidden="false" customHeight="false" outlineLevel="0" collapsed="false">
      <c r="F220" s="6"/>
      <c r="G220" s="6"/>
      <c r="H220" s="6"/>
      <c r="I220" s="6"/>
      <c r="J220" s="6"/>
      <c r="K220" s="6"/>
    </row>
    <row r="221" customFormat="false" ht="12.75" hidden="false" customHeight="false" outlineLevel="0" collapsed="false">
      <c r="F221" s="6"/>
      <c r="G221" s="6"/>
      <c r="H221" s="6"/>
      <c r="I221" s="6"/>
      <c r="J221" s="6"/>
      <c r="K221" s="6"/>
    </row>
    <row r="222" customFormat="false" ht="12.75" hidden="false" customHeight="false" outlineLevel="0" collapsed="false">
      <c r="F222" s="6"/>
      <c r="G222" s="6"/>
      <c r="H222" s="6"/>
      <c r="I222" s="6"/>
      <c r="J222" s="6"/>
      <c r="K222" s="6"/>
    </row>
    <row r="223" customFormat="false" ht="12.75" hidden="false" customHeight="false" outlineLevel="0" collapsed="false">
      <c r="F223" s="6"/>
      <c r="G223" s="6"/>
      <c r="H223" s="6"/>
      <c r="I223" s="6"/>
      <c r="J223" s="6"/>
      <c r="K223" s="6"/>
    </row>
    <row r="224" customFormat="false" ht="12.75" hidden="false" customHeight="false" outlineLevel="0" collapsed="false">
      <c r="F224" s="6"/>
      <c r="G224" s="6"/>
      <c r="H224" s="6"/>
      <c r="I224" s="6"/>
      <c r="J224" s="6"/>
      <c r="K224" s="6"/>
    </row>
    <row r="225" customFormat="false" ht="12.75" hidden="false" customHeight="false" outlineLevel="0" collapsed="false">
      <c r="F225" s="6"/>
      <c r="G225" s="6"/>
      <c r="H225" s="6"/>
      <c r="I225" s="6"/>
      <c r="J225" s="6"/>
      <c r="K225" s="6"/>
    </row>
    <row r="226" customFormat="false" ht="12.75" hidden="false" customHeight="false" outlineLevel="0" collapsed="false">
      <c r="F226" s="6"/>
      <c r="G226" s="6"/>
      <c r="H226" s="6"/>
      <c r="I226" s="6"/>
      <c r="J226" s="6"/>
      <c r="K226" s="6"/>
    </row>
    <row r="227" customFormat="false" ht="12.75" hidden="false" customHeight="false" outlineLevel="0" collapsed="false">
      <c r="F227" s="6"/>
      <c r="G227" s="6"/>
      <c r="H227" s="6"/>
      <c r="I227" s="6"/>
      <c r="J227" s="6"/>
      <c r="K227" s="6"/>
    </row>
    <row r="228" customFormat="false" ht="12.75" hidden="false" customHeight="false" outlineLevel="0" collapsed="false">
      <c r="F228" s="6"/>
      <c r="G228" s="6"/>
      <c r="H228" s="6"/>
      <c r="I228" s="6"/>
      <c r="J228" s="6"/>
      <c r="K228" s="6"/>
    </row>
    <row r="229" customFormat="false" ht="12.75" hidden="false" customHeight="false" outlineLevel="0" collapsed="false">
      <c r="F229" s="6"/>
      <c r="G229" s="6"/>
      <c r="H229" s="6"/>
      <c r="I229" s="6"/>
      <c r="J229" s="6"/>
      <c r="K229" s="6"/>
    </row>
    <row r="230" customFormat="false" ht="12.75" hidden="false" customHeight="false" outlineLevel="0" collapsed="false">
      <c r="F230" s="6"/>
      <c r="G230" s="6"/>
      <c r="H230" s="6"/>
      <c r="I230" s="6"/>
      <c r="J230" s="6"/>
      <c r="K230" s="6"/>
    </row>
    <row r="231" customFormat="false" ht="12.75" hidden="false" customHeight="false" outlineLevel="0" collapsed="false">
      <c r="F231" s="6"/>
      <c r="G231" s="6"/>
      <c r="H231" s="6"/>
      <c r="I231" s="6"/>
      <c r="J231" s="6"/>
      <c r="K231" s="6"/>
    </row>
    <row r="232" customFormat="false" ht="12.75" hidden="false" customHeight="false" outlineLevel="0" collapsed="false">
      <c r="F232" s="6"/>
      <c r="G232" s="6"/>
      <c r="H232" s="6"/>
      <c r="I232" s="6"/>
      <c r="J232" s="6"/>
      <c r="K232" s="6"/>
    </row>
    <row r="233" customFormat="false" ht="12.75" hidden="false" customHeight="false" outlineLevel="0" collapsed="false">
      <c r="F233" s="6"/>
      <c r="G233" s="6"/>
      <c r="H233" s="6"/>
      <c r="I233" s="6"/>
      <c r="J233" s="6"/>
      <c r="K233" s="6"/>
    </row>
    <row r="234" customFormat="false" ht="12.75" hidden="false" customHeight="false" outlineLevel="0" collapsed="false">
      <c r="F234" s="6"/>
      <c r="G234" s="6"/>
      <c r="H234" s="6"/>
      <c r="I234" s="6"/>
      <c r="J234" s="6"/>
      <c r="K234" s="6"/>
    </row>
    <row r="235" customFormat="false" ht="12.75" hidden="false" customHeight="false" outlineLevel="0" collapsed="false">
      <c r="F235" s="6"/>
      <c r="G235" s="6"/>
      <c r="H235" s="6"/>
      <c r="I235" s="6"/>
      <c r="J235" s="6"/>
      <c r="K235" s="6"/>
    </row>
    <row r="236" customFormat="false" ht="12.75" hidden="false" customHeight="false" outlineLevel="0" collapsed="false">
      <c r="F236" s="6"/>
      <c r="G236" s="6"/>
      <c r="H236" s="6"/>
      <c r="I236" s="6"/>
      <c r="J236" s="6"/>
      <c r="K236" s="6"/>
    </row>
    <row r="237" customFormat="false" ht="12.75" hidden="false" customHeight="false" outlineLevel="0" collapsed="false">
      <c r="F237" s="6"/>
      <c r="G237" s="6"/>
      <c r="H237" s="6"/>
      <c r="I237" s="6"/>
      <c r="J237" s="6"/>
      <c r="K237" s="6"/>
    </row>
    <row r="238" customFormat="false" ht="12.75" hidden="false" customHeight="false" outlineLevel="0" collapsed="false">
      <c r="F238" s="6"/>
      <c r="G238" s="6"/>
      <c r="H238" s="6"/>
      <c r="I238" s="6"/>
      <c r="J238" s="6"/>
      <c r="K238" s="6"/>
    </row>
    <row r="239" customFormat="false" ht="12.75" hidden="false" customHeight="false" outlineLevel="0" collapsed="false">
      <c r="F239" s="6"/>
      <c r="G239" s="6"/>
      <c r="H239" s="6"/>
      <c r="I239" s="6"/>
      <c r="J239" s="6"/>
      <c r="K239" s="6"/>
    </row>
    <row r="240" customFormat="false" ht="12.75" hidden="false" customHeight="false" outlineLevel="0" collapsed="false">
      <c r="F240" s="6"/>
      <c r="G240" s="6"/>
      <c r="H240" s="6"/>
      <c r="I240" s="6"/>
      <c r="J240" s="6"/>
      <c r="K240" s="6"/>
    </row>
    <row r="241" customFormat="false" ht="12.75" hidden="false" customHeight="false" outlineLevel="0" collapsed="false">
      <c r="F241" s="6"/>
      <c r="G241" s="6"/>
      <c r="H241" s="6"/>
      <c r="I241" s="6"/>
      <c r="J241" s="6"/>
      <c r="K241" s="6"/>
    </row>
    <row r="242" customFormat="false" ht="12.75" hidden="false" customHeight="false" outlineLevel="0" collapsed="false">
      <c r="F242" s="6"/>
      <c r="G242" s="6"/>
      <c r="H242" s="6"/>
      <c r="I242" s="6"/>
      <c r="J242" s="6"/>
      <c r="K242" s="6"/>
    </row>
    <row r="243" customFormat="false" ht="12.75" hidden="false" customHeight="false" outlineLevel="0" collapsed="false">
      <c r="F243" s="6"/>
      <c r="G243" s="6"/>
      <c r="H243" s="6"/>
      <c r="I243" s="6"/>
      <c r="J243" s="6"/>
      <c r="K243" s="6"/>
    </row>
    <row r="244" customFormat="false" ht="12.75" hidden="false" customHeight="false" outlineLevel="0" collapsed="false">
      <c r="F244" s="6"/>
      <c r="G244" s="6"/>
      <c r="H244" s="6"/>
      <c r="I244" s="6"/>
      <c r="J244" s="6"/>
      <c r="K244" s="6"/>
    </row>
    <row r="245" customFormat="false" ht="12.75" hidden="false" customHeight="false" outlineLevel="0" collapsed="false">
      <c r="F245" s="6"/>
      <c r="G245" s="6"/>
      <c r="H245" s="6"/>
      <c r="I245" s="6"/>
      <c r="J245" s="6"/>
      <c r="K245" s="6"/>
    </row>
    <row r="246" customFormat="false" ht="12.75" hidden="false" customHeight="false" outlineLevel="0" collapsed="false">
      <c r="F246" s="6"/>
      <c r="G246" s="6"/>
      <c r="H246" s="6"/>
      <c r="I246" s="6"/>
      <c r="J246" s="6"/>
      <c r="K246" s="6"/>
    </row>
    <row r="247" customFormat="false" ht="12.75" hidden="false" customHeight="false" outlineLevel="0" collapsed="false">
      <c r="F247" s="6"/>
      <c r="G247" s="6"/>
      <c r="H247" s="6"/>
      <c r="I247" s="6"/>
      <c r="J247" s="6"/>
      <c r="K247" s="6"/>
    </row>
    <row r="248" customFormat="false" ht="12.75" hidden="false" customHeight="false" outlineLevel="0" collapsed="false">
      <c r="F248" s="6"/>
      <c r="G248" s="6"/>
      <c r="H248" s="6"/>
      <c r="I248" s="6"/>
      <c r="J248" s="6"/>
      <c r="K248" s="6"/>
    </row>
    <row r="249" customFormat="false" ht="12.75" hidden="false" customHeight="false" outlineLevel="0" collapsed="false">
      <c r="F249" s="6"/>
      <c r="G249" s="6"/>
      <c r="H249" s="6"/>
      <c r="I249" s="6"/>
      <c r="J249" s="6"/>
      <c r="K249" s="6"/>
    </row>
    <row r="250" customFormat="false" ht="12.75" hidden="false" customHeight="false" outlineLevel="0" collapsed="false">
      <c r="F250" s="6"/>
      <c r="G250" s="6"/>
      <c r="H250" s="6"/>
      <c r="I250" s="6"/>
      <c r="J250" s="6"/>
      <c r="K250" s="6"/>
    </row>
    <row r="251" customFormat="false" ht="12.75" hidden="false" customHeight="false" outlineLevel="0" collapsed="false">
      <c r="F251" s="6"/>
      <c r="G251" s="6"/>
      <c r="H251" s="6"/>
      <c r="I251" s="6"/>
      <c r="J251" s="6"/>
      <c r="K251" s="6"/>
    </row>
    <row r="252" customFormat="false" ht="12.75" hidden="false" customHeight="false" outlineLevel="0" collapsed="false">
      <c r="F252" s="6"/>
      <c r="G252" s="6"/>
      <c r="H252" s="6"/>
      <c r="I252" s="6"/>
      <c r="J252" s="6"/>
      <c r="K252" s="6"/>
    </row>
    <row r="253" customFormat="false" ht="12.75" hidden="false" customHeight="false" outlineLevel="0" collapsed="false">
      <c r="F253" s="6"/>
      <c r="G253" s="6"/>
      <c r="H253" s="6"/>
      <c r="I253" s="6"/>
      <c r="J253" s="6"/>
      <c r="K253" s="6"/>
    </row>
    <row r="254" customFormat="false" ht="12.75" hidden="false" customHeight="false" outlineLevel="0" collapsed="false">
      <c r="F254" s="6"/>
      <c r="G254" s="6"/>
      <c r="H254" s="6"/>
      <c r="I254" s="6"/>
      <c r="J254" s="6"/>
      <c r="K254" s="6"/>
    </row>
    <row r="255" customFormat="false" ht="12.75" hidden="false" customHeight="false" outlineLevel="0" collapsed="false">
      <c r="F255" s="6"/>
      <c r="G255" s="6"/>
      <c r="H255" s="6"/>
      <c r="I255" s="6"/>
      <c r="J255" s="6"/>
      <c r="K255" s="6"/>
    </row>
    <row r="256" customFormat="false" ht="12.75" hidden="false" customHeight="false" outlineLevel="0" collapsed="false">
      <c r="F256" s="6"/>
      <c r="G256" s="6"/>
      <c r="H256" s="6"/>
      <c r="I256" s="6"/>
      <c r="J256" s="6"/>
      <c r="K256" s="6"/>
    </row>
    <row r="257" customFormat="false" ht="12.75" hidden="false" customHeight="false" outlineLevel="0" collapsed="false">
      <c r="F257" s="6"/>
      <c r="G257" s="6"/>
      <c r="H257" s="6"/>
      <c r="I257" s="6"/>
      <c r="J257" s="6"/>
      <c r="K257" s="6"/>
    </row>
    <row r="258" customFormat="false" ht="12.75" hidden="false" customHeight="false" outlineLevel="0" collapsed="false">
      <c r="F258" s="6"/>
      <c r="G258" s="6"/>
      <c r="H258" s="6"/>
      <c r="I258" s="6"/>
      <c r="J258" s="6"/>
      <c r="K258" s="6"/>
    </row>
    <row r="259" customFormat="false" ht="12.75" hidden="false" customHeight="false" outlineLevel="0" collapsed="false">
      <c r="F259" s="6"/>
      <c r="G259" s="6"/>
      <c r="H259" s="6"/>
      <c r="I259" s="6"/>
      <c r="J259" s="6"/>
      <c r="K259" s="6"/>
    </row>
    <row r="260" customFormat="false" ht="12.75" hidden="false" customHeight="false" outlineLevel="0" collapsed="false">
      <c r="F260" s="6"/>
      <c r="G260" s="6"/>
      <c r="H260" s="6"/>
      <c r="I260" s="6"/>
      <c r="J260" s="6"/>
      <c r="K260" s="6"/>
    </row>
    <row r="261" customFormat="false" ht="12.75" hidden="false" customHeight="false" outlineLevel="0" collapsed="false">
      <c r="F261" s="6"/>
      <c r="G261" s="6"/>
      <c r="H261" s="6"/>
      <c r="I261" s="6"/>
      <c r="J261" s="6"/>
      <c r="K261" s="6"/>
    </row>
    <row r="262" customFormat="false" ht="12.75" hidden="false" customHeight="false" outlineLevel="0" collapsed="false">
      <c r="F262" s="6"/>
      <c r="G262" s="6"/>
      <c r="H262" s="6"/>
      <c r="I262" s="6"/>
      <c r="J262" s="6"/>
      <c r="K262" s="6"/>
    </row>
    <row r="263" customFormat="false" ht="12.75" hidden="false" customHeight="false" outlineLevel="0" collapsed="false">
      <c r="F263" s="6"/>
      <c r="G263" s="6"/>
      <c r="H263" s="6"/>
      <c r="I263" s="6"/>
      <c r="J263" s="6"/>
      <c r="K263" s="6"/>
    </row>
    <row r="264" customFormat="false" ht="12.75" hidden="false" customHeight="false" outlineLevel="0" collapsed="false">
      <c r="F264" s="6"/>
      <c r="G264" s="6"/>
      <c r="H264" s="6"/>
      <c r="I264" s="6"/>
      <c r="J264" s="6"/>
      <c r="K264" s="6"/>
    </row>
    <row r="265" customFormat="false" ht="12.75" hidden="false" customHeight="false" outlineLevel="0" collapsed="false">
      <c r="F265" s="6"/>
      <c r="G265" s="6"/>
      <c r="H265" s="6"/>
      <c r="I265" s="6"/>
      <c r="J265" s="6"/>
      <c r="K265" s="6"/>
    </row>
    <row r="266" customFormat="false" ht="12.75" hidden="false" customHeight="false" outlineLevel="0" collapsed="false">
      <c r="F266" s="6"/>
      <c r="G266" s="6"/>
      <c r="H266" s="6"/>
      <c r="I266" s="6"/>
      <c r="J266" s="6"/>
      <c r="K266" s="6"/>
    </row>
    <row r="267" customFormat="false" ht="12.75" hidden="false" customHeight="false" outlineLevel="0" collapsed="false">
      <c r="F267" s="6"/>
      <c r="G267" s="6"/>
      <c r="H267" s="6"/>
      <c r="I267" s="6"/>
      <c r="J267" s="6"/>
      <c r="K267" s="6"/>
    </row>
    <row r="268" customFormat="false" ht="12.75" hidden="false" customHeight="false" outlineLevel="0" collapsed="false">
      <c r="F268" s="6"/>
      <c r="G268" s="6"/>
      <c r="H268" s="6"/>
      <c r="I268" s="6"/>
      <c r="J268" s="6"/>
      <c r="K268" s="6"/>
    </row>
    <row r="269" customFormat="false" ht="12.75" hidden="false" customHeight="false" outlineLevel="0" collapsed="false">
      <c r="F269" s="6"/>
      <c r="G269" s="6"/>
      <c r="H269" s="6"/>
      <c r="I269" s="6"/>
      <c r="J269" s="6"/>
      <c r="K269" s="6"/>
    </row>
    <row r="270" customFormat="false" ht="12.75" hidden="false" customHeight="false" outlineLevel="0" collapsed="false">
      <c r="F270" s="6"/>
      <c r="G270" s="6"/>
      <c r="H270" s="6"/>
      <c r="I270" s="6"/>
      <c r="J270" s="6"/>
      <c r="K270" s="6"/>
    </row>
    <row r="271" customFormat="false" ht="12.75" hidden="false" customHeight="false" outlineLevel="0" collapsed="false">
      <c r="F271" s="6"/>
      <c r="G271" s="6"/>
      <c r="H271" s="6"/>
      <c r="I271" s="6"/>
      <c r="J271" s="6"/>
      <c r="K271" s="6"/>
    </row>
    <row r="272" customFormat="false" ht="12.75" hidden="false" customHeight="false" outlineLevel="0" collapsed="false">
      <c r="F272" s="6"/>
      <c r="G272" s="6"/>
      <c r="H272" s="6"/>
      <c r="I272" s="6"/>
      <c r="J272" s="6"/>
      <c r="K272" s="6"/>
    </row>
    <row r="273" customFormat="false" ht="12.75" hidden="false" customHeight="false" outlineLevel="0" collapsed="false">
      <c r="F273" s="6"/>
      <c r="G273" s="6"/>
      <c r="H273" s="6"/>
      <c r="I273" s="6"/>
      <c r="J273" s="6"/>
      <c r="K273" s="6"/>
    </row>
    <row r="274" customFormat="false" ht="12.75" hidden="false" customHeight="false" outlineLevel="0" collapsed="false">
      <c r="F274" s="6"/>
      <c r="G274" s="6"/>
      <c r="H274" s="6"/>
      <c r="I274" s="6"/>
      <c r="J274" s="6"/>
      <c r="K274" s="6"/>
    </row>
    <row r="275" customFormat="false" ht="12.75" hidden="false" customHeight="false" outlineLevel="0" collapsed="false">
      <c r="F275" s="6"/>
      <c r="G275" s="6"/>
      <c r="H275" s="6"/>
      <c r="I275" s="6"/>
      <c r="J275" s="6"/>
      <c r="K275" s="6"/>
    </row>
    <row r="276" customFormat="false" ht="12.75" hidden="false" customHeight="false" outlineLevel="0" collapsed="false">
      <c r="F276" s="6"/>
      <c r="G276" s="6"/>
      <c r="H276" s="6"/>
      <c r="I276" s="6"/>
      <c r="J276" s="6"/>
      <c r="K276" s="6"/>
    </row>
    <row r="277" customFormat="false" ht="12.75" hidden="false" customHeight="false" outlineLevel="0" collapsed="false">
      <c r="F277" s="6"/>
      <c r="G277" s="6"/>
      <c r="H277" s="6"/>
      <c r="I277" s="6"/>
      <c r="J277" s="6"/>
      <c r="K277" s="6"/>
    </row>
    <row r="278" customFormat="false" ht="12.75" hidden="false" customHeight="false" outlineLevel="0" collapsed="false">
      <c r="F278" s="6"/>
      <c r="G278" s="6"/>
      <c r="H278" s="6"/>
      <c r="I278" s="6"/>
      <c r="J278" s="6"/>
      <c r="K278" s="6"/>
    </row>
    <row r="279" customFormat="false" ht="12.75" hidden="false" customHeight="false" outlineLevel="0" collapsed="false">
      <c r="F279" s="6"/>
      <c r="G279" s="6"/>
      <c r="H279" s="6"/>
      <c r="I279" s="6"/>
      <c r="J279" s="6"/>
      <c r="K279" s="6"/>
    </row>
    <row r="280" customFormat="false" ht="12.75" hidden="false" customHeight="false" outlineLevel="0" collapsed="false">
      <c r="F280" s="6"/>
      <c r="G280" s="6"/>
      <c r="H280" s="6"/>
      <c r="I280" s="6"/>
      <c r="J280" s="6"/>
      <c r="K280" s="6"/>
    </row>
    <row r="281" customFormat="false" ht="12.75" hidden="false" customHeight="false" outlineLevel="0" collapsed="false">
      <c r="F281" s="6"/>
      <c r="G281" s="6"/>
      <c r="H281" s="6"/>
      <c r="I281" s="6"/>
      <c r="J281" s="6"/>
      <c r="K281" s="6"/>
    </row>
    <row r="282" customFormat="false" ht="12.75" hidden="false" customHeight="false" outlineLevel="0" collapsed="false">
      <c r="F282" s="6"/>
      <c r="G282" s="6"/>
      <c r="H282" s="6"/>
      <c r="I282" s="6"/>
      <c r="J282" s="6"/>
      <c r="K282" s="6"/>
    </row>
    <row r="283" customFormat="false" ht="12.75" hidden="false" customHeight="false" outlineLevel="0" collapsed="false">
      <c r="F283" s="6"/>
      <c r="G283" s="6"/>
      <c r="H283" s="6"/>
      <c r="I283" s="6"/>
      <c r="J283" s="6"/>
      <c r="K283" s="6"/>
    </row>
    <row r="284" customFormat="false" ht="12.75" hidden="false" customHeight="false" outlineLevel="0" collapsed="false">
      <c r="F284" s="6"/>
      <c r="G284" s="6"/>
      <c r="H284" s="6"/>
      <c r="I284" s="6"/>
      <c r="J284" s="6"/>
      <c r="K284" s="6"/>
    </row>
    <row r="285" customFormat="false" ht="12.75" hidden="false" customHeight="false" outlineLevel="0" collapsed="false">
      <c r="F285" s="6"/>
      <c r="G285" s="6"/>
      <c r="H285" s="6"/>
      <c r="I285" s="6"/>
      <c r="J285" s="6"/>
      <c r="K285" s="6"/>
    </row>
    <row r="286" customFormat="false" ht="12.75" hidden="false" customHeight="false" outlineLevel="0" collapsed="false">
      <c r="F286" s="6"/>
      <c r="G286" s="6"/>
      <c r="H286" s="6"/>
      <c r="I286" s="6"/>
      <c r="J286" s="6"/>
      <c r="K286" s="6"/>
    </row>
    <row r="287" customFormat="false" ht="12.75" hidden="false" customHeight="false" outlineLevel="0" collapsed="false">
      <c r="F287" s="6"/>
      <c r="G287" s="6"/>
      <c r="H287" s="6"/>
      <c r="I287" s="6"/>
      <c r="J287" s="6"/>
      <c r="K287" s="6"/>
    </row>
    <row r="288" customFormat="false" ht="12.75" hidden="false" customHeight="false" outlineLevel="0" collapsed="false">
      <c r="F288" s="6"/>
      <c r="G288" s="6"/>
      <c r="H288" s="6"/>
      <c r="I288" s="6"/>
      <c r="J288" s="6"/>
      <c r="K288" s="6"/>
    </row>
    <row r="289" customFormat="false" ht="12.75" hidden="false" customHeight="false" outlineLevel="0" collapsed="false">
      <c r="F289" s="6"/>
      <c r="G289" s="6"/>
      <c r="H289" s="6"/>
      <c r="I289" s="6"/>
      <c r="J289" s="6"/>
      <c r="K289" s="6"/>
    </row>
    <row r="290" customFormat="false" ht="12.75" hidden="false" customHeight="false" outlineLevel="0" collapsed="false">
      <c r="F290" s="6"/>
      <c r="G290" s="6"/>
      <c r="H290" s="6"/>
      <c r="I290" s="6"/>
      <c r="J290" s="6"/>
      <c r="K290" s="6"/>
    </row>
    <row r="291" customFormat="false" ht="12.75" hidden="false" customHeight="false" outlineLevel="0" collapsed="false">
      <c r="F291" s="6"/>
      <c r="G291" s="6"/>
      <c r="H291" s="6"/>
      <c r="I291" s="6"/>
      <c r="J291" s="6"/>
      <c r="K291" s="6"/>
    </row>
    <row r="292" customFormat="false" ht="12.75" hidden="false" customHeight="false" outlineLevel="0" collapsed="false">
      <c r="F292" s="6"/>
      <c r="G292" s="6"/>
      <c r="H292" s="6"/>
      <c r="I292" s="6"/>
      <c r="J292" s="6"/>
      <c r="K292" s="6"/>
    </row>
    <row r="293" customFormat="false" ht="12.75" hidden="false" customHeight="false" outlineLevel="0" collapsed="false">
      <c r="F293" s="6"/>
      <c r="G293" s="6"/>
      <c r="H293" s="6"/>
      <c r="I293" s="6"/>
      <c r="J293" s="6"/>
      <c r="K293" s="6"/>
    </row>
    <row r="294" customFormat="false" ht="12.75" hidden="false" customHeight="false" outlineLevel="0" collapsed="false">
      <c r="F294" s="6"/>
      <c r="G294" s="6"/>
      <c r="H294" s="6"/>
      <c r="I294" s="6"/>
      <c r="J294" s="6"/>
      <c r="K294" s="6"/>
    </row>
    <row r="295" customFormat="false" ht="12.75" hidden="false" customHeight="false" outlineLevel="0" collapsed="false">
      <c r="F295" s="6"/>
      <c r="G295" s="6"/>
      <c r="H295" s="6"/>
      <c r="I295" s="6"/>
      <c r="J295" s="6"/>
      <c r="K295" s="6"/>
    </row>
    <row r="296" customFormat="false" ht="12.75" hidden="false" customHeight="false" outlineLevel="0" collapsed="false">
      <c r="F296" s="6"/>
      <c r="G296" s="6"/>
      <c r="H296" s="6"/>
      <c r="I296" s="6"/>
      <c r="J296" s="6"/>
      <c r="K296" s="6"/>
    </row>
    <row r="297" customFormat="false" ht="12.75" hidden="false" customHeight="false" outlineLevel="0" collapsed="false">
      <c r="F297" s="6"/>
      <c r="G297" s="6"/>
      <c r="H297" s="6"/>
      <c r="I297" s="6"/>
      <c r="J297" s="6"/>
      <c r="K297" s="6"/>
    </row>
    <row r="298" customFormat="false" ht="12.75" hidden="false" customHeight="false" outlineLevel="0" collapsed="false">
      <c r="F298" s="6"/>
      <c r="G298" s="6"/>
      <c r="H298" s="6"/>
      <c r="I298" s="6"/>
      <c r="J298" s="6"/>
      <c r="K298" s="6"/>
    </row>
    <row r="299" customFormat="false" ht="12.75" hidden="false" customHeight="false" outlineLevel="0" collapsed="false">
      <c r="F299" s="6"/>
      <c r="G299" s="6"/>
      <c r="H299" s="6"/>
      <c r="I299" s="6"/>
      <c r="J299" s="6"/>
      <c r="K299" s="6"/>
    </row>
    <row r="300" customFormat="false" ht="12.75" hidden="false" customHeight="false" outlineLevel="0" collapsed="false">
      <c r="F300" s="6"/>
      <c r="G300" s="6"/>
      <c r="H300" s="6"/>
      <c r="I300" s="6"/>
      <c r="J300" s="6"/>
      <c r="K300" s="6"/>
    </row>
    <row r="301" customFormat="false" ht="12.75" hidden="false" customHeight="false" outlineLevel="0" collapsed="false">
      <c r="F301" s="6"/>
      <c r="G301" s="6"/>
      <c r="H301" s="6"/>
      <c r="I301" s="6"/>
      <c r="J301" s="6"/>
      <c r="K301" s="6"/>
    </row>
    <row r="302" customFormat="false" ht="12.75" hidden="false" customHeight="false" outlineLevel="0" collapsed="false">
      <c r="F302" s="6"/>
      <c r="G302" s="6"/>
      <c r="H302" s="6"/>
      <c r="I302" s="6"/>
      <c r="J302" s="6"/>
      <c r="K302" s="6"/>
    </row>
    <row r="303" customFormat="false" ht="12.75" hidden="false" customHeight="false" outlineLevel="0" collapsed="false">
      <c r="F303" s="6"/>
      <c r="G303" s="6"/>
      <c r="H303" s="6"/>
      <c r="I303" s="6"/>
      <c r="J303" s="6"/>
      <c r="K303" s="6"/>
    </row>
    <row r="304" customFormat="false" ht="12.75" hidden="false" customHeight="false" outlineLevel="0" collapsed="false">
      <c r="F304" s="6"/>
      <c r="G304" s="6"/>
      <c r="H304" s="6"/>
      <c r="I304" s="6"/>
      <c r="J304" s="6"/>
      <c r="K304" s="6"/>
    </row>
    <row r="305" customFormat="false" ht="12.75" hidden="false" customHeight="false" outlineLevel="0" collapsed="false">
      <c r="F305" s="6"/>
      <c r="G305" s="6"/>
      <c r="H305" s="6"/>
      <c r="I305" s="6"/>
      <c r="J305" s="6"/>
      <c r="K305" s="6"/>
    </row>
    <row r="306" customFormat="false" ht="12.75" hidden="false" customHeight="false" outlineLevel="0" collapsed="false">
      <c r="F306" s="6"/>
      <c r="G306" s="6"/>
      <c r="H306" s="6"/>
      <c r="I306" s="6"/>
      <c r="J306" s="6"/>
      <c r="K306" s="6"/>
    </row>
    <row r="307" customFormat="false" ht="12.75" hidden="false" customHeight="false" outlineLevel="0" collapsed="false">
      <c r="F307" s="6"/>
      <c r="G307" s="6"/>
      <c r="H307" s="6"/>
      <c r="I307" s="6"/>
      <c r="J307" s="6"/>
      <c r="K307" s="6"/>
    </row>
    <row r="308" customFormat="false" ht="12.75" hidden="false" customHeight="false" outlineLevel="0" collapsed="false">
      <c r="F308" s="6"/>
      <c r="G308" s="6"/>
      <c r="H308" s="6"/>
      <c r="I308" s="6"/>
      <c r="J308" s="6"/>
      <c r="K308" s="6"/>
    </row>
    <row r="309" customFormat="false" ht="12.75" hidden="false" customHeight="false" outlineLevel="0" collapsed="false">
      <c r="F309" s="6"/>
      <c r="G309" s="6"/>
      <c r="H309" s="6"/>
      <c r="I309" s="6"/>
      <c r="J309" s="6"/>
      <c r="K309" s="6"/>
    </row>
    <row r="310" customFormat="false" ht="12.75" hidden="false" customHeight="false" outlineLevel="0" collapsed="false">
      <c r="F310" s="6"/>
      <c r="G310" s="6"/>
      <c r="H310" s="6"/>
      <c r="I310" s="6"/>
      <c r="J310" s="6"/>
      <c r="K310" s="6"/>
    </row>
    <row r="311" customFormat="false" ht="12.75" hidden="false" customHeight="false" outlineLevel="0" collapsed="false">
      <c r="F311" s="6"/>
      <c r="G311" s="6"/>
      <c r="H311" s="6"/>
      <c r="I311" s="6"/>
      <c r="J311" s="6"/>
      <c r="K311" s="6"/>
    </row>
    <row r="312" customFormat="false" ht="12.75" hidden="false" customHeight="false" outlineLevel="0" collapsed="false">
      <c r="F312" s="6"/>
      <c r="G312" s="6"/>
      <c r="H312" s="6"/>
      <c r="I312" s="6"/>
      <c r="J312" s="6"/>
      <c r="K312" s="6"/>
    </row>
    <row r="313" customFormat="false" ht="12.75" hidden="false" customHeight="false" outlineLevel="0" collapsed="false">
      <c r="F313" s="6"/>
      <c r="G313" s="6"/>
      <c r="H313" s="6"/>
      <c r="I313" s="6"/>
      <c r="J313" s="6"/>
      <c r="K313" s="6"/>
    </row>
    <row r="314" customFormat="false" ht="12.75" hidden="false" customHeight="false" outlineLevel="0" collapsed="false">
      <c r="F314" s="6"/>
      <c r="G314" s="6"/>
      <c r="H314" s="6"/>
      <c r="I314" s="6"/>
      <c r="J314" s="6"/>
      <c r="K314" s="6"/>
    </row>
    <row r="315" customFormat="false" ht="12.75" hidden="false" customHeight="false" outlineLevel="0" collapsed="false">
      <c r="F315" s="6"/>
      <c r="G315" s="6"/>
      <c r="H315" s="6"/>
      <c r="I315" s="6"/>
      <c r="J315" s="6"/>
      <c r="K315" s="6"/>
    </row>
    <row r="316" customFormat="false" ht="12.75" hidden="false" customHeight="false" outlineLevel="0" collapsed="false">
      <c r="F316" s="6"/>
      <c r="G316" s="6"/>
      <c r="H316" s="6"/>
      <c r="I316" s="6"/>
      <c r="J316" s="6"/>
      <c r="K316" s="6"/>
    </row>
    <row r="317" customFormat="false" ht="12.75" hidden="false" customHeight="false" outlineLevel="0" collapsed="false">
      <c r="F317" s="6"/>
      <c r="G317" s="6"/>
      <c r="H317" s="6"/>
      <c r="I317" s="6"/>
      <c r="J317" s="6"/>
      <c r="K317" s="6"/>
    </row>
    <row r="318" customFormat="false" ht="12.75" hidden="false" customHeight="false" outlineLevel="0" collapsed="false">
      <c r="F318" s="6"/>
      <c r="G318" s="6"/>
      <c r="H318" s="6"/>
      <c r="I318" s="6"/>
      <c r="J318" s="6"/>
      <c r="K318" s="6"/>
    </row>
    <row r="319" customFormat="false" ht="12.75" hidden="false" customHeight="false" outlineLevel="0" collapsed="false">
      <c r="F319" s="6"/>
      <c r="G319" s="6"/>
      <c r="H319" s="6"/>
      <c r="I319" s="6"/>
      <c r="J319" s="6"/>
      <c r="K319" s="6"/>
    </row>
    <row r="320" customFormat="false" ht="12.75" hidden="false" customHeight="false" outlineLevel="0" collapsed="false">
      <c r="F320" s="6"/>
      <c r="G320" s="6"/>
      <c r="H320" s="6"/>
      <c r="I320" s="6"/>
      <c r="J320" s="6"/>
      <c r="K320" s="6"/>
    </row>
    <row r="321" customFormat="false" ht="12.75" hidden="false" customHeight="false" outlineLevel="0" collapsed="false">
      <c r="F321" s="6"/>
      <c r="G321" s="6"/>
      <c r="H321" s="6"/>
      <c r="I321" s="6"/>
      <c r="J321" s="6"/>
      <c r="K321" s="6"/>
    </row>
    <row r="322" customFormat="false" ht="12.75" hidden="false" customHeight="false" outlineLevel="0" collapsed="false">
      <c r="F322" s="6"/>
      <c r="G322" s="6"/>
      <c r="H322" s="6"/>
      <c r="I322" s="6"/>
      <c r="J322" s="6"/>
      <c r="K322" s="6"/>
    </row>
    <row r="323" customFormat="false" ht="12.75" hidden="false" customHeight="false" outlineLevel="0" collapsed="false">
      <c r="F323" s="6"/>
      <c r="G323" s="6"/>
      <c r="H323" s="6"/>
      <c r="I323" s="6"/>
      <c r="J323" s="6"/>
      <c r="K323" s="6"/>
    </row>
    <row r="324" customFormat="false" ht="12.75" hidden="false" customHeight="false" outlineLevel="0" collapsed="false">
      <c r="F324" s="6"/>
      <c r="G324" s="6"/>
      <c r="H324" s="6"/>
      <c r="I324" s="6"/>
      <c r="J324" s="6"/>
      <c r="K324" s="6"/>
    </row>
    <row r="325" customFormat="false" ht="12.75" hidden="false" customHeight="false" outlineLevel="0" collapsed="false">
      <c r="F325" s="6"/>
      <c r="G325" s="6"/>
      <c r="H325" s="6"/>
      <c r="I325" s="6"/>
      <c r="J325" s="6"/>
      <c r="K325" s="6"/>
    </row>
    <row r="326" customFormat="false" ht="12.75" hidden="false" customHeight="false" outlineLevel="0" collapsed="false">
      <c r="F326" s="6"/>
      <c r="G326" s="6"/>
      <c r="H326" s="6"/>
      <c r="I326" s="6"/>
      <c r="J326" s="6"/>
      <c r="K326" s="6"/>
    </row>
    <row r="327" customFormat="false" ht="12.75" hidden="false" customHeight="false" outlineLevel="0" collapsed="false">
      <c r="F327" s="6"/>
      <c r="G327" s="6"/>
      <c r="H327" s="6"/>
      <c r="I327" s="6"/>
      <c r="J327" s="6"/>
      <c r="K327" s="6"/>
    </row>
    <row r="328" customFormat="false" ht="12.75" hidden="false" customHeight="false" outlineLevel="0" collapsed="false">
      <c r="F328" s="6"/>
      <c r="G328" s="6"/>
      <c r="H328" s="6"/>
      <c r="I328" s="6"/>
      <c r="J328" s="6"/>
      <c r="K328" s="6"/>
    </row>
    <row r="329" customFormat="false" ht="12.75" hidden="false" customHeight="false" outlineLevel="0" collapsed="false">
      <c r="F329" s="6"/>
      <c r="G329" s="6"/>
      <c r="H329" s="6"/>
      <c r="I329" s="6"/>
      <c r="J329" s="6"/>
      <c r="K329" s="6"/>
    </row>
    <row r="330" customFormat="false" ht="12.75" hidden="false" customHeight="false" outlineLevel="0" collapsed="false">
      <c r="F330" s="6"/>
      <c r="G330" s="6"/>
      <c r="H330" s="6"/>
      <c r="I330" s="6"/>
      <c r="J330" s="6"/>
      <c r="K330" s="6"/>
    </row>
    <row r="331" customFormat="false" ht="12.75" hidden="false" customHeight="false" outlineLevel="0" collapsed="false">
      <c r="F331" s="6"/>
      <c r="G331" s="6"/>
      <c r="H331" s="6"/>
      <c r="I331" s="6"/>
      <c r="J331" s="6"/>
      <c r="K331" s="6"/>
    </row>
    <row r="332" customFormat="false" ht="12.75" hidden="false" customHeight="false" outlineLevel="0" collapsed="false">
      <c r="F332" s="6"/>
      <c r="G332" s="6"/>
      <c r="H332" s="6"/>
      <c r="I332" s="6"/>
      <c r="J332" s="6"/>
      <c r="K332" s="6"/>
    </row>
    <row r="333" customFormat="false" ht="12.75" hidden="false" customHeight="false" outlineLevel="0" collapsed="false">
      <c r="F333" s="6"/>
      <c r="G333" s="6"/>
      <c r="H333" s="6"/>
      <c r="I333" s="6"/>
      <c r="J333" s="6"/>
      <c r="K333" s="6"/>
    </row>
    <row r="334" customFormat="false" ht="12.75" hidden="false" customHeight="false" outlineLevel="0" collapsed="false">
      <c r="F334" s="6"/>
      <c r="G334" s="6"/>
      <c r="H334" s="6"/>
      <c r="I334" s="6"/>
      <c r="J334" s="6"/>
      <c r="K334" s="6"/>
    </row>
    <row r="335" customFormat="false" ht="12.75" hidden="false" customHeight="false" outlineLevel="0" collapsed="false">
      <c r="F335" s="6"/>
      <c r="G335" s="6"/>
      <c r="H335" s="6"/>
      <c r="I335" s="6"/>
      <c r="J335" s="6"/>
      <c r="K335" s="6"/>
    </row>
    <row r="336" customFormat="false" ht="12.75" hidden="false" customHeight="false" outlineLevel="0" collapsed="false">
      <c r="F336" s="6"/>
      <c r="G336" s="6"/>
      <c r="H336" s="6"/>
      <c r="I336" s="6"/>
      <c r="J336" s="6"/>
      <c r="K336" s="6"/>
    </row>
    <row r="337" customFormat="false" ht="12.75" hidden="false" customHeight="false" outlineLevel="0" collapsed="false">
      <c r="F337" s="6"/>
      <c r="G337" s="6"/>
      <c r="H337" s="6"/>
      <c r="I337" s="6"/>
      <c r="J337" s="6"/>
      <c r="K337" s="6"/>
    </row>
    <row r="338" customFormat="false" ht="12.75" hidden="false" customHeight="false" outlineLevel="0" collapsed="false">
      <c r="F338" s="6"/>
      <c r="G338" s="6"/>
      <c r="H338" s="6"/>
      <c r="I338" s="6"/>
      <c r="J338" s="6"/>
      <c r="K338" s="6"/>
    </row>
    <row r="339" customFormat="false" ht="12.75" hidden="false" customHeight="false" outlineLevel="0" collapsed="false">
      <c r="F339" s="6"/>
      <c r="G339" s="6"/>
      <c r="H339" s="6"/>
      <c r="I339" s="6"/>
      <c r="J339" s="6"/>
      <c r="K339" s="6"/>
    </row>
    <row r="340" customFormat="false" ht="12.75" hidden="false" customHeight="false" outlineLevel="0" collapsed="false">
      <c r="F340" s="6"/>
      <c r="G340" s="6"/>
      <c r="H340" s="6"/>
      <c r="I340" s="6"/>
      <c r="J340" s="6"/>
      <c r="K340" s="6"/>
    </row>
    <row r="341" customFormat="false" ht="12.75" hidden="false" customHeight="false" outlineLevel="0" collapsed="false">
      <c r="F341" s="6"/>
      <c r="G341" s="6"/>
      <c r="H341" s="6"/>
      <c r="I341" s="6"/>
      <c r="J341" s="6"/>
      <c r="K341" s="6"/>
    </row>
    <row r="342" customFormat="false" ht="12.75" hidden="false" customHeight="false" outlineLevel="0" collapsed="false">
      <c r="F342" s="6"/>
      <c r="G342" s="6"/>
      <c r="H342" s="6"/>
      <c r="I342" s="6"/>
      <c r="J342" s="6"/>
      <c r="K342" s="6"/>
    </row>
    <row r="343" customFormat="false" ht="12.75" hidden="false" customHeight="false" outlineLevel="0" collapsed="false">
      <c r="F343" s="6"/>
      <c r="G343" s="6"/>
      <c r="H343" s="6"/>
      <c r="I343" s="6"/>
      <c r="J343" s="6"/>
      <c r="K343" s="6"/>
    </row>
    <row r="344" customFormat="false" ht="12.75" hidden="false" customHeight="false" outlineLevel="0" collapsed="false">
      <c r="F344" s="6"/>
      <c r="G344" s="6"/>
      <c r="H344" s="6"/>
      <c r="I344" s="6"/>
      <c r="J344" s="6"/>
      <c r="K344" s="6"/>
    </row>
    <row r="345" customFormat="false" ht="12.75" hidden="false" customHeight="false" outlineLevel="0" collapsed="false">
      <c r="F345" s="6"/>
      <c r="G345" s="6"/>
      <c r="H345" s="6"/>
      <c r="I345" s="6"/>
      <c r="J345" s="6"/>
      <c r="K345" s="6"/>
    </row>
    <row r="346" customFormat="false" ht="12.75" hidden="false" customHeight="false" outlineLevel="0" collapsed="false">
      <c r="F346" s="6"/>
      <c r="G346" s="6"/>
      <c r="H346" s="6"/>
      <c r="I346" s="6"/>
      <c r="J346" s="6"/>
      <c r="K346" s="6"/>
    </row>
    <row r="347" customFormat="false" ht="12.75" hidden="false" customHeight="false" outlineLevel="0" collapsed="false">
      <c r="F347" s="6"/>
      <c r="G347" s="6"/>
      <c r="H347" s="6"/>
      <c r="I347" s="6"/>
      <c r="J347" s="6"/>
      <c r="K347" s="6"/>
    </row>
    <row r="348" customFormat="false" ht="12.75" hidden="false" customHeight="false" outlineLevel="0" collapsed="false">
      <c r="F348" s="6"/>
      <c r="G348" s="6"/>
      <c r="H348" s="6"/>
      <c r="I348" s="6"/>
      <c r="J348" s="6"/>
      <c r="K348" s="6"/>
    </row>
    <row r="349" customFormat="false" ht="12.75" hidden="false" customHeight="false" outlineLevel="0" collapsed="false">
      <c r="F349" s="6"/>
      <c r="G349" s="6"/>
      <c r="H349" s="6"/>
      <c r="I349" s="6"/>
      <c r="J349" s="6"/>
      <c r="K349" s="6"/>
    </row>
    <row r="350" customFormat="false" ht="12.75" hidden="false" customHeight="false" outlineLevel="0" collapsed="false">
      <c r="F350" s="6"/>
      <c r="G350" s="6"/>
      <c r="H350" s="6"/>
      <c r="I350" s="6"/>
      <c r="J350" s="6"/>
      <c r="K350" s="6"/>
    </row>
    <row r="351" customFormat="false" ht="12.75" hidden="false" customHeight="false" outlineLevel="0" collapsed="false">
      <c r="F351" s="6"/>
      <c r="G351" s="6"/>
      <c r="H351" s="6"/>
      <c r="I351" s="6"/>
      <c r="J351" s="6"/>
      <c r="K351" s="6"/>
    </row>
    <row r="352" customFormat="false" ht="12.75" hidden="false" customHeight="false" outlineLevel="0" collapsed="false">
      <c r="F352" s="6"/>
      <c r="G352" s="6"/>
      <c r="H352" s="6"/>
      <c r="I352" s="6"/>
      <c r="J352" s="6"/>
      <c r="K352" s="6"/>
    </row>
    <row r="353" customFormat="false" ht="12.75" hidden="false" customHeight="false" outlineLevel="0" collapsed="false">
      <c r="F353" s="6"/>
      <c r="G353" s="6"/>
      <c r="H353" s="6"/>
      <c r="I353" s="6"/>
      <c r="J353" s="6"/>
      <c r="K353" s="6"/>
    </row>
    <row r="354" customFormat="false" ht="12.75" hidden="false" customHeight="false" outlineLevel="0" collapsed="false">
      <c r="F354" s="6"/>
      <c r="G354" s="6"/>
      <c r="H354" s="6"/>
      <c r="I354" s="6"/>
      <c r="J354" s="6"/>
      <c r="K354" s="6"/>
    </row>
    <row r="355" customFormat="false" ht="12.75" hidden="false" customHeight="false" outlineLevel="0" collapsed="false">
      <c r="F355" s="6"/>
      <c r="G355" s="6"/>
      <c r="H355" s="6"/>
      <c r="I355" s="6"/>
      <c r="J355" s="6"/>
      <c r="K355" s="6"/>
    </row>
    <row r="356" customFormat="false" ht="12.75" hidden="false" customHeight="false" outlineLevel="0" collapsed="false">
      <c r="F356" s="6"/>
      <c r="G356" s="6"/>
      <c r="H356" s="6"/>
      <c r="I356" s="6"/>
      <c r="J356" s="6"/>
      <c r="K356" s="6"/>
    </row>
    <row r="357" customFormat="false" ht="12.75" hidden="false" customHeight="false" outlineLevel="0" collapsed="false">
      <c r="F357" s="6"/>
      <c r="G357" s="6"/>
      <c r="H357" s="6"/>
      <c r="I357" s="6"/>
      <c r="J357" s="6"/>
      <c r="K357" s="6"/>
    </row>
    <row r="358" customFormat="false" ht="12.75" hidden="false" customHeight="false" outlineLevel="0" collapsed="false">
      <c r="F358" s="6"/>
      <c r="G358" s="6"/>
      <c r="H358" s="6"/>
      <c r="I358" s="6"/>
      <c r="J358" s="6"/>
      <c r="K358" s="6"/>
    </row>
    <row r="359" customFormat="false" ht="12.75" hidden="false" customHeight="false" outlineLevel="0" collapsed="false">
      <c r="F359" s="6"/>
      <c r="G359" s="6"/>
      <c r="H359" s="6"/>
      <c r="I359" s="6"/>
      <c r="J359" s="6"/>
      <c r="K359" s="6"/>
    </row>
    <row r="360" customFormat="false" ht="12.75" hidden="false" customHeight="false" outlineLevel="0" collapsed="false">
      <c r="F360" s="6"/>
      <c r="G360" s="6"/>
      <c r="H360" s="6"/>
      <c r="I360" s="6"/>
      <c r="J360" s="6"/>
      <c r="K360" s="6"/>
    </row>
    <row r="361" customFormat="false" ht="12.75" hidden="false" customHeight="false" outlineLevel="0" collapsed="false">
      <c r="F361" s="6"/>
      <c r="G361" s="6"/>
      <c r="H361" s="6"/>
      <c r="I361" s="6"/>
      <c r="J361" s="6"/>
      <c r="K361" s="6"/>
    </row>
    <row r="362" customFormat="false" ht="12.75" hidden="false" customHeight="false" outlineLevel="0" collapsed="false">
      <c r="F362" s="6"/>
      <c r="G362" s="6"/>
      <c r="H362" s="6"/>
      <c r="I362" s="6"/>
      <c r="J362" s="6"/>
      <c r="K362" s="6"/>
    </row>
    <row r="363" customFormat="false" ht="12.75" hidden="false" customHeight="false" outlineLevel="0" collapsed="false">
      <c r="F363" s="6"/>
      <c r="G363" s="6"/>
      <c r="H363" s="6"/>
      <c r="I363" s="6"/>
      <c r="J363" s="6"/>
      <c r="K363" s="6"/>
    </row>
    <row r="364" customFormat="false" ht="12.75" hidden="false" customHeight="false" outlineLevel="0" collapsed="false">
      <c r="F364" s="6"/>
      <c r="G364" s="6"/>
      <c r="H364" s="6"/>
      <c r="I364" s="6"/>
      <c r="J364" s="6"/>
      <c r="K364" s="6"/>
    </row>
    <row r="365" customFormat="false" ht="12.75" hidden="false" customHeight="false" outlineLevel="0" collapsed="false">
      <c r="F365" s="6"/>
      <c r="G365" s="6"/>
      <c r="H365" s="6"/>
      <c r="I365" s="6"/>
      <c r="J365" s="6"/>
      <c r="K365" s="6"/>
    </row>
    <row r="366" customFormat="false" ht="12.75" hidden="false" customHeight="false" outlineLevel="0" collapsed="false">
      <c r="F366" s="6"/>
      <c r="G366" s="6"/>
      <c r="H366" s="6"/>
      <c r="I366" s="6"/>
      <c r="J366" s="6"/>
      <c r="K366" s="6"/>
    </row>
    <row r="367" customFormat="false" ht="12.75" hidden="false" customHeight="false" outlineLevel="0" collapsed="false">
      <c r="F367" s="6"/>
      <c r="G367" s="6"/>
      <c r="H367" s="6"/>
      <c r="I367" s="6"/>
      <c r="J367" s="6"/>
      <c r="K367" s="6"/>
    </row>
    <row r="368" customFormat="false" ht="12.75" hidden="false" customHeight="false" outlineLevel="0" collapsed="false">
      <c r="F368" s="6"/>
      <c r="G368" s="6"/>
      <c r="H368" s="6"/>
      <c r="I368" s="6"/>
      <c r="J368" s="6"/>
      <c r="K368" s="6"/>
    </row>
    <row r="369" customFormat="false" ht="12.75" hidden="false" customHeight="false" outlineLevel="0" collapsed="false">
      <c r="F369" s="6"/>
      <c r="G369" s="6"/>
      <c r="H369" s="6"/>
      <c r="I369" s="6"/>
      <c r="J369" s="6"/>
      <c r="K369" s="6"/>
    </row>
    <row r="370" customFormat="false" ht="12.75" hidden="false" customHeight="false" outlineLevel="0" collapsed="false">
      <c r="F370" s="6"/>
      <c r="G370" s="6"/>
      <c r="H370" s="6"/>
      <c r="I370" s="6"/>
      <c r="J370" s="6"/>
      <c r="K370" s="6"/>
    </row>
    <row r="371" customFormat="false" ht="12.75" hidden="false" customHeight="false" outlineLevel="0" collapsed="false">
      <c r="F371" s="6"/>
      <c r="G371" s="6"/>
      <c r="H371" s="6"/>
      <c r="I371" s="6"/>
      <c r="J371" s="6"/>
      <c r="K371" s="6"/>
    </row>
    <row r="372" customFormat="false" ht="12.75" hidden="false" customHeight="false" outlineLevel="0" collapsed="false">
      <c r="F372" s="6"/>
      <c r="G372" s="6"/>
      <c r="H372" s="6"/>
      <c r="I372" s="6"/>
      <c r="J372" s="6"/>
      <c r="K372" s="6"/>
    </row>
    <row r="373" customFormat="false" ht="12.75" hidden="false" customHeight="false" outlineLevel="0" collapsed="false">
      <c r="F373" s="6"/>
      <c r="G373" s="6"/>
      <c r="H373" s="6"/>
      <c r="I373" s="6"/>
      <c r="J373" s="6"/>
      <c r="K373" s="6"/>
    </row>
    <row r="374" customFormat="false" ht="12.75" hidden="false" customHeight="false" outlineLevel="0" collapsed="false">
      <c r="F374" s="6"/>
      <c r="G374" s="6"/>
      <c r="H374" s="6"/>
      <c r="I374" s="6"/>
      <c r="J374" s="6"/>
      <c r="K374" s="6"/>
    </row>
    <row r="375" customFormat="false" ht="12.75" hidden="false" customHeight="false" outlineLevel="0" collapsed="false">
      <c r="F375" s="6"/>
      <c r="G375" s="6"/>
      <c r="H375" s="6"/>
      <c r="I375" s="6"/>
      <c r="J375" s="6"/>
      <c r="K375" s="6"/>
    </row>
  </sheetData>
  <printOptions headings="false" gridLines="false" gridLinesSet="true" horizontalCentered="true" verticalCentered="false"/>
  <pageMargins left="0.25" right="0.2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&amp;RPrivileged and Confidential
Subject to Attorney/Client Privilege
Prepared in preparation of Litigation</oddHeader>
    <oddFooter>&amp;L&amp;D  &amp;T
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0.28"/>
  </cols>
  <sheetData>
    <row r="1" customFormat="false" ht="12.75" hidden="false" customHeight="false" outlineLevel="0" collapsed="false">
      <c r="A1" s="20" t="s">
        <v>0</v>
      </c>
    </row>
    <row r="2" customFormat="false" ht="12.75" hidden="false" customHeight="false" outlineLevel="0" collapsed="false">
      <c r="A2" s="21" t="s">
        <v>27</v>
      </c>
    </row>
    <row r="3" customFormat="false" ht="12.75" hidden="false" customHeight="false" outlineLevel="0" collapsed="false">
      <c r="A3" s="20" t="s">
        <v>28</v>
      </c>
    </row>
    <row r="5" customFormat="false" ht="12.75" hidden="false" customHeight="false" outlineLevel="0" collapsed="false">
      <c r="C5" s="22" t="s">
        <v>29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customFormat="false" ht="12.75" hidden="false" customHeight="false" outlineLevel="0" collapsed="false">
      <c r="N6" s="23"/>
    </row>
    <row r="7" customFormat="false" ht="12.75" hidden="false" customHeight="false" outlineLevel="0" collapsed="false">
      <c r="A7" s="24" t="s">
        <v>30</v>
      </c>
      <c r="N7" s="23"/>
    </row>
    <row r="8" customFormat="false" ht="12.75" hidden="false" customHeight="false" outlineLevel="0" collapsed="false">
      <c r="C8" s="25" t="s">
        <v>31</v>
      </c>
      <c r="K8" s="26" t="s">
        <v>32</v>
      </c>
      <c r="N8" s="23"/>
    </row>
    <row r="9" customFormat="false" ht="12.75" hidden="false" customHeight="false" outlineLevel="0" collapsed="false">
      <c r="A9" s="20" t="s">
        <v>33</v>
      </c>
      <c r="C9" s="27" t="s">
        <v>34</v>
      </c>
      <c r="E9" s="27" t="s">
        <v>35</v>
      </c>
      <c r="G9" s="27" t="s">
        <v>36</v>
      </c>
      <c r="I9" s="27" t="s">
        <v>37</v>
      </c>
      <c r="K9" s="27" t="s">
        <v>38</v>
      </c>
      <c r="N9" s="23"/>
    </row>
    <row r="10" customFormat="false" ht="12.75" hidden="false" customHeight="false" outlineLevel="0" collapsed="false">
      <c r="C10" s="28"/>
      <c r="N10" s="23"/>
    </row>
    <row r="11" customFormat="false" ht="12.75" hidden="true" customHeight="false" outlineLevel="0" collapsed="false">
      <c r="A11" s="0" t="s">
        <v>39</v>
      </c>
      <c r="C11" s="29" t="n">
        <v>0</v>
      </c>
      <c r="D11" s="26" t="s">
        <v>40</v>
      </c>
      <c r="E11" s="18" t="n">
        <v>0.045</v>
      </c>
      <c r="F11" s="26" t="s">
        <v>40</v>
      </c>
      <c r="G11" s="6" t="n">
        <v>2</v>
      </c>
      <c r="H11" s="26" t="s">
        <v>41</v>
      </c>
      <c r="I11" s="30" t="n">
        <f aca="false">(((C11)/(1-E11))-C11)*G11</f>
        <v>0</v>
      </c>
      <c r="J11" s="26" t="s">
        <v>40</v>
      </c>
      <c r="K11" s="31" t="n">
        <v>4.77</v>
      </c>
      <c r="L11" s="26" t="s">
        <v>41</v>
      </c>
      <c r="M11" s="1" t="n">
        <f aca="false">I11*K11</f>
        <v>0</v>
      </c>
      <c r="N11" s="23"/>
    </row>
    <row r="12" customFormat="false" ht="12.75" hidden="true" customHeight="false" outlineLevel="0" collapsed="false">
      <c r="A12" s="0" t="s">
        <v>42</v>
      </c>
      <c r="C12" s="29" t="n">
        <v>0</v>
      </c>
      <c r="D12" s="26" t="s">
        <v>40</v>
      </c>
      <c r="E12" s="18" t="n">
        <v>0.0475</v>
      </c>
      <c r="F12" s="26" t="s">
        <v>40</v>
      </c>
      <c r="G12" s="6" t="n">
        <f aca="false">$G$11</f>
        <v>2</v>
      </c>
      <c r="H12" s="26" t="s">
        <v>41</v>
      </c>
      <c r="I12" s="30" t="n">
        <f aca="false">(((C12)/(1-E12))-C12)*G12</f>
        <v>0</v>
      </c>
      <c r="J12" s="26" t="s">
        <v>40</v>
      </c>
      <c r="K12" s="32" t="n">
        <f aca="false">K11</f>
        <v>4.77</v>
      </c>
      <c r="L12" s="26" t="s">
        <v>41</v>
      </c>
      <c r="M12" s="6" t="n">
        <f aca="false">I12*K12</f>
        <v>0</v>
      </c>
      <c r="N12" s="23"/>
    </row>
    <row r="13" customFormat="false" ht="12.75" hidden="false" customHeight="false" outlineLevel="0" collapsed="false">
      <c r="A13" s="0" t="s">
        <v>43</v>
      </c>
      <c r="C13" s="29" t="n">
        <v>-270.35</v>
      </c>
      <c r="D13" s="26" t="s">
        <v>40</v>
      </c>
      <c r="E13" s="18" t="n">
        <v>0.05</v>
      </c>
      <c r="F13" s="26" t="s">
        <v>40</v>
      </c>
      <c r="G13" s="6" t="n">
        <f aca="false">$G$11</f>
        <v>2</v>
      </c>
      <c r="H13" s="26" t="s">
        <v>41</v>
      </c>
      <c r="I13" s="30" t="n">
        <f aca="false">(((C13)/(1-E13))-C13)*G13</f>
        <v>-28.4578947368422</v>
      </c>
      <c r="J13" s="26" t="s">
        <v>40</v>
      </c>
      <c r="K13" s="32" t="n">
        <f aca="false">K11</f>
        <v>4.77</v>
      </c>
      <c r="L13" s="26" t="s">
        <v>41</v>
      </c>
      <c r="M13" s="6" t="n">
        <f aca="false">I13*K13</f>
        <v>-135.744157894737</v>
      </c>
      <c r="N13" s="23"/>
    </row>
    <row r="14" customFormat="false" ht="12.75" hidden="false" customHeight="false" outlineLevel="0" collapsed="false">
      <c r="A14" s="0" t="s">
        <v>44</v>
      </c>
      <c r="C14" s="29" t="n">
        <v>-112.3</v>
      </c>
      <c r="D14" s="26" t="s">
        <v>40</v>
      </c>
      <c r="E14" s="18" t="n">
        <v>0.0025</v>
      </c>
      <c r="F14" s="26" t="s">
        <v>40</v>
      </c>
      <c r="G14" s="6" t="n">
        <f aca="false">$G$11</f>
        <v>2</v>
      </c>
      <c r="H14" s="26" t="s">
        <v>41</v>
      </c>
      <c r="I14" s="30" t="n">
        <f aca="false">(((C14)/(1-E14))-C14)*G14</f>
        <v>-0.56290726817042</v>
      </c>
      <c r="J14" s="26" t="s">
        <v>40</v>
      </c>
      <c r="K14" s="32" t="n">
        <f aca="false">K12</f>
        <v>4.77</v>
      </c>
      <c r="L14" s="26" t="s">
        <v>41</v>
      </c>
      <c r="M14" s="6" t="n">
        <f aca="false">I14*K14</f>
        <v>-2.6850676691729</v>
      </c>
      <c r="N14" s="23"/>
    </row>
    <row r="15" customFormat="false" ht="12.75" hidden="false" customHeight="false" outlineLevel="0" collapsed="false">
      <c r="A15" s="0" t="s">
        <v>45</v>
      </c>
      <c r="C15" s="33" t="n">
        <v>-120.1</v>
      </c>
      <c r="D15" s="26" t="s">
        <v>40</v>
      </c>
      <c r="E15" s="18" t="n">
        <v>0.0025</v>
      </c>
      <c r="F15" s="26" t="s">
        <v>40</v>
      </c>
      <c r="G15" s="6" t="n">
        <f aca="false">$G$11</f>
        <v>2</v>
      </c>
      <c r="H15" s="26" t="s">
        <v>41</v>
      </c>
      <c r="I15" s="34" t="n">
        <f aca="false">(((C15)/(1-E15))-C15)*G15</f>
        <v>-0.602005012531322</v>
      </c>
      <c r="J15" s="26" t="s">
        <v>40</v>
      </c>
      <c r="K15" s="32" t="n">
        <f aca="false">K11</f>
        <v>4.77</v>
      </c>
      <c r="L15" s="26" t="s">
        <v>41</v>
      </c>
      <c r="M15" s="5" t="n">
        <f aca="false">I15*K15</f>
        <v>-2.87156390977441</v>
      </c>
      <c r="N15" s="23"/>
    </row>
    <row r="16" customFormat="false" ht="12.75" hidden="false" customHeight="false" outlineLevel="0" collapsed="false">
      <c r="C16" s="28" t="n">
        <f aca="false">SUM(C11:C15)</f>
        <v>-502.75</v>
      </c>
      <c r="I16" s="34" t="n">
        <f aca="false">SUM(I11:I15)</f>
        <v>-29.6228070175439</v>
      </c>
      <c r="M16" s="35" t="n">
        <f aca="false">SUM(M11:M15)</f>
        <v>-141.300789473684</v>
      </c>
      <c r="N16" s="23"/>
    </row>
    <row r="17" customFormat="false" ht="12.75" hidden="false" customHeight="false" outlineLevel="0" collapsed="false">
      <c r="I17" s="36"/>
      <c r="N17" s="23"/>
    </row>
    <row r="18" customFormat="false" ht="12.75" hidden="false" customHeight="false" outlineLevel="0" collapsed="false">
      <c r="I18" s="36"/>
      <c r="N18" s="23"/>
    </row>
    <row r="19" customFormat="false" ht="12.75" hidden="false" customHeight="false" outlineLevel="0" collapsed="false">
      <c r="A19" s="20" t="s">
        <v>46</v>
      </c>
      <c r="C19" s="29" t="n">
        <v>-120.1</v>
      </c>
      <c r="D19" s="26" t="s">
        <v>40</v>
      </c>
      <c r="E19" s="18" t="n">
        <v>0.0131</v>
      </c>
      <c r="F19" s="26" t="s">
        <v>40</v>
      </c>
      <c r="G19" s="6" t="n">
        <f aca="false">$G$11</f>
        <v>2</v>
      </c>
      <c r="H19" s="26" t="s">
        <v>41</v>
      </c>
      <c r="I19" s="34" t="n">
        <f aca="false">(((C19)/(1-E19))-C19)*G19</f>
        <v>-3.1883878812443</v>
      </c>
      <c r="J19" s="26" t="s">
        <v>40</v>
      </c>
      <c r="K19" s="32" t="n">
        <f aca="false">K11</f>
        <v>4.77</v>
      </c>
      <c r="L19" s="26" t="s">
        <v>41</v>
      </c>
      <c r="M19" s="7" t="n">
        <f aca="false">I19*K19</f>
        <v>-15.2086101935353</v>
      </c>
      <c r="N19" s="23"/>
    </row>
    <row r="20" customFormat="false" ht="12.75" hidden="false" customHeight="false" outlineLevel="0" collapsed="false">
      <c r="I20" s="36"/>
      <c r="M20" s="35"/>
      <c r="N20" s="23"/>
    </row>
    <row r="21" customFormat="false" ht="13.5" hidden="false" customHeight="false" outlineLevel="0" collapsed="false">
      <c r="A21" s="20" t="s">
        <v>47</v>
      </c>
      <c r="I21" s="37" t="n">
        <f aca="false">SUM(I16:I19)</f>
        <v>-32.8111948987882</v>
      </c>
      <c r="M21" s="38" t="n">
        <f aca="false">M16+M19</f>
        <v>-156.50939966722</v>
      </c>
      <c r="N21" s="23"/>
    </row>
    <row r="22" customFormat="false" ht="13.5" hidden="false" customHeight="false" outlineLevel="0" collapsed="false">
      <c r="I22" s="36"/>
      <c r="M22" s="35"/>
      <c r="N22" s="23"/>
    </row>
    <row r="23" customFormat="false" ht="12.75" hidden="false" customHeight="false" outlineLevel="0" collapsed="false">
      <c r="A23" s="0" t="s">
        <v>48</v>
      </c>
      <c r="B23" s="39"/>
      <c r="C23" s="40" t="n">
        <v>3.5</v>
      </c>
      <c r="D23" s="26" t="s">
        <v>40</v>
      </c>
      <c r="E23" s="41" t="n">
        <v>1</v>
      </c>
      <c r="F23" s="42" t="s">
        <v>40</v>
      </c>
      <c r="G23" s="6" t="n">
        <f aca="false">$G$11</f>
        <v>2</v>
      </c>
      <c r="H23" s="26" t="s">
        <v>41</v>
      </c>
      <c r="I23" s="43" t="n">
        <f aca="false">C23*G23</f>
        <v>7</v>
      </c>
      <c r="J23" s="26" t="s">
        <v>40</v>
      </c>
      <c r="K23" s="32" t="n">
        <f aca="false">$K$11</f>
        <v>4.77</v>
      </c>
      <c r="L23" s="26" t="s">
        <v>41</v>
      </c>
      <c r="M23" s="5" t="n">
        <f aca="false">I23*K23</f>
        <v>33.39</v>
      </c>
      <c r="N23" s="23"/>
    </row>
    <row r="24" customFormat="false" ht="12.75" hidden="false" customHeight="false" outlineLevel="0" collapsed="false">
      <c r="B24" s="39"/>
      <c r="C24" s="44"/>
      <c r="D24" s="26"/>
      <c r="E24" s="41"/>
      <c r="F24" s="42"/>
      <c r="G24" s="6"/>
      <c r="H24" s="26"/>
      <c r="I24" s="30"/>
      <c r="J24" s="26"/>
      <c r="K24" s="32"/>
      <c r="L24" s="26"/>
      <c r="M24" s="6"/>
      <c r="N24" s="23"/>
    </row>
    <row r="25" customFormat="false" ht="13.5" hidden="false" customHeight="false" outlineLevel="0" collapsed="false">
      <c r="A25" s="0" t="s">
        <v>49</v>
      </c>
      <c r="B25" s="39"/>
      <c r="C25" s="44"/>
      <c r="D25" s="26"/>
      <c r="E25" s="41"/>
      <c r="F25" s="42"/>
      <c r="G25" s="6"/>
      <c r="H25" s="26"/>
      <c r="I25" s="30"/>
      <c r="J25" s="26"/>
      <c r="K25" s="32"/>
      <c r="L25" s="26"/>
      <c r="M25" s="38" t="n">
        <f aca="false">M21+M23</f>
        <v>-123.11939966722</v>
      </c>
      <c r="N25" s="23"/>
    </row>
    <row r="26" customFormat="false" ht="13.5" hidden="false" customHeight="false" outlineLevel="0" collapsed="false">
      <c r="B26" s="39"/>
      <c r="C26" s="44"/>
      <c r="D26" s="26"/>
      <c r="E26" s="41"/>
      <c r="F26" s="42"/>
      <c r="G26" s="6"/>
      <c r="H26" s="26"/>
      <c r="I26" s="30"/>
      <c r="J26" s="26"/>
      <c r="K26" s="32"/>
      <c r="L26" s="26"/>
      <c r="M26" s="45"/>
      <c r="N26" s="23"/>
    </row>
    <row r="27" customFormat="false" ht="12.75" hidden="false" customHeight="false" outlineLevel="0" collapsed="false">
      <c r="A27" s="14" t="s">
        <v>50</v>
      </c>
      <c r="B27" s="46"/>
      <c r="C27" s="44"/>
      <c r="D27" s="47"/>
      <c r="E27" s="41"/>
      <c r="F27" s="48"/>
      <c r="G27" s="6"/>
      <c r="H27" s="47"/>
      <c r="I27" s="30"/>
      <c r="J27" s="47"/>
      <c r="K27" s="32"/>
      <c r="L27" s="47"/>
      <c r="M27" s="6" t="n">
        <v>0</v>
      </c>
      <c r="N27" s="23"/>
    </row>
    <row r="28" customFormat="false" ht="12.75" hidden="false" customHeight="false" outlineLevel="0" collapsed="false">
      <c r="N28" s="23"/>
    </row>
    <row r="29" customFormat="false" ht="12.75" hidden="false" customHeight="false" outlineLevel="0" collapsed="false">
      <c r="M29" s="49"/>
      <c r="N29" s="23"/>
    </row>
    <row r="30" customFormat="false" ht="12.75" hidden="false" customHeight="false" outlineLevel="0" collapsed="false">
      <c r="A30" s="0" t="s">
        <v>51</v>
      </c>
      <c r="I30" s="30"/>
      <c r="M30" s="35" t="n">
        <f aca="false">M25+M27</f>
        <v>-123.11939966722</v>
      </c>
      <c r="N30" s="23"/>
    </row>
    <row r="31" customFormat="false" ht="12.75" hidden="false" customHeight="false" outlineLevel="0" collapsed="false">
      <c r="M31" s="6"/>
      <c r="N31" s="23"/>
    </row>
    <row r="32" customFormat="false" ht="12.75" hidden="false" customHeight="false" outlineLevel="0" collapsed="false">
      <c r="A32" s="50"/>
      <c r="B32" s="14"/>
      <c r="C32" s="51"/>
      <c r="D32" s="14"/>
      <c r="E32" s="14"/>
      <c r="I32" s="30"/>
      <c r="M32" s="6"/>
      <c r="N32" s="23"/>
    </row>
    <row r="33" customFormat="false" ht="12.75" hidden="false" customHeight="false" outlineLevel="0" collapsed="false">
      <c r="A33" s="14"/>
      <c r="B33" s="14"/>
      <c r="C33" s="51"/>
      <c r="D33" s="14"/>
      <c r="E33" s="14"/>
      <c r="F33" s="14"/>
      <c r="G33" s="14"/>
      <c r="H33" s="14"/>
      <c r="I33" s="30"/>
      <c r="J33" s="14"/>
      <c r="K33" s="14"/>
      <c r="L33" s="14"/>
      <c r="M33" s="6"/>
      <c r="N33" s="23"/>
    </row>
    <row r="34" customFormat="false" ht="12.75" hidden="false" customHeight="false" outlineLevel="0" collapsed="false">
      <c r="A34" s="14"/>
      <c r="B34" s="14"/>
      <c r="C34" s="30"/>
      <c r="D34" s="14"/>
      <c r="E34" s="52"/>
      <c r="F34" s="14"/>
      <c r="G34" s="53"/>
      <c r="H34" s="14"/>
      <c r="I34" s="30"/>
      <c r="J34" s="14"/>
      <c r="K34" s="14"/>
      <c r="L34" s="14"/>
      <c r="M34" s="54"/>
      <c r="N34" s="23"/>
    </row>
    <row r="35" customFormat="false" ht="12.7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30"/>
      <c r="J35" s="14"/>
      <c r="K35" s="14"/>
      <c r="L35" s="14"/>
      <c r="M35" s="1"/>
      <c r="N35" s="23"/>
    </row>
    <row r="36" customFormat="false" ht="12.75" hidden="false" customHeight="false" outlineLevel="0" collapsed="false">
      <c r="A36" s="55"/>
      <c r="B36" s="14"/>
      <c r="C36" s="6"/>
      <c r="D36" s="14"/>
      <c r="E36" s="14"/>
      <c r="F36" s="14"/>
      <c r="G36" s="14"/>
      <c r="H36" s="14"/>
      <c r="I36" s="14"/>
      <c r="J36" s="14"/>
      <c r="K36" s="14"/>
      <c r="L36" s="14"/>
      <c r="M36" s="45"/>
      <c r="N36" s="23"/>
    </row>
    <row r="37" customFormat="false" ht="12.7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45"/>
      <c r="N37" s="23"/>
    </row>
    <row r="38" customFormat="false" ht="12.7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3"/>
    </row>
    <row r="39" customFormat="false" ht="12.7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56"/>
      <c r="J39" s="14"/>
      <c r="K39" s="14"/>
      <c r="L39" s="14"/>
      <c r="M39" s="45"/>
      <c r="N39" s="23"/>
    </row>
    <row r="40" customFormat="false" ht="12.75" hidden="false" customHeight="false" outlineLevel="0" collapsed="false">
      <c r="N40" s="23"/>
    </row>
    <row r="41" customFormat="false" ht="12.75" hidden="false" customHeight="false" outlineLevel="0" collapsed="false">
      <c r="N41" s="23"/>
    </row>
    <row r="42" customFormat="false" ht="12.75" hidden="false" customHeight="false" outlineLevel="0" collapsed="false">
      <c r="H42" s="47"/>
      <c r="I42" s="57"/>
      <c r="J42" s="47"/>
      <c r="L42" s="47"/>
      <c r="M42" s="1"/>
      <c r="N42" s="23"/>
    </row>
    <row r="43" customFormat="false" ht="12.75" hidden="false" customHeight="false" outlineLevel="0" collapsed="false">
      <c r="H43" s="47"/>
      <c r="I43" s="30"/>
      <c r="J43" s="47"/>
      <c r="K43" s="58"/>
      <c r="L43" s="47"/>
      <c r="M43" s="1"/>
      <c r="N43" s="23"/>
    </row>
    <row r="44" customFormat="false" ht="12.75" hidden="false" customHeight="false" outlineLevel="0" collapsed="false">
      <c r="H44" s="47"/>
      <c r="I44" s="30"/>
      <c r="J44" s="47"/>
      <c r="K44" s="58"/>
      <c r="L44" s="47"/>
      <c r="M44" s="1"/>
      <c r="N44" s="23"/>
    </row>
    <row r="45" customFormat="false" ht="12.75" hidden="false" customHeight="false" outlineLevel="0" collapsed="false">
      <c r="H45" s="14"/>
      <c r="I45" s="44"/>
      <c r="J45" s="14"/>
      <c r="K45" s="14"/>
      <c r="L45" s="14"/>
      <c r="M45" s="45"/>
      <c r="N45" s="23"/>
    </row>
    <row r="46" customFormat="false" ht="12.75" hidden="false" customHeight="false" outlineLevel="0" collapsed="false">
      <c r="H46" s="14"/>
      <c r="I46" s="44"/>
      <c r="J46" s="14"/>
      <c r="K46" s="14"/>
      <c r="L46" s="14"/>
      <c r="M46" s="45"/>
      <c r="N46" s="23"/>
    </row>
  </sheetData>
  <mergeCells count="1">
    <mergeCell ref="C5:M5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&amp;RPrivileged and Confidential
Subject to Attorney/Client Privilege
Prepared in preparation of Litigation</oddHeader>
    <oddFooter>&amp;L&amp;D  &amp;T
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8" activeCellId="0" sqref="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1.7"/>
    <col collapsed="false" customWidth="true" hidden="false" outlineLevel="0" max="3" min="3" style="0" width="12.42"/>
    <col collapsed="false" customWidth="true" hidden="false" outlineLevel="0" max="4" min="4" style="0" width="3.99"/>
    <col collapsed="false" customWidth="true" hidden="false" outlineLevel="0" max="5" min="5" style="0" width="14.56"/>
    <col collapsed="false" customWidth="true" hidden="false" outlineLevel="0" max="6" min="6" style="0" width="11.85"/>
    <col collapsed="false" customWidth="true" hidden="false" outlineLevel="0" max="7" min="7" style="0" width="10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59" t="s">
        <v>52</v>
      </c>
    </row>
    <row r="3" customFormat="false" ht="12.75" hidden="false" customHeight="false" outlineLevel="0" collapsed="false">
      <c r="A3" s="0" t="s">
        <v>53</v>
      </c>
    </row>
    <row r="5" customFormat="false" ht="12.75" hidden="false" customHeight="false" outlineLevel="0" collapsed="false">
      <c r="C5" s="26" t="s">
        <v>54</v>
      </c>
      <c r="E5" s="26" t="s">
        <v>55</v>
      </c>
      <c r="G5" s="26" t="s">
        <v>31</v>
      </c>
    </row>
    <row r="6" customFormat="false" ht="12.75" hidden="false" customHeight="false" outlineLevel="0" collapsed="false">
      <c r="C6" s="26" t="s">
        <v>56</v>
      </c>
      <c r="E6" s="26" t="s">
        <v>57</v>
      </c>
      <c r="F6" s="26" t="s">
        <v>31</v>
      </c>
      <c r="G6" s="26" t="s">
        <v>58</v>
      </c>
    </row>
    <row r="7" customFormat="false" ht="12.75" hidden="false" customHeight="false" outlineLevel="0" collapsed="false">
      <c r="C7" s="12" t="s">
        <v>59</v>
      </c>
      <c r="D7" s="12"/>
      <c r="E7" s="12" t="s">
        <v>59</v>
      </c>
      <c r="F7" s="12" t="s">
        <v>59</v>
      </c>
      <c r="G7" s="12" t="s">
        <v>60</v>
      </c>
    </row>
    <row r="8" customFormat="false" ht="12.75" hidden="false" customHeight="false" outlineLevel="0" collapsed="false">
      <c r="A8" s="60" t="s">
        <v>61</v>
      </c>
    </row>
    <row r="9" customFormat="false" ht="12.75" hidden="false" customHeight="false" outlineLevel="0" collapsed="false">
      <c r="A9" s="61" t="n">
        <v>36829</v>
      </c>
      <c r="C9" s="62" t="n">
        <v>1090</v>
      </c>
      <c r="D9" s="62"/>
      <c r="E9" s="62" t="n">
        <v>783.1</v>
      </c>
      <c r="F9" s="28" t="n">
        <f aca="false">C9-E9</f>
        <v>306.9</v>
      </c>
    </row>
    <row r="10" customFormat="false" ht="12.75" hidden="false" customHeight="false" outlineLevel="0" collapsed="false">
      <c r="A10" s="61" t="n">
        <v>36830</v>
      </c>
      <c r="C10" s="62" t="n">
        <v>1090</v>
      </c>
      <c r="D10" s="62"/>
      <c r="E10" s="62" t="n">
        <v>856.2</v>
      </c>
      <c r="F10" s="40" t="n">
        <f aca="false">C10-E10</f>
        <v>233.8</v>
      </c>
    </row>
    <row r="11" customFormat="false" ht="12.75" hidden="false" customHeight="false" outlineLevel="0" collapsed="false">
      <c r="F11" s="28" t="n">
        <f aca="false">SUM(F9:F10)</f>
        <v>540.7</v>
      </c>
      <c r="G11" s="15" t="n">
        <f aca="false">F11/2</f>
        <v>270.35</v>
      </c>
    </row>
    <row r="15" customFormat="false" ht="12.75" hidden="false" customHeight="false" outlineLevel="0" collapsed="false">
      <c r="A15" s="60" t="s">
        <v>62</v>
      </c>
    </row>
    <row r="16" customFormat="false" ht="12.75" hidden="false" customHeight="false" outlineLevel="0" collapsed="false">
      <c r="A16" s="61" t="n">
        <v>36829</v>
      </c>
      <c r="C16" s="28" t="n">
        <v>636.4</v>
      </c>
      <c r="E16" s="28" t="n">
        <v>505.2</v>
      </c>
      <c r="F16" s="28" t="n">
        <f aca="false">C16-E16</f>
        <v>131.2</v>
      </c>
    </row>
    <row r="17" customFormat="false" ht="12.75" hidden="false" customHeight="false" outlineLevel="0" collapsed="false">
      <c r="A17" s="61" t="n">
        <v>36830</v>
      </c>
      <c r="C17" s="28" t="n">
        <v>636.4</v>
      </c>
      <c r="E17" s="28" t="n">
        <v>543.1</v>
      </c>
      <c r="F17" s="40" t="n">
        <f aca="false">C17-E17</f>
        <v>93.3</v>
      </c>
    </row>
    <row r="18" customFormat="false" ht="12.75" hidden="false" customHeight="false" outlineLevel="0" collapsed="false">
      <c r="F18" s="28" t="n">
        <f aca="false">SUM(F16:F17)</f>
        <v>224.5</v>
      </c>
      <c r="G18" s="15" t="n">
        <f aca="false">F18/2</f>
        <v>112.25</v>
      </c>
    </row>
    <row r="21" customFormat="false" ht="12.75" hidden="false" customHeight="false" outlineLevel="0" collapsed="false">
      <c r="A21" s="60" t="s">
        <v>63</v>
      </c>
      <c r="C21" s="28"/>
      <c r="E21" s="28"/>
      <c r="G21" s="28"/>
    </row>
    <row r="22" customFormat="false" ht="12.75" hidden="false" customHeight="false" outlineLevel="0" collapsed="false">
      <c r="A22" s="61" t="n">
        <v>36829</v>
      </c>
      <c r="C22" s="28"/>
      <c r="E22" s="28"/>
      <c r="F22" s="28" t="n">
        <v>120</v>
      </c>
    </row>
    <row r="23" customFormat="false" ht="12.75" hidden="false" customHeight="false" outlineLevel="0" collapsed="false">
      <c r="A23" s="61" t="n">
        <v>36830</v>
      </c>
      <c r="C23" s="28"/>
      <c r="E23" s="28"/>
      <c r="F23" s="40" t="n">
        <v>120</v>
      </c>
    </row>
    <row r="24" customFormat="false" ht="12.75" hidden="false" customHeight="false" outlineLevel="0" collapsed="false">
      <c r="F24" s="28" t="n">
        <f aca="false">SUM(F22:F23)</f>
        <v>240</v>
      </c>
      <c r="G24" s="15" t="n">
        <f aca="false">F24/2</f>
        <v>120</v>
      </c>
    </row>
    <row r="25" customFormat="false" ht="12.75" hidden="false" customHeight="false" outlineLevel="0" collapsed="false">
      <c r="F25" s="28"/>
      <c r="G25" s="15"/>
    </row>
    <row r="26" customFormat="false" ht="12.75" hidden="false" customHeight="false" outlineLevel="0" collapsed="false">
      <c r="F26" s="28"/>
      <c r="G26" s="15"/>
    </row>
    <row r="27" customFormat="false" ht="12.75" hidden="false" customHeight="false" outlineLevel="0" collapsed="false">
      <c r="A27" s="60" t="s">
        <v>64</v>
      </c>
      <c r="C27" s="28"/>
      <c r="E27" s="28"/>
      <c r="G27" s="28"/>
    </row>
    <row r="28" customFormat="false" ht="12.75" hidden="false" customHeight="false" outlineLevel="0" collapsed="false">
      <c r="A28" s="61" t="n">
        <v>36829</v>
      </c>
      <c r="C28" s="28"/>
      <c r="E28" s="28"/>
      <c r="F28" s="28" t="n">
        <v>120</v>
      </c>
    </row>
    <row r="29" customFormat="false" ht="12.75" hidden="false" customHeight="false" outlineLevel="0" collapsed="false">
      <c r="A29" s="61" t="n">
        <v>36830</v>
      </c>
      <c r="C29" s="28"/>
      <c r="E29" s="28"/>
      <c r="F29" s="40" t="n">
        <v>120</v>
      </c>
    </row>
    <row r="30" customFormat="false" ht="12.75" hidden="false" customHeight="false" outlineLevel="0" collapsed="false">
      <c r="F30" s="28" t="n">
        <f aca="false">SUM(F28:F29)</f>
        <v>240</v>
      </c>
      <c r="G30" s="15" t="n">
        <f aca="false">F30/2</f>
        <v>120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&amp;RPrivileged and Confidential
Subject to Attorney/Client Privilege
Prepared in preparation of Litigation</oddHeader>
    <oddFooter>&amp;L&amp;D  &amp;T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0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false" outlineLevel="0" max="2" min="2" style="0" width="2.7"/>
    <col collapsed="false" customWidth="true" hidden="false" outlineLevel="0" max="3" min="3" style="0" width="10.28"/>
    <col collapsed="false" customWidth="true" hidden="false" outlineLevel="0" max="4" min="4" style="0" width="3.7"/>
    <col collapsed="false" customWidth="true" hidden="false" outlineLevel="0" max="5" min="5" style="0" width="9.56"/>
    <col collapsed="false" customWidth="true" hidden="false" outlineLevel="0" max="6" min="6" style="0" width="2.99"/>
    <col collapsed="false" customWidth="true" hidden="false" outlineLevel="0" max="7" min="7" style="0" width="9.41"/>
    <col collapsed="false" customWidth="true" hidden="false" outlineLevel="0" max="8" min="8" style="0" width="2.84"/>
    <col collapsed="false" customWidth="true" hidden="false" outlineLevel="0" max="9" min="9" style="0" width="10.28"/>
    <col collapsed="false" customWidth="true" hidden="false" outlineLevel="0" max="10" min="10" style="0" width="2.99"/>
    <col collapsed="false" customWidth="true" hidden="false" outlineLevel="0" max="11" min="11" style="0" width="8.41"/>
    <col collapsed="false" customWidth="true" hidden="false" outlineLevel="0" max="12" min="12" style="0" width="3.28"/>
    <col collapsed="false" customWidth="true" hidden="false" outlineLevel="0" max="13" min="13" style="0" width="11.13"/>
    <col collapsed="false" customWidth="true" hidden="false" outlineLevel="0" max="14" min="14" style="0" width="3.28"/>
    <col collapsed="false" customWidth="true" hidden="false" outlineLevel="0" max="15" min="15" style="14" width="9.28"/>
    <col collapsed="false" customWidth="true" hidden="false" outlineLevel="0" max="20" min="16" style="14" width="9.14"/>
    <col collapsed="false" customWidth="true" hidden="false" outlineLevel="0" max="21" min="21" style="14" width="12.42"/>
  </cols>
  <sheetData>
    <row r="1" customFormat="false" ht="12.75" hidden="false" customHeight="false" outlineLevel="0" collapsed="false">
      <c r="A1" s="20" t="s">
        <v>0</v>
      </c>
    </row>
    <row r="2" customFormat="false" ht="12.75" hidden="false" customHeight="false" outlineLevel="0" collapsed="false">
      <c r="A2" s="63" t="s">
        <v>65</v>
      </c>
    </row>
    <row r="3" customFormat="false" ht="12.75" hidden="false" customHeight="false" outlineLevel="0" collapsed="false">
      <c r="A3" s="20" t="s">
        <v>28</v>
      </c>
    </row>
    <row r="4" customFormat="false" ht="12.75" hidden="false" customHeight="false" outlineLevel="0" collapsed="false">
      <c r="O4" s="64"/>
      <c r="P4" s="64"/>
      <c r="Q4" s="64"/>
    </row>
    <row r="5" customFormat="false" ht="12.75" hidden="false" customHeight="false" outlineLevel="0" collapsed="false">
      <c r="C5" s="65" t="s">
        <v>66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23"/>
      <c r="O5" s="64"/>
      <c r="P5" s="66"/>
      <c r="Q5" s="66"/>
      <c r="R5" s="66"/>
      <c r="S5" s="66"/>
      <c r="T5" s="66"/>
      <c r="U5" s="66"/>
    </row>
    <row r="6" customFormat="false" ht="12.75" hidden="false" customHeight="false" outlineLevel="0" collapsed="false">
      <c r="N6" s="23"/>
    </row>
    <row r="7" customFormat="false" ht="12.75" hidden="false" customHeight="false" outlineLevel="0" collapsed="false">
      <c r="A7" s="24" t="s">
        <v>30</v>
      </c>
      <c r="N7" s="23"/>
    </row>
    <row r="8" customFormat="false" ht="12.75" hidden="false" customHeight="false" outlineLevel="0" collapsed="false">
      <c r="C8" s="67" t="s">
        <v>31</v>
      </c>
      <c r="K8" s="26" t="s">
        <v>32</v>
      </c>
      <c r="N8" s="23"/>
      <c r="Q8" s="50"/>
    </row>
    <row r="9" customFormat="false" ht="12.75" hidden="false" customHeight="false" outlineLevel="0" collapsed="false">
      <c r="A9" s="20" t="s">
        <v>33</v>
      </c>
      <c r="C9" s="27" t="s">
        <v>34</v>
      </c>
      <c r="E9" s="27" t="s">
        <v>35</v>
      </c>
      <c r="G9" s="27" t="s">
        <v>36</v>
      </c>
      <c r="I9" s="27" t="s">
        <v>37</v>
      </c>
      <c r="K9" s="27" t="s">
        <v>38</v>
      </c>
      <c r="N9" s="23"/>
    </row>
    <row r="10" customFormat="false" ht="12.75" hidden="false" customHeight="false" outlineLevel="0" collapsed="false">
      <c r="C10" s="28"/>
      <c r="N10" s="23"/>
      <c r="U10" s="44"/>
    </row>
    <row r="11" customFormat="false" ht="12.75" hidden="true" customHeight="false" outlineLevel="0" collapsed="false">
      <c r="A11" s="0" t="s">
        <v>39</v>
      </c>
      <c r="C11" s="68" t="n">
        <v>0</v>
      </c>
      <c r="D11" s="26" t="s">
        <v>40</v>
      </c>
      <c r="E11" s="18" t="n">
        <v>0.045</v>
      </c>
      <c r="F11" s="26" t="s">
        <v>40</v>
      </c>
      <c r="G11" s="6" t="n">
        <v>4</v>
      </c>
      <c r="H11" s="26" t="s">
        <v>41</v>
      </c>
      <c r="I11" s="30" t="n">
        <f aca="false">(((C11)/(1-E11))-C11)*G11</f>
        <v>0</v>
      </c>
      <c r="J11" s="26" t="s">
        <v>40</v>
      </c>
      <c r="K11" s="31" t="n">
        <v>5.04</v>
      </c>
      <c r="L11" s="26" t="s">
        <v>41</v>
      </c>
      <c r="M11" s="1" t="n">
        <f aca="false">I11*K11</f>
        <v>0</v>
      </c>
      <c r="N11" s="23"/>
    </row>
    <row r="12" customFormat="false" ht="12.75" hidden="true" customHeight="false" outlineLevel="0" collapsed="false">
      <c r="A12" s="0" t="s">
        <v>42</v>
      </c>
      <c r="C12" s="68" t="n">
        <v>0</v>
      </c>
      <c r="D12" s="26" t="s">
        <v>40</v>
      </c>
      <c r="E12" s="18" t="n">
        <v>0.0475</v>
      </c>
      <c r="F12" s="26" t="s">
        <v>40</v>
      </c>
      <c r="G12" s="6" t="n">
        <f aca="false">$G$11</f>
        <v>4</v>
      </c>
      <c r="H12" s="26" t="s">
        <v>41</v>
      </c>
      <c r="I12" s="30" t="n">
        <f aca="false">(((C12)/(1-E12))-C12)*G12</f>
        <v>0</v>
      </c>
      <c r="J12" s="26" t="s">
        <v>40</v>
      </c>
      <c r="K12" s="32" t="n">
        <f aca="false">K11</f>
        <v>5.04</v>
      </c>
      <c r="L12" s="26" t="s">
        <v>41</v>
      </c>
      <c r="M12" s="6" t="n">
        <f aca="false">I12*K12</f>
        <v>0</v>
      </c>
      <c r="N12" s="23"/>
    </row>
    <row r="13" customFormat="false" ht="12.75" hidden="false" customHeight="false" outlineLevel="0" collapsed="false">
      <c r="A13" s="0" t="s">
        <v>43</v>
      </c>
      <c r="C13" s="68" t="n">
        <v>-313.66</v>
      </c>
      <c r="D13" s="26" t="s">
        <v>40</v>
      </c>
      <c r="E13" s="18" t="n">
        <v>0.05</v>
      </c>
      <c r="F13" s="26" t="s">
        <v>40</v>
      </c>
      <c r="G13" s="6" t="n">
        <f aca="false">$G$11</f>
        <v>4</v>
      </c>
      <c r="H13" s="26" t="s">
        <v>41</v>
      </c>
      <c r="I13" s="30" t="n">
        <f aca="false">(((C13)/(1-E13))-C13)*G13</f>
        <v>-66.0336842105264</v>
      </c>
      <c r="J13" s="26" t="s">
        <v>40</v>
      </c>
      <c r="K13" s="32" t="n">
        <f aca="false">K11</f>
        <v>5.04</v>
      </c>
      <c r="L13" s="26" t="s">
        <v>41</v>
      </c>
      <c r="M13" s="6" t="n">
        <f aca="false">I13*K13</f>
        <v>-332.809768421053</v>
      </c>
      <c r="N13" s="23"/>
    </row>
    <row r="14" customFormat="false" ht="12.75" hidden="false" customHeight="false" outlineLevel="0" collapsed="false">
      <c r="A14" s="0" t="s">
        <v>44</v>
      </c>
      <c r="C14" s="68" t="n">
        <v>-95.4</v>
      </c>
      <c r="D14" s="26" t="s">
        <v>40</v>
      </c>
      <c r="E14" s="18" t="n">
        <v>0.0025</v>
      </c>
      <c r="F14" s="26" t="s">
        <v>40</v>
      </c>
      <c r="G14" s="6" t="n">
        <f aca="false">$G$11</f>
        <v>4</v>
      </c>
      <c r="H14" s="26" t="s">
        <v>41</v>
      </c>
      <c r="I14" s="30" t="n">
        <f aca="false">(((C14)/(1-E14))-C14)*G14</f>
        <v>-0.956390977443562</v>
      </c>
      <c r="J14" s="26" t="s">
        <v>40</v>
      </c>
      <c r="K14" s="32" t="n">
        <f aca="false">K12</f>
        <v>5.04</v>
      </c>
      <c r="L14" s="26" t="s">
        <v>41</v>
      </c>
      <c r="M14" s="6" t="n">
        <f aca="false">I14*K14</f>
        <v>-4.82021052631555</v>
      </c>
      <c r="N14" s="23"/>
      <c r="U14" s="44"/>
    </row>
    <row r="15" customFormat="false" ht="12.75" hidden="false" customHeight="false" outlineLevel="0" collapsed="false">
      <c r="A15" s="0" t="s">
        <v>45</v>
      </c>
      <c r="C15" s="69" t="n">
        <v>-100</v>
      </c>
      <c r="D15" s="26" t="s">
        <v>40</v>
      </c>
      <c r="E15" s="18" t="n">
        <v>0.0025</v>
      </c>
      <c r="F15" s="26" t="s">
        <v>40</v>
      </c>
      <c r="G15" s="6" t="n">
        <v>1</v>
      </c>
      <c r="H15" s="26" t="s">
        <v>41</v>
      </c>
      <c r="I15" s="34" t="n">
        <f aca="false">(((C15)/(1-E15))-C15)*G15</f>
        <v>-0.250626566416031</v>
      </c>
      <c r="J15" s="26" t="s">
        <v>40</v>
      </c>
      <c r="K15" s="32" t="n">
        <f aca="false">K11</f>
        <v>5.04</v>
      </c>
      <c r="L15" s="26" t="s">
        <v>41</v>
      </c>
      <c r="M15" s="5" t="n">
        <f aca="false">I15*K15</f>
        <v>-1.2631578947368</v>
      </c>
      <c r="N15" s="23"/>
    </row>
    <row r="16" customFormat="false" ht="12.75" hidden="false" customHeight="false" outlineLevel="0" collapsed="false">
      <c r="C16" s="28" t="n">
        <f aca="false">SUM(C11:C15)</f>
        <v>-509.06</v>
      </c>
      <c r="I16" s="34" t="n">
        <f aca="false">SUM(I11:I15)</f>
        <v>-67.240701754386</v>
      </c>
      <c r="M16" s="35" t="n">
        <f aca="false">SUM(M11:M15)</f>
        <v>-338.893136842106</v>
      </c>
      <c r="N16" s="23"/>
      <c r="O16" s="45"/>
    </row>
    <row r="17" customFormat="false" ht="12.75" hidden="false" customHeight="false" outlineLevel="0" collapsed="false">
      <c r="I17" s="36"/>
      <c r="N17" s="23"/>
      <c r="U17" s="44"/>
    </row>
    <row r="18" customFormat="false" ht="12.75" hidden="false" customHeight="false" outlineLevel="0" collapsed="false">
      <c r="I18" s="36"/>
      <c r="N18" s="23"/>
    </row>
    <row r="19" customFormat="false" ht="12.75" hidden="false" customHeight="false" outlineLevel="0" collapsed="false">
      <c r="A19" s="20" t="s">
        <v>46</v>
      </c>
      <c r="C19" s="68" t="n">
        <v>-100</v>
      </c>
      <c r="D19" s="26" t="s">
        <v>40</v>
      </c>
      <c r="E19" s="18" t="n">
        <v>0.0131</v>
      </c>
      <c r="F19" s="26" t="s">
        <v>40</v>
      </c>
      <c r="G19" s="6" t="n">
        <f aca="false">$G$11</f>
        <v>4</v>
      </c>
      <c r="H19" s="26" t="s">
        <v>41</v>
      </c>
      <c r="I19" s="34" t="n">
        <f aca="false">(((C19)/(1-E19))-C19)*G19</f>
        <v>-5.30955517276323</v>
      </c>
      <c r="J19" s="26" t="s">
        <v>40</v>
      </c>
      <c r="K19" s="32" t="n">
        <f aca="false">K11</f>
        <v>5.04</v>
      </c>
      <c r="L19" s="26" t="s">
        <v>41</v>
      </c>
      <c r="M19" s="7" t="n">
        <f aca="false">I19*K19</f>
        <v>-26.7601580707267</v>
      </c>
      <c r="N19" s="23"/>
      <c r="O19" s="45"/>
      <c r="U19" s="70"/>
    </row>
    <row r="20" customFormat="false" ht="12.75" hidden="false" customHeight="false" outlineLevel="0" collapsed="false">
      <c r="I20" s="36"/>
      <c r="M20" s="35"/>
      <c r="N20" s="23"/>
    </row>
    <row r="21" customFormat="false" ht="13.5" hidden="false" customHeight="false" outlineLevel="0" collapsed="false">
      <c r="A21" s="20" t="s">
        <v>47</v>
      </c>
      <c r="I21" s="37" t="n">
        <f aca="false">SUM(I16:I19)</f>
        <v>-72.5502569271492</v>
      </c>
      <c r="M21" s="38" t="n">
        <f aca="false">M16+M19</f>
        <v>-365.653294912832</v>
      </c>
      <c r="N21" s="23"/>
      <c r="O21" s="45"/>
    </row>
    <row r="22" customFormat="false" ht="13.5" hidden="false" customHeight="false" outlineLevel="0" collapsed="false">
      <c r="I22" s="36"/>
      <c r="M22" s="35"/>
      <c r="N22" s="23"/>
    </row>
    <row r="23" customFormat="false" ht="12.75" hidden="false" customHeight="false" outlineLevel="0" collapsed="false">
      <c r="A23" s="0" t="s">
        <v>48</v>
      </c>
      <c r="B23" s="39"/>
      <c r="C23" s="71" t="n">
        <v>5</v>
      </c>
      <c r="D23" s="26" t="s">
        <v>40</v>
      </c>
      <c r="E23" s="41" t="n">
        <v>1</v>
      </c>
      <c r="F23" s="42" t="s">
        <v>40</v>
      </c>
      <c r="G23" s="6" t="n">
        <f aca="false">$G$11</f>
        <v>4</v>
      </c>
      <c r="H23" s="26" t="s">
        <v>41</v>
      </c>
      <c r="I23" s="43" t="n">
        <f aca="false">C23*G23</f>
        <v>20</v>
      </c>
      <c r="J23" s="26" t="s">
        <v>40</v>
      </c>
      <c r="K23" s="32" t="n">
        <f aca="false">$K$11</f>
        <v>5.04</v>
      </c>
      <c r="L23" s="26" t="s">
        <v>41</v>
      </c>
      <c r="M23" s="5" t="n">
        <f aca="false">I23*K23</f>
        <v>100.8</v>
      </c>
      <c r="N23" s="23"/>
      <c r="O23" s="45"/>
      <c r="P23" s="55"/>
    </row>
    <row r="24" customFormat="false" ht="12.75" hidden="false" customHeight="false" outlineLevel="0" collapsed="false">
      <c r="B24" s="39"/>
      <c r="C24" s="44"/>
      <c r="D24" s="26"/>
      <c r="E24" s="41"/>
      <c r="F24" s="42"/>
      <c r="G24" s="6"/>
      <c r="H24" s="26"/>
      <c r="I24" s="30"/>
      <c r="J24" s="26"/>
      <c r="K24" s="32"/>
      <c r="L24" s="26"/>
      <c r="M24" s="6"/>
      <c r="N24" s="23"/>
      <c r="O24" s="45"/>
      <c r="P24" s="55"/>
      <c r="U24" s="72"/>
    </row>
    <row r="25" customFormat="false" ht="13.5" hidden="false" customHeight="false" outlineLevel="0" collapsed="false">
      <c r="A25" s="0" t="s">
        <v>67</v>
      </c>
      <c r="B25" s="39"/>
      <c r="C25" s="44"/>
      <c r="D25" s="26"/>
      <c r="E25" s="41"/>
      <c r="F25" s="42"/>
      <c r="G25" s="6"/>
      <c r="H25" s="26"/>
      <c r="I25" s="30"/>
      <c r="J25" s="26"/>
      <c r="K25" s="32"/>
      <c r="L25" s="26"/>
      <c r="M25" s="38" t="n">
        <f aca="false">M21+M23</f>
        <v>-264.853294912832</v>
      </c>
      <c r="N25" s="23"/>
      <c r="O25" s="45"/>
      <c r="U25" s="73"/>
    </row>
    <row r="26" customFormat="false" ht="13.5" hidden="false" customHeight="false" outlineLevel="0" collapsed="false">
      <c r="B26" s="39"/>
      <c r="C26" s="44"/>
      <c r="D26" s="26"/>
      <c r="E26" s="41"/>
      <c r="F26" s="42"/>
      <c r="G26" s="6"/>
      <c r="H26" s="26"/>
      <c r="I26" s="30"/>
      <c r="J26" s="26"/>
      <c r="K26" s="32"/>
      <c r="L26" s="26"/>
      <c r="M26" s="45"/>
      <c r="N26" s="23"/>
      <c r="O26" s="45"/>
    </row>
    <row r="27" customFormat="false" ht="12.75" hidden="false" customHeight="false" outlineLevel="0" collapsed="false">
      <c r="A27" s="14" t="s">
        <v>50</v>
      </c>
      <c r="B27" s="46"/>
      <c r="C27" s="44"/>
      <c r="D27" s="47"/>
      <c r="E27" s="41"/>
      <c r="F27" s="48"/>
      <c r="G27" s="6"/>
      <c r="H27" s="47"/>
      <c r="I27" s="30"/>
      <c r="J27" s="47"/>
      <c r="K27" s="32"/>
      <c r="L27" s="47"/>
      <c r="M27" s="6" t="n">
        <v>0</v>
      </c>
      <c r="N27" s="23"/>
      <c r="O27" s="45"/>
      <c r="U27" s="73"/>
    </row>
    <row r="28" customFormat="false" ht="12.75" hidden="false" customHeight="false" outlineLevel="0" collapsed="false">
      <c r="N28" s="23"/>
      <c r="O28" s="45"/>
    </row>
    <row r="29" customFormat="false" ht="12.75" hidden="false" customHeight="false" outlineLevel="0" collapsed="false">
      <c r="M29" s="49"/>
      <c r="N29" s="23"/>
      <c r="O29" s="45"/>
      <c r="Q29" s="50"/>
    </row>
    <row r="30" customFormat="false" ht="12.75" hidden="false" customHeight="false" outlineLevel="0" collapsed="false">
      <c r="A30" s="0" t="s">
        <v>68</v>
      </c>
      <c r="I30" s="30"/>
      <c r="M30" s="35" t="n">
        <f aca="false">M25+M27</f>
        <v>-264.853294912832</v>
      </c>
      <c r="N30" s="23"/>
      <c r="O30" s="45"/>
    </row>
    <row r="31" customFormat="false" ht="12.75" hidden="false" customHeight="false" outlineLevel="0" collapsed="false">
      <c r="M31" s="6"/>
      <c r="N31" s="23"/>
      <c r="O31" s="45"/>
      <c r="U31" s="44"/>
    </row>
    <row r="32" customFormat="false" ht="12.75" hidden="false" customHeight="false" outlineLevel="0" collapsed="false">
      <c r="A32" s="50"/>
      <c r="B32" s="14"/>
      <c r="C32" s="51"/>
      <c r="D32" s="14"/>
      <c r="E32" s="14"/>
      <c r="I32" s="30"/>
      <c r="M32" s="6"/>
      <c r="N32" s="23"/>
      <c r="O32" s="45"/>
    </row>
    <row r="33" customFormat="false" ht="12.75" hidden="false" customHeight="false" outlineLevel="0" collapsed="false">
      <c r="A33" s="14"/>
      <c r="B33" s="14"/>
      <c r="C33" s="51"/>
      <c r="D33" s="14"/>
      <c r="E33" s="14"/>
      <c r="F33" s="14"/>
      <c r="G33" s="14"/>
      <c r="H33" s="14"/>
      <c r="I33" s="30"/>
      <c r="J33" s="14"/>
      <c r="K33" s="14"/>
      <c r="L33" s="14"/>
      <c r="M33" s="6"/>
      <c r="N33" s="23"/>
      <c r="O33" s="45"/>
    </row>
    <row r="34" customFormat="false" ht="12.75" hidden="false" customHeight="false" outlineLevel="0" collapsed="false">
      <c r="A34" s="14"/>
      <c r="B34" s="14"/>
      <c r="C34" s="30"/>
      <c r="D34" s="14"/>
      <c r="E34" s="52"/>
      <c r="F34" s="14"/>
      <c r="G34" s="53"/>
      <c r="H34" s="14"/>
      <c r="I34" s="30"/>
      <c r="J34" s="14"/>
      <c r="K34" s="14"/>
      <c r="L34" s="14"/>
      <c r="M34" s="54"/>
      <c r="N34" s="23"/>
      <c r="O34" s="45"/>
      <c r="U34" s="44"/>
    </row>
    <row r="35" customFormat="false" ht="12.7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30"/>
      <c r="J35" s="14"/>
      <c r="K35" s="14"/>
      <c r="L35" s="14"/>
      <c r="M35" s="1"/>
      <c r="N35" s="23"/>
    </row>
    <row r="36" customFormat="false" ht="12.75" hidden="false" customHeight="false" outlineLevel="0" collapsed="false">
      <c r="A36" s="55"/>
      <c r="B36" s="14"/>
      <c r="C36" s="6"/>
      <c r="D36" s="14"/>
      <c r="E36" s="14"/>
      <c r="F36" s="14"/>
      <c r="G36" s="74"/>
      <c r="H36" s="14"/>
      <c r="I36" s="14"/>
      <c r="J36" s="14"/>
      <c r="K36" s="14"/>
      <c r="L36" s="14"/>
      <c r="M36" s="45"/>
      <c r="N36" s="23"/>
      <c r="U36" s="44"/>
    </row>
    <row r="37" customFormat="false" ht="12.7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45"/>
      <c r="N37" s="23"/>
    </row>
    <row r="38" customFormat="false" ht="12.7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3"/>
      <c r="U38" s="53"/>
    </row>
    <row r="39" customFormat="false" ht="12.7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45"/>
      <c r="N39" s="23"/>
    </row>
    <row r="40" customFormat="false" ht="12.7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23"/>
      <c r="U40" s="53"/>
    </row>
    <row r="41" customFormat="false" ht="12.75" hidden="false" customHeight="false" outlineLevel="0" collapsed="false">
      <c r="N41" s="23"/>
    </row>
    <row r="42" customFormat="false" ht="12.75" hidden="false" customHeight="false" outlineLevel="0" collapsed="false">
      <c r="H42" s="47"/>
      <c r="I42" s="30"/>
      <c r="J42" s="47"/>
      <c r="K42" s="52"/>
      <c r="L42" s="47"/>
      <c r="M42" s="1"/>
      <c r="N42" s="23"/>
      <c r="Q42" s="50"/>
    </row>
    <row r="43" customFormat="false" ht="12.75" hidden="false" customHeight="false" outlineLevel="0" collapsed="false">
      <c r="H43" s="47"/>
      <c r="I43" s="30"/>
      <c r="J43" s="47"/>
      <c r="K43" s="58"/>
      <c r="L43" s="47"/>
      <c r="M43" s="1"/>
      <c r="N43" s="23"/>
    </row>
    <row r="44" customFormat="false" ht="12.75" hidden="false" customHeight="false" outlineLevel="0" collapsed="false">
      <c r="H44" s="47"/>
      <c r="I44" s="30"/>
      <c r="J44" s="47"/>
      <c r="K44" s="58"/>
      <c r="L44" s="47"/>
      <c r="M44" s="1"/>
      <c r="N44" s="23"/>
      <c r="U44" s="44"/>
    </row>
    <row r="45" customFormat="false" ht="12.75" hidden="false" customHeight="false" outlineLevel="0" collapsed="false">
      <c r="H45" s="14"/>
      <c r="I45" s="44"/>
      <c r="J45" s="14"/>
      <c r="K45" s="14"/>
      <c r="L45" s="14"/>
      <c r="M45" s="45"/>
      <c r="N45" s="23"/>
    </row>
    <row r="46" customFormat="false" ht="12.75" hidden="false" customHeight="false" outlineLevel="0" collapsed="false">
      <c r="H46" s="14"/>
      <c r="I46" s="44"/>
      <c r="J46" s="14"/>
      <c r="K46" s="14"/>
      <c r="L46" s="14"/>
      <c r="M46" s="45"/>
      <c r="N46" s="23"/>
      <c r="U46" s="58"/>
    </row>
    <row r="47" customFormat="false" ht="12.75" hidden="false" customHeight="false" outlineLevel="0" collapsed="false">
      <c r="H47" s="14"/>
      <c r="I47" s="44"/>
      <c r="J47" s="14"/>
      <c r="K47" s="75"/>
      <c r="L47" s="14"/>
      <c r="M47" s="45"/>
    </row>
    <row r="48" customFormat="false" ht="12.75" hidden="false" customHeight="false" outlineLevel="0" collapsed="false">
      <c r="H48" s="47"/>
      <c r="I48" s="72"/>
      <c r="J48" s="47"/>
      <c r="K48" s="14"/>
      <c r="L48" s="47"/>
      <c r="M48" s="57"/>
      <c r="O48" s="1"/>
      <c r="U48" s="76"/>
    </row>
    <row r="49" customFormat="false" ht="12.75" hidden="false" customHeight="false" outlineLevel="0" collapsed="false">
      <c r="H49" s="47"/>
      <c r="I49" s="72"/>
      <c r="J49" s="47"/>
      <c r="K49" s="14"/>
      <c r="L49" s="47"/>
      <c r="M49" s="1"/>
      <c r="O49" s="6"/>
    </row>
    <row r="50" customFormat="false" ht="12.75" hidden="false" customHeight="false" outlineLevel="0" collapsed="false">
      <c r="H50" s="47"/>
      <c r="I50" s="72"/>
      <c r="J50" s="47"/>
      <c r="K50" s="14"/>
      <c r="L50" s="47"/>
      <c r="M50" s="1"/>
      <c r="O50" s="45"/>
      <c r="U50" s="58"/>
    </row>
    <row r="51" customFormat="false" ht="12.75" hidden="false" customHeight="false" outlineLevel="0" collapsed="false">
      <c r="H51" s="47"/>
      <c r="I51" s="72"/>
      <c r="J51" s="47"/>
      <c r="K51" s="14"/>
      <c r="L51" s="47"/>
      <c r="M51" s="1"/>
      <c r="O51" s="6"/>
    </row>
    <row r="52" customFormat="false" ht="12.75" hidden="false" customHeight="false" outlineLevel="0" collapsed="false">
      <c r="H52" s="77"/>
      <c r="I52" s="77"/>
      <c r="J52" s="77"/>
      <c r="K52" s="75"/>
      <c r="L52" s="78"/>
      <c r="M52" s="78"/>
      <c r="O52" s="45"/>
      <c r="U52" s="79"/>
    </row>
    <row r="53" customFormat="false" ht="12.75" hidden="false" customHeight="false" outlineLevel="0" collapsed="false">
      <c r="H53" s="47"/>
      <c r="I53" s="72"/>
      <c r="J53" s="47"/>
      <c r="K53" s="14"/>
      <c r="L53" s="47"/>
      <c r="M53" s="1"/>
      <c r="O53" s="45"/>
    </row>
    <row r="54" customFormat="false" ht="12.75" hidden="false" customHeight="false" outlineLevel="0" collapsed="false">
      <c r="H54" s="14"/>
      <c r="I54" s="14"/>
      <c r="J54" s="14"/>
      <c r="K54" s="14"/>
      <c r="L54" s="14"/>
      <c r="M54" s="45"/>
      <c r="U54" s="58"/>
    </row>
    <row r="56" customFormat="false" ht="12.75" hidden="false" customHeight="false" outlineLevel="0" collapsed="false">
      <c r="U56" s="53"/>
    </row>
    <row r="58" customFormat="false" ht="12.75" hidden="false" customHeight="false" outlineLevel="0" collapsed="false">
      <c r="U58" s="80"/>
    </row>
    <row r="60" customFormat="false" ht="12.75" hidden="false" customHeight="false" outlineLevel="0" collapsed="false">
      <c r="U60" s="44"/>
    </row>
    <row r="61" customFormat="false" ht="12.75" hidden="false" customHeight="false" outlineLevel="0" collapsed="false">
      <c r="U61" s="45"/>
    </row>
    <row r="63" customFormat="false" ht="12.75" hidden="false" customHeight="false" outlineLevel="0" collapsed="false">
      <c r="U63" s="81"/>
    </row>
    <row r="75" customFormat="false" ht="12.75" hidden="false" customHeight="false" outlineLevel="0" collapsed="false">
      <c r="A75" s="0" t="s">
        <v>69</v>
      </c>
    </row>
    <row r="76" customFormat="false" ht="12.75" hidden="false" customHeight="false" outlineLevel="0" collapsed="false">
      <c r="A76" s="14"/>
      <c r="B76" s="14"/>
      <c r="C76" s="14"/>
      <c r="D76" s="47"/>
      <c r="E76" s="82"/>
      <c r="F76" s="47"/>
      <c r="G76" s="6"/>
    </row>
    <row r="77" customFormat="false" ht="12.75" hidden="false" customHeight="false" outlineLevel="0" collapsed="false">
      <c r="A77" s="14" t="n">
        <v>1</v>
      </c>
      <c r="B77" s="14"/>
      <c r="C77" s="14" t="n">
        <v>53</v>
      </c>
      <c r="D77" s="14"/>
      <c r="E77" s="83" t="n">
        <f aca="false">AVERAGE($C$77:C77)</f>
        <v>53</v>
      </c>
      <c r="F77" s="47"/>
      <c r="G77" s="76" t="n">
        <f aca="false">E77*31</f>
        <v>1643</v>
      </c>
    </row>
    <row r="78" customFormat="false" ht="12.75" hidden="false" customHeight="false" outlineLevel="0" collapsed="false">
      <c r="A78" s="14" t="n">
        <f aca="false">A77+1</f>
        <v>2</v>
      </c>
      <c r="B78" s="14"/>
      <c r="C78" s="14" t="n">
        <v>52</v>
      </c>
      <c r="D78" s="14"/>
      <c r="E78" s="83" t="n">
        <f aca="false">AVERAGE($C$77:C78)</f>
        <v>52.5</v>
      </c>
      <c r="F78" s="47"/>
      <c r="G78" s="76" t="n">
        <f aca="false">E78*31</f>
        <v>1627.5</v>
      </c>
    </row>
    <row r="79" customFormat="false" ht="12.75" hidden="false" customHeight="false" outlineLevel="0" collapsed="false">
      <c r="A79" s="14" t="n">
        <f aca="false">A78+1</f>
        <v>3</v>
      </c>
      <c r="B79" s="14"/>
      <c r="C79" s="14" t="n">
        <v>50</v>
      </c>
      <c r="D79" s="14"/>
      <c r="E79" s="83" t="n">
        <f aca="false">AVERAGE($C$77:C79)</f>
        <v>51.6666666666667</v>
      </c>
      <c r="F79" s="47"/>
      <c r="G79" s="76" t="n">
        <f aca="false">E79*31</f>
        <v>1601.66666666667</v>
      </c>
    </row>
    <row r="80" customFormat="false" ht="12.75" hidden="false" customHeight="false" outlineLevel="0" collapsed="false">
      <c r="A80" s="14" t="n">
        <f aca="false">A79+1</f>
        <v>4</v>
      </c>
      <c r="B80" s="14"/>
      <c r="C80" s="14" t="n">
        <v>54</v>
      </c>
      <c r="D80" s="14"/>
      <c r="E80" s="83" t="n">
        <f aca="false">AVERAGE($C$77:C80)</f>
        <v>52.25</v>
      </c>
      <c r="F80" s="77"/>
      <c r="G80" s="76" t="n">
        <f aca="false">E80*31</f>
        <v>1619.75</v>
      </c>
    </row>
    <row r="81" customFormat="false" ht="12.75" hidden="false" customHeight="false" outlineLevel="0" collapsed="false">
      <c r="A81" s="14" t="n">
        <f aca="false">A80+1</f>
        <v>5</v>
      </c>
      <c r="B81" s="14"/>
      <c r="C81" s="14" t="n">
        <v>54</v>
      </c>
      <c r="D81" s="14"/>
      <c r="E81" s="83" t="n">
        <f aca="false">AVERAGE($C$77:C81)</f>
        <v>52.6</v>
      </c>
      <c r="F81" s="47"/>
      <c r="G81" s="76" t="n">
        <f aca="false">E81*31</f>
        <v>1630.6</v>
      </c>
    </row>
    <row r="82" customFormat="false" ht="12.75" hidden="false" customHeight="false" outlineLevel="0" collapsed="false">
      <c r="A82" s="14" t="n">
        <f aca="false">A81+1</f>
        <v>6</v>
      </c>
      <c r="B82" s="14"/>
      <c r="C82" s="14" t="n">
        <v>54</v>
      </c>
      <c r="D82" s="14"/>
      <c r="E82" s="83" t="n">
        <f aca="false">AVERAGE($C$77:C82)</f>
        <v>52.8333333333333</v>
      </c>
      <c r="F82" s="14"/>
      <c r="G82" s="76" t="n">
        <f aca="false">E82*31</f>
        <v>1637.83333333333</v>
      </c>
    </row>
    <row r="83" customFormat="false" ht="12.75" hidden="false" customHeight="false" outlineLevel="0" collapsed="false">
      <c r="A83" s="14" t="n">
        <f aca="false">A82+1</f>
        <v>7</v>
      </c>
      <c r="C83" s="0" t="n">
        <v>54</v>
      </c>
      <c r="E83" s="83" t="n">
        <f aca="false">AVERAGE($C$77:C83)</f>
        <v>53</v>
      </c>
      <c r="G83" s="76" t="n">
        <f aca="false">E83*31</f>
        <v>1643</v>
      </c>
    </row>
    <row r="84" customFormat="false" ht="12.75" hidden="false" customHeight="false" outlineLevel="0" collapsed="false">
      <c r="A84" s="14" t="n">
        <f aca="false">A83+1</f>
        <v>8</v>
      </c>
      <c r="C84" s="0" t="n">
        <v>54</v>
      </c>
      <c r="E84" s="83" t="n">
        <f aca="false">AVERAGE($C$77:C84)</f>
        <v>53.125</v>
      </c>
      <c r="G84" s="76" t="n">
        <f aca="false">E84*31</f>
        <v>1646.875</v>
      </c>
    </row>
    <row r="85" customFormat="false" ht="12.75" hidden="false" customHeight="false" outlineLevel="0" collapsed="false">
      <c r="A85" s="14" t="n">
        <f aca="false">A84+1</f>
        <v>9</v>
      </c>
      <c r="C85" s="0" t="n">
        <v>53</v>
      </c>
      <c r="E85" s="83" t="n">
        <f aca="false">AVERAGE($C$77:C85)</f>
        <v>53.1111111111111</v>
      </c>
      <c r="G85" s="76" t="n">
        <f aca="false">E85*31</f>
        <v>1646.44444444444</v>
      </c>
    </row>
    <row r="86" customFormat="false" ht="12.75" hidden="false" customHeight="false" outlineLevel="0" collapsed="false">
      <c r="A86" s="14" t="n">
        <f aca="false">A85+1</f>
        <v>10</v>
      </c>
      <c r="E86" s="83" t="n">
        <f aca="false">AVERAGE($C$77:C86)</f>
        <v>53.1111111111111</v>
      </c>
      <c r="G86" s="76" t="n">
        <f aca="false">E86*31</f>
        <v>1646.44444444444</v>
      </c>
    </row>
    <row r="87" customFormat="false" ht="12.75" hidden="false" customHeight="false" outlineLevel="0" collapsed="false">
      <c r="A87" s="14" t="n">
        <f aca="false">A86+1</f>
        <v>11</v>
      </c>
      <c r="E87" s="83" t="n">
        <f aca="false">AVERAGE($C$77:C87)</f>
        <v>53.1111111111111</v>
      </c>
      <c r="G87" s="76" t="n">
        <f aca="false">E87*31</f>
        <v>1646.44444444444</v>
      </c>
    </row>
    <row r="88" customFormat="false" ht="12.75" hidden="false" customHeight="false" outlineLevel="0" collapsed="false">
      <c r="A88" s="14" t="n">
        <f aca="false">A87+1</f>
        <v>12</v>
      </c>
      <c r="E88" s="83" t="n">
        <f aca="false">AVERAGE($C$77:C88)</f>
        <v>53.1111111111111</v>
      </c>
      <c r="G88" s="76" t="n">
        <f aca="false">E88*31</f>
        <v>1646.44444444444</v>
      </c>
    </row>
    <row r="89" customFormat="false" ht="12.75" hidden="false" customHeight="false" outlineLevel="0" collapsed="false">
      <c r="A89" s="14" t="n">
        <f aca="false">A88+1</f>
        <v>13</v>
      </c>
      <c r="E89" s="83" t="n">
        <f aca="false">AVERAGE($C$77:C89)</f>
        <v>53.1111111111111</v>
      </c>
      <c r="G89" s="76" t="n">
        <f aca="false">E89*31</f>
        <v>1646.44444444444</v>
      </c>
    </row>
    <row r="90" customFormat="false" ht="12.75" hidden="false" customHeight="false" outlineLevel="0" collapsed="false">
      <c r="A90" s="14" t="n">
        <f aca="false">A89+1</f>
        <v>14</v>
      </c>
      <c r="E90" s="83" t="n">
        <f aca="false">AVERAGE($C$77:C90)</f>
        <v>53.1111111111111</v>
      </c>
      <c r="G90" s="76" t="n">
        <f aca="false">E90*31</f>
        <v>1646.44444444444</v>
      </c>
    </row>
    <row r="91" customFormat="false" ht="12.75" hidden="false" customHeight="false" outlineLevel="0" collapsed="false">
      <c r="A91" s="14" t="n">
        <f aca="false">A90+1</f>
        <v>15</v>
      </c>
      <c r="E91" s="83" t="n">
        <f aca="false">AVERAGE($C$77:C91)</f>
        <v>53.1111111111111</v>
      </c>
      <c r="G91" s="76" t="n">
        <f aca="false">E91*31</f>
        <v>1646.44444444444</v>
      </c>
    </row>
    <row r="92" customFormat="false" ht="12.75" hidden="false" customHeight="false" outlineLevel="0" collapsed="false">
      <c r="A92" s="14" t="n">
        <f aca="false">A91+1</f>
        <v>16</v>
      </c>
      <c r="E92" s="83" t="n">
        <f aca="false">AVERAGE($C$77:C92)</f>
        <v>53.1111111111111</v>
      </c>
      <c r="G92" s="76" t="n">
        <f aca="false">E92*31</f>
        <v>1646.44444444444</v>
      </c>
    </row>
    <row r="93" customFormat="false" ht="12.75" hidden="false" customHeight="false" outlineLevel="0" collapsed="false">
      <c r="A93" s="14" t="n">
        <f aca="false">A92+1</f>
        <v>17</v>
      </c>
      <c r="E93" s="83" t="n">
        <f aca="false">AVERAGE($C$77:C93)</f>
        <v>53.1111111111111</v>
      </c>
      <c r="G93" s="76" t="n">
        <f aca="false">E93*31</f>
        <v>1646.44444444444</v>
      </c>
    </row>
    <row r="94" customFormat="false" ht="12.75" hidden="false" customHeight="false" outlineLevel="0" collapsed="false">
      <c r="A94" s="14" t="n">
        <f aca="false">A93+1</f>
        <v>18</v>
      </c>
      <c r="E94" s="83" t="n">
        <f aca="false">AVERAGE($C$77:C94)</f>
        <v>53.1111111111111</v>
      </c>
      <c r="G94" s="76" t="n">
        <f aca="false">E94*31</f>
        <v>1646.44444444444</v>
      </c>
    </row>
    <row r="95" customFormat="false" ht="12.75" hidden="false" customHeight="false" outlineLevel="0" collapsed="false">
      <c r="A95" s="14" t="n">
        <f aca="false">A94+1</f>
        <v>19</v>
      </c>
      <c r="E95" s="83" t="n">
        <f aca="false">AVERAGE($C$77:C95)</f>
        <v>53.1111111111111</v>
      </c>
      <c r="G95" s="76" t="n">
        <f aca="false">E95*31</f>
        <v>1646.44444444444</v>
      </c>
    </row>
    <row r="96" customFormat="false" ht="12.75" hidden="false" customHeight="false" outlineLevel="0" collapsed="false">
      <c r="A96" s="14" t="n">
        <f aca="false">A95+1</f>
        <v>20</v>
      </c>
      <c r="E96" s="83" t="n">
        <f aca="false">AVERAGE($C$77:C96)</f>
        <v>53.1111111111111</v>
      </c>
      <c r="G96" s="76" t="n">
        <f aca="false">E96*31</f>
        <v>1646.44444444444</v>
      </c>
    </row>
    <row r="97" customFormat="false" ht="12.75" hidden="false" customHeight="false" outlineLevel="0" collapsed="false">
      <c r="A97" s="14" t="n">
        <f aca="false">A96+1</f>
        <v>21</v>
      </c>
      <c r="E97" s="83" t="n">
        <f aca="false">AVERAGE($C$77:C97)</f>
        <v>53.1111111111111</v>
      </c>
      <c r="G97" s="76" t="n">
        <f aca="false">E97*31</f>
        <v>1646.44444444444</v>
      </c>
    </row>
    <row r="98" customFormat="false" ht="12.75" hidden="false" customHeight="false" outlineLevel="0" collapsed="false">
      <c r="A98" s="14" t="n">
        <f aca="false">A97+1</f>
        <v>22</v>
      </c>
      <c r="E98" s="83" t="n">
        <f aca="false">AVERAGE($C$77:C98)</f>
        <v>53.1111111111111</v>
      </c>
      <c r="G98" s="76" t="n">
        <f aca="false">E98*31</f>
        <v>1646.44444444444</v>
      </c>
    </row>
    <row r="99" customFormat="false" ht="12.75" hidden="false" customHeight="false" outlineLevel="0" collapsed="false">
      <c r="A99" s="14" t="n">
        <f aca="false">A98+1</f>
        <v>23</v>
      </c>
      <c r="E99" s="83" t="n">
        <f aca="false">AVERAGE($C$77:C99)</f>
        <v>53.1111111111111</v>
      </c>
      <c r="G99" s="76" t="n">
        <f aca="false">E99*31</f>
        <v>1646.44444444444</v>
      </c>
    </row>
    <row r="100" customFormat="false" ht="12.75" hidden="false" customHeight="false" outlineLevel="0" collapsed="false">
      <c r="A100" s="14" t="n">
        <f aca="false">A99+1</f>
        <v>24</v>
      </c>
      <c r="E100" s="83" t="n">
        <f aca="false">AVERAGE($C$77:C100)</f>
        <v>53.1111111111111</v>
      </c>
      <c r="G100" s="76" t="n">
        <f aca="false">E100*31</f>
        <v>1646.44444444444</v>
      </c>
    </row>
    <row r="101" customFormat="false" ht="12.75" hidden="false" customHeight="false" outlineLevel="0" collapsed="false">
      <c r="A101" s="14" t="n">
        <f aca="false">A100+1</f>
        <v>25</v>
      </c>
      <c r="E101" s="83" t="n">
        <f aca="false">AVERAGE($C$77:C101)</f>
        <v>53.1111111111111</v>
      </c>
      <c r="G101" s="76" t="n">
        <f aca="false">E101*31</f>
        <v>1646.44444444444</v>
      </c>
    </row>
    <row r="102" customFormat="false" ht="12.75" hidden="false" customHeight="false" outlineLevel="0" collapsed="false">
      <c r="A102" s="14" t="n">
        <f aca="false">A101+1</f>
        <v>26</v>
      </c>
      <c r="E102" s="83" t="n">
        <f aca="false">AVERAGE($C$77:C102)</f>
        <v>53.1111111111111</v>
      </c>
      <c r="G102" s="76" t="n">
        <f aca="false">E102*31</f>
        <v>1646.44444444444</v>
      </c>
    </row>
    <row r="103" customFormat="false" ht="12.75" hidden="false" customHeight="false" outlineLevel="0" collapsed="false">
      <c r="A103" s="14" t="n">
        <f aca="false">A102+1</f>
        <v>27</v>
      </c>
      <c r="E103" s="83" t="n">
        <f aca="false">AVERAGE($C$77:C103)</f>
        <v>53.1111111111111</v>
      </c>
      <c r="G103" s="76" t="n">
        <f aca="false">E103*31</f>
        <v>1646.44444444444</v>
      </c>
    </row>
    <row r="104" customFormat="false" ht="12.75" hidden="false" customHeight="false" outlineLevel="0" collapsed="false">
      <c r="A104" s="14" t="n">
        <f aca="false">A103+1</f>
        <v>28</v>
      </c>
      <c r="E104" s="83" t="n">
        <f aca="false">AVERAGE($C$77:C104)</f>
        <v>53.1111111111111</v>
      </c>
      <c r="G104" s="76" t="n">
        <f aca="false">E104*31</f>
        <v>1646.44444444444</v>
      </c>
    </row>
    <row r="105" customFormat="false" ht="12.75" hidden="false" customHeight="false" outlineLevel="0" collapsed="false">
      <c r="A105" s="14" t="n">
        <f aca="false">A104+1</f>
        <v>29</v>
      </c>
      <c r="E105" s="83" t="n">
        <f aca="false">AVERAGE($C$77:C105)</f>
        <v>53.1111111111111</v>
      </c>
      <c r="G105" s="76" t="n">
        <f aca="false">E105*31</f>
        <v>1646.44444444444</v>
      </c>
    </row>
    <row r="106" customFormat="false" ht="12.75" hidden="false" customHeight="false" outlineLevel="0" collapsed="false">
      <c r="A106" s="14" t="n">
        <f aca="false">A105+1</f>
        <v>30</v>
      </c>
      <c r="E106" s="83" t="n">
        <f aca="false">AVERAGE($C$77:C106)</f>
        <v>53.1111111111111</v>
      </c>
      <c r="G106" s="76" t="n">
        <f aca="false">E106*31</f>
        <v>1646.44444444444</v>
      </c>
    </row>
    <row r="107" customFormat="false" ht="12.75" hidden="false" customHeight="false" outlineLevel="0" collapsed="false">
      <c r="A107" s="14" t="n">
        <f aca="false">A106+1</f>
        <v>31</v>
      </c>
      <c r="E107" s="83" t="n">
        <f aca="false">AVERAGE($C$77:C107)</f>
        <v>53.1111111111111</v>
      </c>
      <c r="G107" s="76" t="n">
        <f aca="false">E107*31</f>
        <v>1646.44444444444</v>
      </c>
    </row>
  </sheetData>
  <mergeCells count="1">
    <mergeCell ref="C5:M5"/>
  </mergeCells>
  <printOptions headings="false" gridLines="false" gridLinesSet="true" horizontalCentered="true" verticalCentered="false"/>
  <pageMargins left="0.25" right="0.25" top="0.75" bottom="0.7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&amp;RPrivileged and Confidential
Subject to Attorney/Client Privilege
Prepared in preparation of Litigation</oddHeader>
    <oddFooter>&amp;L&amp;D   &amp;T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1.7"/>
    <col collapsed="false" customWidth="true" hidden="false" outlineLevel="0" max="3" min="3" style="0" width="12.42"/>
    <col collapsed="false" customWidth="true" hidden="false" outlineLevel="0" max="4" min="4" style="0" width="5.85"/>
    <col collapsed="false" customWidth="true" hidden="false" outlineLevel="0" max="5" min="5" style="0" width="13.7"/>
    <col collapsed="false" customWidth="true" hidden="false" outlineLevel="0" max="6" min="6" style="0" width="11.85"/>
    <col collapsed="false" customWidth="true" hidden="false" outlineLevel="0" max="7" min="7" style="0" width="10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59" t="s">
        <v>70</v>
      </c>
    </row>
    <row r="3" customFormat="false" ht="12.75" hidden="false" customHeight="false" outlineLevel="0" collapsed="false">
      <c r="A3" s="0" t="s">
        <v>53</v>
      </c>
    </row>
    <row r="5" customFormat="false" ht="12.75" hidden="false" customHeight="false" outlineLevel="0" collapsed="false">
      <c r="C5" s="26" t="s">
        <v>54</v>
      </c>
      <c r="E5" s="26" t="s">
        <v>55</v>
      </c>
      <c r="G5" s="26" t="s">
        <v>31</v>
      </c>
    </row>
    <row r="6" customFormat="false" ht="12.75" hidden="false" customHeight="false" outlineLevel="0" collapsed="false">
      <c r="C6" s="26" t="s">
        <v>56</v>
      </c>
      <c r="E6" s="26" t="s">
        <v>57</v>
      </c>
      <c r="F6" s="26" t="s">
        <v>31</v>
      </c>
      <c r="G6" s="26" t="s">
        <v>58</v>
      </c>
    </row>
    <row r="7" customFormat="false" ht="12.75" hidden="false" customHeight="false" outlineLevel="0" collapsed="false">
      <c r="C7" s="12" t="s">
        <v>59</v>
      </c>
      <c r="D7" s="12"/>
      <c r="E7" s="12" t="s">
        <v>59</v>
      </c>
      <c r="F7" s="12" t="s">
        <v>59</v>
      </c>
      <c r="G7" s="12" t="s">
        <v>60</v>
      </c>
    </row>
    <row r="8" customFormat="false" ht="12.75" hidden="false" customHeight="false" outlineLevel="0" collapsed="false">
      <c r="A8" s="60" t="s">
        <v>71</v>
      </c>
    </row>
    <row r="9" customFormat="false" ht="12.75" hidden="false" customHeight="false" outlineLevel="0" collapsed="false">
      <c r="A9" s="61" t="n">
        <v>36831</v>
      </c>
      <c r="C9" s="62" t="n">
        <v>1090</v>
      </c>
      <c r="D9" s="62"/>
      <c r="E9" s="62" t="n">
        <v>634.451</v>
      </c>
      <c r="F9" s="28" t="n">
        <f aca="false">1090-E9</f>
        <v>455.549</v>
      </c>
    </row>
    <row r="10" customFormat="false" ht="12.75" hidden="false" customHeight="false" outlineLevel="0" collapsed="false">
      <c r="A10" s="61" t="n">
        <v>36832</v>
      </c>
      <c r="C10" s="62" t="n">
        <v>1090</v>
      </c>
      <c r="D10" s="62"/>
      <c r="E10" s="62" t="n">
        <v>833.284</v>
      </c>
      <c r="F10" s="28" t="n">
        <f aca="false">1090-E10</f>
        <v>256.716</v>
      </c>
    </row>
    <row r="11" customFormat="false" ht="12.75" hidden="false" customHeight="false" outlineLevel="0" collapsed="false">
      <c r="A11" s="61" t="n">
        <v>36833</v>
      </c>
      <c r="C11" s="62" t="n">
        <v>1090</v>
      </c>
      <c r="D11" s="62"/>
      <c r="E11" s="62" t="n">
        <v>816.27</v>
      </c>
      <c r="F11" s="28" t="n">
        <f aca="false">1090-E11</f>
        <v>273.73</v>
      </c>
    </row>
    <row r="12" customFormat="false" ht="12.75" hidden="false" customHeight="false" outlineLevel="0" collapsed="false">
      <c r="A12" s="61" t="n">
        <v>36834</v>
      </c>
      <c r="C12" s="62" t="n">
        <v>1090</v>
      </c>
      <c r="D12" s="62"/>
      <c r="E12" s="62" t="n">
        <v>821.341</v>
      </c>
      <c r="F12" s="40" t="n">
        <f aca="false">1090-E12</f>
        <v>268.659</v>
      </c>
    </row>
    <row r="13" customFormat="false" ht="12.75" hidden="false" customHeight="false" outlineLevel="0" collapsed="false">
      <c r="F13" s="28" t="n">
        <f aca="false">SUM(F9:F12)</f>
        <v>1254.654</v>
      </c>
      <c r="G13" s="15" t="n">
        <f aca="false">F13/4</f>
        <v>313.6635</v>
      </c>
    </row>
    <row r="16" customFormat="false" ht="12.75" hidden="false" customHeight="false" outlineLevel="0" collapsed="false">
      <c r="A16" s="60" t="s">
        <v>72</v>
      </c>
    </row>
    <row r="17" customFormat="false" ht="12.75" hidden="false" customHeight="false" outlineLevel="0" collapsed="false">
      <c r="A17" s="61" t="n">
        <v>36831</v>
      </c>
      <c r="C17" s="28" t="n">
        <v>624</v>
      </c>
      <c r="E17" s="28" t="n">
        <v>522.302</v>
      </c>
      <c r="F17" s="28" t="n">
        <f aca="false">624-E17</f>
        <v>101.698</v>
      </c>
    </row>
    <row r="18" customFormat="false" ht="12.75" hidden="false" customHeight="false" outlineLevel="0" collapsed="false">
      <c r="A18" s="61" t="n">
        <v>36832</v>
      </c>
      <c r="C18" s="28" t="n">
        <v>624</v>
      </c>
      <c r="E18" s="28" t="n">
        <v>500.922</v>
      </c>
      <c r="F18" s="28" t="n">
        <f aca="false">624-E18</f>
        <v>123.078</v>
      </c>
    </row>
    <row r="19" customFormat="false" ht="12.75" hidden="false" customHeight="false" outlineLevel="0" collapsed="false">
      <c r="A19" s="61" t="n">
        <v>36833</v>
      </c>
      <c r="C19" s="28" t="n">
        <v>624</v>
      </c>
      <c r="E19" s="28" t="n">
        <v>523.411</v>
      </c>
      <c r="F19" s="28" t="n">
        <f aca="false">624-E19</f>
        <v>100.589</v>
      </c>
    </row>
    <row r="20" customFormat="false" ht="12.75" hidden="false" customHeight="false" outlineLevel="0" collapsed="false">
      <c r="A20" s="61" t="n">
        <v>36834</v>
      </c>
      <c r="C20" s="28" t="n">
        <v>624</v>
      </c>
      <c r="E20" s="28" t="n">
        <v>567.788</v>
      </c>
      <c r="F20" s="40" t="n">
        <f aca="false">624-E20</f>
        <v>56.212</v>
      </c>
    </row>
    <row r="21" customFormat="false" ht="12.75" hidden="false" customHeight="false" outlineLevel="0" collapsed="false">
      <c r="F21" s="28" t="n">
        <f aca="false">SUM(F17:F20)</f>
        <v>381.577</v>
      </c>
      <c r="G21" s="15" t="n">
        <f aca="false">F21/4</f>
        <v>95.39425</v>
      </c>
    </row>
    <row r="24" customFormat="false" ht="12.75" hidden="false" customHeight="false" outlineLevel="0" collapsed="false">
      <c r="A24" s="60" t="s">
        <v>63</v>
      </c>
      <c r="C24" s="28"/>
      <c r="E24" s="28"/>
      <c r="G24" s="28"/>
    </row>
    <row r="25" customFormat="false" ht="12.75" hidden="false" customHeight="false" outlineLevel="0" collapsed="false">
      <c r="A25" s="61" t="n">
        <v>36831</v>
      </c>
      <c r="C25" s="28"/>
      <c r="E25" s="28"/>
      <c r="F25" s="28" t="n">
        <v>100</v>
      </c>
    </row>
    <row r="26" customFormat="false" ht="12.75" hidden="false" customHeight="false" outlineLevel="0" collapsed="false">
      <c r="A26" s="61" t="n">
        <v>36832</v>
      </c>
      <c r="C26" s="28"/>
      <c r="E26" s="28"/>
      <c r="F26" s="28" t="n">
        <v>100</v>
      </c>
    </row>
    <row r="27" customFormat="false" ht="12.75" hidden="false" customHeight="false" outlineLevel="0" collapsed="false">
      <c r="A27" s="61" t="n">
        <v>36833</v>
      </c>
      <c r="C27" s="28"/>
      <c r="E27" s="28"/>
      <c r="F27" s="28" t="n">
        <v>100</v>
      </c>
    </row>
    <row r="28" customFormat="false" ht="12.75" hidden="false" customHeight="false" outlineLevel="0" collapsed="false">
      <c r="A28" s="61" t="n">
        <v>36834</v>
      </c>
      <c r="C28" s="28"/>
      <c r="E28" s="28"/>
      <c r="F28" s="40" t="n">
        <v>100</v>
      </c>
    </row>
    <row r="29" customFormat="false" ht="12.75" hidden="false" customHeight="false" outlineLevel="0" collapsed="false">
      <c r="F29" s="28" t="n">
        <f aca="false">SUM(F25:F28)</f>
        <v>400</v>
      </c>
      <c r="G29" s="15" t="n">
        <f aca="false">F29/4</f>
        <v>100</v>
      </c>
    </row>
    <row r="30" customFormat="false" ht="12.75" hidden="false" customHeight="false" outlineLevel="0" collapsed="false">
      <c r="F30" s="28"/>
      <c r="G30" s="15"/>
    </row>
    <row r="31" customFormat="false" ht="12.75" hidden="false" customHeight="false" outlineLevel="0" collapsed="false">
      <c r="A31" s="60"/>
      <c r="C31" s="28"/>
      <c r="E31" s="28"/>
      <c r="G31" s="28"/>
    </row>
    <row r="32" customFormat="false" ht="12.75" hidden="false" customHeight="false" outlineLevel="0" collapsed="false">
      <c r="A32" s="60" t="s">
        <v>73</v>
      </c>
      <c r="C32" s="28"/>
      <c r="E32" s="28"/>
      <c r="G32" s="28"/>
    </row>
    <row r="33" customFormat="false" ht="12.75" hidden="false" customHeight="false" outlineLevel="0" collapsed="false">
      <c r="A33" s="61" t="n">
        <v>36831</v>
      </c>
      <c r="C33" s="28"/>
      <c r="E33" s="28"/>
      <c r="F33" s="28" t="n">
        <v>100</v>
      </c>
    </row>
    <row r="34" customFormat="false" ht="12.75" hidden="false" customHeight="false" outlineLevel="0" collapsed="false">
      <c r="A34" s="61" t="n">
        <v>36832</v>
      </c>
      <c r="C34" s="28"/>
      <c r="E34" s="28"/>
      <c r="F34" s="28" t="n">
        <v>100</v>
      </c>
    </row>
    <row r="35" customFormat="false" ht="12.75" hidden="false" customHeight="false" outlineLevel="0" collapsed="false">
      <c r="A35" s="61" t="n">
        <v>36833</v>
      </c>
      <c r="C35" s="28"/>
      <c r="E35" s="28"/>
      <c r="F35" s="28" t="n">
        <v>100</v>
      </c>
    </row>
    <row r="36" customFormat="false" ht="12.75" hidden="false" customHeight="false" outlineLevel="0" collapsed="false">
      <c r="A36" s="61" t="n">
        <v>36834</v>
      </c>
      <c r="C36" s="28"/>
      <c r="E36" s="28"/>
      <c r="F36" s="40" t="n">
        <v>100</v>
      </c>
    </row>
    <row r="37" customFormat="false" ht="12.75" hidden="false" customHeight="false" outlineLevel="0" collapsed="false">
      <c r="F37" s="28" t="n">
        <f aca="false">SUM(F33:F36)</f>
        <v>400</v>
      </c>
      <c r="G37" s="15" t="n">
        <f aca="false">F37/4</f>
        <v>100</v>
      </c>
    </row>
  </sheetData>
  <printOptions headings="false" gridLines="false" gridLinesSet="true" horizontalCentered="true" verticalCentered="false"/>
  <pageMargins left="0.5" right="0.5" top="0.984027777777778" bottom="0.984027777777778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&amp;RPrivileged and Confidential
Subject to Attorney/Client Privilege
Prepared in preparation of Litigation</oddHeader>
    <oddFooter>&amp;L&amp;D  &amp;T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1997-10-09T11:40:31Z</dcterms:created>
  <dc:creator>Transwestern Pipeline Company</dc:creator>
  <dc:description/>
  <dc:language>en-US</dc:language>
  <cp:lastModifiedBy>Enron</cp:lastModifiedBy>
  <cp:lastPrinted>2001-01-29T20:17:56Z</cp:lastPrinted>
  <cp:revision>0</cp:revision>
  <dc:subject/>
  <dc:title/>
</cp:coreProperties>
</file>