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1" sheetId="1" state="visible" r:id="rId3"/>
    <sheet name="2002" sheetId="2" state="visible" r:id="rId4"/>
    <sheet name="200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11" authorId="0">
      <text>
        <r>
          <rPr>
            <b val="true"/>
            <sz val="8"/>
            <color rgb="FF000000"/>
            <rFont val="Tahoma"/>
            <family val="0"/>
          </rPr>
          <t xml:space="preserve">jfiscus:
</t>
        </r>
        <r>
          <rPr>
            <sz val="8"/>
            <color rgb="FF000000"/>
            <rFont val="Tahoma"/>
            <family val="0"/>
          </rPr>
          <t xml:space="preserve">incl. Costs from 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83</xdr:colOff>
                <xdr:row>9</xdr:row>
                <xdr:rowOff>7</xdr:rowOff>
              </xdr:from>
              <xdr:to>
                <xdr:col>9</xdr:col>
                <xdr:colOff>9</xdr:colOff>
                <xdr:row>13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11" authorId="0">
      <text>
        <r>
          <rPr>
            <b val="true"/>
            <sz val="8"/>
            <color rgb="FF000000"/>
            <rFont val="Tahoma"/>
            <family val="0"/>
          </rPr>
          <t xml:space="preserve">jfiscus:
</t>
        </r>
        <r>
          <rPr>
            <sz val="8"/>
            <color rgb="FF000000"/>
            <rFont val="Tahoma"/>
            <family val="0"/>
          </rPr>
          <t xml:space="preserve">incl. Costs from 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83</xdr:colOff>
                <xdr:row>9</xdr:row>
                <xdr:rowOff>7</xdr:rowOff>
              </xdr:from>
              <xdr:to>
                <xdr:col>9</xdr:col>
                <xdr:colOff>9</xdr:colOff>
                <xdr:row>13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11" authorId="0">
      <text>
        <r>
          <rPr>
            <b val="true"/>
            <sz val="8"/>
            <color rgb="FF000000"/>
            <rFont val="Tahoma"/>
            <family val="0"/>
          </rPr>
          <t xml:space="preserve">jfiscus:
</t>
        </r>
        <r>
          <rPr>
            <sz val="8"/>
            <color rgb="FF000000"/>
            <rFont val="Tahoma"/>
            <family val="0"/>
          </rPr>
          <t xml:space="preserve">incl. Costs from 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83</xdr:colOff>
                <xdr:row>9</xdr:row>
                <xdr:rowOff>7</xdr:rowOff>
              </xdr:from>
              <xdr:to>
                <xdr:col>9</xdr:col>
                <xdr:colOff>9</xdr:colOff>
                <xdr:row>13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<sst xmlns="http://schemas.openxmlformats.org/spreadsheetml/2006/main" count="312" uniqueCount="78">
  <si>
    <t xml:space="preserve">NORTHERN NATURAL GAS</t>
  </si>
  <si>
    <t xml:space="preserve">2002 - 2003 OPERATING &amp; STRATEGIC PLAN</t>
  </si>
  <si>
    <t xml:space="preserve">DEPRECIATION FROM CAPITAL - COMMERCIAL GROUP</t>
  </si>
  <si>
    <t xml:space="preserve">Revised to take out Rev. Manage.</t>
  </si>
  <si>
    <t xml:space="preserve">Disc. or</t>
  </si>
  <si>
    <t xml:space="preserve">Contract</t>
  </si>
  <si>
    <t xml:space="preserve">Total</t>
  </si>
  <si>
    <t xml:space="preserve">Non-</t>
  </si>
  <si>
    <t xml:space="preserve">Term</t>
  </si>
  <si>
    <t xml:space="preserve">In-Service</t>
  </si>
  <si>
    <t xml:space="preserve">Project</t>
  </si>
  <si>
    <t xml:space="preserve">Project Description</t>
  </si>
  <si>
    <t xml:space="preserve">Disc.</t>
  </si>
  <si>
    <t xml:space="preserve">in Years</t>
  </si>
  <si>
    <t xml:space="preserve">Date</t>
  </si>
  <si>
    <t xml:space="preserve">Cost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</si>
  <si>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</si>
  <si>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</si>
  <si>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</si>
  <si>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</si>
  <si>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</si>
  <si>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</si>
  <si>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</si>
  <si>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</si>
  <si>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</si>
  <si>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</si>
  <si>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</si>
  <si>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</si>
  <si>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ANNUAL</t>
  </si>
  <si>
    <t xml:space="preserve">2001 Projects</t>
  </si>
  <si>
    <t xml:space="preserve">Koch C &amp; D Line Expansion </t>
  </si>
  <si>
    <t xml:space="preserve">D</t>
  </si>
  <si>
    <t xml:space="preserve">Peak Day 2000 </t>
  </si>
  <si>
    <t xml:space="preserve">Wisconsin Gas Capital Pool</t>
  </si>
  <si>
    <t xml:space="preserve">N</t>
  </si>
  <si>
    <t xml:space="preserve">Alliant Capital Pool</t>
  </si>
  <si>
    <t xml:space="preserve">Utilicorp Priority Markets</t>
  </si>
  <si>
    <t xml:space="preserve">MUD - CIAC</t>
  </si>
  <si>
    <t xml:space="preserve">Capital Pool</t>
  </si>
  <si>
    <t xml:space="preserve">     Faribault / Northfield Branch.Sale</t>
  </si>
  <si>
    <t xml:space="preserve">     Omaha TBS # 6</t>
  </si>
  <si>
    <t xml:space="preserve">     Lyons Treater Plant</t>
  </si>
  <si>
    <t xml:space="preserve">     UCU Priority Markets</t>
  </si>
  <si>
    <t xml:space="preserve">     Ida Co. Ethanol (Galva)</t>
  </si>
  <si>
    <t xml:space="preserve">     Lyons #1 EFM</t>
  </si>
  <si>
    <t xml:space="preserve">     Bunge Heater</t>
  </si>
  <si>
    <t xml:space="preserve">     Heartland Corn</t>
  </si>
  <si>
    <t xml:space="preserve">     Sioux Center Ethanol Plant</t>
  </si>
  <si>
    <t xml:space="preserve">     Winnebago # 1</t>
  </si>
  <si>
    <t xml:space="preserve">     St. Michael # 2</t>
  </si>
  <si>
    <t xml:space="preserve">     Cenex - Harvest States</t>
  </si>
  <si>
    <t xml:space="preserve">     Anoka # 1</t>
  </si>
  <si>
    <t xml:space="preserve">     Remaining Pool Amount</t>
  </si>
  <si>
    <t xml:space="preserve">Total 2001 Projects</t>
  </si>
  <si>
    <t xml:space="preserve">2002 Projects</t>
  </si>
  <si>
    <t xml:space="preserve">Discretionary Pool</t>
  </si>
  <si>
    <t xml:space="preserve">Cunningham Wells</t>
  </si>
  <si>
    <t xml:space="preserve">Tall Corn Ethanol Plant</t>
  </si>
  <si>
    <t xml:space="preserve">Little Sioux Ethanol Plant</t>
  </si>
  <si>
    <t xml:space="preserve">Automate Storage Book</t>
  </si>
  <si>
    <t xml:space="preserve">Omaha Office - Carpet Replacement</t>
  </si>
  <si>
    <t xml:space="preserve">Belleville Compression</t>
  </si>
  <si>
    <t xml:space="preserve">NNG / WG TBS</t>
  </si>
  <si>
    <t xml:space="preserve">Exxon / Mobil</t>
  </si>
  <si>
    <t xml:space="preserve">MUD - Relocation of Omaha #1</t>
  </si>
  <si>
    <t xml:space="preserve">MUD - 84th Street TBS Mods</t>
  </si>
  <si>
    <t xml:space="preserve">LaCrosse Branchline Expansion</t>
  </si>
  <si>
    <t xml:space="preserve">Tivoli Land Purchase</t>
  </si>
  <si>
    <t xml:space="preserve">Tariff Software</t>
  </si>
  <si>
    <t xml:space="preserve">Rate Case Software</t>
  </si>
  <si>
    <t xml:space="preserve">Form 567 Solftware</t>
  </si>
  <si>
    <t xml:space="preserve">NNG Partial Cycle FDD</t>
  </si>
  <si>
    <t xml:space="preserve">Computer Blanket</t>
  </si>
  <si>
    <t xml:space="preserve">Total 2002 Projects</t>
  </si>
  <si>
    <t xml:space="preserve">Total of 2001 &amp; 2002</t>
  </si>
  <si>
    <t xml:space="preserve">2003 Projects</t>
  </si>
  <si>
    <t xml:space="preserve">Total 2003 Projects</t>
  </si>
  <si>
    <t xml:space="preserve">Total of 2001, 2002, &amp; 2003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</si>
</sst>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0000"/>
    <numFmt numFmtId="166" formatCode="_(\$* #,##0.00_);_(\$* \(#,##0.00\);_(\$* \-??_);_(@_)"/>
    <numFmt numFmtId="167" formatCode="_(\$* #,##0_);_(\$* \(#,##0\);_(\$* \-??_);_(@_)"/>
    <numFmt numFmtId="168" formatCode="[$-409]m/d/yyyy"/>
    <numFmt numFmtId="169" formatCode="\$#,##0_);[RED]&quot;($&quot;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4"/>
      <name val="Arial"/>
      <family val="2"/>
    </font>
    <font>
      <b val="true"/>
      <sz val="16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7.99"/>
    <col collapsed="false" customWidth="true" hidden="false" outlineLevel="0" max="3" min="3" style="0" width="8.41"/>
    <col collapsed="false" customWidth="true" hidden="false" outlineLevel="0" max="4" min="4" style="0" width="2.7"/>
    <col collapsed="false" customWidth="true" hidden="false" outlineLevel="0" max="5" min="5" style="0" width="9.99"/>
    <col collapsed="false" customWidth="true" hidden="false" outlineLevel="0" max="6" min="6" style="0" width="2.7"/>
    <col collapsed="false" customWidth="true" hidden="false" outlineLevel="0" max="7" min="7" style="0" width="14.41"/>
    <col collapsed="false" customWidth="true" hidden="false" outlineLevel="0" max="8" min="8" style="0" width="2.7"/>
    <col collapsed="false" customWidth="true" hidden="false" outlineLevel="0" max="9" min="9" style="0" width="11.28"/>
    <col collapsed="false" customWidth="true" hidden="false" outlineLevel="0" max="16" min="10" style="0" width="11.7"/>
    <col collapsed="false" customWidth="true" hidden="false" outlineLevel="0" max="17" min="17" style="0" width="12.28"/>
    <col collapsed="false" customWidth="true" hidden="false" outlineLevel="0" max="20" min="18" style="0" width="11.7"/>
    <col collapsed="false" customWidth="true" hidden="false" outlineLevel="0" max="21" min="21" style="0" width="2.56"/>
    <col collapsed="false" customWidth="true" hidden="false" outlineLevel="0" max="22" min="22" style="0" width="12.85"/>
    <col collapsed="false" customWidth="true" hidden="false" outlineLevel="0" max="23" min="23" style="0" width="12.42"/>
    <col collapsed="false" customWidth="true" hidden="false" outlineLevel="0" max="24" min="24" style="0" width="11.99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customFormat="false" ht="23.2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</row>
    <row r="3" customFormat="false" ht="23.2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</row>
    <row r="4" customFormat="false" ht="20.25" hidden="false" customHeight="false" outlineLevel="0" collapsed="false">
      <c r="A4" s="3" t="n">
        <v>2001</v>
      </c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customFormat="false" ht="12.75" hidden="false" customHeight="false" outlineLevel="0" collapsed="false">
      <c r="A5" s="5" t="s">
        <v>3</v>
      </c>
      <c r="B5" s="6" t="s">
        <v>4</v>
      </c>
      <c r="C5" s="7" t="s">
        <v>5</v>
      </c>
      <c r="D5" s="8"/>
      <c r="E5" s="9"/>
      <c r="F5" s="9"/>
      <c r="G5" s="9" t="s">
        <v>6</v>
      </c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1"/>
      <c r="V5" s="10"/>
    </row>
    <row r="6" customFormat="false" ht="12.75" hidden="false" customHeight="false" outlineLevel="0" collapsed="false">
      <c r="A6" s="6"/>
      <c r="B6" s="6" t="s">
        <v>7</v>
      </c>
      <c r="C6" s="7" t="s">
        <v>8</v>
      </c>
      <c r="D6" s="8"/>
      <c r="E6" s="9" t="s">
        <v>9</v>
      </c>
      <c r="F6" s="9"/>
      <c r="G6" s="9" t="s">
        <v>10</v>
      </c>
      <c r="H6" s="9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1"/>
      <c r="V6" s="10"/>
    </row>
    <row r="7" customFormat="false" ht="12.75" hidden="false" customHeight="false" outlineLevel="0" collapsed="false">
      <c r="A7" s="12" t="s">
        <v>11</v>
      </c>
      <c r="B7" s="12" t="s">
        <v>12</v>
      </c>
      <c r="C7" s="13" t="s">
        <v>13</v>
      </c>
      <c r="D7" s="8"/>
      <c r="E7" s="13" t="s">
        <v>14</v>
      </c>
      <c r="F7" s="9"/>
      <c r="G7" s="13" t="s">
        <v>15</v>
      </c>
      <c r="H7" s="9"/>
      <c r="I7" s="14" t="s">
        <v>16</v>
      </c>
      <c r="J7" s="14" t="s">
        <v>17</v>
      </c>
      <c r="K7" s="14" t="s">
        <v>18</v>
      </c>
      <c r="L7" s="14" t="s">
        <v>19</v>
      </c>
      <c r="M7" s="14" t="s">
        <v>20</v>
      </c>
      <c r="N7" s="14" t="s">
        <v>21</v>
      </c>
      <c r="O7" s="14" t="s">
        <v>22</v>
      </c>
      <c r="P7" s="14" t="s">
        <v>23</v>
      </c>
      <c r="Q7" s="14" t="s">
        <v>24</v>
      </c>
      <c r="R7" s="14" t="s">
        <v>25</v>
      </c>
      <c r="S7" s="14" t="s">
        <v>26</v>
      </c>
      <c r="T7" s="14" t="s">
        <v>27</v>
      </c>
      <c r="U7" s="15"/>
      <c r="V7" s="14" t="s">
        <v>28</v>
      </c>
    </row>
    <row r="8" customFormat="false" ht="6" hidden="false" customHeight="true" outlineLevel="0" collapsed="false">
      <c r="C8" s="16"/>
      <c r="D8" s="16"/>
      <c r="E8" s="16"/>
      <c r="F8" s="16"/>
      <c r="G8" s="16"/>
      <c r="H8" s="16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customFormat="false" ht="12.75" hidden="false" customHeight="false" outlineLevel="0" collapsed="false">
      <c r="A9" s="8" t="s">
        <v>29</v>
      </c>
      <c r="B9" s="8"/>
      <c r="V9" s="18"/>
    </row>
    <row r="11" customFormat="false" ht="12.75" hidden="false" customHeight="false" outlineLevel="0" collapsed="false">
      <c r="A11" s="0" t="s">
        <v>30</v>
      </c>
      <c r="B11" s="0" t="s">
        <v>31</v>
      </c>
      <c r="C11" s="0" t="n">
        <v>5</v>
      </c>
      <c r="E11" s="19" t="n">
        <v>37196</v>
      </c>
      <c r="G11" s="20" t="n">
        <v>9795000</v>
      </c>
      <c r="I11" s="20" t="n">
        <v>0</v>
      </c>
      <c r="J11" s="20" t="n">
        <v>0</v>
      </c>
      <c r="K11" s="20" t="n">
        <v>0</v>
      </c>
      <c r="L11" s="20" t="n">
        <v>0</v>
      </c>
      <c r="M11" s="20" t="n">
        <v>0</v>
      </c>
      <c r="N11" s="20" t="n">
        <v>0</v>
      </c>
      <c r="O11" s="20" t="n">
        <v>0</v>
      </c>
      <c r="P11" s="20" t="n">
        <v>0</v>
      </c>
      <c r="Q11" s="20" t="n">
        <v>0</v>
      </c>
      <c r="R11" s="20" t="n">
        <v>0</v>
      </c>
      <c r="S11" s="20" t="n">
        <f aca="false">(+$G$11/$C11)/12</f>
        <v>163250</v>
      </c>
      <c r="T11" s="20" t="n">
        <f aca="false">(+$G$11/$C11)/12</f>
        <v>163250</v>
      </c>
      <c r="V11" s="20" t="n">
        <f aca="false">SUM(I11:U11)</f>
        <v>326500</v>
      </c>
    </row>
    <row r="12" customFormat="false" ht="12.75" hidden="false" customHeight="false" outlineLevel="0" collapsed="false">
      <c r="A12" s="0" t="s">
        <v>32</v>
      </c>
      <c r="B12" s="0" t="s">
        <v>31</v>
      </c>
      <c r="C12" s="0" t="n">
        <v>10</v>
      </c>
      <c r="E12" s="19" t="n">
        <v>37196</v>
      </c>
      <c r="G12" s="20" t="n">
        <v>1500000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f aca="false">(+$G12/$C12)/12</f>
        <v>12500</v>
      </c>
      <c r="T12" s="20" t="n">
        <f aca="false">(+$G12/$C12)/12</f>
        <v>12500</v>
      </c>
      <c r="V12" s="20" t="n">
        <f aca="false">SUM(I12:U12)</f>
        <v>25000</v>
      </c>
    </row>
    <row r="13" customFormat="false" ht="12.75" hidden="false" customHeight="false" outlineLevel="0" collapsed="false">
      <c r="A13" s="0" t="s">
        <v>33</v>
      </c>
      <c r="B13" s="0" t="s">
        <v>34</v>
      </c>
      <c r="C13" s="0" t="n">
        <v>3</v>
      </c>
      <c r="E13" s="19" t="n">
        <v>37196</v>
      </c>
      <c r="G13" s="20" t="n">
        <v>670000</v>
      </c>
      <c r="I13" s="20" t="n">
        <v>0</v>
      </c>
      <c r="J13" s="20" t="n">
        <v>0</v>
      </c>
      <c r="K13" s="20" t="n">
        <v>0</v>
      </c>
      <c r="L13" s="20" t="n">
        <v>0</v>
      </c>
      <c r="M13" s="20" t="n">
        <v>0</v>
      </c>
      <c r="N13" s="20" t="n">
        <v>0</v>
      </c>
      <c r="O13" s="20" t="n">
        <v>0</v>
      </c>
      <c r="P13" s="20" t="n">
        <v>0</v>
      </c>
      <c r="Q13" s="20" t="n">
        <v>0</v>
      </c>
      <c r="R13" s="20" t="n">
        <v>0</v>
      </c>
      <c r="S13" s="20" t="n">
        <v>0</v>
      </c>
      <c r="T13" s="20" t="n">
        <v>0</v>
      </c>
      <c r="V13" s="20" t="n">
        <f aca="false">SUM(I13:U13)</f>
        <v>0</v>
      </c>
    </row>
    <row r="14" customFormat="false" ht="12.75" hidden="false" customHeight="false" outlineLevel="0" collapsed="false">
      <c r="A14" s="0" t="s">
        <v>35</v>
      </c>
      <c r="B14" s="0" t="s">
        <v>34</v>
      </c>
      <c r="C14" s="0" t="n">
        <v>5</v>
      </c>
      <c r="E14" s="19" t="n">
        <v>37196</v>
      </c>
      <c r="G14" s="20" t="n">
        <v>420000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V14" s="20" t="n">
        <f aca="false">SUM(I14:U14)</f>
        <v>0</v>
      </c>
    </row>
    <row r="15" customFormat="false" ht="12.75" hidden="false" customHeight="false" outlineLevel="0" collapsed="false">
      <c r="A15" s="0" t="s">
        <v>36</v>
      </c>
      <c r="B15" s="0" t="s">
        <v>34</v>
      </c>
      <c r="C15" s="0" t="n">
        <v>5</v>
      </c>
      <c r="E15" s="19" t="n">
        <v>37196</v>
      </c>
      <c r="G15" s="20" t="n">
        <v>800000</v>
      </c>
      <c r="I15" s="20" t="n">
        <v>0</v>
      </c>
      <c r="J15" s="20" t="n">
        <v>0</v>
      </c>
      <c r="K15" s="20" t="n">
        <v>0</v>
      </c>
      <c r="L15" s="20" t="n">
        <v>0</v>
      </c>
      <c r="M15" s="20" t="n">
        <v>0</v>
      </c>
      <c r="N15" s="20" t="n">
        <v>0</v>
      </c>
      <c r="O15" s="20" t="n">
        <v>0</v>
      </c>
      <c r="P15" s="20" t="n">
        <v>0</v>
      </c>
      <c r="Q15" s="20" t="n">
        <v>0</v>
      </c>
      <c r="R15" s="20" t="n">
        <v>0</v>
      </c>
      <c r="S15" s="20" t="n">
        <v>0</v>
      </c>
      <c r="T15" s="20" t="n">
        <v>0</v>
      </c>
      <c r="V15" s="20" t="n">
        <f aca="false">SUM(I15:U15)</f>
        <v>0</v>
      </c>
    </row>
    <row r="16" customFormat="false" ht="12.75" hidden="false" customHeight="false" outlineLevel="0" collapsed="false">
      <c r="A16" s="0" t="s">
        <v>37</v>
      </c>
      <c r="B16" s="0" t="s">
        <v>34</v>
      </c>
      <c r="C16" s="0" t="n">
        <v>15</v>
      </c>
      <c r="E16" s="19" t="n">
        <v>37256</v>
      </c>
      <c r="G16" s="20" t="n">
        <v>200000</v>
      </c>
      <c r="I16" s="20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0" t="n">
        <v>0</v>
      </c>
      <c r="O16" s="20" t="n">
        <v>0</v>
      </c>
      <c r="P16" s="20" t="n">
        <v>0</v>
      </c>
      <c r="Q16" s="20" t="n">
        <v>0</v>
      </c>
      <c r="R16" s="20" t="n">
        <v>0</v>
      </c>
      <c r="S16" s="20" t="n">
        <v>0</v>
      </c>
      <c r="T16" s="20" t="n">
        <v>0</v>
      </c>
      <c r="V16" s="20" t="n">
        <f aca="false">SUM(I16:U16)</f>
        <v>0</v>
      </c>
    </row>
    <row r="17" customFormat="false" ht="12.75" hidden="false" customHeight="false" outlineLevel="0" collapsed="false">
      <c r="A17" s="0" t="s">
        <v>38</v>
      </c>
      <c r="G17" s="20"/>
      <c r="V17" s="20"/>
    </row>
    <row r="18" customFormat="false" ht="12.75" hidden="false" customHeight="false" outlineLevel="0" collapsed="false">
      <c r="A18" s="0" t="s">
        <v>39</v>
      </c>
      <c r="B18" s="0" t="s">
        <v>31</v>
      </c>
      <c r="C18" s="0" t="n">
        <v>1</v>
      </c>
      <c r="E18" s="19" t="n">
        <v>37043</v>
      </c>
      <c r="G18" s="20" t="n">
        <v>187000</v>
      </c>
      <c r="I18" s="20" t="n">
        <v>0</v>
      </c>
      <c r="J18" s="20" t="n">
        <v>0</v>
      </c>
      <c r="K18" s="20" t="n">
        <v>0</v>
      </c>
      <c r="L18" s="20" t="n">
        <v>0</v>
      </c>
      <c r="M18" s="20" t="n">
        <v>0</v>
      </c>
      <c r="N18" s="20" t="n">
        <f aca="false">(+$G18/$C18)/12</f>
        <v>15583.3333333333</v>
      </c>
      <c r="O18" s="20" t="n">
        <f aca="false">(+$G18/$C18)/12</f>
        <v>15583.3333333333</v>
      </c>
      <c r="P18" s="20" t="n">
        <f aca="false">(+$G18/$C18)/12</f>
        <v>15583.3333333333</v>
      </c>
      <c r="Q18" s="20" t="n">
        <f aca="false">(+$G18/$C18)/12</f>
        <v>15583.3333333333</v>
      </c>
      <c r="R18" s="20" t="n">
        <f aca="false">(+$G18/$C18)/12</f>
        <v>15583.3333333333</v>
      </c>
      <c r="S18" s="20" t="n">
        <f aca="false">(+$G18/$C18)/12</f>
        <v>15583.3333333333</v>
      </c>
      <c r="T18" s="20" t="n">
        <f aca="false">(+$G18/$C18)/12</f>
        <v>15583.3333333333</v>
      </c>
      <c r="V18" s="20" t="n">
        <f aca="false">SUM(I18:U18)</f>
        <v>109083.333333333</v>
      </c>
    </row>
    <row r="19" customFormat="false" ht="12.75" hidden="false" customHeight="false" outlineLevel="0" collapsed="false">
      <c r="A19" s="0" t="s">
        <v>40</v>
      </c>
      <c r="B19" s="0" t="s">
        <v>31</v>
      </c>
      <c r="C19" s="0" t="n">
        <v>1</v>
      </c>
      <c r="E19" s="19" t="n">
        <v>37043</v>
      </c>
      <c r="G19" s="20" t="n">
        <v>127000</v>
      </c>
      <c r="I19" s="20" t="n">
        <v>0</v>
      </c>
      <c r="J19" s="20" t="n">
        <v>0</v>
      </c>
      <c r="K19" s="20" t="n">
        <v>0</v>
      </c>
      <c r="L19" s="20" t="n">
        <v>0</v>
      </c>
      <c r="M19" s="20" t="n">
        <v>0</v>
      </c>
      <c r="N19" s="20" t="n">
        <f aca="false">(+$G19/$C19)/12</f>
        <v>10583.3333333333</v>
      </c>
      <c r="O19" s="20" t="n">
        <f aca="false">(+$G19/$C19)/12</f>
        <v>10583.3333333333</v>
      </c>
      <c r="P19" s="20" t="n">
        <f aca="false">(+$G19/$C19)/12</f>
        <v>10583.3333333333</v>
      </c>
      <c r="Q19" s="20" t="n">
        <f aca="false">(+$G19/$C19)/12</f>
        <v>10583.3333333333</v>
      </c>
      <c r="R19" s="20" t="n">
        <f aca="false">(+$G19/$C19)/12</f>
        <v>10583.3333333333</v>
      </c>
      <c r="S19" s="20" t="n">
        <f aca="false">(+$G19/$C19)/12</f>
        <v>10583.3333333333</v>
      </c>
      <c r="T19" s="20" t="n">
        <f aca="false">(+$G19/$C19)/12</f>
        <v>10583.3333333333</v>
      </c>
      <c r="V19" s="20" t="n">
        <f aca="false">SUM(I19:U19)</f>
        <v>74083.3333333333</v>
      </c>
    </row>
    <row r="20" customFormat="false" ht="12.75" hidden="false" customHeight="false" outlineLevel="0" collapsed="false">
      <c r="A20" s="0" t="s">
        <v>41</v>
      </c>
      <c r="B20" s="0" t="s">
        <v>31</v>
      </c>
      <c r="C20" s="0" t="n">
        <v>1</v>
      </c>
      <c r="E20" s="19" t="n">
        <v>37077</v>
      </c>
      <c r="G20" s="20" t="n">
        <v>770000</v>
      </c>
      <c r="I20" s="20" t="n">
        <v>0</v>
      </c>
      <c r="J20" s="20" t="n">
        <v>0</v>
      </c>
      <c r="K20" s="20" t="n">
        <v>0</v>
      </c>
      <c r="L20" s="20" t="n">
        <v>0</v>
      </c>
      <c r="M20" s="20" t="n">
        <v>0</v>
      </c>
      <c r="N20" s="20" t="n">
        <v>0</v>
      </c>
      <c r="O20" s="20" t="n">
        <f aca="false">(+$G20/$C20)/12</f>
        <v>64166.6666666667</v>
      </c>
      <c r="P20" s="20" t="n">
        <f aca="false">(+$G20/$C20)/12</f>
        <v>64166.6666666667</v>
      </c>
      <c r="Q20" s="20" t="n">
        <f aca="false">(+$G20/$C20)/12</f>
        <v>64166.6666666667</v>
      </c>
      <c r="R20" s="20" t="n">
        <f aca="false">(+$G20/$C20)/12</f>
        <v>64166.6666666667</v>
      </c>
      <c r="S20" s="20" t="n">
        <f aca="false">(+$G20/$C20)/12</f>
        <v>64166.6666666667</v>
      </c>
      <c r="T20" s="20" t="n">
        <f aca="false">(+$G20/$C20)/12</f>
        <v>64166.6666666667</v>
      </c>
      <c r="V20" s="20" t="n">
        <f aca="false">SUM(I20:U20)</f>
        <v>385000</v>
      </c>
    </row>
    <row r="21" customFormat="false" ht="12.75" hidden="false" customHeight="false" outlineLevel="0" collapsed="false">
      <c r="A21" s="0" t="s">
        <v>42</v>
      </c>
      <c r="B21" s="0" t="s">
        <v>31</v>
      </c>
      <c r="C21" s="0" t="n">
        <v>5</v>
      </c>
      <c r="E21" s="19" t="n">
        <v>37043</v>
      </c>
      <c r="G21" s="20" t="n">
        <v>82500</v>
      </c>
      <c r="I21" s="20" t="n">
        <v>0</v>
      </c>
      <c r="J21" s="20" t="n">
        <v>0</v>
      </c>
      <c r="K21" s="20" t="n">
        <v>0</v>
      </c>
      <c r="L21" s="20" t="n">
        <v>0</v>
      </c>
      <c r="M21" s="20" t="n">
        <v>0</v>
      </c>
      <c r="N21" s="20" t="n">
        <f aca="false">(+$G21/$C21)/12</f>
        <v>1375</v>
      </c>
      <c r="O21" s="20" t="n">
        <f aca="false">(+$G21/$C21)/12</f>
        <v>1375</v>
      </c>
      <c r="P21" s="20" t="n">
        <f aca="false">(+$G21/$C21)/12</f>
        <v>1375</v>
      </c>
      <c r="Q21" s="20" t="n">
        <f aca="false">(+$G21/$C21)/12</f>
        <v>1375</v>
      </c>
      <c r="R21" s="20" t="n">
        <f aca="false">(+$G21/$C21)/12</f>
        <v>1375</v>
      </c>
      <c r="S21" s="20" t="n">
        <f aca="false">(+$G21/$C21)/12</f>
        <v>1375</v>
      </c>
      <c r="T21" s="20" t="n">
        <f aca="false">(+$G21/$C21)/12</f>
        <v>1375</v>
      </c>
      <c r="V21" s="20" t="n">
        <f aca="false">SUM(I21:U21)</f>
        <v>9625</v>
      </c>
    </row>
    <row r="22" customFormat="false" ht="12.75" hidden="false" customHeight="false" outlineLevel="0" collapsed="false">
      <c r="A22" s="0" t="s">
        <v>43</v>
      </c>
      <c r="B22" s="0" t="s">
        <v>31</v>
      </c>
      <c r="C22" s="0" t="n">
        <v>7</v>
      </c>
      <c r="E22" s="19" t="n">
        <v>37196</v>
      </c>
      <c r="G22" s="20" t="n">
        <v>355000</v>
      </c>
      <c r="I22" s="20" t="n">
        <v>0</v>
      </c>
      <c r="J22" s="20" t="n">
        <v>0</v>
      </c>
      <c r="K22" s="20" t="n">
        <v>0</v>
      </c>
      <c r="L22" s="20" t="n">
        <v>0</v>
      </c>
      <c r="M22" s="20" t="n">
        <v>0</v>
      </c>
      <c r="N22" s="20" t="n">
        <v>0</v>
      </c>
      <c r="O22" s="20" t="n">
        <v>0</v>
      </c>
      <c r="P22" s="20" t="n">
        <v>0</v>
      </c>
      <c r="Q22" s="20" t="n">
        <v>0</v>
      </c>
      <c r="R22" s="20" t="n">
        <v>0</v>
      </c>
      <c r="S22" s="20" t="n">
        <f aca="false">(+$G22/$C22)/12</f>
        <v>4226.19047619048</v>
      </c>
      <c r="T22" s="20" t="n">
        <f aca="false">(+$G22/$C22)/12</f>
        <v>4226.19047619048</v>
      </c>
      <c r="V22" s="20" t="n">
        <f aca="false">SUM(I22:U22)</f>
        <v>8452.38095238095</v>
      </c>
    </row>
    <row r="23" customFormat="false" ht="12.75" hidden="false" customHeight="false" outlineLevel="0" collapsed="false">
      <c r="A23" s="0" t="s">
        <v>44</v>
      </c>
      <c r="B23" s="0" t="s">
        <v>31</v>
      </c>
      <c r="C23" s="0" t="n">
        <v>5</v>
      </c>
      <c r="E23" s="19" t="n">
        <v>37196</v>
      </c>
      <c r="G23" s="20" t="n">
        <v>27041</v>
      </c>
      <c r="I23" s="20" t="n">
        <v>0</v>
      </c>
      <c r="J23" s="20" t="n">
        <v>0</v>
      </c>
      <c r="K23" s="20" t="n">
        <v>0</v>
      </c>
      <c r="L23" s="20" t="n">
        <v>0</v>
      </c>
      <c r="M23" s="20" t="n">
        <v>0</v>
      </c>
      <c r="N23" s="20" t="n">
        <v>0</v>
      </c>
      <c r="O23" s="20" t="n">
        <v>0</v>
      </c>
      <c r="P23" s="20" t="n">
        <v>0</v>
      </c>
      <c r="Q23" s="20" t="n">
        <v>0</v>
      </c>
      <c r="R23" s="20" t="n">
        <v>0</v>
      </c>
      <c r="S23" s="20" t="n">
        <f aca="false">(+$G23/$C23)/12</f>
        <v>450.683333333333</v>
      </c>
      <c r="T23" s="20" t="n">
        <f aca="false">(+$G23/$C23)/12</f>
        <v>450.683333333333</v>
      </c>
      <c r="V23" s="20" t="n">
        <f aca="false">SUM(I23:U23)</f>
        <v>901.366666666667</v>
      </c>
    </row>
    <row r="24" customFormat="false" ht="12.75" hidden="false" customHeight="false" outlineLevel="0" collapsed="false">
      <c r="A24" s="0" t="s">
        <v>45</v>
      </c>
      <c r="B24" s="0" t="s">
        <v>31</v>
      </c>
      <c r="C24" s="0" t="n">
        <v>2</v>
      </c>
      <c r="E24" s="19" t="n">
        <v>37104</v>
      </c>
      <c r="G24" s="20" t="n">
        <v>82000</v>
      </c>
      <c r="I24" s="20" t="n">
        <v>0</v>
      </c>
      <c r="J24" s="20" t="n">
        <v>0</v>
      </c>
      <c r="K24" s="20" t="n">
        <v>0</v>
      </c>
      <c r="L24" s="20" t="n">
        <v>0</v>
      </c>
      <c r="M24" s="20" t="n">
        <v>0</v>
      </c>
      <c r="N24" s="20" t="n">
        <v>0</v>
      </c>
      <c r="O24" s="20" t="n">
        <v>0</v>
      </c>
      <c r="P24" s="20" t="n">
        <f aca="false">(+$G24/$C24)/12</f>
        <v>3416.66666666667</v>
      </c>
      <c r="Q24" s="20" t="n">
        <f aca="false">(+$G24/$C24)/12</f>
        <v>3416.66666666667</v>
      </c>
      <c r="R24" s="20" t="n">
        <f aca="false">(+$G24/$C24)/12</f>
        <v>3416.66666666667</v>
      </c>
      <c r="S24" s="20" t="n">
        <f aca="false">(+$G24/$C24)/12</f>
        <v>3416.66666666667</v>
      </c>
      <c r="T24" s="20" t="n">
        <f aca="false">(+$G24/$C24)/12</f>
        <v>3416.66666666667</v>
      </c>
      <c r="V24" s="20" t="n">
        <f aca="false">SUM(I24:U24)</f>
        <v>17083.3333333333</v>
      </c>
    </row>
    <row r="25" customFormat="false" ht="12.75" hidden="false" customHeight="false" outlineLevel="0" collapsed="false">
      <c r="A25" s="0" t="s">
        <v>46</v>
      </c>
      <c r="B25" s="0" t="s">
        <v>31</v>
      </c>
      <c r="C25" s="0" t="n">
        <v>1</v>
      </c>
      <c r="E25" s="19" t="n">
        <v>37073</v>
      </c>
      <c r="G25" s="20" t="n">
        <v>132000</v>
      </c>
      <c r="I25" s="20" t="n">
        <v>0</v>
      </c>
      <c r="J25" s="20" t="n">
        <v>0</v>
      </c>
      <c r="K25" s="20" t="n">
        <v>0</v>
      </c>
      <c r="L25" s="20" t="n">
        <v>0</v>
      </c>
      <c r="M25" s="20" t="n">
        <v>0</v>
      </c>
      <c r="N25" s="20" t="n">
        <v>0</v>
      </c>
      <c r="O25" s="20" t="n">
        <f aca="false">(+$G25/$C25)/12</f>
        <v>11000</v>
      </c>
      <c r="P25" s="20" t="n">
        <f aca="false">(+$G25/$C25)/12</f>
        <v>11000</v>
      </c>
      <c r="Q25" s="20" t="n">
        <f aca="false">(+$G25/$C25)/12</f>
        <v>11000</v>
      </c>
      <c r="R25" s="20" t="n">
        <f aca="false">(+$G25/$C25)/12</f>
        <v>11000</v>
      </c>
      <c r="S25" s="20" t="n">
        <f aca="false">(+$G25/$C25)/12</f>
        <v>11000</v>
      </c>
      <c r="T25" s="20" t="n">
        <f aca="false">(+$G25/$C25)/12</f>
        <v>11000</v>
      </c>
      <c r="V25" s="20" t="n">
        <f aca="false">SUM(I25:U25)</f>
        <v>66000</v>
      </c>
    </row>
    <row r="26" customFormat="false" ht="12.75" hidden="false" customHeight="false" outlineLevel="0" collapsed="false">
      <c r="A26" s="0" t="s">
        <v>47</v>
      </c>
      <c r="B26" s="0" t="s">
        <v>31</v>
      </c>
      <c r="C26" s="0" t="n">
        <v>10</v>
      </c>
      <c r="E26" s="19" t="n">
        <v>37135</v>
      </c>
      <c r="G26" s="20" t="n">
        <v>60000</v>
      </c>
      <c r="I26" s="20" t="n">
        <v>0</v>
      </c>
      <c r="J26" s="20" t="n">
        <v>0</v>
      </c>
      <c r="K26" s="20" t="n">
        <v>0</v>
      </c>
      <c r="L26" s="20" t="n">
        <v>0</v>
      </c>
      <c r="M26" s="20" t="n">
        <v>0</v>
      </c>
      <c r="N26" s="20" t="n">
        <v>0</v>
      </c>
      <c r="O26" s="20" t="n">
        <v>0</v>
      </c>
      <c r="P26" s="20" t="n">
        <v>0</v>
      </c>
      <c r="Q26" s="20" t="n">
        <f aca="false">(+$G26/$C26)/12</f>
        <v>500</v>
      </c>
      <c r="R26" s="20" t="n">
        <f aca="false">(+$G26/$C26)/12</f>
        <v>500</v>
      </c>
      <c r="S26" s="20" t="n">
        <f aca="false">(+$G26/$C26)/12</f>
        <v>500</v>
      </c>
      <c r="T26" s="20" t="n">
        <f aca="false">(+$G26/$C26)/12</f>
        <v>500</v>
      </c>
      <c r="V26" s="20" t="n">
        <f aca="false">SUM(I26:U26)</f>
        <v>2000</v>
      </c>
    </row>
    <row r="27" customFormat="false" ht="12.75" hidden="false" customHeight="false" outlineLevel="0" collapsed="false">
      <c r="A27" s="0" t="s">
        <v>48</v>
      </c>
      <c r="B27" s="0" t="s">
        <v>31</v>
      </c>
      <c r="C27" s="0" t="n">
        <v>4</v>
      </c>
      <c r="E27" s="19" t="n">
        <v>37165</v>
      </c>
      <c r="G27" s="20" t="n">
        <v>120800</v>
      </c>
      <c r="I27" s="20" t="n">
        <v>0</v>
      </c>
      <c r="J27" s="20" t="n">
        <v>0</v>
      </c>
      <c r="K27" s="20" t="n">
        <v>0</v>
      </c>
      <c r="L27" s="20" t="n">
        <v>0</v>
      </c>
      <c r="M27" s="20" t="n">
        <v>0</v>
      </c>
      <c r="N27" s="20" t="n">
        <v>0</v>
      </c>
      <c r="O27" s="20" t="n">
        <v>0</v>
      </c>
      <c r="P27" s="20" t="n">
        <v>0</v>
      </c>
      <c r="Q27" s="20" t="n">
        <v>0</v>
      </c>
      <c r="R27" s="20" t="n">
        <f aca="false">(+$G27/$C27)/12</f>
        <v>2516.66666666667</v>
      </c>
      <c r="S27" s="20" t="n">
        <f aca="false">(+$G27/$C27)/12</f>
        <v>2516.66666666667</v>
      </c>
      <c r="T27" s="20" t="n">
        <f aca="false">(+$G27/$C27)/12</f>
        <v>2516.66666666667</v>
      </c>
      <c r="V27" s="20" t="n">
        <f aca="false">SUM(I27:U27)</f>
        <v>7550</v>
      </c>
    </row>
    <row r="28" customFormat="false" ht="12.75" hidden="false" customHeight="false" outlineLevel="0" collapsed="false">
      <c r="A28" s="0" t="s">
        <v>49</v>
      </c>
      <c r="B28" s="0" t="s">
        <v>31</v>
      </c>
      <c r="C28" s="0" t="n">
        <v>2</v>
      </c>
      <c r="E28" s="19" t="n">
        <v>37196</v>
      </c>
      <c r="G28" s="20" t="n">
        <v>215000</v>
      </c>
      <c r="I28" s="20" t="n">
        <v>0</v>
      </c>
      <c r="J28" s="20" t="n">
        <v>0</v>
      </c>
      <c r="K28" s="20" t="n">
        <v>0</v>
      </c>
      <c r="L28" s="20" t="n">
        <v>0</v>
      </c>
      <c r="M28" s="20" t="n">
        <v>0</v>
      </c>
      <c r="N28" s="20" t="n">
        <v>0</v>
      </c>
      <c r="O28" s="20" t="n">
        <v>0</v>
      </c>
      <c r="P28" s="20" t="n">
        <v>0</v>
      </c>
      <c r="Q28" s="20" t="n">
        <v>0</v>
      </c>
      <c r="R28" s="20" t="n">
        <v>0</v>
      </c>
      <c r="S28" s="20" t="n">
        <f aca="false">(+$G28/$C28)/12</f>
        <v>8958.33333333333</v>
      </c>
      <c r="T28" s="20" t="n">
        <f aca="false">(+$G28/$C28)/12</f>
        <v>8958.33333333333</v>
      </c>
      <c r="V28" s="20" t="n">
        <f aca="false">SUM(I28:U28)</f>
        <v>17916.6666666667</v>
      </c>
    </row>
    <row r="29" customFormat="false" ht="12.75" hidden="false" customHeight="false" outlineLevel="0" collapsed="false">
      <c r="A29" s="0" t="s">
        <v>50</v>
      </c>
      <c r="B29" s="0" t="s">
        <v>31</v>
      </c>
      <c r="C29" s="0" t="n">
        <v>8</v>
      </c>
      <c r="E29" s="19" t="n">
        <v>37196</v>
      </c>
      <c r="G29" s="20" t="n">
        <v>275000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0</v>
      </c>
      <c r="O29" s="20" t="n">
        <v>0</v>
      </c>
      <c r="P29" s="20" t="n">
        <v>0</v>
      </c>
      <c r="Q29" s="20" t="n">
        <v>0</v>
      </c>
      <c r="R29" s="20" t="n">
        <v>0</v>
      </c>
      <c r="S29" s="20" t="n">
        <f aca="false">(+$G29/$C29)/12</f>
        <v>2864.58333333333</v>
      </c>
      <c r="T29" s="20" t="n">
        <f aca="false">(+$G29/$C29)/12</f>
        <v>2864.58333333333</v>
      </c>
      <c r="V29" s="20" t="n">
        <f aca="false">SUM(I29:U29)</f>
        <v>5729.16666666667</v>
      </c>
    </row>
    <row r="30" customFormat="false" ht="12.75" hidden="false" customHeight="false" outlineLevel="0" collapsed="false">
      <c r="A30" s="0" t="s">
        <v>51</v>
      </c>
      <c r="B30" s="0" t="s">
        <v>31</v>
      </c>
      <c r="C30" s="0" t="n">
        <v>6</v>
      </c>
      <c r="E30" s="19" t="n">
        <v>37196</v>
      </c>
      <c r="G30" s="20" t="n">
        <v>199000</v>
      </c>
      <c r="I30" s="20" t="n">
        <v>0</v>
      </c>
      <c r="J30" s="20" t="n">
        <v>0</v>
      </c>
      <c r="K30" s="20" t="n">
        <v>0</v>
      </c>
      <c r="L30" s="20" t="n">
        <v>0</v>
      </c>
      <c r="M30" s="20" t="n">
        <v>0</v>
      </c>
      <c r="N30" s="20" t="n">
        <v>0</v>
      </c>
      <c r="O30" s="20" t="n">
        <v>0</v>
      </c>
      <c r="P30" s="20" t="n">
        <v>0</v>
      </c>
      <c r="Q30" s="20" t="n">
        <v>0</v>
      </c>
      <c r="R30" s="20" t="n">
        <v>0</v>
      </c>
      <c r="S30" s="20" t="n">
        <f aca="false">(+$G30/$C30)/12</f>
        <v>2763.88888888889</v>
      </c>
      <c r="T30" s="20" t="n">
        <f aca="false">(+$G30/$C30)/12</f>
        <v>2763.88888888889</v>
      </c>
      <c r="V30" s="20" t="n">
        <f aca="false">SUM(I30:U30)</f>
        <v>5527.77777777778</v>
      </c>
    </row>
    <row r="31" customFormat="false" ht="12.75" hidden="false" customHeight="false" outlineLevel="0" collapsed="false">
      <c r="A31" s="0" t="s">
        <v>52</v>
      </c>
      <c r="B31" s="0" t="s">
        <v>31</v>
      </c>
      <c r="C31" s="0" t="n">
        <v>5</v>
      </c>
      <c r="E31" s="19" t="n">
        <v>37196</v>
      </c>
      <c r="G31" s="20" t="n">
        <v>2914205</v>
      </c>
      <c r="I31" s="20" t="n">
        <v>0</v>
      </c>
      <c r="J31" s="20" t="n">
        <v>0</v>
      </c>
      <c r="K31" s="20" t="n">
        <v>0</v>
      </c>
      <c r="L31" s="20" t="n">
        <v>0</v>
      </c>
      <c r="M31" s="20" t="n">
        <v>0</v>
      </c>
      <c r="N31" s="20" t="n">
        <v>0</v>
      </c>
      <c r="O31" s="20" t="n">
        <v>0</v>
      </c>
      <c r="P31" s="20" t="n">
        <v>0</v>
      </c>
      <c r="Q31" s="20" t="n">
        <v>0</v>
      </c>
      <c r="R31" s="20" t="n">
        <v>0</v>
      </c>
      <c r="S31" s="20" t="n">
        <f aca="false">(+$G31/$C31)/12</f>
        <v>48570.0833333333</v>
      </c>
      <c r="T31" s="20" t="n">
        <f aca="false">(+$G31/$C31)/12</f>
        <v>48570.0833333333</v>
      </c>
      <c r="V31" s="20" t="n">
        <f aca="false">SUM(I31:U31)</f>
        <v>97140.1666666667</v>
      </c>
    </row>
    <row r="32" customFormat="false" ht="12.75" hidden="false" customHeight="false" outlineLevel="0" collapsed="false">
      <c r="E32" s="19"/>
      <c r="G32" s="20"/>
    </row>
    <row r="33" customFormat="false" ht="12.75" hidden="false" customHeight="false" outlineLevel="0" collapsed="false">
      <c r="A33" s="21" t="s">
        <v>53</v>
      </c>
      <c r="G33" s="22" t="n">
        <f aca="false">SUM(G11:G31)</f>
        <v>18931546</v>
      </c>
      <c r="H33" s="8"/>
      <c r="I33" s="22" t="n">
        <f aca="false">SUM(I11:I31)</f>
        <v>0</v>
      </c>
      <c r="J33" s="22" t="n">
        <f aca="false">SUM(J11:J31)</f>
        <v>0</v>
      </c>
      <c r="K33" s="22" t="n">
        <f aca="false">SUM(K11:K31)</f>
        <v>0</v>
      </c>
      <c r="L33" s="22" t="n">
        <f aca="false">SUM(L11:L31)</f>
        <v>0</v>
      </c>
      <c r="M33" s="22" t="n">
        <f aca="false">SUM(M11:M31)</f>
        <v>0</v>
      </c>
      <c r="N33" s="22" t="n">
        <f aca="false">SUM(N11:N31)</f>
        <v>27541.6666666667</v>
      </c>
      <c r="O33" s="22" t="n">
        <f aca="false">SUM(O11:O31)</f>
        <v>102708.333333333</v>
      </c>
      <c r="P33" s="22" t="n">
        <f aca="false">SUM(P11:P31)</f>
        <v>106125</v>
      </c>
      <c r="Q33" s="22" t="n">
        <f aca="false">SUM(Q11:Q31)</f>
        <v>106625</v>
      </c>
      <c r="R33" s="22" t="n">
        <f aca="false">SUM(R11:R31)</f>
        <v>109141.666666667</v>
      </c>
      <c r="S33" s="22" t="n">
        <f aca="false">SUM(S11:S31)</f>
        <v>352725.429365079</v>
      </c>
      <c r="T33" s="22" t="n">
        <f aca="false">SUM(T11:T31)</f>
        <v>352725.429365079</v>
      </c>
      <c r="U33" s="8"/>
      <c r="V33" s="22" t="n">
        <f aca="false">SUM(I33:U33)</f>
        <v>1157592.52539683</v>
      </c>
    </row>
    <row r="38" customFormat="false" ht="12.75" hidden="false" customHeight="false" outlineLevel="0" collapsed="false">
      <c r="A38" s="0" t="str">
        <f aca="true">CELL("filename")</f>
        <v>'file:///mnt/12tb/@roms/datasets/enron/EDRM Enron Email Data Set v2 XML/filtered-attachments/xls/Depr_by_month_wo__RM_wo_ratecase.xls'#$2001</v>
      </c>
    </row>
  </sheetData>
  <mergeCells count="3">
    <mergeCell ref="A1:U1"/>
    <mergeCell ref="A2:U2"/>
    <mergeCell ref="A3:U3"/>
  </mergeCells>
  <printOptions headings="true" gridLines="true" gridLinesSet="true" horizontalCentered="false" verticalCentered="false"/>
  <pageMargins left="0.25" right="0.25" top="0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
&amp;A
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7" topLeftCell="Q8" activePane="bottomRight" state="frozen"/>
      <selection pane="topLeft" activeCell="A1" activeCellId="0" sqref="A1"/>
      <selection pane="topRight" activeCell="Q1" activeCellId="0" sqref="Q1"/>
      <selection pane="bottomLeft" activeCell="A8" activeCellId="0" sqref="A8"/>
      <selection pane="bottomRight" activeCell="S14" activeCellId="0" sqref="S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7.99"/>
    <col collapsed="false" customWidth="true" hidden="false" outlineLevel="0" max="3" min="3" style="0" width="8.41"/>
    <col collapsed="false" customWidth="true" hidden="false" outlineLevel="0" max="4" min="4" style="0" width="2.7"/>
    <col collapsed="false" customWidth="true" hidden="false" outlineLevel="0" max="5" min="5" style="0" width="9.99"/>
    <col collapsed="false" customWidth="true" hidden="false" outlineLevel="0" max="6" min="6" style="0" width="2.7"/>
    <col collapsed="false" customWidth="true" hidden="false" outlineLevel="0" max="7" min="7" style="0" width="14.41"/>
    <col collapsed="false" customWidth="true" hidden="false" outlineLevel="0" max="8" min="8" style="0" width="2.7"/>
    <col collapsed="false" customWidth="true" hidden="false" outlineLevel="0" max="9" min="9" style="0" width="11.28"/>
    <col collapsed="false" customWidth="true" hidden="false" outlineLevel="0" max="16" min="10" style="0" width="11.7"/>
    <col collapsed="false" customWidth="true" hidden="false" outlineLevel="0" max="17" min="17" style="0" width="12.28"/>
    <col collapsed="false" customWidth="true" hidden="false" outlineLevel="0" max="20" min="18" style="0" width="11.7"/>
    <col collapsed="false" customWidth="true" hidden="false" outlineLevel="0" max="21" min="21" style="0" width="2.56"/>
    <col collapsed="false" customWidth="true" hidden="false" outlineLevel="0" max="22" min="22" style="0" width="12.85"/>
    <col collapsed="false" customWidth="true" hidden="false" outlineLevel="0" max="23" min="23" style="0" width="12.42"/>
    <col collapsed="false" customWidth="true" hidden="false" outlineLevel="0" max="24" min="24" style="0" width="11.99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customFormat="false" ht="23.2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</row>
    <row r="3" customFormat="false" ht="23.2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</row>
    <row r="4" customFormat="false" ht="20.25" hidden="false" customHeight="false" outlineLevel="0" collapsed="false">
      <c r="A4" s="3" t="n">
        <v>2002</v>
      </c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customFormat="false" ht="12.75" hidden="false" customHeight="false" outlineLevel="0" collapsed="false">
      <c r="A5" s="6"/>
      <c r="B5" s="6" t="s">
        <v>4</v>
      </c>
      <c r="C5" s="7" t="s">
        <v>5</v>
      </c>
      <c r="D5" s="8"/>
      <c r="E5" s="9"/>
      <c r="F5" s="9"/>
      <c r="G5" s="9" t="s">
        <v>6</v>
      </c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1"/>
      <c r="V5" s="10"/>
    </row>
    <row r="6" customFormat="false" ht="12.75" hidden="false" customHeight="false" outlineLevel="0" collapsed="false">
      <c r="A6" s="6"/>
      <c r="B6" s="6" t="s">
        <v>7</v>
      </c>
      <c r="C6" s="7" t="s">
        <v>8</v>
      </c>
      <c r="D6" s="8"/>
      <c r="E6" s="9" t="s">
        <v>9</v>
      </c>
      <c r="F6" s="9"/>
      <c r="G6" s="9" t="s">
        <v>10</v>
      </c>
      <c r="H6" s="9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1"/>
      <c r="V6" s="10"/>
    </row>
    <row r="7" customFormat="false" ht="12.75" hidden="false" customHeight="false" outlineLevel="0" collapsed="false">
      <c r="A7" s="12" t="s">
        <v>11</v>
      </c>
      <c r="B7" s="12" t="s">
        <v>12</v>
      </c>
      <c r="C7" s="13" t="s">
        <v>13</v>
      </c>
      <c r="D7" s="8"/>
      <c r="E7" s="13" t="s">
        <v>14</v>
      </c>
      <c r="F7" s="9"/>
      <c r="G7" s="13" t="s">
        <v>15</v>
      </c>
      <c r="H7" s="9"/>
      <c r="I7" s="14" t="s">
        <v>16</v>
      </c>
      <c r="J7" s="14" t="s">
        <v>17</v>
      </c>
      <c r="K7" s="14" t="s">
        <v>18</v>
      </c>
      <c r="L7" s="14" t="s">
        <v>19</v>
      </c>
      <c r="M7" s="14" t="s">
        <v>20</v>
      </c>
      <c r="N7" s="14" t="s">
        <v>21</v>
      </c>
      <c r="O7" s="14" t="s">
        <v>22</v>
      </c>
      <c r="P7" s="14" t="s">
        <v>23</v>
      </c>
      <c r="Q7" s="14" t="s">
        <v>24</v>
      </c>
      <c r="R7" s="14" t="s">
        <v>25</v>
      </c>
      <c r="S7" s="14" t="s">
        <v>26</v>
      </c>
      <c r="T7" s="14" t="s">
        <v>27</v>
      </c>
      <c r="U7" s="15"/>
      <c r="V7" s="14" t="s">
        <v>28</v>
      </c>
    </row>
    <row r="8" customFormat="false" ht="6" hidden="false" customHeight="true" outlineLevel="0" collapsed="false">
      <c r="C8" s="16"/>
      <c r="D8" s="16"/>
      <c r="E8" s="16"/>
      <c r="F8" s="16"/>
      <c r="G8" s="16"/>
      <c r="H8" s="16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customFormat="false" ht="12.75" hidden="false" customHeight="false" outlineLevel="0" collapsed="false">
      <c r="A9" s="8" t="s">
        <v>29</v>
      </c>
      <c r="B9" s="8"/>
      <c r="V9" s="18"/>
    </row>
    <row r="11" customFormat="false" ht="12.75" hidden="false" customHeight="false" outlineLevel="0" collapsed="false">
      <c r="A11" s="0" t="s">
        <v>30</v>
      </c>
      <c r="B11" s="0" t="s">
        <v>31</v>
      </c>
      <c r="C11" s="0" t="n">
        <v>5</v>
      </c>
      <c r="E11" s="19" t="n">
        <v>37196</v>
      </c>
      <c r="G11" s="20" t="n">
        <v>9795000</v>
      </c>
      <c r="I11" s="20" t="n">
        <f aca="false">(+$G$11/$C11)/12</f>
        <v>163250</v>
      </c>
      <c r="J11" s="20" t="n">
        <f aca="false">(+$G$11/$C11)/12</f>
        <v>163250</v>
      </c>
      <c r="K11" s="20" t="n">
        <f aca="false">(+$G$11/$C11)/12</f>
        <v>163250</v>
      </c>
      <c r="L11" s="20" t="n">
        <f aca="false">(+$G$11/$C11)/12</f>
        <v>163250</v>
      </c>
      <c r="M11" s="20" t="n">
        <f aca="false">(+$G$11/$C11)/12</f>
        <v>163250</v>
      </c>
      <c r="N11" s="20" t="n">
        <f aca="false">(+$G$11/$C11)/12</f>
        <v>163250</v>
      </c>
      <c r="O11" s="20" t="n">
        <f aca="false">(+$G$11/$C11)/12</f>
        <v>163250</v>
      </c>
      <c r="P11" s="20" t="n">
        <f aca="false">(+$G$11/$C11)/12</f>
        <v>163250</v>
      </c>
      <c r="Q11" s="20" t="n">
        <f aca="false">(+$G$11/$C11)/12</f>
        <v>163250</v>
      </c>
      <c r="R11" s="20" t="n">
        <f aca="false">(+$G$11/$C11)/12</f>
        <v>163250</v>
      </c>
      <c r="S11" s="20" t="n">
        <f aca="false">(+$G$11/$C11)/12</f>
        <v>163250</v>
      </c>
      <c r="T11" s="20" t="n">
        <f aca="false">(+$G$11/$C11)/12</f>
        <v>163250</v>
      </c>
      <c r="V11" s="20" t="n">
        <f aca="false">SUM(I11:U11)</f>
        <v>1959000</v>
      </c>
    </row>
    <row r="12" customFormat="false" ht="12.75" hidden="false" customHeight="false" outlineLevel="0" collapsed="false">
      <c r="A12" s="0" t="s">
        <v>32</v>
      </c>
      <c r="B12" s="0" t="s">
        <v>31</v>
      </c>
      <c r="C12" s="0" t="n">
        <v>10</v>
      </c>
      <c r="E12" s="19" t="n">
        <v>37196</v>
      </c>
      <c r="G12" s="20" t="n">
        <v>1500000</v>
      </c>
      <c r="I12" s="20" t="n">
        <f aca="false">(+$G12/$C12)/12</f>
        <v>12500</v>
      </c>
      <c r="J12" s="20" t="n">
        <f aca="false">(+$G12/$C12)/12</f>
        <v>12500</v>
      </c>
      <c r="K12" s="20" t="n">
        <f aca="false">(+$G12/$C12)/12</f>
        <v>12500</v>
      </c>
      <c r="L12" s="20" t="n">
        <f aca="false">(+$G12/$C12)/12</f>
        <v>12500</v>
      </c>
      <c r="M12" s="20" t="n">
        <f aca="false">(+$G12/$C12)/12</f>
        <v>12500</v>
      </c>
      <c r="N12" s="20" t="n">
        <f aca="false">(+$G12/$C12)/12</f>
        <v>12500</v>
      </c>
      <c r="O12" s="20" t="n">
        <f aca="false">(+$G12/$C12)/12</f>
        <v>12500</v>
      </c>
      <c r="P12" s="20" t="n">
        <f aca="false">(+$G12/$C12)/12</f>
        <v>12500</v>
      </c>
      <c r="Q12" s="20" t="n">
        <f aca="false">(+$G12/$C12)/12</f>
        <v>12500</v>
      </c>
      <c r="R12" s="20" t="n">
        <f aca="false">(+$G12/$C12)/12</f>
        <v>12500</v>
      </c>
      <c r="S12" s="20" t="n">
        <f aca="false">(+$G12/$C12)/12</f>
        <v>12500</v>
      </c>
      <c r="T12" s="20" t="n">
        <f aca="false">(+$G12/$C12)/12</f>
        <v>12500</v>
      </c>
      <c r="V12" s="20" t="n">
        <f aca="false">SUM(I12:U12)</f>
        <v>150000</v>
      </c>
    </row>
    <row r="13" customFormat="false" ht="12.75" hidden="false" customHeight="false" outlineLevel="0" collapsed="false">
      <c r="A13" s="0" t="s">
        <v>33</v>
      </c>
      <c r="B13" s="0" t="s">
        <v>34</v>
      </c>
      <c r="C13" s="0" t="n">
        <v>3</v>
      </c>
      <c r="E13" s="19" t="n">
        <v>37196</v>
      </c>
      <c r="G13" s="20" t="n">
        <v>670000</v>
      </c>
      <c r="I13" s="20" t="n">
        <v>0</v>
      </c>
      <c r="J13" s="20" t="n">
        <v>0</v>
      </c>
      <c r="K13" s="20" t="n">
        <v>0</v>
      </c>
      <c r="L13" s="20" t="n">
        <v>0</v>
      </c>
      <c r="M13" s="20" t="n">
        <v>0</v>
      </c>
      <c r="N13" s="20" t="n">
        <v>0</v>
      </c>
      <c r="O13" s="20" t="n">
        <v>0</v>
      </c>
      <c r="P13" s="20" t="n">
        <v>0</v>
      </c>
      <c r="Q13" s="20" t="n">
        <v>0</v>
      </c>
      <c r="R13" s="20" t="n">
        <v>0</v>
      </c>
      <c r="S13" s="20" t="n">
        <v>0</v>
      </c>
      <c r="T13" s="20" t="n">
        <v>0</v>
      </c>
      <c r="V13" s="20" t="n">
        <f aca="false">SUM(I13:U13)</f>
        <v>0</v>
      </c>
    </row>
    <row r="14" customFormat="false" ht="12.75" hidden="false" customHeight="false" outlineLevel="0" collapsed="false">
      <c r="A14" s="0" t="s">
        <v>35</v>
      </c>
      <c r="B14" s="0" t="s">
        <v>34</v>
      </c>
      <c r="C14" s="0" t="n">
        <v>5</v>
      </c>
      <c r="E14" s="19" t="n">
        <v>37196</v>
      </c>
      <c r="G14" s="20" t="n">
        <v>420000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V14" s="20" t="n">
        <f aca="false">SUM(I14:U14)</f>
        <v>0</v>
      </c>
    </row>
    <row r="15" customFormat="false" ht="12.75" hidden="false" customHeight="false" outlineLevel="0" collapsed="false">
      <c r="A15" s="0" t="s">
        <v>36</v>
      </c>
      <c r="B15" s="0" t="s">
        <v>34</v>
      </c>
      <c r="C15" s="0" t="n">
        <v>5</v>
      </c>
      <c r="E15" s="19" t="n">
        <v>37196</v>
      </c>
      <c r="G15" s="20" t="n">
        <v>800000</v>
      </c>
      <c r="I15" s="20" t="n">
        <v>0</v>
      </c>
      <c r="J15" s="20" t="n">
        <v>0</v>
      </c>
      <c r="K15" s="20" t="n">
        <v>0</v>
      </c>
      <c r="L15" s="20" t="n">
        <v>0</v>
      </c>
      <c r="M15" s="20" t="n">
        <v>0</v>
      </c>
      <c r="N15" s="20" t="n">
        <v>0</v>
      </c>
      <c r="O15" s="20" t="n">
        <v>0</v>
      </c>
      <c r="P15" s="20" t="n">
        <v>0</v>
      </c>
      <c r="Q15" s="20" t="n">
        <v>0</v>
      </c>
      <c r="R15" s="20" t="n">
        <v>0</v>
      </c>
      <c r="S15" s="20" t="n">
        <v>0</v>
      </c>
      <c r="T15" s="20" t="n">
        <v>0</v>
      </c>
      <c r="V15" s="20" t="n">
        <f aca="false">SUM(I15:U15)</f>
        <v>0</v>
      </c>
    </row>
    <row r="16" customFormat="false" ht="12.75" hidden="false" customHeight="false" outlineLevel="0" collapsed="false">
      <c r="A16" s="0" t="s">
        <v>37</v>
      </c>
      <c r="B16" s="0" t="s">
        <v>34</v>
      </c>
      <c r="C16" s="0" t="n">
        <v>15</v>
      </c>
      <c r="E16" s="19" t="n">
        <v>37256</v>
      </c>
      <c r="G16" s="20" t="n">
        <v>200000</v>
      </c>
      <c r="I16" s="20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0" t="n">
        <v>0</v>
      </c>
      <c r="O16" s="20" t="n">
        <v>0</v>
      </c>
      <c r="P16" s="20" t="n">
        <v>0</v>
      </c>
      <c r="Q16" s="20" t="n">
        <v>0</v>
      </c>
      <c r="R16" s="20" t="n">
        <v>0</v>
      </c>
      <c r="S16" s="20" t="n">
        <v>0</v>
      </c>
      <c r="T16" s="20" t="n">
        <v>0</v>
      </c>
      <c r="V16" s="20" t="n">
        <f aca="false">SUM(I16:U16)</f>
        <v>0</v>
      </c>
    </row>
    <row r="17" customFormat="false" ht="12.75" hidden="false" customHeight="false" outlineLevel="0" collapsed="false">
      <c r="A17" s="0" t="s">
        <v>38</v>
      </c>
      <c r="G17" s="20"/>
      <c r="V17" s="20"/>
    </row>
    <row r="18" customFormat="false" ht="12.75" hidden="false" customHeight="false" outlineLevel="0" collapsed="false">
      <c r="A18" s="0" t="s">
        <v>39</v>
      </c>
      <c r="B18" s="0" t="s">
        <v>31</v>
      </c>
      <c r="C18" s="0" t="n">
        <v>1</v>
      </c>
      <c r="E18" s="19" t="n">
        <v>37043</v>
      </c>
      <c r="G18" s="20" t="n">
        <v>187000</v>
      </c>
      <c r="I18" s="20" t="n">
        <f aca="false">(+$G18/$C18)/12</f>
        <v>15583.3333333333</v>
      </c>
      <c r="J18" s="20" t="n">
        <f aca="false">(+$G18/$C18)/12</f>
        <v>15583.3333333333</v>
      </c>
      <c r="K18" s="20" t="n">
        <f aca="false">(+$G18/$C18)/12</f>
        <v>15583.3333333333</v>
      </c>
      <c r="L18" s="20" t="n">
        <f aca="false">(+$G18/$C18)/12</f>
        <v>15583.3333333333</v>
      </c>
      <c r="M18" s="20" t="n">
        <f aca="false">(+$G18/$C18)/12</f>
        <v>15583.3333333333</v>
      </c>
      <c r="N18" s="20" t="n">
        <v>0</v>
      </c>
      <c r="O18" s="20" t="n">
        <v>0</v>
      </c>
      <c r="P18" s="20" t="n">
        <v>0</v>
      </c>
      <c r="Q18" s="20" t="n">
        <v>0</v>
      </c>
      <c r="R18" s="20" t="n">
        <v>0</v>
      </c>
      <c r="S18" s="20" t="n">
        <v>0</v>
      </c>
      <c r="T18" s="20" t="n">
        <v>0</v>
      </c>
      <c r="V18" s="20" t="n">
        <f aca="false">SUM(I18:U18)</f>
        <v>77916.6666666667</v>
      </c>
    </row>
    <row r="19" customFormat="false" ht="12.75" hidden="false" customHeight="false" outlineLevel="0" collapsed="false">
      <c r="A19" s="0" t="s">
        <v>40</v>
      </c>
      <c r="B19" s="0" t="s">
        <v>31</v>
      </c>
      <c r="C19" s="0" t="n">
        <v>1</v>
      </c>
      <c r="E19" s="19" t="n">
        <v>37043</v>
      </c>
      <c r="G19" s="20" t="n">
        <v>127000</v>
      </c>
      <c r="I19" s="20" t="n">
        <f aca="false">(+$G19/$C19)/12</f>
        <v>10583.3333333333</v>
      </c>
      <c r="J19" s="20" t="n">
        <f aca="false">(+$G19/$C19)/12</f>
        <v>10583.3333333333</v>
      </c>
      <c r="K19" s="20" t="n">
        <f aca="false">(+$G19/$C19)/12</f>
        <v>10583.3333333333</v>
      </c>
      <c r="L19" s="20" t="n">
        <f aca="false">(+$G19/$C19)/12</f>
        <v>10583.3333333333</v>
      </c>
      <c r="M19" s="20" t="n">
        <f aca="false">(+$G19/$C19)/12</f>
        <v>10583.3333333333</v>
      </c>
      <c r="N19" s="20" t="n">
        <v>0</v>
      </c>
      <c r="O19" s="20" t="n">
        <v>0</v>
      </c>
      <c r="P19" s="20" t="n">
        <v>0</v>
      </c>
      <c r="Q19" s="20" t="n">
        <v>0</v>
      </c>
      <c r="R19" s="20" t="n">
        <v>0</v>
      </c>
      <c r="S19" s="20" t="n">
        <v>0</v>
      </c>
      <c r="T19" s="20" t="n">
        <v>0</v>
      </c>
      <c r="V19" s="20" t="n">
        <f aca="false">SUM(I19:U19)</f>
        <v>52916.6666666667</v>
      </c>
    </row>
    <row r="20" customFormat="false" ht="12.75" hidden="false" customHeight="false" outlineLevel="0" collapsed="false">
      <c r="A20" s="0" t="s">
        <v>41</v>
      </c>
      <c r="B20" s="0" t="s">
        <v>31</v>
      </c>
      <c r="C20" s="0" t="n">
        <v>1</v>
      </c>
      <c r="E20" s="19" t="n">
        <v>37077</v>
      </c>
      <c r="G20" s="20" t="n">
        <v>770000</v>
      </c>
      <c r="I20" s="20" t="n">
        <f aca="false">(+$G20/$C20)/12</f>
        <v>64166.6666666667</v>
      </c>
      <c r="J20" s="20" t="n">
        <f aca="false">(+$G20/$C20)/12</f>
        <v>64166.6666666667</v>
      </c>
      <c r="K20" s="20" t="n">
        <f aca="false">(+$G20/$C20)/12</f>
        <v>64166.6666666667</v>
      </c>
      <c r="L20" s="20" t="n">
        <f aca="false">(+$G20/$C20)/12</f>
        <v>64166.6666666667</v>
      </c>
      <c r="M20" s="20" t="n">
        <f aca="false">(+$G20/$C20)/12</f>
        <v>64166.6666666667</v>
      </c>
      <c r="N20" s="20" t="n">
        <f aca="false">(+$G20/$C20)/12</f>
        <v>64166.6666666667</v>
      </c>
      <c r="O20" s="20" t="n">
        <v>0</v>
      </c>
      <c r="P20" s="20" t="n">
        <v>0</v>
      </c>
      <c r="Q20" s="20" t="n">
        <v>0</v>
      </c>
      <c r="R20" s="20" t="n">
        <v>0</v>
      </c>
      <c r="S20" s="20" t="n">
        <v>0</v>
      </c>
      <c r="T20" s="20" t="n">
        <v>0</v>
      </c>
      <c r="V20" s="20" t="n">
        <f aca="false">SUM(I20:U20)</f>
        <v>385000</v>
      </c>
    </row>
    <row r="21" customFormat="false" ht="12.75" hidden="false" customHeight="false" outlineLevel="0" collapsed="false">
      <c r="A21" s="0" t="s">
        <v>42</v>
      </c>
      <c r="B21" s="0" t="s">
        <v>31</v>
      </c>
      <c r="C21" s="0" t="n">
        <v>5</v>
      </c>
      <c r="E21" s="19" t="n">
        <v>37043</v>
      </c>
      <c r="G21" s="20" t="n">
        <v>82500</v>
      </c>
      <c r="I21" s="20" t="n">
        <f aca="false">(+$G21/$C21)/12</f>
        <v>1375</v>
      </c>
      <c r="J21" s="20" t="n">
        <f aca="false">(+$G21/$C21)/12</f>
        <v>1375</v>
      </c>
      <c r="K21" s="20" t="n">
        <f aca="false">(+$G21/$C21)/12</f>
        <v>1375</v>
      </c>
      <c r="L21" s="20" t="n">
        <f aca="false">(+$G21/$C21)/12</f>
        <v>1375</v>
      </c>
      <c r="M21" s="20" t="n">
        <f aca="false">(+$G21/$C21)/12</f>
        <v>1375</v>
      </c>
      <c r="N21" s="20" t="n">
        <f aca="false">(+$G21/$C21)/12</f>
        <v>1375</v>
      </c>
      <c r="O21" s="20" t="n">
        <f aca="false">(+$G21/$C21)/12</f>
        <v>1375</v>
      </c>
      <c r="P21" s="20" t="n">
        <f aca="false">(+$G21/$C21)/12</f>
        <v>1375</v>
      </c>
      <c r="Q21" s="20" t="n">
        <f aca="false">(+$G21/$C21)/12</f>
        <v>1375</v>
      </c>
      <c r="R21" s="20" t="n">
        <f aca="false">(+$G21/$C21)/12</f>
        <v>1375</v>
      </c>
      <c r="S21" s="20" t="n">
        <f aca="false">(+$G21/$C21)/12</f>
        <v>1375</v>
      </c>
      <c r="T21" s="20" t="n">
        <f aca="false">(+$G21/$C21)/12</f>
        <v>1375</v>
      </c>
      <c r="V21" s="20" t="n">
        <f aca="false">SUM(I21:U21)</f>
        <v>16500</v>
      </c>
    </row>
    <row r="22" customFormat="false" ht="12.75" hidden="false" customHeight="false" outlineLevel="0" collapsed="false">
      <c r="A22" s="0" t="s">
        <v>43</v>
      </c>
      <c r="B22" s="0" t="s">
        <v>31</v>
      </c>
      <c r="C22" s="0" t="n">
        <v>7</v>
      </c>
      <c r="E22" s="19" t="n">
        <v>37196</v>
      </c>
      <c r="G22" s="20" t="n">
        <v>355000</v>
      </c>
      <c r="I22" s="20" t="n">
        <f aca="false">(+$G22/$C22)/12</f>
        <v>4226.19047619048</v>
      </c>
      <c r="J22" s="20" t="n">
        <f aca="false">(+$G22/$C22)/12</f>
        <v>4226.19047619048</v>
      </c>
      <c r="K22" s="20" t="n">
        <f aca="false">(+$G22/$C22)/12</f>
        <v>4226.19047619048</v>
      </c>
      <c r="L22" s="20" t="n">
        <f aca="false">(+$G22/$C22)/12</f>
        <v>4226.19047619048</v>
      </c>
      <c r="M22" s="20" t="n">
        <f aca="false">(+$G22/$C22)/12</f>
        <v>4226.19047619048</v>
      </c>
      <c r="N22" s="20" t="n">
        <f aca="false">(+$G22/$C22)/12</f>
        <v>4226.19047619048</v>
      </c>
      <c r="O22" s="20" t="n">
        <f aca="false">(+$G22/$C22)/12</f>
        <v>4226.19047619048</v>
      </c>
      <c r="P22" s="20" t="n">
        <f aca="false">(+$G22/$C22)/12</f>
        <v>4226.19047619048</v>
      </c>
      <c r="Q22" s="20" t="n">
        <f aca="false">(+$G22/$C22)/12</f>
        <v>4226.19047619048</v>
      </c>
      <c r="R22" s="20" t="n">
        <f aca="false">(+$G22/$C22)/12</f>
        <v>4226.19047619048</v>
      </c>
      <c r="S22" s="20" t="n">
        <f aca="false">(+$G22/$C22)/12</f>
        <v>4226.19047619048</v>
      </c>
      <c r="T22" s="20" t="n">
        <f aca="false">(+$G22/$C22)/12</f>
        <v>4226.19047619048</v>
      </c>
      <c r="V22" s="20" t="n">
        <f aca="false">SUM(I22:U22)</f>
        <v>50714.2857142857</v>
      </c>
    </row>
    <row r="23" customFormat="false" ht="12.75" hidden="false" customHeight="false" outlineLevel="0" collapsed="false">
      <c r="A23" s="0" t="s">
        <v>44</v>
      </c>
      <c r="B23" s="0" t="s">
        <v>31</v>
      </c>
      <c r="C23" s="0" t="n">
        <v>5</v>
      </c>
      <c r="E23" s="19" t="n">
        <v>37196</v>
      </c>
      <c r="G23" s="20" t="n">
        <v>27041</v>
      </c>
      <c r="I23" s="20" t="n">
        <f aca="false">(+$G23/$C23)/12</f>
        <v>450.683333333333</v>
      </c>
      <c r="J23" s="20" t="n">
        <f aca="false">(+$G23/$C23)/12</f>
        <v>450.683333333333</v>
      </c>
      <c r="K23" s="20" t="n">
        <f aca="false">(+$G23/$C23)/12</f>
        <v>450.683333333333</v>
      </c>
      <c r="L23" s="20" t="n">
        <f aca="false">(+$G23/$C23)/12</f>
        <v>450.683333333333</v>
      </c>
      <c r="M23" s="20" t="n">
        <f aca="false">(+$G23/$C23)/12</f>
        <v>450.683333333333</v>
      </c>
      <c r="N23" s="20" t="n">
        <f aca="false">(+$G23/$C23)/12</f>
        <v>450.683333333333</v>
      </c>
      <c r="O23" s="20" t="n">
        <f aca="false">(+$G23/$C23)/12</f>
        <v>450.683333333333</v>
      </c>
      <c r="P23" s="20" t="n">
        <f aca="false">(+$G23/$C23)/12</f>
        <v>450.683333333333</v>
      </c>
      <c r="Q23" s="20" t="n">
        <f aca="false">(+$G23/$C23)/12</f>
        <v>450.683333333333</v>
      </c>
      <c r="R23" s="20" t="n">
        <f aca="false">(+$G23/$C23)/12</f>
        <v>450.683333333333</v>
      </c>
      <c r="S23" s="20" t="n">
        <f aca="false">(+$G23/$C23)/12</f>
        <v>450.683333333333</v>
      </c>
      <c r="T23" s="20" t="n">
        <f aca="false">(+$G23/$C23)/12</f>
        <v>450.683333333333</v>
      </c>
      <c r="V23" s="20" t="n">
        <f aca="false">SUM(I23:U23)</f>
        <v>5408.2</v>
      </c>
    </row>
    <row r="24" customFormat="false" ht="12.75" hidden="false" customHeight="false" outlineLevel="0" collapsed="false">
      <c r="A24" s="0" t="s">
        <v>45</v>
      </c>
      <c r="B24" s="0" t="s">
        <v>31</v>
      </c>
      <c r="C24" s="0" t="n">
        <v>2</v>
      </c>
      <c r="E24" s="19" t="n">
        <v>37104</v>
      </c>
      <c r="G24" s="20" t="n">
        <v>82000</v>
      </c>
      <c r="I24" s="20" t="n">
        <f aca="false">(+$G24/$C24)/12</f>
        <v>3416.66666666667</v>
      </c>
      <c r="J24" s="20" t="n">
        <f aca="false">(+$G24/$C24)/12</f>
        <v>3416.66666666667</v>
      </c>
      <c r="K24" s="20" t="n">
        <f aca="false">(+$G24/$C24)/12</f>
        <v>3416.66666666667</v>
      </c>
      <c r="L24" s="20" t="n">
        <f aca="false">(+$G24/$C24)/12</f>
        <v>3416.66666666667</v>
      </c>
      <c r="M24" s="20" t="n">
        <f aca="false">(+$G24/$C24)/12</f>
        <v>3416.66666666667</v>
      </c>
      <c r="N24" s="20" t="n">
        <f aca="false">(+$G24/$C24)/12</f>
        <v>3416.66666666667</v>
      </c>
      <c r="O24" s="20" t="n">
        <f aca="false">(+$G24/$C24)/12</f>
        <v>3416.66666666667</v>
      </c>
      <c r="P24" s="20" t="n">
        <f aca="false">(+$G24/$C24)/12</f>
        <v>3416.66666666667</v>
      </c>
      <c r="Q24" s="20" t="n">
        <f aca="false">(+$G24/$C24)/12</f>
        <v>3416.66666666667</v>
      </c>
      <c r="R24" s="20" t="n">
        <f aca="false">(+$G24/$C24)/12</f>
        <v>3416.66666666667</v>
      </c>
      <c r="S24" s="20" t="n">
        <f aca="false">(+$G24/$C24)/12</f>
        <v>3416.66666666667</v>
      </c>
      <c r="T24" s="20" t="n">
        <f aca="false">(+$G24/$C24)/12</f>
        <v>3416.66666666667</v>
      </c>
      <c r="V24" s="20" t="n">
        <f aca="false">SUM(I24:U24)</f>
        <v>41000</v>
      </c>
    </row>
    <row r="25" customFormat="false" ht="12.75" hidden="false" customHeight="false" outlineLevel="0" collapsed="false">
      <c r="A25" s="0" t="s">
        <v>46</v>
      </c>
      <c r="B25" s="0" t="s">
        <v>31</v>
      </c>
      <c r="C25" s="0" t="n">
        <v>1</v>
      </c>
      <c r="E25" s="19" t="n">
        <v>37073</v>
      </c>
      <c r="G25" s="20" t="n">
        <v>132000</v>
      </c>
      <c r="I25" s="20" t="n">
        <f aca="false">(+$G25/$C25)/12</f>
        <v>11000</v>
      </c>
      <c r="J25" s="20" t="n">
        <f aca="false">(+$G25/$C25)/12</f>
        <v>11000</v>
      </c>
      <c r="K25" s="20" t="n">
        <f aca="false">(+$G25/$C25)/12</f>
        <v>11000</v>
      </c>
      <c r="L25" s="20" t="n">
        <f aca="false">(+$G25/$C25)/12</f>
        <v>11000</v>
      </c>
      <c r="M25" s="20" t="n">
        <f aca="false">(+$G25/$C25)/12</f>
        <v>11000</v>
      </c>
      <c r="N25" s="20" t="n">
        <f aca="false">(+$G25/$C25)/12</f>
        <v>11000</v>
      </c>
      <c r="O25" s="20" t="n">
        <v>0</v>
      </c>
      <c r="P25" s="20" t="n">
        <v>0</v>
      </c>
      <c r="Q25" s="20" t="n">
        <v>0</v>
      </c>
      <c r="R25" s="20" t="n">
        <v>0</v>
      </c>
      <c r="S25" s="20" t="n">
        <v>0</v>
      </c>
      <c r="T25" s="20" t="n">
        <v>0</v>
      </c>
      <c r="V25" s="20" t="n">
        <f aca="false">SUM(I25:U25)</f>
        <v>66000</v>
      </c>
    </row>
    <row r="26" customFormat="false" ht="12.75" hidden="false" customHeight="false" outlineLevel="0" collapsed="false">
      <c r="A26" s="0" t="s">
        <v>47</v>
      </c>
      <c r="B26" s="0" t="s">
        <v>31</v>
      </c>
      <c r="C26" s="0" t="n">
        <v>10</v>
      </c>
      <c r="E26" s="19" t="n">
        <v>37135</v>
      </c>
      <c r="G26" s="20" t="n">
        <v>60000</v>
      </c>
      <c r="I26" s="20" t="n">
        <f aca="false">(+$G26/$C26)/12</f>
        <v>500</v>
      </c>
      <c r="J26" s="20" t="n">
        <f aca="false">(+$G26/$C26)/12</f>
        <v>500</v>
      </c>
      <c r="K26" s="20" t="n">
        <f aca="false">(+$G26/$C26)/12</f>
        <v>500</v>
      </c>
      <c r="L26" s="20" t="n">
        <f aca="false">(+$G26/$C26)/12</f>
        <v>500</v>
      </c>
      <c r="M26" s="20" t="n">
        <f aca="false">(+$G26/$C26)/12</f>
        <v>500</v>
      </c>
      <c r="N26" s="20" t="n">
        <f aca="false">(+$G26/$C26)/12</f>
        <v>500</v>
      </c>
      <c r="O26" s="20" t="n">
        <f aca="false">(+$G26/$C26)/12</f>
        <v>500</v>
      </c>
      <c r="P26" s="20" t="n">
        <f aca="false">(+$G26/$C26)/12</f>
        <v>500</v>
      </c>
      <c r="Q26" s="20" t="n">
        <f aca="false">(+$G26/$C26)/12</f>
        <v>500</v>
      </c>
      <c r="R26" s="20" t="n">
        <f aca="false">(+$G26/$C26)/12</f>
        <v>500</v>
      </c>
      <c r="S26" s="20" t="n">
        <f aca="false">(+$G26/$C26)/12</f>
        <v>500</v>
      </c>
      <c r="T26" s="20" t="n">
        <f aca="false">(+$G26/$C26)/12</f>
        <v>500</v>
      </c>
      <c r="V26" s="20" t="n">
        <f aca="false">SUM(I26:U26)</f>
        <v>6000</v>
      </c>
    </row>
    <row r="27" customFormat="false" ht="12.75" hidden="false" customHeight="false" outlineLevel="0" collapsed="false">
      <c r="A27" s="0" t="s">
        <v>48</v>
      </c>
      <c r="B27" s="0" t="s">
        <v>31</v>
      </c>
      <c r="C27" s="0" t="n">
        <v>4</v>
      </c>
      <c r="E27" s="19" t="n">
        <v>37165</v>
      </c>
      <c r="G27" s="20" t="n">
        <v>120800</v>
      </c>
      <c r="I27" s="20" t="n">
        <f aca="false">(+$G27/$C27)/12</f>
        <v>2516.66666666667</v>
      </c>
      <c r="J27" s="20" t="n">
        <f aca="false">(+$G27/$C27)/12</f>
        <v>2516.66666666667</v>
      </c>
      <c r="K27" s="20" t="n">
        <f aca="false">(+$G27/$C27)/12</f>
        <v>2516.66666666667</v>
      </c>
      <c r="L27" s="20" t="n">
        <f aca="false">(+$G27/$C27)/12</f>
        <v>2516.66666666667</v>
      </c>
      <c r="M27" s="20" t="n">
        <f aca="false">(+$G27/$C27)/12</f>
        <v>2516.66666666667</v>
      </c>
      <c r="N27" s="20" t="n">
        <f aca="false">(+$G27/$C27)/12</f>
        <v>2516.66666666667</v>
      </c>
      <c r="O27" s="20" t="n">
        <f aca="false">(+$G27/$C27)/12</f>
        <v>2516.66666666667</v>
      </c>
      <c r="P27" s="20" t="n">
        <f aca="false">(+$G27/$C27)/12</f>
        <v>2516.66666666667</v>
      </c>
      <c r="Q27" s="20" t="n">
        <f aca="false">(+$G27/$C27)/12</f>
        <v>2516.66666666667</v>
      </c>
      <c r="R27" s="20" t="n">
        <f aca="false">(+$G27/$C27)/12</f>
        <v>2516.66666666667</v>
      </c>
      <c r="S27" s="20" t="n">
        <f aca="false">(+$G27/$C27)/12</f>
        <v>2516.66666666667</v>
      </c>
      <c r="T27" s="20" t="n">
        <f aca="false">(+$G27/$C27)/12</f>
        <v>2516.66666666667</v>
      </c>
      <c r="V27" s="20" t="n">
        <f aca="false">SUM(I27:U27)</f>
        <v>30200</v>
      </c>
    </row>
    <row r="28" customFormat="false" ht="12.75" hidden="false" customHeight="false" outlineLevel="0" collapsed="false">
      <c r="A28" s="0" t="s">
        <v>49</v>
      </c>
      <c r="B28" s="0" t="s">
        <v>31</v>
      </c>
      <c r="C28" s="0" t="n">
        <v>2</v>
      </c>
      <c r="E28" s="19" t="n">
        <v>37196</v>
      </c>
      <c r="G28" s="20" t="n">
        <v>215000</v>
      </c>
      <c r="I28" s="20" t="n">
        <f aca="false">(+$G28/$C28)/12</f>
        <v>8958.33333333333</v>
      </c>
      <c r="J28" s="20" t="n">
        <f aca="false">(+$G28/$C28)/12</f>
        <v>8958.33333333333</v>
      </c>
      <c r="K28" s="20" t="n">
        <f aca="false">(+$G28/$C28)/12</f>
        <v>8958.33333333333</v>
      </c>
      <c r="L28" s="20" t="n">
        <f aca="false">(+$G28/$C28)/12</f>
        <v>8958.33333333333</v>
      </c>
      <c r="M28" s="20" t="n">
        <f aca="false">(+$G28/$C28)/12</f>
        <v>8958.33333333333</v>
      </c>
      <c r="N28" s="20" t="n">
        <f aca="false">(+$G28/$C28)/12</f>
        <v>8958.33333333333</v>
      </c>
      <c r="O28" s="20" t="n">
        <f aca="false">(+$G28/$C28)/12</f>
        <v>8958.33333333333</v>
      </c>
      <c r="P28" s="20" t="n">
        <f aca="false">(+$G28/$C28)/12</f>
        <v>8958.33333333333</v>
      </c>
      <c r="Q28" s="20" t="n">
        <f aca="false">(+$G28/$C28)/12</f>
        <v>8958.33333333333</v>
      </c>
      <c r="R28" s="20" t="n">
        <f aca="false">(+$G28/$C28)/12</f>
        <v>8958.33333333333</v>
      </c>
      <c r="S28" s="20" t="n">
        <f aca="false">(+$G28/$C28)/12</f>
        <v>8958.33333333333</v>
      </c>
      <c r="T28" s="20" t="n">
        <f aca="false">(+$G28/$C28)/12</f>
        <v>8958.33333333333</v>
      </c>
      <c r="V28" s="20" t="n">
        <f aca="false">SUM(I28:U28)</f>
        <v>107500</v>
      </c>
    </row>
    <row r="29" customFormat="false" ht="12.75" hidden="false" customHeight="false" outlineLevel="0" collapsed="false">
      <c r="A29" s="0" t="s">
        <v>50</v>
      </c>
      <c r="B29" s="0" t="s">
        <v>31</v>
      </c>
      <c r="C29" s="0" t="n">
        <v>8</v>
      </c>
      <c r="E29" s="19" t="n">
        <v>37196</v>
      </c>
      <c r="G29" s="20" t="n">
        <v>275000</v>
      </c>
      <c r="I29" s="20" t="n">
        <f aca="false">(+$G29/$C29)/12</f>
        <v>2864.58333333333</v>
      </c>
      <c r="J29" s="20" t="n">
        <f aca="false">(+$G29/$C29)/12</f>
        <v>2864.58333333333</v>
      </c>
      <c r="K29" s="20" t="n">
        <f aca="false">(+$G29/$C29)/12</f>
        <v>2864.58333333333</v>
      </c>
      <c r="L29" s="20" t="n">
        <f aca="false">(+$G29/$C29)/12</f>
        <v>2864.58333333333</v>
      </c>
      <c r="M29" s="20" t="n">
        <f aca="false">(+$G29/$C29)/12</f>
        <v>2864.58333333333</v>
      </c>
      <c r="N29" s="20" t="n">
        <f aca="false">(+$G29/$C29)/12</f>
        <v>2864.58333333333</v>
      </c>
      <c r="O29" s="20" t="n">
        <f aca="false">(+$G29/$C29)/12</f>
        <v>2864.58333333333</v>
      </c>
      <c r="P29" s="20" t="n">
        <f aca="false">(+$G29/$C29)/12</f>
        <v>2864.58333333333</v>
      </c>
      <c r="Q29" s="20" t="n">
        <f aca="false">(+$G29/$C29)/12</f>
        <v>2864.58333333333</v>
      </c>
      <c r="R29" s="20" t="n">
        <f aca="false">(+$G29/$C29)/12</f>
        <v>2864.58333333333</v>
      </c>
      <c r="S29" s="20" t="n">
        <f aca="false">(+$G29/$C29)/12</f>
        <v>2864.58333333333</v>
      </c>
      <c r="T29" s="20" t="n">
        <f aca="false">(+$G29/$C29)/12</f>
        <v>2864.58333333333</v>
      </c>
      <c r="V29" s="20" t="n">
        <f aca="false">SUM(I29:U29)</f>
        <v>34375</v>
      </c>
    </row>
    <row r="30" customFormat="false" ht="12.75" hidden="false" customHeight="false" outlineLevel="0" collapsed="false">
      <c r="A30" s="0" t="s">
        <v>51</v>
      </c>
      <c r="B30" s="0" t="s">
        <v>31</v>
      </c>
      <c r="C30" s="0" t="n">
        <v>6</v>
      </c>
      <c r="E30" s="19" t="n">
        <v>37196</v>
      </c>
      <c r="G30" s="20" t="n">
        <v>199000</v>
      </c>
      <c r="I30" s="20" t="n">
        <f aca="false">(+$G30/$C30)/12</f>
        <v>2763.88888888889</v>
      </c>
      <c r="J30" s="20" t="n">
        <f aca="false">(+$G30/$C30)/12</f>
        <v>2763.88888888889</v>
      </c>
      <c r="K30" s="20" t="n">
        <f aca="false">(+$G30/$C30)/12</f>
        <v>2763.88888888889</v>
      </c>
      <c r="L30" s="20" t="n">
        <f aca="false">(+$G30/$C30)/12</f>
        <v>2763.88888888889</v>
      </c>
      <c r="M30" s="20" t="n">
        <f aca="false">(+$G30/$C30)/12</f>
        <v>2763.88888888889</v>
      </c>
      <c r="N30" s="20" t="n">
        <f aca="false">(+$G30/$C30)/12</f>
        <v>2763.88888888889</v>
      </c>
      <c r="O30" s="20" t="n">
        <f aca="false">(+$G30/$C30)/12</f>
        <v>2763.88888888889</v>
      </c>
      <c r="P30" s="20" t="n">
        <f aca="false">(+$G30/$C30)/12</f>
        <v>2763.88888888889</v>
      </c>
      <c r="Q30" s="20" t="n">
        <f aca="false">(+$G30/$C30)/12</f>
        <v>2763.88888888889</v>
      </c>
      <c r="R30" s="20" t="n">
        <f aca="false">(+$G30/$C30)/12</f>
        <v>2763.88888888889</v>
      </c>
      <c r="S30" s="20" t="n">
        <f aca="false">(+$G30/$C30)/12</f>
        <v>2763.88888888889</v>
      </c>
      <c r="T30" s="20" t="n">
        <f aca="false">(+$G30/$C30)/12</f>
        <v>2763.88888888889</v>
      </c>
      <c r="V30" s="20" t="n">
        <f aca="false">SUM(I30:U30)</f>
        <v>33166.6666666667</v>
      </c>
    </row>
    <row r="31" customFormat="false" ht="12.75" hidden="false" customHeight="false" outlineLevel="0" collapsed="false">
      <c r="A31" s="0" t="s">
        <v>52</v>
      </c>
      <c r="B31" s="0" t="s">
        <v>31</v>
      </c>
      <c r="C31" s="0" t="n">
        <v>5</v>
      </c>
      <c r="E31" s="19" t="n">
        <v>37196</v>
      </c>
      <c r="G31" s="20" t="n">
        <v>2914205</v>
      </c>
      <c r="I31" s="20" t="n">
        <f aca="false">(+$G31/$C31)/12</f>
        <v>48570.0833333333</v>
      </c>
      <c r="J31" s="20" t="n">
        <f aca="false">(+$G31/$C31)/12</f>
        <v>48570.0833333333</v>
      </c>
      <c r="K31" s="20" t="n">
        <f aca="false">(+$G31/$C31)/12</f>
        <v>48570.0833333333</v>
      </c>
      <c r="L31" s="20" t="n">
        <f aca="false">(+$G31/$C31)/12</f>
        <v>48570.0833333333</v>
      </c>
      <c r="M31" s="20" t="n">
        <f aca="false">(+$G31/$C31)/12</f>
        <v>48570.0833333333</v>
      </c>
      <c r="N31" s="20" t="n">
        <f aca="false">(+$G31/$C31)/12</f>
        <v>48570.0833333333</v>
      </c>
      <c r="O31" s="20" t="n">
        <f aca="false">(+$G31/$C31)/12</f>
        <v>48570.0833333333</v>
      </c>
      <c r="P31" s="20" t="n">
        <f aca="false">(+$G31/$C31)/12</f>
        <v>48570.0833333333</v>
      </c>
      <c r="Q31" s="20" t="n">
        <f aca="false">(+$G31/$C31)/12</f>
        <v>48570.0833333333</v>
      </c>
      <c r="R31" s="20" t="n">
        <f aca="false">(+$G31/$C31)/12</f>
        <v>48570.0833333333</v>
      </c>
      <c r="S31" s="20" t="n">
        <f aca="false">(+$G31/$C31)/12</f>
        <v>48570.0833333333</v>
      </c>
      <c r="T31" s="20" t="n">
        <f aca="false">(+$G31/$C31)/12</f>
        <v>48570.0833333333</v>
      </c>
      <c r="V31" s="20" t="n">
        <f aca="false">SUM(I31:U31)</f>
        <v>582841</v>
      </c>
    </row>
    <row r="32" customFormat="false" ht="12.75" hidden="false" customHeight="false" outlineLevel="0" collapsed="false">
      <c r="E32" s="19"/>
      <c r="G32" s="20"/>
    </row>
    <row r="33" customFormat="false" ht="12.75" hidden="false" customHeight="false" outlineLevel="0" collapsed="false">
      <c r="A33" s="23" t="s">
        <v>53</v>
      </c>
      <c r="G33" s="20" t="n">
        <f aca="false">SUM(G11:G31)</f>
        <v>18931546</v>
      </c>
      <c r="I33" s="20" t="n">
        <f aca="false">SUM(I11:I31)</f>
        <v>352725.429365079</v>
      </c>
      <c r="J33" s="20" t="n">
        <f aca="false">SUM(J11:J31)</f>
        <v>352725.429365079</v>
      </c>
      <c r="K33" s="20" t="n">
        <f aca="false">SUM(K11:K31)</f>
        <v>352725.429365079</v>
      </c>
      <c r="L33" s="20" t="n">
        <f aca="false">SUM(L11:L31)</f>
        <v>352725.429365079</v>
      </c>
      <c r="M33" s="20" t="n">
        <f aca="false">SUM(M11:M31)</f>
        <v>352725.429365079</v>
      </c>
      <c r="N33" s="20" t="n">
        <f aca="false">SUM(N11:N31)</f>
        <v>326558.762698413</v>
      </c>
      <c r="O33" s="20" t="n">
        <f aca="false">SUM(O11:O31)</f>
        <v>251392.096031746</v>
      </c>
      <c r="P33" s="20" t="n">
        <f aca="false">SUM(P11:P31)</f>
        <v>251392.096031746</v>
      </c>
      <c r="Q33" s="20" t="n">
        <f aca="false">SUM(Q11:Q31)</f>
        <v>251392.096031746</v>
      </c>
      <c r="R33" s="20" t="n">
        <f aca="false">SUM(R11:R31)</f>
        <v>251392.096031746</v>
      </c>
      <c r="S33" s="20" t="n">
        <f aca="false">SUM(S11:S31)</f>
        <v>251392.096031746</v>
      </c>
      <c r="T33" s="20" t="n">
        <f aca="false">SUM(T11:T31)</f>
        <v>251392.096031746</v>
      </c>
      <c r="V33" s="20" t="n">
        <f aca="false">SUM(I33:U33)</f>
        <v>3598538.48571429</v>
      </c>
    </row>
    <row r="34" customFormat="false" ht="12.75" hidden="false" customHeight="false" outlineLevel="0" collapsed="false">
      <c r="A34" s="8" t="s">
        <v>54</v>
      </c>
    </row>
    <row r="36" customFormat="false" ht="12.75" hidden="false" customHeight="false" outlineLevel="0" collapsed="false">
      <c r="A36" s="0" t="s">
        <v>55</v>
      </c>
      <c r="B36" s="0" t="s">
        <v>31</v>
      </c>
      <c r="C36" s="0" t="n">
        <v>5</v>
      </c>
      <c r="E36" s="19" t="n">
        <v>37561</v>
      </c>
      <c r="G36" s="20" t="n">
        <v>15000000</v>
      </c>
      <c r="I36" s="20" t="n">
        <v>0</v>
      </c>
      <c r="J36" s="20" t="n">
        <v>0</v>
      </c>
      <c r="K36" s="20" t="n">
        <v>0</v>
      </c>
      <c r="L36" s="20" t="n">
        <v>0</v>
      </c>
      <c r="M36" s="20" t="n">
        <v>0</v>
      </c>
      <c r="N36" s="20" t="n">
        <v>0</v>
      </c>
      <c r="O36" s="20" t="n">
        <v>0</v>
      </c>
      <c r="P36" s="20" t="n">
        <v>0</v>
      </c>
      <c r="Q36" s="20" t="n">
        <v>0</v>
      </c>
      <c r="R36" s="20" t="n">
        <v>0</v>
      </c>
      <c r="S36" s="20" t="n">
        <f aca="false">(+$G36/$C36)/12</f>
        <v>250000</v>
      </c>
      <c r="T36" s="20" t="n">
        <f aca="false">(+$G36/$C36)/12</f>
        <v>250000</v>
      </c>
      <c r="V36" s="20" t="n">
        <f aca="false">SUM(I36:U36)</f>
        <v>500000</v>
      </c>
    </row>
    <row r="37" customFormat="false" ht="12.75" hidden="false" customHeight="false" outlineLevel="0" collapsed="false">
      <c r="A37" s="0" t="s">
        <v>56</v>
      </c>
      <c r="B37" s="0" t="s">
        <v>31</v>
      </c>
      <c r="C37" s="0" t="n">
        <v>6</v>
      </c>
      <c r="E37" s="19" t="n">
        <v>37621</v>
      </c>
      <c r="G37" s="20" t="n">
        <v>4700000</v>
      </c>
      <c r="I37" s="20" t="n">
        <v>0</v>
      </c>
      <c r="J37" s="20" t="n">
        <v>0</v>
      </c>
      <c r="K37" s="20" t="n">
        <v>0</v>
      </c>
      <c r="L37" s="20" t="n">
        <v>0</v>
      </c>
      <c r="M37" s="20" t="n">
        <v>0</v>
      </c>
      <c r="N37" s="20" t="n">
        <v>0</v>
      </c>
      <c r="O37" s="20" t="n">
        <v>0</v>
      </c>
      <c r="P37" s="20" t="n">
        <v>0</v>
      </c>
      <c r="Q37" s="20" t="n">
        <v>0</v>
      </c>
      <c r="R37" s="20" t="n">
        <v>0</v>
      </c>
      <c r="S37" s="20" t="n">
        <v>0</v>
      </c>
      <c r="T37" s="20" t="n">
        <v>0</v>
      </c>
      <c r="V37" s="20" t="n">
        <f aca="false">SUM(I37:U37)</f>
        <v>0</v>
      </c>
    </row>
    <row r="38" customFormat="false" ht="12.75" hidden="false" customHeight="false" outlineLevel="0" collapsed="false">
      <c r="A38" s="0" t="s">
        <v>57</v>
      </c>
      <c r="B38" s="0" t="s">
        <v>31</v>
      </c>
      <c r="C38" s="0" t="n">
        <v>6</v>
      </c>
      <c r="E38" s="19" t="n">
        <v>37561</v>
      </c>
      <c r="G38" s="20" t="n">
        <v>360000</v>
      </c>
      <c r="I38" s="20" t="n">
        <v>0</v>
      </c>
      <c r="J38" s="20" t="n">
        <v>0</v>
      </c>
      <c r="K38" s="20" t="n">
        <v>0</v>
      </c>
      <c r="L38" s="20" t="n">
        <v>0</v>
      </c>
      <c r="M38" s="20" t="n">
        <v>0</v>
      </c>
      <c r="N38" s="20" t="n">
        <v>0</v>
      </c>
      <c r="O38" s="20" t="n">
        <v>0</v>
      </c>
      <c r="P38" s="20" t="n">
        <v>0</v>
      </c>
      <c r="Q38" s="20" t="n">
        <v>0</v>
      </c>
      <c r="R38" s="20" t="n">
        <v>0</v>
      </c>
      <c r="S38" s="20" t="n">
        <f aca="false">(+$G38/$C38)/12</f>
        <v>5000</v>
      </c>
      <c r="T38" s="20" t="n">
        <f aca="false">(+$G38/$C38)/12</f>
        <v>5000</v>
      </c>
      <c r="V38" s="20" t="n">
        <f aca="false">SUM(I38:U38)</f>
        <v>10000</v>
      </c>
    </row>
    <row r="39" customFormat="false" ht="12.75" hidden="false" customHeight="false" outlineLevel="0" collapsed="false">
      <c r="A39" s="0" t="s">
        <v>58</v>
      </c>
      <c r="B39" s="0" t="s">
        <v>31</v>
      </c>
      <c r="C39" s="0" t="n">
        <v>6</v>
      </c>
      <c r="E39" s="19" t="n">
        <v>37561</v>
      </c>
      <c r="G39" s="20" t="n">
        <v>360000</v>
      </c>
      <c r="I39" s="20" t="n">
        <v>0</v>
      </c>
      <c r="J39" s="20" t="n">
        <v>0</v>
      </c>
      <c r="K39" s="20" t="n">
        <v>0</v>
      </c>
      <c r="L39" s="20" t="n">
        <v>0</v>
      </c>
      <c r="M39" s="20" t="n">
        <v>0</v>
      </c>
      <c r="N39" s="20" t="n">
        <v>0</v>
      </c>
      <c r="O39" s="20" t="n">
        <v>0</v>
      </c>
      <c r="P39" s="20" t="n">
        <v>0</v>
      </c>
      <c r="Q39" s="20" t="n">
        <v>0</v>
      </c>
      <c r="R39" s="20" t="n">
        <v>0</v>
      </c>
      <c r="S39" s="20" t="n">
        <f aca="false">(+$G39/$C39)/12</f>
        <v>5000</v>
      </c>
      <c r="T39" s="20" t="n">
        <f aca="false">(+$G39/$C39)/12</f>
        <v>5000</v>
      </c>
      <c r="V39" s="20" t="n">
        <f aca="false">SUM(I39:U39)</f>
        <v>10000</v>
      </c>
    </row>
    <row r="40" customFormat="false" ht="12.75" hidden="false" customHeight="false" outlineLevel="0" collapsed="false">
      <c r="A40" s="0" t="s">
        <v>59</v>
      </c>
      <c r="B40" s="0" t="s">
        <v>31</v>
      </c>
      <c r="C40" s="0" t="n">
        <v>5</v>
      </c>
      <c r="E40" s="19" t="n">
        <v>37408</v>
      </c>
      <c r="G40" s="20" t="n">
        <v>100000</v>
      </c>
      <c r="I40" s="20" t="n">
        <v>0</v>
      </c>
      <c r="J40" s="20" t="n">
        <v>0</v>
      </c>
      <c r="K40" s="20" t="n">
        <v>0</v>
      </c>
      <c r="L40" s="20" t="n">
        <v>0</v>
      </c>
      <c r="M40" s="20" t="n">
        <v>0</v>
      </c>
      <c r="N40" s="20" t="n">
        <f aca="false">(+$G40/$C40)/12</f>
        <v>1666.66666666667</v>
      </c>
      <c r="O40" s="20" t="n">
        <f aca="false">(+$G40/$C40)/12</f>
        <v>1666.66666666667</v>
      </c>
      <c r="P40" s="20" t="n">
        <f aca="false">(+$G40/$C40)/12</f>
        <v>1666.66666666667</v>
      </c>
      <c r="Q40" s="20" t="n">
        <f aca="false">(+$G40/$C40)/12</f>
        <v>1666.66666666667</v>
      </c>
      <c r="R40" s="20" t="n">
        <f aca="false">(+$G40/$C40)/12</f>
        <v>1666.66666666667</v>
      </c>
      <c r="S40" s="20" t="n">
        <f aca="false">(+$G40/$C40)/12</f>
        <v>1666.66666666667</v>
      </c>
      <c r="T40" s="20" t="n">
        <f aca="false">(+$G40/$C40)/12</f>
        <v>1666.66666666667</v>
      </c>
      <c r="V40" s="20" t="n">
        <f aca="false">SUM(I40:U40)</f>
        <v>11666.6666666667</v>
      </c>
    </row>
    <row r="41" customFormat="false" ht="12.75" hidden="false" customHeight="false" outlineLevel="0" collapsed="false">
      <c r="A41" s="0" t="s">
        <v>60</v>
      </c>
      <c r="B41" s="0" t="s">
        <v>31</v>
      </c>
      <c r="C41" s="0" t="n">
        <v>5</v>
      </c>
      <c r="E41" s="19" t="n">
        <v>37437</v>
      </c>
      <c r="G41" s="20" t="n">
        <v>200000</v>
      </c>
      <c r="I41" s="20" t="n">
        <v>0</v>
      </c>
      <c r="J41" s="20" t="n">
        <v>0</v>
      </c>
      <c r="K41" s="20" t="n">
        <v>0</v>
      </c>
      <c r="L41" s="20" t="n">
        <v>0</v>
      </c>
      <c r="M41" s="20" t="n">
        <v>0</v>
      </c>
      <c r="N41" s="20" t="n">
        <v>0</v>
      </c>
      <c r="O41" s="20" t="n">
        <f aca="false">(+$G41/$C41)/12</f>
        <v>3333.33333333333</v>
      </c>
      <c r="P41" s="20" t="n">
        <f aca="false">(+$G41/$C41)/12</f>
        <v>3333.33333333333</v>
      </c>
      <c r="Q41" s="20" t="n">
        <f aca="false">(+$G41/$C41)/12</f>
        <v>3333.33333333333</v>
      </c>
      <c r="R41" s="20" t="n">
        <f aca="false">(+$G41/$C41)/12</f>
        <v>3333.33333333333</v>
      </c>
      <c r="S41" s="20" t="n">
        <f aca="false">(+$G41/$C41)/12</f>
        <v>3333.33333333333</v>
      </c>
      <c r="T41" s="20" t="n">
        <f aca="false">(+$G41/$C41)/12</f>
        <v>3333.33333333333</v>
      </c>
      <c r="V41" s="20" t="n">
        <f aca="false">SUM(I41:U41)</f>
        <v>20000</v>
      </c>
    </row>
    <row r="42" customFormat="false" ht="12.75" hidden="false" customHeight="false" outlineLevel="0" collapsed="false">
      <c r="A42" s="0" t="s">
        <v>61</v>
      </c>
      <c r="B42" s="0" t="s">
        <v>31</v>
      </c>
      <c r="C42" s="0" t="n">
        <v>5</v>
      </c>
      <c r="E42" s="19" t="n">
        <v>37561</v>
      </c>
      <c r="G42" s="20" t="n">
        <v>2200000</v>
      </c>
      <c r="I42" s="20" t="n">
        <v>0</v>
      </c>
      <c r="J42" s="20" t="n">
        <v>0</v>
      </c>
      <c r="K42" s="20" t="n">
        <v>0</v>
      </c>
      <c r="L42" s="20" t="n">
        <v>0</v>
      </c>
      <c r="M42" s="20" t="n">
        <v>0</v>
      </c>
      <c r="N42" s="20" t="n">
        <v>0</v>
      </c>
      <c r="O42" s="20" t="n">
        <v>0</v>
      </c>
      <c r="P42" s="20" t="n">
        <v>0</v>
      </c>
      <c r="Q42" s="20" t="n">
        <v>0</v>
      </c>
      <c r="R42" s="20" t="n">
        <v>0</v>
      </c>
      <c r="S42" s="20" t="n">
        <f aca="false">(+$G42/$C42)/12</f>
        <v>36666.6666666667</v>
      </c>
      <c r="T42" s="20" t="n">
        <f aca="false">(+$G42/$C42)/12</f>
        <v>36666.6666666667</v>
      </c>
      <c r="V42" s="20" t="n">
        <f aca="false">SUM(I42:U42)</f>
        <v>73333.3333333333</v>
      </c>
    </row>
    <row r="43" customFormat="false" ht="12.75" hidden="false" customHeight="false" outlineLevel="0" collapsed="false">
      <c r="A43" s="0" t="s">
        <v>62</v>
      </c>
      <c r="B43" s="0" t="s">
        <v>31</v>
      </c>
      <c r="C43" s="0" t="n">
        <v>5</v>
      </c>
      <c r="E43" s="19" t="n">
        <v>37561</v>
      </c>
      <c r="G43" s="20" t="n">
        <v>300000</v>
      </c>
      <c r="I43" s="20" t="n">
        <v>0</v>
      </c>
      <c r="J43" s="20" t="n">
        <v>0</v>
      </c>
      <c r="K43" s="20" t="n">
        <v>0</v>
      </c>
      <c r="L43" s="20" t="n">
        <v>0</v>
      </c>
      <c r="M43" s="20" t="n">
        <v>0</v>
      </c>
      <c r="N43" s="20" t="n">
        <v>0</v>
      </c>
      <c r="O43" s="20" t="n">
        <v>0</v>
      </c>
      <c r="P43" s="20" t="n">
        <v>0</v>
      </c>
      <c r="Q43" s="20" t="n">
        <v>0</v>
      </c>
      <c r="R43" s="20" t="n">
        <v>0</v>
      </c>
      <c r="S43" s="20" t="n">
        <f aca="false">(+$G43/$C43)/12</f>
        <v>5000</v>
      </c>
      <c r="T43" s="20" t="n">
        <f aca="false">(+$G43/$C43)/12</f>
        <v>5000</v>
      </c>
      <c r="V43" s="20" t="n">
        <f aca="false">SUM(I43:U43)</f>
        <v>10000</v>
      </c>
    </row>
    <row r="44" customFormat="false" ht="12.75" hidden="false" customHeight="false" outlineLevel="0" collapsed="false">
      <c r="A44" s="0" t="s">
        <v>63</v>
      </c>
      <c r="B44" s="0" t="s">
        <v>34</v>
      </c>
      <c r="C44" s="0" t="n">
        <v>10</v>
      </c>
      <c r="E44" s="19" t="n">
        <v>37621</v>
      </c>
      <c r="G44" s="20" t="n">
        <v>3500000</v>
      </c>
      <c r="I44" s="20" t="n">
        <v>0</v>
      </c>
      <c r="J44" s="20" t="n">
        <v>0</v>
      </c>
      <c r="K44" s="20" t="n">
        <v>0</v>
      </c>
      <c r="L44" s="20" t="n">
        <v>0</v>
      </c>
      <c r="M44" s="20" t="n">
        <v>0</v>
      </c>
      <c r="N44" s="20" t="n">
        <v>0</v>
      </c>
      <c r="O44" s="20" t="n">
        <v>0</v>
      </c>
      <c r="P44" s="20" t="n">
        <v>0</v>
      </c>
      <c r="Q44" s="20" t="n">
        <v>0</v>
      </c>
      <c r="R44" s="20" t="n">
        <v>0</v>
      </c>
      <c r="S44" s="20" t="n">
        <v>0</v>
      </c>
      <c r="T44" s="20" t="n">
        <v>0</v>
      </c>
      <c r="V44" s="20" t="n">
        <f aca="false">SUM(I44:U44)</f>
        <v>0</v>
      </c>
    </row>
    <row r="45" customFormat="false" ht="12.75" hidden="false" customHeight="false" outlineLevel="0" collapsed="false">
      <c r="A45" s="0" t="s">
        <v>33</v>
      </c>
      <c r="B45" s="0" t="s">
        <v>34</v>
      </c>
      <c r="C45" s="0" t="n">
        <v>3</v>
      </c>
      <c r="E45" s="19" t="n">
        <v>37561</v>
      </c>
      <c r="G45" s="20" t="n">
        <v>300000</v>
      </c>
      <c r="I45" s="20" t="n">
        <v>0</v>
      </c>
      <c r="J45" s="20" t="n">
        <v>0</v>
      </c>
      <c r="K45" s="20" t="n">
        <v>0</v>
      </c>
      <c r="L45" s="20" t="n">
        <v>0</v>
      </c>
      <c r="M45" s="20" t="n">
        <v>0</v>
      </c>
      <c r="N45" s="20" t="n">
        <v>0</v>
      </c>
      <c r="O45" s="20" t="n">
        <v>0</v>
      </c>
      <c r="P45" s="20" t="n">
        <v>0</v>
      </c>
      <c r="Q45" s="20" t="n">
        <v>0</v>
      </c>
      <c r="R45" s="20" t="n">
        <v>0</v>
      </c>
      <c r="S45" s="20" t="n">
        <f aca="false">(+$G45/$C45)/12</f>
        <v>8333.33333333333</v>
      </c>
      <c r="T45" s="20" t="n">
        <f aca="false">(+$G45/$C45)/12</f>
        <v>8333.33333333333</v>
      </c>
      <c r="V45" s="20" t="n">
        <f aca="false">SUM(I45:U45)</f>
        <v>16666.6666666667</v>
      </c>
    </row>
    <row r="46" customFormat="false" ht="12.75" hidden="false" customHeight="false" outlineLevel="0" collapsed="false">
      <c r="A46" s="0" t="s">
        <v>36</v>
      </c>
      <c r="B46" s="0" t="s">
        <v>34</v>
      </c>
      <c r="C46" s="0" t="n">
        <v>5</v>
      </c>
      <c r="E46" s="19" t="n">
        <v>37561</v>
      </c>
      <c r="G46" s="20" t="n">
        <v>710000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0</v>
      </c>
      <c r="S46" s="20" t="n">
        <f aca="false">(+$G46/$C46)/12</f>
        <v>11833.3333333333</v>
      </c>
      <c r="T46" s="20" t="n">
        <f aca="false">(+$G46/$C46)/12</f>
        <v>11833.3333333333</v>
      </c>
      <c r="V46" s="20" t="n">
        <f aca="false">SUM(I46:U46)</f>
        <v>23666.6666666667</v>
      </c>
    </row>
    <row r="47" customFormat="false" ht="12.75" hidden="false" customHeight="false" outlineLevel="0" collapsed="false">
      <c r="A47" s="0" t="s">
        <v>64</v>
      </c>
      <c r="B47" s="0" t="s">
        <v>34</v>
      </c>
      <c r="C47" s="0" t="n">
        <v>15</v>
      </c>
      <c r="E47" s="19" t="n">
        <v>37561</v>
      </c>
      <c r="G47" s="20" t="n">
        <v>5000000</v>
      </c>
      <c r="I47" s="20" t="n">
        <v>0</v>
      </c>
      <c r="J47" s="20" t="n">
        <v>0</v>
      </c>
      <c r="K47" s="20" t="n">
        <v>0</v>
      </c>
      <c r="L47" s="20" t="n">
        <v>0</v>
      </c>
      <c r="M47" s="20" t="n">
        <v>0</v>
      </c>
      <c r="N47" s="20" t="n">
        <v>0</v>
      </c>
      <c r="O47" s="20" t="n">
        <v>0</v>
      </c>
      <c r="P47" s="20" t="n">
        <v>0</v>
      </c>
      <c r="Q47" s="20" t="n">
        <v>0</v>
      </c>
      <c r="R47" s="20" t="n">
        <v>0</v>
      </c>
      <c r="S47" s="20" t="n">
        <f aca="false">(+$G47/$C47)/12</f>
        <v>27777.7777777778</v>
      </c>
      <c r="T47" s="20" t="n">
        <f aca="false">(+$G47/$C47)/12</f>
        <v>27777.7777777778</v>
      </c>
      <c r="V47" s="20" t="n">
        <f aca="false">SUM(I47:U47)</f>
        <v>55555.5555555556</v>
      </c>
    </row>
    <row r="48" customFormat="false" ht="12.75" hidden="false" customHeight="false" outlineLevel="0" collapsed="false">
      <c r="A48" s="0" t="s">
        <v>65</v>
      </c>
      <c r="B48" s="0" t="s">
        <v>34</v>
      </c>
      <c r="C48" s="0" t="n">
        <v>15</v>
      </c>
      <c r="E48" s="19" t="n">
        <v>37561</v>
      </c>
      <c r="G48" s="20" t="n">
        <v>1250000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0</v>
      </c>
      <c r="P48" s="20" t="n">
        <v>0</v>
      </c>
      <c r="Q48" s="20" t="n">
        <v>0</v>
      </c>
      <c r="R48" s="20" t="n">
        <v>0</v>
      </c>
      <c r="S48" s="20" t="n">
        <f aca="false">(+$G48/$C48)/12</f>
        <v>6944.44444444444</v>
      </c>
      <c r="T48" s="20" t="n">
        <f aca="false">(+$G48/$C48)/12</f>
        <v>6944.44444444444</v>
      </c>
      <c r="V48" s="20" t="n">
        <f aca="false">SUM(I48:U48)</f>
        <v>13888.8888888889</v>
      </c>
    </row>
    <row r="49" customFormat="false" ht="12.75" hidden="false" customHeight="false" outlineLevel="0" collapsed="false">
      <c r="A49" s="0" t="s">
        <v>66</v>
      </c>
      <c r="B49" s="0" t="s">
        <v>31</v>
      </c>
      <c r="C49" s="0" t="n">
        <v>10</v>
      </c>
      <c r="E49" s="19" t="n">
        <v>37561</v>
      </c>
      <c r="G49" s="20" t="n">
        <v>110000</v>
      </c>
      <c r="I49" s="20" t="n">
        <v>0</v>
      </c>
      <c r="J49" s="20" t="n">
        <v>0</v>
      </c>
      <c r="K49" s="20" t="n">
        <v>0</v>
      </c>
      <c r="L49" s="20" t="n">
        <v>0</v>
      </c>
      <c r="M49" s="20" t="n">
        <v>0</v>
      </c>
      <c r="N49" s="20" t="n">
        <v>0</v>
      </c>
      <c r="O49" s="20" t="n">
        <v>0</v>
      </c>
      <c r="P49" s="20" t="n">
        <v>0</v>
      </c>
      <c r="Q49" s="20" t="n">
        <v>0</v>
      </c>
      <c r="R49" s="20" t="n">
        <v>0</v>
      </c>
      <c r="S49" s="20" t="n">
        <f aca="false">(+$G49/$C49)/12</f>
        <v>916.666666666667</v>
      </c>
      <c r="T49" s="20" t="n">
        <f aca="false">(+$G49/$C49)/12</f>
        <v>916.666666666667</v>
      </c>
      <c r="V49" s="20" t="n">
        <f aca="false">SUM(I49:U49)</f>
        <v>1833.33333333333</v>
      </c>
    </row>
    <row r="50" customFormat="false" ht="12.75" hidden="false" customHeight="false" outlineLevel="0" collapsed="false">
      <c r="A50" s="0" t="s">
        <v>37</v>
      </c>
      <c r="B50" s="0" t="s">
        <v>34</v>
      </c>
      <c r="C50" s="0" t="n">
        <v>15</v>
      </c>
      <c r="E50" s="19" t="n">
        <v>37621</v>
      </c>
      <c r="G50" s="20" t="n">
        <v>200000</v>
      </c>
      <c r="I50" s="20" t="n">
        <v>0</v>
      </c>
      <c r="J50" s="20" t="n">
        <v>0</v>
      </c>
      <c r="K50" s="20" t="n">
        <v>0</v>
      </c>
      <c r="L50" s="20" t="n">
        <v>0</v>
      </c>
      <c r="M50" s="20" t="n">
        <v>0</v>
      </c>
      <c r="N50" s="20" t="n">
        <v>0</v>
      </c>
      <c r="O50" s="20" t="n">
        <v>0</v>
      </c>
      <c r="P50" s="20" t="n">
        <v>0</v>
      </c>
      <c r="Q50" s="20" t="n">
        <v>0</v>
      </c>
      <c r="R50" s="20" t="n">
        <v>0</v>
      </c>
      <c r="S50" s="20" t="n">
        <v>0</v>
      </c>
      <c r="T50" s="20" t="n">
        <v>0</v>
      </c>
      <c r="V50" s="20" t="n">
        <f aca="false">SUM(I50:U50)</f>
        <v>0</v>
      </c>
    </row>
    <row r="51" customFormat="false" ht="12.75" hidden="false" customHeight="false" outlineLevel="0" collapsed="false">
      <c r="A51" s="0" t="s">
        <v>67</v>
      </c>
      <c r="B51" s="0" t="s">
        <v>31</v>
      </c>
      <c r="C51" s="0" t="n">
        <v>4</v>
      </c>
      <c r="E51" s="19" t="n">
        <v>37621</v>
      </c>
      <c r="G51" s="20" t="n">
        <v>40000</v>
      </c>
      <c r="I51" s="20" t="n">
        <v>0</v>
      </c>
      <c r="J51" s="20" t="n">
        <v>0</v>
      </c>
      <c r="K51" s="20" t="n">
        <v>0</v>
      </c>
      <c r="L51" s="20" t="n">
        <v>0</v>
      </c>
      <c r="M51" s="20" t="n">
        <v>0</v>
      </c>
      <c r="N51" s="20" t="n">
        <v>0</v>
      </c>
      <c r="O51" s="20" t="n">
        <v>0</v>
      </c>
      <c r="P51" s="20" t="n">
        <v>0</v>
      </c>
      <c r="Q51" s="20" t="n">
        <v>0</v>
      </c>
      <c r="R51" s="20" t="n">
        <v>0</v>
      </c>
      <c r="S51" s="20" t="n">
        <v>0</v>
      </c>
      <c r="T51" s="20" t="n">
        <v>0</v>
      </c>
      <c r="V51" s="20" t="n">
        <f aca="false">SUM(I51:U51)</f>
        <v>0</v>
      </c>
    </row>
    <row r="52" customFormat="false" ht="12.75" hidden="false" customHeight="false" outlineLevel="0" collapsed="false">
      <c r="A52" s="0" t="s">
        <v>68</v>
      </c>
      <c r="B52" s="0" t="s">
        <v>34</v>
      </c>
      <c r="C52" s="0" t="n">
        <v>5</v>
      </c>
      <c r="E52" s="19" t="n">
        <v>37621</v>
      </c>
      <c r="G52" s="20" t="n">
        <v>20000</v>
      </c>
      <c r="I52" s="20" t="n">
        <v>0</v>
      </c>
      <c r="J52" s="20" t="n">
        <v>0</v>
      </c>
      <c r="K52" s="20" t="n">
        <v>0</v>
      </c>
      <c r="L52" s="20" t="n">
        <v>0</v>
      </c>
      <c r="M52" s="20" t="n">
        <v>0</v>
      </c>
      <c r="N52" s="20" t="n">
        <v>0</v>
      </c>
      <c r="O52" s="20" t="n">
        <v>0</v>
      </c>
      <c r="P52" s="20" t="n">
        <v>0</v>
      </c>
      <c r="Q52" s="20" t="n">
        <v>0</v>
      </c>
      <c r="R52" s="20" t="n">
        <v>0</v>
      </c>
      <c r="S52" s="20" t="n">
        <v>0</v>
      </c>
      <c r="T52" s="20" t="n">
        <v>0</v>
      </c>
      <c r="V52" s="20" t="n">
        <f aca="false">SUM(I52:U52)</f>
        <v>0</v>
      </c>
    </row>
    <row r="53" customFormat="false" ht="12.75" hidden="false" customHeight="false" outlineLevel="0" collapsed="false">
      <c r="A53" s="0" t="s">
        <v>69</v>
      </c>
      <c r="B53" s="0" t="s">
        <v>34</v>
      </c>
      <c r="C53" s="0" t="n">
        <v>5</v>
      </c>
      <c r="E53" s="19" t="n">
        <v>37621</v>
      </c>
      <c r="G53" s="20" t="n">
        <v>110000</v>
      </c>
      <c r="I53" s="20" t="n">
        <v>0</v>
      </c>
      <c r="J53" s="20" t="n">
        <v>0</v>
      </c>
      <c r="K53" s="20" t="n">
        <v>0</v>
      </c>
      <c r="L53" s="20" t="n">
        <v>0</v>
      </c>
      <c r="M53" s="20" t="n">
        <v>0</v>
      </c>
      <c r="N53" s="20" t="n">
        <v>0</v>
      </c>
      <c r="O53" s="20" t="n">
        <v>0</v>
      </c>
      <c r="P53" s="20" t="n">
        <v>0</v>
      </c>
      <c r="Q53" s="20" t="n">
        <v>0</v>
      </c>
      <c r="R53" s="20" t="n">
        <v>0</v>
      </c>
      <c r="S53" s="20" t="n">
        <v>0</v>
      </c>
      <c r="T53" s="20" t="n">
        <v>0</v>
      </c>
      <c r="V53" s="20" t="n">
        <f aca="false">SUM(I53:U53)</f>
        <v>0</v>
      </c>
    </row>
    <row r="54" customFormat="false" ht="12.75" hidden="false" customHeight="false" outlineLevel="0" collapsed="false">
      <c r="A54" s="0" t="s">
        <v>70</v>
      </c>
      <c r="B54" s="0" t="s">
        <v>34</v>
      </c>
      <c r="C54" s="0" t="n">
        <v>5</v>
      </c>
      <c r="E54" s="19" t="n">
        <v>37346</v>
      </c>
      <c r="G54" s="20" t="n">
        <v>70000</v>
      </c>
      <c r="I54" s="20" t="n">
        <v>0</v>
      </c>
      <c r="J54" s="20" t="n">
        <v>0</v>
      </c>
      <c r="K54" s="20" t="n">
        <v>0</v>
      </c>
      <c r="L54" s="20" t="n">
        <f aca="false">(+$G54/$C54)/12</f>
        <v>1166.66666666667</v>
      </c>
      <c r="M54" s="20" t="n">
        <f aca="false">(+$G54/$C54)/12</f>
        <v>1166.66666666667</v>
      </c>
      <c r="N54" s="20" t="n">
        <f aca="false">(+$G54/$C54)/12</f>
        <v>1166.66666666667</v>
      </c>
      <c r="O54" s="20" t="n">
        <f aca="false">(+$G54/$C54)/12</f>
        <v>1166.66666666667</v>
      </c>
      <c r="P54" s="20" t="n">
        <f aca="false">(+$G54/$C54)/12</f>
        <v>1166.66666666667</v>
      </c>
      <c r="Q54" s="20" t="n">
        <f aca="false">(+$G54/$C54)/12</f>
        <v>1166.66666666667</v>
      </c>
      <c r="R54" s="20" t="n">
        <f aca="false">(+$G54/$C54)/12</f>
        <v>1166.66666666667</v>
      </c>
      <c r="S54" s="20" t="n">
        <f aca="false">(+$G54/$C54)/12</f>
        <v>1166.66666666667</v>
      </c>
      <c r="T54" s="20" t="n">
        <f aca="false">(+$G54/$C54)/12</f>
        <v>1166.66666666667</v>
      </c>
      <c r="V54" s="20" t="n">
        <f aca="false">SUM(I54:U54)</f>
        <v>10500</v>
      </c>
    </row>
    <row r="55" customFormat="false" ht="12.75" hidden="false" customHeight="false" outlineLevel="0" collapsed="false">
      <c r="A55" s="0" t="s">
        <v>71</v>
      </c>
      <c r="B55" s="0" t="s">
        <v>34</v>
      </c>
      <c r="C55" s="0" t="n">
        <v>5</v>
      </c>
      <c r="E55" s="19" t="n">
        <v>37408</v>
      </c>
      <c r="G55" s="20" t="n">
        <v>100000</v>
      </c>
      <c r="I55" s="20" t="n">
        <v>0</v>
      </c>
      <c r="J55" s="20" t="n">
        <v>0</v>
      </c>
      <c r="K55" s="20" t="n">
        <v>0</v>
      </c>
      <c r="L55" s="20" t="n">
        <v>0</v>
      </c>
      <c r="M55" s="20" t="n">
        <v>0</v>
      </c>
      <c r="N55" s="20" t="n">
        <f aca="false">(+$G55/$C55)/12</f>
        <v>1666.66666666667</v>
      </c>
      <c r="O55" s="20" t="n">
        <f aca="false">(+$G55/$C55)/12</f>
        <v>1666.66666666667</v>
      </c>
      <c r="P55" s="20" t="n">
        <f aca="false">(+$G55/$C55)/12</f>
        <v>1666.66666666667</v>
      </c>
      <c r="Q55" s="20" t="n">
        <f aca="false">(+$G55/$C55)/12</f>
        <v>1666.66666666667</v>
      </c>
      <c r="R55" s="20" t="n">
        <f aca="false">(+$G55/$C55)/12</f>
        <v>1666.66666666667</v>
      </c>
      <c r="S55" s="20" t="n">
        <f aca="false">(+$G55/$C55)/12</f>
        <v>1666.66666666667</v>
      </c>
      <c r="T55" s="20" t="n">
        <f aca="false">(+$G55/$C55)/12</f>
        <v>1666.66666666667</v>
      </c>
      <c r="V55" s="20" t="n">
        <f aca="false">SUM(I55:U55)</f>
        <v>11666.6666666667</v>
      </c>
    </row>
    <row r="56" customFormat="false" ht="12.75" hidden="false" customHeight="false" outlineLevel="0" collapsed="false">
      <c r="A56" s="0" t="s">
        <v>72</v>
      </c>
      <c r="B56" s="0" t="s">
        <v>31</v>
      </c>
      <c r="C56" s="0" t="n">
        <v>5</v>
      </c>
      <c r="E56" s="19" t="n">
        <v>37437</v>
      </c>
      <c r="G56" s="20" t="n">
        <v>120000</v>
      </c>
      <c r="I56" s="20" t="n">
        <v>0</v>
      </c>
      <c r="J56" s="20" t="n">
        <v>0</v>
      </c>
      <c r="K56" s="20" t="n">
        <v>0</v>
      </c>
      <c r="L56" s="20" t="n">
        <v>0</v>
      </c>
      <c r="M56" s="20" t="n">
        <v>0</v>
      </c>
      <c r="N56" s="20" t="n">
        <v>0</v>
      </c>
      <c r="O56" s="20" t="n">
        <f aca="false">(+$G56/$C56)/12</f>
        <v>2000</v>
      </c>
      <c r="P56" s="20" t="n">
        <f aca="false">(+$G56/$C56)/12</f>
        <v>2000</v>
      </c>
      <c r="Q56" s="20" t="n">
        <f aca="false">(+$G56/$C56)/12</f>
        <v>2000</v>
      </c>
      <c r="R56" s="20" t="n">
        <f aca="false">(+$G56/$C56)/12</f>
        <v>2000</v>
      </c>
      <c r="S56" s="20" t="n">
        <f aca="false">(+$G56/$C56)/12</f>
        <v>2000</v>
      </c>
      <c r="T56" s="20" t="n">
        <f aca="false">(+$G56/$C56)/12</f>
        <v>2000</v>
      </c>
      <c r="V56" s="20" t="n">
        <f aca="false">SUM(I56:U56)</f>
        <v>12000</v>
      </c>
    </row>
    <row r="57" customFormat="false" ht="12.75" hidden="false" customHeight="false" outlineLevel="0" collapsed="false">
      <c r="G57" s="20"/>
    </row>
    <row r="58" customFormat="false" ht="12.75" hidden="false" customHeight="false" outlineLevel="0" collapsed="false">
      <c r="A58" s="23" t="s">
        <v>73</v>
      </c>
      <c r="G58" s="20" t="n">
        <f aca="false">SUM(G36:G57)</f>
        <v>34750000</v>
      </c>
      <c r="I58" s="20" t="n">
        <f aca="false">SUM(I36:I57)</f>
        <v>0</v>
      </c>
      <c r="J58" s="20" t="n">
        <f aca="false">SUM(J36:J57)</f>
        <v>0</v>
      </c>
      <c r="K58" s="20" t="n">
        <f aca="false">SUM(K36:K57)</f>
        <v>0</v>
      </c>
      <c r="L58" s="20" t="n">
        <f aca="false">SUM(L36:L57)</f>
        <v>1166.66666666667</v>
      </c>
      <c r="M58" s="20" t="n">
        <f aca="false">SUM(M36:M57)</f>
        <v>1166.66666666667</v>
      </c>
      <c r="N58" s="20" t="n">
        <f aca="false">SUM(N36:N57)</f>
        <v>4500</v>
      </c>
      <c r="O58" s="20" t="n">
        <f aca="false">SUM(O36:O57)</f>
        <v>9833.33333333333</v>
      </c>
      <c r="P58" s="20" t="n">
        <f aca="false">SUM(P36:P57)</f>
        <v>9833.33333333333</v>
      </c>
      <c r="Q58" s="20" t="n">
        <f aca="false">SUM(Q36:Q57)</f>
        <v>9833.33333333333</v>
      </c>
      <c r="R58" s="20" t="n">
        <f aca="false">SUM(R36:R57)</f>
        <v>9833.33333333333</v>
      </c>
      <c r="S58" s="20" t="n">
        <f aca="false">SUM(S36:S57)</f>
        <v>367305.555555556</v>
      </c>
      <c r="T58" s="20" t="n">
        <f aca="false">SUM(T36:T57)</f>
        <v>367305.555555556</v>
      </c>
      <c r="U58" s="20"/>
      <c r="V58" s="20" t="n">
        <f aca="false">SUM(V36:V57)</f>
        <v>780777.777777778</v>
      </c>
    </row>
    <row r="60" customFormat="false" ht="12.75" hidden="false" customHeight="false" outlineLevel="0" collapsed="false">
      <c r="A60" s="8" t="s">
        <v>74</v>
      </c>
      <c r="G60" s="22" t="n">
        <f aca="false">+G33+G58</f>
        <v>53681546</v>
      </c>
      <c r="H60" s="8"/>
      <c r="I60" s="22" t="n">
        <f aca="false">+I33+I58</f>
        <v>352725.429365079</v>
      </c>
      <c r="J60" s="22" t="n">
        <f aca="false">+J33+J58</f>
        <v>352725.429365079</v>
      </c>
      <c r="K60" s="22" t="n">
        <f aca="false">+K33+K58</f>
        <v>352725.429365079</v>
      </c>
      <c r="L60" s="22" t="n">
        <f aca="false">+L33+L58</f>
        <v>353892.096031746</v>
      </c>
      <c r="M60" s="22" t="n">
        <f aca="false">+M33+M58</f>
        <v>353892.096031746</v>
      </c>
      <c r="N60" s="22" t="n">
        <f aca="false">+N33+N58</f>
        <v>331058.762698413</v>
      </c>
      <c r="O60" s="22" t="n">
        <f aca="false">+O33+O58</f>
        <v>261225.429365079</v>
      </c>
      <c r="P60" s="22" t="n">
        <f aca="false">+P33+P58</f>
        <v>261225.429365079</v>
      </c>
      <c r="Q60" s="22" t="n">
        <f aca="false">+Q33+Q58</f>
        <v>261225.429365079</v>
      </c>
      <c r="R60" s="22" t="n">
        <f aca="false">+R33+R58</f>
        <v>261225.429365079</v>
      </c>
      <c r="S60" s="22" t="n">
        <f aca="false">+S33+S58</f>
        <v>618697.651587302</v>
      </c>
      <c r="T60" s="22" t="n">
        <f aca="false">+T33+T58</f>
        <v>618697.651587302</v>
      </c>
      <c r="U60" s="22"/>
      <c r="V60" s="22" t="n">
        <f aca="false">+V33+V58</f>
        <v>4379316.26349206</v>
      </c>
    </row>
    <row r="62" customFormat="false" ht="12.75" hidden="false" customHeight="false" outlineLevel="0" collapsed="false">
      <c r="A62" s="0" t="str">
        <f aca="true">CELL("filename")</f>
        <v>'file:///mnt/12tb/@roms/datasets/enron/EDRM Enron Email Data Set v2 XML/filtered-attachments/xls/Depr_by_month_wo__RM_wo_ratecase.xls'#$2002</v>
      </c>
    </row>
  </sheetData>
  <mergeCells count="3">
    <mergeCell ref="A1:U1"/>
    <mergeCell ref="A2:U2"/>
    <mergeCell ref="A3:U3"/>
  </mergeCells>
  <printOptions headings="true" gridLines="true" gridLinesSet="true" horizontalCentered="false" verticalCentered="false"/>
  <pageMargins left="0.25" right="0.25" top="0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
&amp;A
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7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C73" activeCellId="0" sqref="C7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7.99"/>
    <col collapsed="false" customWidth="true" hidden="false" outlineLevel="0" max="3" min="3" style="0" width="8.41"/>
    <col collapsed="false" customWidth="true" hidden="false" outlineLevel="0" max="4" min="4" style="0" width="2.7"/>
    <col collapsed="false" customWidth="true" hidden="false" outlineLevel="0" max="5" min="5" style="0" width="9.99"/>
    <col collapsed="false" customWidth="true" hidden="false" outlineLevel="0" max="6" min="6" style="0" width="2.7"/>
    <col collapsed="false" customWidth="true" hidden="false" outlineLevel="0" max="7" min="7" style="0" width="14.41"/>
    <col collapsed="false" customWidth="true" hidden="false" outlineLevel="0" max="8" min="8" style="0" width="2.7"/>
    <col collapsed="false" customWidth="true" hidden="false" outlineLevel="0" max="9" min="9" style="0" width="11.28"/>
    <col collapsed="false" customWidth="true" hidden="false" outlineLevel="0" max="16" min="10" style="0" width="11.7"/>
    <col collapsed="false" customWidth="true" hidden="false" outlineLevel="0" max="17" min="17" style="0" width="12.28"/>
    <col collapsed="false" customWidth="true" hidden="false" outlineLevel="0" max="20" min="18" style="0" width="11.7"/>
    <col collapsed="false" customWidth="true" hidden="false" outlineLevel="0" max="21" min="21" style="0" width="2.56"/>
    <col collapsed="false" customWidth="true" hidden="false" outlineLevel="0" max="22" min="22" style="0" width="12.85"/>
    <col collapsed="false" customWidth="true" hidden="false" outlineLevel="0" max="23" min="23" style="0" width="12.42"/>
    <col collapsed="false" customWidth="true" hidden="false" outlineLevel="0" max="24" min="24" style="0" width="11.99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customFormat="false" ht="23.2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</row>
    <row r="3" customFormat="false" ht="23.2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</row>
    <row r="4" customFormat="false" ht="20.25" hidden="false" customHeight="false" outlineLevel="0" collapsed="false">
      <c r="A4" s="3" t="n">
        <v>2003</v>
      </c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customFormat="false" ht="12.75" hidden="false" customHeight="false" outlineLevel="0" collapsed="false">
      <c r="A5" s="6"/>
      <c r="B5" s="6" t="s">
        <v>4</v>
      </c>
      <c r="C5" s="7" t="s">
        <v>5</v>
      </c>
      <c r="D5" s="8"/>
      <c r="E5" s="9"/>
      <c r="F5" s="9"/>
      <c r="G5" s="9" t="s">
        <v>6</v>
      </c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1"/>
      <c r="V5" s="10"/>
    </row>
    <row r="6" customFormat="false" ht="12.75" hidden="false" customHeight="false" outlineLevel="0" collapsed="false">
      <c r="A6" s="6"/>
      <c r="B6" s="6" t="s">
        <v>7</v>
      </c>
      <c r="C6" s="7" t="s">
        <v>8</v>
      </c>
      <c r="D6" s="8"/>
      <c r="E6" s="9" t="s">
        <v>9</v>
      </c>
      <c r="F6" s="9"/>
      <c r="G6" s="9" t="s">
        <v>10</v>
      </c>
      <c r="H6" s="9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1"/>
      <c r="V6" s="10"/>
    </row>
    <row r="7" customFormat="false" ht="12.75" hidden="false" customHeight="false" outlineLevel="0" collapsed="false">
      <c r="A7" s="12" t="s">
        <v>11</v>
      </c>
      <c r="B7" s="12" t="s">
        <v>12</v>
      </c>
      <c r="C7" s="13" t="s">
        <v>13</v>
      </c>
      <c r="D7" s="8"/>
      <c r="E7" s="13" t="s">
        <v>14</v>
      </c>
      <c r="F7" s="9"/>
      <c r="G7" s="13" t="s">
        <v>15</v>
      </c>
      <c r="H7" s="9"/>
      <c r="I7" s="14" t="s">
        <v>16</v>
      </c>
      <c r="J7" s="14" t="s">
        <v>17</v>
      </c>
      <c r="K7" s="14" t="s">
        <v>18</v>
      </c>
      <c r="L7" s="14" t="s">
        <v>19</v>
      </c>
      <c r="M7" s="14" t="s">
        <v>20</v>
      </c>
      <c r="N7" s="14" t="s">
        <v>21</v>
      </c>
      <c r="O7" s="14" t="s">
        <v>22</v>
      </c>
      <c r="P7" s="14" t="s">
        <v>23</v>
      </c>
      <c r="Q7" s="14" t="s">
        <v>24</v>
      </c>
      <c r="R7" s="14" t="s">
        <v>25</v>
      </c>
      <c r="S7" s="14" t="s">
        <v>26</v>
      </c>
      <c r="T7" s="14" t="s">
        <v>27</v>
      </c>
      <c r="U7" s="15"/>
      <c r="V7" s="14" t="s">
        <v>28</v>
      </c>
    </row>
    <row r="8" customFormat="false" ht="6" hidden="false" customHeight="true" outlineLevel="0" collapsed="false">
      <c r="C8" s="16"/>
      <c r="D8" s="16"/>
      <c r="E8" s="16"/>
      <c r="F8" s="16"/>
      <c r="G8" s="16"/>
      <c r="H8" s="16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customFormat="false" ht="12.75" hidden="false" customHeight="false" outlineLevel="0" collapsed="false">
      <c r="A9" s="8" t="s">
        <v>29</v>
      </c>
      <c r="B9" s="8"/>
      <c r="V9" s="18"/>
    </row>
    <row r="11" customFormat="false" ht="12.75" hidden="false" customHeight="false" outlineLevel="0" collapsed="false">
      <c r="A11" s="0" t="s">
        <v>30</v>
      </c>
      <c r="B11" s="0" t="s">
        <v>31</v>
      </c>
      <c r="C11" s="0" t="n">
        <v>5</v>
      </c>
      <c r="E11" s="19" t="n">
        <v>37196</v>
      </c>
      <c r="G11" s="20" t="n">
        <v>9795000</v>
      </c>
      <c r="I11" s="20" t="n">
        <f aca="false">(+$G$11/$C11)/12</f>
        <v>163250</v>
      </c>
      <c r="J11" s="20" t="n">
        <f aca="false">(+$G$11/$C11)/12</f>
        <v>163250</v>
      </c>
      <c r="K11" s="20" t="n">
        <f aca="false">(+$G$11/$C11)/12</f>
        <v>163250</v>
      </c>
      <c r="L11" s="20" t="n">
        <f aca="false">(+$G$11/$C11)/12</f>
        <v>163250</v>
      </c>
      <c r="M11" s="20" t="n">
        <f aca="false">(+$G$11/$C11)/12</f>
        <v>163250</v>
      </c>
      <c r="N11" s="20" t="n">
        <f aca="false">(+$G$11/$C11)/12</f>
        <v>163250</v>
      </c>
      <c r="O11" s="20" t="n">
        <f aca="false">(+$G$11/$C11)/12</f>
        <v>163250</v>
      </c>
      <c r="P11" s="20" t="n">
        <f aca="false">(+$G$11/$C11)/12</f>
        <v>163250</v>
      </c>
      <c r="Q11" s="20" t="n">
        <f aca="false">(+$G$11/$C11)/12</f>
        <v>163250</v>
      </c>
      <c r="R11" s="20" t="n">
        <f aca="false">(+$G$11/$C11)/12</f>
        <v>163250</v>
      </c>
      <c r="S11" s="20" t="n">
        <f aca="false">(+$G$11/$C11)/12</f>
        <v>163250</v>
      </c>
      <c r="T11" s="20" t="n">
        <f aca="false">(+$G$11/$C11)/12</f>
        <v>163250</v>
      </c>
      <c r="V11" s="20" t="n">
        <f aca="false">SUM(I11:U11)</f>
        <v>1959000</v>
      </c>
    </row>
    <row r="12" customFormat="false" ht="12.75" hidden="false" customHeight="false" outlineLevel="0" collapsed="false">
      <c r="A12" s="0" t="s">
        <v>32</v>
      </c>
      <c r="B12" s="0" t="s">
        <v>31</v>
      </c>
      <c r="C12" s="0" t="n">
        <v>10</v>
      </c>
      <c r="E12" s="19" t="n">
        <v>37196</v>
      </c>
      <c r="G12" s="20" t="n">
        <v>1500000</v>
      </c>
      <c r="I12" s="20" t="n">
        <f aca="false">(+$G12/$C12)/12</f>
        <v>12500</v>
      </c>
      <c r="J12" s="20" t="n">
        <f aca="false">(+$G12/$C12)/12</f>
        <v>12500</v>
      </c>
      <c r="K12" s="20" t="n">
        <f aca="false">(+$G12/$C12)/12</f>
        <v>12500</v>
      </c>
      <c r="L12" s="20" t="n">
        <f aca="false">(+$G12/$C12)/12</f>
        <v>12500</v>
      </c>
      <c r="M12" s="20" t="n">
        <f aca="false">(+$G12/$C12)/12</f>
        <v>12500</v>
      </c>
      <c r="N12" s="20" t="n">
        <f aca="false">(+$G12/$C12)/12</f>
        <v>12500</v>
      </c>
      <c r="O12" s="20" t="n">
        <f aca="false">(+$G12/$C12)/12</f>
        <v>12500</v>
      </c>
      <c r="P12" s="20" t="n">
        <f aca="false">(+$G12/$C12)/12</f>
        <v>12500</v>
      </c>
      <c r="Q12" s="20" t="n">
        <f aca="false">(+$G12/$C12)/12</f>
        <v>12500</v>
      </c>
      <c r="R12" s="20" t="n">
        <f aca="false">(+$G12/$C12)/12</f>
        <v>12500</v>
      </c>
      <c r="S12" s="20" t="n">
        <f aca="false">(+$G12/$C12)/12</f>
        <v>12500</v>
      </c>
      <c r="T12" s="20" t="n">
        <f aca="false">(+$G12/$C12)/12</f>
        <v>12500</v>
      </c>
      <c r="V12" s="20" t="n">
        <f aca="false">SUM(I12:U12)</f>
        <v>150000</v>
      </c>
    </row>
    <row r="13" customFormat="false" ht="12.75" hidden="false" customHeight="false" outlineLevel="0" collapsed="false">
      <c r="A13" s="0" t="s">
        <v>33</v>
      </c>
      <c r="B13" s="0" t="s">
        <v>34</v>
      </c>
      <c r="C13" s="0" t="n">
        <v>3</v>
      </c>
      <c r="E13" s="19" t="n">
        <v>37196</v>
      </c>
      <c r="G13" s="20" t="n">
        <v>670000</v>
      </c>
      <c r="I13" s="20" t="n">
        <v>0</v>
      </c>
      <c r="J13" s="20" t="n">
        <v>0</v>
      </c>
      <c r="K13" s="20" t="n">
        <v>0</v>
      </c>
      <c r="L13" s="20" t="n">
        <v>0</v>
      </c>
      <c r="M13" s="20" t="n">
        <v>0</v>
      </c>
      <c r="N13" s="20" t="n">
        <v>0</v>
      </c>
      <c r="O13" s="20" t="n">
        <v>0</v>
      </c>
      <c r="P13" s="20" t="n">
        <v>0</v>
      </c>
      <c r="Q13" s="20" t="n">
        <v>0</v>
      </c>
      <c r="R13" s="20" t="n">
        <v>0</v>
      </c>
      <c r="S13" s="20" t="n">
        <v>0</v>
      </c>
      <c r="T13" s="20" t="n">
        <v>0</v>
      </c>
      <c r="V13" s="20" t="n">
        <f aca="false">SUM(I13:U13)</f>
        <v>0</v>
      </c>
    </row>
    <row r="14" customFormat="false" ht="12.75" hidden="false" customHeight="false" outlineLevel="0" collapsed="false">
      <c r="A14" s="0" t="s">
        <v>35</v>
      </c>
      <c r="B14" s="0" t="s">
        <v>34</v>
      </c>
      <c r="C14" s="0" t="n">
        <v>5</v>
      </c>
      <c r="E14" s="19" t="n">
        <v>37196</v>
      </c>
      <c r="G14" s="20" t="n">
        <v>420000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V14" s="20" t="n">
        <f aca="false">SUM(I14:U14)</f>
        <v>0</v>
      </c>
    </row>
    <row r="15" customFormat="false" ht="12.75" hidden="false" customHeight="false" outlineLevel="0" collapsed="false">
      <c r="A15" s="0" t="s">
        <v>36</v>
      </c>
      <c r="B15" s="0" t="s">
        <v>34</v>
      </c>
      <c r="C15" s="0" t="n">
        <v>5</v>
      </c>
      <c r="E15" s="19" t="n">
        <v>37196</v>
      </c>
      <c r="G15" s="20" t="n">
        <v>800000</v>
      </c>
      <c r="I15" s="20" t="n">
        <v>0</v>
      </c>
      <c r="J15" s="20" t="n">
        <v>0</v>
      </c>
      <c r="K15" s="20" t="n">
        <v>0</v>
      </c>
      <c r="L15" s="20" t="n">
        <v>0</v>
      </c>
      <c r="M15" s="20" t="n">
        <v>0</v>
      </c>
      <c r="N15" s="20" t="n">
        <v>0</v>
      </c>
      <c r="O15" s="20" t="n">
        <v>0</v>
      </c>
      <c r="P15" s="20" t="n">
        <v>0</v>
      </c>
      <c r="Q15" s="20" t="n">
        <v>0</v>
      </c>
      <c r="R15" s="20" t="n">
        <v>0</v>
      </c>
      <c r="S15" s="20" t="n">
        <v>0</v>
      </c>
      <c r="T15" s="20" t="n">
        <v>0</v>
      </c>
      <c r="V15" s="20" t="n">
        <f aca="false">SUM(I15:U15)</f>
        <v>0</v>
      </c>
    </row>
    <row r="16" customFormat="false" ht="12.75" hidden="false" customHeight="false" outlineLevel="0" collapsed="false">
      <c r="A16" s="0" t="s">
        <v>37</v>
      </c>
      <c r="B16" s="0" t="s">
        <v>34</v>
      </c>
      <c r="C16" s="0" t="n">
        <v>15</v>
      </c>
      <c r="E16" s="19" t="n">
        <v>37256</v>
      </c>
      <c r="G16" s="20" t="n">
        <v>200000</v>
      </c>
      <c r="I16" s="20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0" t="n">
        <v>0</v>
      </c>
      <c r="O16" s="20" t="n">
        <v>0</v>
      </c>
      <c r="P16" s="20" t="n">
        <v>0</v>
      </c>
      <c r="Q16" s="20" t="n">
        <v>0</v>
      </c>
      <c r="R16" s="20" t="n">
        <v>0</v>
      </c>
      <c r="S16" s="20" t="n">
        <v>0</v>
      </c>
      <c r="T16" s="20" t="n">
        <v>0</v>
      </c>
      <c r="V16" s="20" t="n">
        <f aca="false">SUM(I16:U16)</f>
        <v>0</v>
      </c>
    </row>
    <row r="17" customFormat="false" ht="12.75" hidden="false" customHeight="false" outlineLevel="0" collapsed="false">
      <c r="A17" s="0" t="s">
        <v>38</v>
      </c>
      <c r="G17" s="20"/>
      <c r="V17" s="20"/>
    </row>
    <row r="18" customFormat="false" ht="12.75" hidden="false" customHeight="false" outlineLevel="0" collapsed="false">
      <c r="A18" s="0" t="s">
        <v>39</v>
      </c>
      <c r="B18" s="0" t="s">
        <v>31</v>
      </c>
      <c r="C18" s="0" t="n">
        <v>1</v>
      </c>
      <c r="E18" s="19" t="n">
        <v>37043</v>
      </c>
      <c r="G18" s="20" t="n">
        <v>187000</v>
      </c>
      <c r="I18" s="20" t="n">
        <v>0</v>
      </c>
      <c r="J18" s="20" t="n">
        <v>0</v>
      </c>
      <c r="K18" s="20" t="n">
        <v>0</v>
      </c>
      <c r="L18" s="20" t="n">
        <v>0</v>
      </c>
      <c r="M18" s="20" t="n">
        <v>0</v>
      </c>
      <c r="N18" s="20" t="n">
        <v>0</v>
      </c>
      <c r="O18" s="20" t="n">
        <v>0</v>
      </c>
      <c r="P18" s="20" t="n">
        <v>0</v>
      </c>
      <c r="Q18" s="20" t="n">
        <v>0</v>
      </c>
      <c r="R18" s="20" t="n">
        <v>0</v>
      </c>
      <c r="S18" s="20" t="n">
        <v>0</v>
      </c>
      <c r="T18" s="20" t="n">
        <v>0</v>
      </c>
      <c r="V18" s="20" t="n">
        <f aca="false">SUM(I18:U18)</f>
        <v>0</v>
      </c>
    </row>
    <row r="19" customFormat="false" ht="12.75" hidden="false" customHeight="false" outlineLevel="0" collapsed="false">
      <c r="A19" s="0" t="s">
        <v>40</v>
      </c>
      <c r="B19" s="0" t="s">
        <v>31</v>
      </c>
      <c r="C19" s="0" t="n">
        <v>1</v>
      </c>
      <c r="E19" s="19" t="n">
        <v>37043</v>
      </c>
      <c r="G19" s="20" t="n">
        <v>127000</v>
      </c>
      <c r="I19" s="20" t="n">
        <v>0</v>
      </c>
      <c r="J19" s="20" t="n">
        <v>0</v>
      </c>
      <c r="K19" s="20" t="n">
        <v>0</v>
      </c>
      <c r="L19" s="20" t="n">
        <v>0</v>
      </c>
      <c r="M19" s="20" t="n">
        <v>0</v>
      </c>
      <c r="N19" s="20" t="n">
        <v>0</v>
      </c>
      <c r="O19" s="20" t="n">
        <v>0</v>
      </c>
      <c r="P19" s="20" t="n">
        <v>0</v>
      </c>
      <c r="Q19" s="20" t="n">
        <v>0</v>
      </c>
      <c r="R19" s="20" t="n">
        <v>0</v>
      </c>
      <c r="S19" s="20" t="n">
        <v>0</v>
      </c>
      <c r="T19" s="20" t="n">
        <v>0</v>
      </c>
      <c r="V19" s="20" t="n">
        <f aca="false">SUM(I19:U19)</f>
        <v>0</v>
      </c>
    </row>
    <row r="20" customFormat="false" ht="12.75" hidden="false" customHeight="false" outlineLevel="0" collapsed="false">
      <c r="A20" s="0" t="s">
        <v>41</v>
      </c>
      <c r="B20" s="0" t="s">
        <v>31</v>
      </c>
      <c r="C20" s="0" t="n">
        <v>1</v>
      </c>
      <c r="E20" s="19" t="n">
        <v>37077</v>
      </c>
      <c r="G20" s="20" t="n">
        <v>770000</v>
      </c>
      <c r="I20" s="20" t="n">
        <v>0</v>
      </c>
      <c r="J20" s="20" t="n">
        <v>0</v>
      </c>
      <c r="K20" s="20" t="n">
        <v>0</v>
      </c>
      <c r="L20" s="20" t="n">
        <v>0</v>
      </c>
      <c r="M20" s="20" t="n">
        <v>0</v>
      </c>
      <c r="N20" s="20" t="n">
        <v>0</v>
      </c>
      <c r="O20" s="20" t="n">
        <v>0</v>
      </c>
      <c r="P20" s="20" t="n">
        <v>0</v>
      </c>
      <c r="Q20" s="20" t="n">
        <v>0</v>
      </c>
      <c r="R20" s="20" t="n">
        <v>0</v>
      </c>
      <c r="S20" s="20" t="n">
        <v>0</v>
      </c>
      <c r="T20" s="20" t="n">
        <v>0</v>
      </c>
      <c r="V20" s="20" t="n">
        <f aca="false">SUM(I20:U20)</f>
        <v>0</v>
      </c>
    </row>
    <row r="21" customFormat="false" ht="12.75" hidden="false" customHeight="false" outlineLevel="0" collapsed="false">
      <c r="A21" s="0" t="s">
        <v>42</v>
      </c>
      <c r="B21" s="0" t="s">
        <v>31</v>
      </c>
      <c r="C21" s="0" t="n">
        <v>5</v>
      </c>
      <c r="E21" s="19" t="n">
        <v>37043</v>
      </c>
      <c r="G21" s="20" t="n">
        <v>82500</v>
      </c>
      <c r="I21" s="20" t="n">
        <f aca="false">(+$G21/$C21)/12</f>
        <v>1375</v>
      </c>
      <c r="J21" s="20" t="n">
        <f aca="false">(+$G21/$C21)/12</f>
        <v>1375</v>
      </c>
      <c r="K21" s="20" t="n">
        <f aca="false">(+$G21/$C21)/12</f>
        <v>1375</v>
      </c>
      <c r="L21" s="20" t="n">
        <f aca="false">(+$G21/$C21)/12</f>
        <v>1375</v>
      </c>
      <c r="M21" s="20" t="n">
        <f aca="false">(+$G21/$C21)/12</f>
        <v>1375</v>
      </c>
      <c r="N21" s="20" t="n">
        <f aca="false">(+$G21/$C21)/12</f>
        <v>1375</v>
      </c>
      <c r="O21" s="20" t="n">
        <f aca="false">(+$G21/$C21)/12</f>
        <v>1375</v>
      </c>
      <c r="P21" s="20" t="n">
        <f aca="false">(+$G21/$C21)/12</f>
        <v>1375</v>
      </c>
      <c r="Q21" s="20" t="n">
        <f aca="false">(+$G21/$C21)/12</f>
        <v>1375</v>
      </c>
      <c r="R21" s="20" t="n">
        <f aca="false">(+$G21/$C21)/12</f>
        <v>1375</v>
      </c>
      <c r="S21" s="20" t="n">
        <f aca="false">(+$G21/$C21)/12</f>
        <v>1375</v>
      </c>
      <c r="T21" s="20" t="n">
        <f aca="false">(+$G21/$C21)/12</f>
        <v>1375</v>
      </c>
      <c r="V21" s="20" t="n">
        <f aca="false">SUM(I21:U21)</f>
        <v>16500</v>
      </c>
    </row>
    <row r="22" customFormat="false" ht="12.75" hidden="false" customHeight="false" outlineLevel="0" collapsed="false">
      <c r="A22" s="0" t="s">
        <v>43</v>
      </c>
      <c r="B22" s="0" t="s">
        <v>31</v>
      </c>
      <c r="C22" s="0" t="n">
        <v>7</v>
      </c>
      <c r="E22" s="19" t="n">
        <v>37196</v>
      </c>
      <c r="G22" s="20" t="n">
        <v>355000</v>
      </c>
      <c r="I22" s="20" t="n">
        <f aca="false">(+$G22/$C22)/12</f>
        <v>4226.19047619048</v>
      </c>
      <c r="J22" s="20" t="n">
        <f aca="false">(+$G22/$C22)/12</f>
        <v>4226.19047619048</v>
      </c>
      <c r="K22" s="20" t="n">
        <f aca="false">(+$G22/$C22)/12</f>
        <v>4226.19047619048</v>
      </c>
      <c r="L22" s="20" t="n">
        <f aca="false">(+$G22/$C22)/12</f>
        <v>4226.19047619048</v>
      </c>
      <c r="M22" s="20" t="n">
        <f aca="false">(+$G22/$C22)/12</f>
        <v>4226.19047619048</v>
      </c>
      <c r="N22" s="20" t="n">
        <f aca="false">(+$G22/$C22)/12</f>
        <v>4226.19047619048</v>
      </c>
      <c r="O22" s="20" t="n">
        <f aca="false">(+$G22/$C22)/12</f>
        <v>4226.19047619048</v>
      </c>
      <c r="P22" s="20" t="n">
        <f aca="false">(+$G22/$C22)/12</f>
        <v>4226.19047619048</v>
      </c>
      <c r="Q22" s="20" t="n">
        <f aca="false">(+$G22/$C22)/12</f>
        <v>4226.19047619048</v>
      </c>
      <c r="R22" s="20" t="n">
        <f aca="false">(+$G22/$C22)/12</f>
        <v>4226.19047619048</v>
      </c>
      <c r="S22" s="20" t="n">
        <f aca="false">(+$G22/$C22)/12</f>
        <v>4226.19047619048</v>
      </c>
      <c r="T22" s="20" t="n">
        <f aca="false">(+$G22/$C22)/12</f>
        <v>4226.19047619048</v>
      </c>
      <c r="V22" s="20" t="n">
        <f aca="false">SUM(I22:U22)</f>
        <v>50714.2857142857</v>
      </c>
    </row>
    <row r="23" customFormat="false" ht="12.75" hidden="false" customHeight="false" outlineLevel="0" collapsed="false">
      <c r="A23" s="0" t="s">
        <v>44</v>
      </c>
      <c r="B23" s="0" t="s">
        <v>31</v>
      </c>
      <c r="C23" s="0" t="n">
        <v>5</v>
      </c>
      <c r="E23" s="19" t="n">
        <v>37196</v>
      </c>
      <c r="G23" s="20" t="n">
        <v>27041</v>
      </c>
      <c r="I23" s="20" t="n">
        <f aca="false">(+$G23/$C23)/12</f>
        <v>450.683333333333</v>
      </c>
      <c r="J23" s="20" t="n">
        <f aca="false">(+$G23/$C23)/12</f>
        <v>450.683333333333</v>
      </c>
      <c r="K23" s="20" t="n">
        <f aca="false">(+$G23/$C23)/12</f>
        <v>450.683333333333</v>
      </c>
      <c r="L23" s="20" t="n">
        <f aca="false">(+$G23/$C23)/12</f>
        <v>450.683333333333</v>
      </c>
      <c r="M23" s="20" t="n">
        <f aca="false">(+$G23/$C23)/12</f>
        <v>450.683333333333</v>
      </c>
      <c r="N23" s="20" t="n">
        <f aca="false">(+$G23/$C23)/12</f>
        <v>450.683333333333</v>
      </c>
      <c r="O23" s="20" t="n">
        <f aca="false">(+$G23/$C23)/12</f>
        <v>450.683333333333</v>
      </c>
      <c r="P23" s="20" t="n">
        <f aca="false">(+$G23/$C23)/12</f>
        <v>450.683333333333</v>
      </c>
      <c r="Q23" s="20" t="n">
        <f aca="false">(+$G23/$C23)/12</f>
        <v>450.683333333333</v>
      </c>
      <c r="R23" s="20" t="n">
        <f aca="false">(+$G23/$C23)/12</f>
        <v>450.683333333333</v>
      </c>
      <c r="S23" s="20" t="n">
        <f aca="false">(+$G23/$C23)/12</f>
        <v>450.683333333333</v>
      </c>
      <c r="T23" s="20" t="n">
        <f aca="false">(+$G23/$C23)/12</f>
        <v>450.683333333333</v>
      </c>
      <c r="V23" s="20" t="n">
        <f aca="false">SUM(I23:U23)</f>
        <v>5408.2</v>
      </c>
    </row>
    <row r="24" customFormat="false" ht="12.75" hidden="false" customHeight="false" outlineLevel="0" collapsed="false">
      <c r="A24" s="0" t="s">
        <v>45</v>
      </c>
      <c r="B24" s="0" t="s">
        <v>31</v>
      </c>
      <c r="C24" s="0" t="n">
        <v>2</v>
      </c>
      <c r="E24" s="19" t="n">
        <v>37104</v>
      </c>
      <c r="G24" s="20" t="n">
        <v>82000</v>
      </c>
      <c r="I24" s="20" t="n">
        <f aca="false">(+$G24/$C24)/12</f>
        <v>3416.66666666667</v>
      </c>
      <c r="J24" s="20" t="n">
        <f aca="false">(+$G24/$C24)/12</f>
        <v>3416.66666666667</v>
      </c>
      <c r="K24" s="20" t="n">
        <f aca="false">(+$G24/$C24)/12</f>
        <v>3416.66666666667</v>
      </c>
      <c r="L24" s="20" t="n">
        <f aca="false">(+$G24/$C24)/12</f>
        <v>3416.66666666667</v>
      </c>
      <c r="M24" s="20" t="n">
        <f aca="false">(+$G24/$C24)/12</f>
        <v>3416.66666666667</v>
      </c>
      <c r="N24" s="20" t="n">
        <f aca="false">(+$G24/$C24)/12</f>
        <v>3416.66666666667</v>
      </c>
      <c r="O24" s="20" t="n">
        <f aca="false">(+$G24/$C24)/12</f>
        <v>3416.66666666667</v>
      </c>
      <c r="P24" s="20" t="n">
        <v>0</v>
      </c>
      <c r="Q24" s="20" t="n">
        <v>0</v>
      </c>
      <c r="R24" s="20" t="n">
        <v>0</v>
      </c>
      <c r="S24" s="20" t="n">
        <v>0</v>
      </c>
      <c r="T24" s="20" t="n">
        <v>0</v>
      </c>
      <c r="V24" s="20" t="n">
        <f aca="false">SUM(I24:U24)</f>
        <v>23916.6666666667</v>
      </c>
    </row>
    <row r="25" customFormat="false" ht="12.75" hidden="false" customHeight="false" outlineLevel="0" collapsed="false">
      <c r="A25" s="0" t="s">
        <v>46</v>
      </c>
      <c r="B25" s="0" t="s">
        <v>31</v>
      </c>
      <c r="C25" s="0" t="n">
        <v>1</v>
      </c>
      <c r="E25" s="19" t="n">
        <v>37073</v>
      </c>
      <c r="G25" s="20" t="n">
        <v>132000</v>
      </c>
      <c r="I25" s="20" t="n">
        <v>0</v>
      </c>
      <c r="J25" s="20" t="n">
        <v>0</v>
      </c>
      <c r="K25" s="20" t="n">
        <v>0</v>
      </c>
      <c r="L25" s="20" t="n">
        <v>0</v>
      </c>
      <c r="M25" s="20" t="n">
        <v>0</v>
      </c>
      <c r="N25" s="20" t="n">
        <v>0</v>
      </c>
      <c r="O25" s="20" t="n">
        <v>0</v>
      </c>
      <c r="P25" s="20" t="n">
        <v>0</v>
      </c>
      <c r="Q25" s="20" t="n">
        <v>0</v>
      </c>
      <c r="R25" s="20" t="n">
        <v>0</v>
      </c>
      <c r="S25" s="20" t="n">
        <v>0</v>
      </c>
      <c r="T25" s="20" t="n">
        <v>0</v>
      </c>
      <c r="V25" s="20" t="n">
        <f aca="false">SUM(I25:U25)</f>
        <v>0</v>
      </c>
    </row>
    <row r="26" customFormat="false" ht="12.75" hidden="false" customHeight="false" outlineLevel="0" collapsed="false">
      <c r="A26" s="0" t="s">
        <v>47</v>
      </c>
      <c r="B26" s="0" t="s">
        <v>31</v>
      </c>
      <c r="C26" s="0" t="n">
        <v>10</v>
      </c>
      <c r="E26" s="19" t="n">
        <v>37135</v>
      </c>
      <c r="G26" s="20" t="n">
        <v>60000</v>
      </c>
      <c r="I26" s="20" t="n">
        <f aca="false">(+$G26/$C26)/12</f>
        <v>500</v>
      </c>
      <c r="J26" s="20" t="n">
        <f aca="false">(+$G26/$C26)/12</f>
        <v>500</v>
      </c>
      <c r="K26" s="20" t="n">
        <f aca="false">(+$G26/$C26)/12</f>
        <v>500</v>
      </c>
      <c r="L26" s="20" t="n">
        <f aca="false">(+$G26/$C26)/12</f>
        <v>500</v>
      </c>
      <c r="M26" s="20" t="n">
        <f aca="false">(+$G26/$C26)/12</f>
        <v>500</v>
      </c>
      <c r="N26" s="20" t="n">
        <f aca="false">(+$G26/$C26)/12</f>
        <v>500</v>
      </c>
      <c r="O26" s="20" t="n">
        <f aca="false">(+$G26/$C26)/12</f>
        <v>500</v>
      </c>
      <c r="P26" s="20" t="n">
        <f aca="false">(+$G26/$C26)/12</f>
        <v>500</v>
      </c>
      <c r="Q26" s="20" t="n">
        <f aca="false">(+$G26/$C26)/12</f>
        <v>500</v>
      </c>
      <c r="R26" s="20" t="n">
        <f aca="false">(+$G26/$C26)/12</f>
        <v>500</v>
      </c>
      <c r="S26" s="20" t="n">
        <f aca="false">(+$G26/$C26)/12</f>
        <v>500</v>
      </c>
      <c r="T26" s="20" t="n">
        <f aca="false">(+$G26/$C26)/12</f>
        <v>500</v>
      </c>
      <c r="V26" s="20" t="n">
        <f aca="false">SUM(I26:U26)</f>
        <v>6000</v>
      </c>
    </row>
    <row r="27" customFormat="false" ht="12.75" hidden="false" customHeight="false" outlineLevel="0" collapsed="false">
      <c r="A27" s="0" t="s">
        <v>48</v>
      </c>
      <c r="B27" s="0" t="s">
        <v>31</v>
      </c>
      <c r="C27" s="0" t="n">
        <v>4</v>
      </c>
      <c r="E27" s="19" t="n">
        <v>37165</v>
      </c>
      <c r="G27" s="20" t="n">
        <v>120800</v>
      </c>
      <c r="I27" s="20" t="n">
        <f aca="false">(+$G27/$C27)/12</f>
        <v>2516.66666666667</v>
      </c>
      <c r="J27" s="20" t="n">
        <f aca="false">(+$G27/$C27)/12</f>
        <v>2516.66666666667</v>
      </c>
      <c r="K27" s="20" t="n">
        <f aca="false">(+$G27/$C27)/12</f>
        <v>2516.66666666667</v>
      </c>
      <c r="L27" s="20" t="n">
        <f aca="false">(+$G27/$C27)/12</f>
        <v>2516.66666666667</v>
      </c>
      <c r="M27" s="20" t="n">
        <f aca="false">(+$G27/$C27)/12</f>
        <v>2516.66666666667</v>
      </c>
      <c r="N27" s="20" t="n">
        <f aca="false">(+$G27/$C27)/12</f>
        <v>2516.66666666667</v>
      </c>
      <c r="O27" s="20" t="n">
        <f aca="false">(+$G27/$C27)/12</f>
        <v>2516.66666666667</v>
      </c>
      <c r="P27" s="20" t="n">
        <f aca="false">(+$G27/$C27)/12</f>
        <v>2516.66666666667</v>
      </c>
      <c r="Q27" s="20" t="n">
        <f aca="false">(+$G27/$C27)/12</f>
        <v>2516.66666666667</v>
      </c>
      <c r="R27" s="20" t="n">
        <f aca="false">(+$G27/$C27)/12</f>
        <v>2516.66666666667</v>
      </c>
      <c r="S27" s="20" t="n">
        <f aca="false">(+$G27/$C27)/12</f>
        <v>2516.66666666667</v>
      </c>
      <c r="T27" s="20" t="n">
        <f aca="false">(+$G27/$C27)/12</f>
        <v>2516.66666666667</v>
      </c>
      <c r="V27" s="20" t="n">
        <f aca="false">SUM(I27:U27)</f>
        <v>30200</v>
      </c>
    </row>
    <row r="28" customFormat="false" ht="12.75" hidden="false" customHeight="false" outlineLevel="0" collapsed="false">
      <c r="A28" s="0" t="s">
        <v>49</v>
      </c>
      <c r="B28" s="0" t="s">
        <v>31</v>
      </c>
      <c r="C28" s="0" t="n">
        <v>2</v>
      </c>
      <c r="E28" s="19" t="n">
        <v>37196</v>
      </c>
      <c r="G28" s="20" t="n">
        <v>215000</v>
      </c>
      <c r="I28" s="20" t="n">
        <f aca="false">(+$G28/$C28)/12</f>
        <v>8958.33333333333</v>
      </c>
      <c r="J28" s="20" t="n">
        <f aca="false">(+$G28/$C28)/12</f>
        <v>8958.33333333333</v>
      </c>
      <c r="K28" s="20" t="n">
        <f aca="false">(+$G28/$C28)/12</f>
        <v>8958.33333333333</v>
      </c>
      <c r="L28" s="20" t="n">
        <f aca="false">(+$G28/$C28)/12</f>
        <v>8958.33333333333</v>
      </c>
      <c r="M28" s="20" t="n">
        <f aca="false">(+$G28/$C28)/12</f>
        <v>8958.33333333333</v>
      </c>
      <c r="N28" s="20" t="n">
        <f aca="false">(+$G28/$C28)/12</f>
        <v>8958.33333333333</v>
      </c>
      <c r="O28" s="20" t="n">
        <f aca="false">(+$G28/$C28)/12</f>
        <v>8958.33333333333</v>
      </c>
      <c r="P28" s="20" t="n">
        <f aca="false">(+$G28/$C28)/12</f>
        <v>8958.33333333333</v>
      </c>
      <c r="Q28" s="20" t="n">
        <f aca="false">(+$G28/$C28)/12</f>
        <v>8958.33333333333</v>
      </c>
      <c r="R28" s="20" t="n">
        <f aca="false">(+$G28/$C28)/12</f>
        <v>8958.33333333333</v>
      </c>
      <c r="S28" s="20" t="n">
        <v>0</v>
      </c>
      <c r="T28" s="20" t="n">
        <v>0</v>
      </c>
      <c r="V28" s="20" t="n">
        <f aca="false">SUM(I28:U28)</f>
        <v>89583.3333333333</v>
      </c>
    </row>
    <row r="29" customFormat="false" ht="12.75" hidden="false" customHeight="false" outlineLevel="0" collapsed="false">
      <c r="A29" s="0" t="s">
        <v>50</v>
      </c>
      <c r="B29" s="0" t="s">
        <v>31</v>
      </c>
      <c r="C29" s="0" t="n">
        <v>8</v>
      </c>
      <c r="E29" s="19" t="n">
        <v>37196</v>
      </c>
      <c r="G29" s="20" t="n">
        <v>275000</v>
      </c>
      <c r="I29" s="20" t="n">
        <f aca="false">(+$G29/$C29)/12</f>
        <v>2864.58333333333</v>
      </c>
      <c r="J29" s="20" t="n">
        <f aca="false">(+$G29/$C29)/12</f>
        <v>2864.58333333333</v>
      </c>
      <c r="K29" s="20" t="n">
        <f aca="false">(+$G29/$C29)/12</f>
        <v>2864.58333333333</v>
      </c>
      <c r="L29" s="20" t="n">
        <f aca="false">(+$G29/$C29)/12</f>
        <v>2864.58333333333</v>
      </c>
      <c r="M29" s="20" t="n">
        <f aca="false">(+$G29/$C29)/12</f>
        <v>2864.58333333333</v>
      </c>
      <c r="N29" s="20" t="n">
        <f aca="false">(+$G29/$C29)/12</f>
        <v>2864.58333333333</v>
      </c>
      <c r="O29" s="20" t="n">
        <f aca="false">(+$G29/$C29)/12</f>
        <v>2864.58333333333</v>
      </c>
      <c r="P29" s="20" t="n">
        <f aca="false">(+$G29/$C29)/12</f>
        <v>2864.58333333333</v>
      </c>
      <c r="Q29" s="20" t="n">
        <f aca="false">(+$G29/$C29)/12</f>
        <v>2864.58333333333</v>
      </c>
      <c r="R29" s="20" t="n">
        <f aca="false">(+$G29/$C29)/12</f>
        <v>2864.58333333333</v>
      </c>
      <c r="S29" s="20" t="n">
        <f aca="false">(+$G29/$C29)/12</f>
        <v>2864.58333333333</v>
      </c>
      <c r="T29" s="20" t="n">
        <f aca="false">(+$G29/$C29)/12</f>
        <v>2864.58333333333</v>
      </c>
      <c r="V29" s="20" t="n">
        <f aca="false">SUM(I29:U29)</f>
        <v>34375</v>
      </c>
    </row>
    <row r="30" customFormat="false" ht="12.75" hidden="false" customHeight="false" outlineLevel="0" collapsed="false">
      <c r="A30" s="0" t="s">
        <v>51</v>
      </c>
      <c r="B30" s="0" t="s">
        <v>31</v>
      </c>
      <c r="C30" s="0" t="n">
        <v>6</v>
      </c>
      <c r="E30" s="19" t="n">
        <v>37196</v>
      </c>
      <c r="G30" s="20" t="n">
        <v>199000</v>
      </c>
      <c r="I30" s="20" t="n">
        <f aca="false">(+$G30/$C30)/12</f>
        <v>2763.88888888889</v>
      </c>
      <c r="J30" s="20" t="n">
        <f aca="false">(+$G30/$C30)/12</f>
        <v>2763.88888888889</v>
      </c>
      <c r="K30" s="20" t="n">
        <f aca="false">(+$G30/$C30)/12</f>
        <v>2763.88888888889</v>
      </c>
      <c r="L30" s="20" t="n">
        <f aca="false">(+$G30/$C30)/12</f>
        <v>2763.88888888889</v>
      </c>
      <c r="M30" s="20" t="n">
        <f aca="false">(+$G30/$C30)/12</f>
        <v>2763.88888888889</v>
      </c>
      <c r="N30" s="20" t="n">
        <f aca="false">(+$G30/$C30)/12</f>
        <v>2763.88888888889</v>
      </c>
      <c r="O30" s="20" t="n">
        <f aca="false">(+$G30/$C30)/12</f>
        <v>2763.88888888889</v>
      </c>
      <c r="P30" s="20" t="n">
        <f aca="false">(+$G30/$C30)/12</f>
        <v>2763.88888888889</v>
      </c>
      <c r="Q30" s="20" t="n">
        <f aca="false">(+$G30/$C30)/12</f>
        <v>2763.88888888889</v>
      </c>
      <c r="R30" s="20" t="n">
        <f aca="false">(+$G30/$C30)/12</f>
        <v>2763.88888888889</v>
      </c>
      <c r="S30" s="20" t="n">
        <f aca="false">(+$G30/$C30)/12</f>
        <v>2763.88888888889</v>
      </c>
      <c r="T30" s="20" t="n">
        <f aca="false">(+$G30/$C30)/12</f>
        <v>2763.88888888889</v>
      </c>
      <c r="V30" s="20" t="n">
        <f aca="false">SUM(I30:U30)</f>
        <v>33166.6666666667</v>
      </c>
    </row>
    <row r="31" customFormat="false" ht="12.75" hidden="false" customHeight="false" outlineLevel="0" collapsed="false">
      <c r="A31" s="0" t="s">
        <v>52</v>
      </c>
      <c r="B31" s="0" t="s">
        <v>31</v>
      </c>
      <c r="C31" s="0" t="n">
        <v>5</v>
      </c>
      <c r="E31" s="19" t="n">
        <v>37196</v>
      </c>
      <c r="G31" s="20" t="n">
        <v>2914205</v>
      </c>
      <c r="I31" s="20" t="n">
        <f aca="false">(+$G31/$C31)/12</f>
        <v>48570.0833333333</v>
      </c>
      <c r="J31" s="20" t="n">
        <f aca="false">(+$G31/$C31)/12</f>
        <v>48570.0833333333</v>
      </c>
      <c r="K31" s="20" t="n">
        <f aca="false">(+$G31/$C31)/12</f>
        <v>48570.0833333333</v>
      </c>
      <c r="L31" s="20" t="n">
        <f aca="false">(+$G31/$C31)/12</f>
        <v>48570.0833333333</v>
      </c>
      <c r="M31" s="20" t="n">
        <f aca="false">(+$G31/$C31)/12</f>
        <v>48570.0833333333</v>
      </c>
      <c r="N31" s="20" t="n">
        <f aca="false">(+$G31/$C31)/12</f>
        <v>48570.0833333333</v>
      </c>
      <c r="O31" s="20" t="n">
        <f aca="false">(+$G31/$C31)/12</f>
        <v>48570.0833333333</v>
      </c>
      <c r="P31" s="20" t="n">
        <f aca="false">(+$G31/$C31)/12</f>
        <v>48570.0833333333</v>
      </c>
      <c r="Q31" s="20" t="n">
        <f aca="false">(+$G31/$C31)/12</f>
        <v>48570.0833333333</v>
      </c>
      <c r="R31" s="20" t="n">
        <f aca="false">(+$G31/$C31)/12</f>
        <v>48570.0833333333</v>
      </c>
      <c r="S31" s="20" t="n">
        <f aca="false">(+$G31/$C31)/12</f>
        <v>48570.0833333333</v>
      </c>
      <c r="T31" s="20" t="n">
        <f aca="false">(+$G31/$C31)/12</f>
        <v>48570.0833333333</v>
      </c>
      <c r="V31" s="20" t="n">
        <f aca="false">SUM(I31:U31)</f>
        <v>582841</v>
      </c>
    </row>
    <row r="32" customFormat="false" ht="12.75" hidden="false" customHeight="false" outlineLevel="0" collapsed="false">
      <c r="E32" s="19"/>
      <c r="G32" s="20"/>
    </row>
    <row r="33" customFormat="false" ht="12.75" hidden="false" customHeight="false" outlineLevel="0" collapsed="false">
      <c r="A33" s="23" t="s">
        <v>53</v>
      </c>
      <c r="G33" s="20" t="n">
        <f aca="false">SUM(G11:G31)</f>
        <v>18931546</v>
      </c>
      <c r="I33" s="20" t="n">
        <f aca="false">SUM(I11:I31)</f>
        <v>251392.096031746</v>
      </c>
      <c r="J33" s="20" t="n">
        <f aca="false">SUM(J11:J31)</f>
        <v>251392.096031746</v>
      </c>
      <c r="K33" s="20" t="n">
        <f aca="false">SUM(K11:K31)</f>
        <v>251392.096031746</v>
      </c>
      <c r="L33" s="20" t="n">
        <f aca="false">SUM(L11:L31)</f>
        <v>251392.096031746</v>
      </c>
      <c r="M33" s="20" t="n">
        <f aca="false">SUM(M11:M31)</f>
        <v>251392.096031746</v>
      </c>
      <c r="N33" s="20" t="n">
        <f aca="false">SUM(N11:N31)</f>
        <v>251392.096031746</v>
      </c>
      <c r="O33" s="20" t="n">
        <f aca="false">SUM(O11:O31)</f>
        <v>251392.096031746</v>
      </c>
      <c r="P33" s="20" t="n">
        <f aca="false">SUM(P11:P31)</f>
        <v>247975.429365079</v>
      </c>
      <c r="Q33" s="20" t="n">
        <f aca="false">SUM(Q11:Q31)</f>
        <v>247975.429365079</v>
      </c>
      <c r="R33" s="20" t="n">
        <f aca="false">SUM(R11:R31)</f>
        <v>247975.429365079</v>
      </c>
      <c r="S33" s="20" t="n">
        <f aca="false">SUM(S11:S31)</f>
        <v>239017.096031746</v>
      </c>
      <c r="T33" s="20" t="n">
        <f aca="false">SUM(T11:T31)</f>
        <v>239017.096031746</v>
      </c>
      <c r="V33" s="20" t="n">
        <f aca="false">SUM(I33:U33)</f>
        <v>2981705.15238095</v>
      </c>
    </row>
    <row r="34" customFormat="false" ht="12.75" hidden="false" customHeight="false" outlineLevel="0" collapsed="false">
      <c r="A34" s="8" t="s">
        <v>54</v>
      </c>
    </row>
    <row r="36" customFormat="false" ht="12.75" hidden="false" customHeight="false" outlineLevel="0" collapsed="false">
      <c r="A36" s="0" t="s">
        <v>55</v>
      </c>
      <c r="B36" s="0" t="s">
        <v>31</v>
      </c>
      <c r="C36" s="0" t="n">
        <v>5</v>
      </c>
      <c r="E36" s="19" t="n">
        <v>37561</v>
      </c>
      <c r="G36" s="20" t="n">
        <v>15000000</v>
      </c>
      <c r="I36" s="20" t="n">
        <f aca="false">(+$G36/$C36)/12</f>
        <v>250000</v>
      </c>
      <c r="J36" s="20" t="n">
        <f aca="false">(+$G36/$C36)/12</f>
        <v>250000</v>
      </c>
      <c r="K36" s="20" t="n">
        <f aca="false">(+$G36/$C36)/12</f>
        <v>250000</v>
      </c>
      <c r="L36" s="20" t="n">
        <f aca="false">(+$G36/$C36)/12</f>
        <v>250000</v>
      </c>
      <c r="M36" s="20" t="n">
        <f aca="false">(+$G36/$C36)/12</f>
        <v>250000</v>
      </c>
      <c r="N36" s="20" t="n">
        <f aca="false">(+$G36/$C36)/12</f>
        <v>250000</v>
      </c>
      <c r="O36" s="20" t="n">
        <f aca="false">(+$G36/$C36)/12</f>
        <v>250000</v>
      </c>
      <c r="P36" s="20" t="n">
        <f aca="false">(+$G36/$C36)/12</f>
        <v>250000</v>
      </c>
      <c r="Q36" s="20" t="n">
        <f aca="false">(+$G36/$C36)/12</f>
        <v>250000</v>
      </c>
      <c r="R36" s="20" t="n">
        <f aca="false">(+$G36/$C36)/12</f>
        <v>250000</v>
      </c>
      <c r="S36" s="20" t="n">
        <f aca="false">(+$G36/$C36)/12</f>
        <v>250000</v>
      </c>
      <c r="T36" s="20" t="n">
        <f aca="false">(+$G36/$C36)/12</f>
        <v>250000</v>
      </c>
      <c r="V36" s="20" t="n">
        <f aca="false">SUM(I36:U36)</f>
        <v>3000000</v>
      </c>
    </row>
    <row r="37" customFormat="false" ht="12.75" hidden="false" customHeight="false" outlineLevel="0" collapsed="false">
      <c r="A37" s="0" t="s">
        <v>56</v>
      </c>
      <c r="B37" s="0" t="s">
        <v>31</v>
      </c>
      <c r="C37" s="0" t="n">
        <v>6</v>
      </c>
      <c r="E37" s="19" t="n">
        <v>37621</v>
      </c>
      <c r="G37" s="20" t="n">
        <v>4700000</v>
      </c>
      <c r="I37" s="20" t="n">
        <f aca="false">(+$G37/$C37)/12</f>
        <v>65277.7777777778</v>
      </c>
      <c r="J37" s="20" t="n">
        <f aca="false">(+$G37/$C37)/12</f>
        <v>65277.7777777778</v>
      </c>
      <c r="K37" s="20" t="n">
        <f aca="false">(+$G37/$C37)/12</f>
        <v>65277.7777777778</v>
      </c>
      <c r="L37" s="20" t="n">
        <f aca="false">(+$G37/$C37)/12</f>
        <v>65277.7777777778</v>
      </c>
      <c r="M37" s="20" t="n">
        <f aca="false">(+$G37/$C37)/12</f>
        <v>65277.7777777778</v>
      </c>
      <c r="N37" s="20" t="n">
        <f aca="false">(+$G37/$C37)/12</f>
        <v>65277.7777777778</v>
      </c>
      <c r="O37" s="20" t="n">
        <f aca="false">(+$G37/$C37)/12</f>
        <v>65277.7777777778</v>
      </c>
      <c r="P37" s="20" t="n">
        <f aca="false">(+$G37/$C37)/12</f>
        <v>65277.7777777778</v>
      </c>
      <c r="Q37" s="20" t="n">
        <f aca="false">(+$G37/$C37)/12</f>
        <v>65277.7777777778</v>
      </c>
      <c r="R37" s="20" t="n">
        <f aca="false">(+$G37/$C37)/12</f>
        <v>65277.7777777778</v>
      </c>
      <c r="S37" s="20" t="n">
        <f aca="false">(+$G37/$C37)/12</f>
        <v>65277.7777777778</v>
      </c>
      <c r="T37" s="20" t="n">
        <f aca="false">(+$G37/$C37)/12</f>
        <v>65277.7777777778</v>
      </c>
      <c r="V37" s="20" t="n">
        <f aca="false">SUM(I37:U37)</f>
        <v>783333.333333333</v>
      </c>
    </row>
    <row r="38" customFormat="false" ht="12.75" hidden="false" customHeight="false" outlineLevel="0" collapsed="false">
      <c r="A38" s="0" t="s">
        <v>57</v>
      </c>
      <c r="B38" s="0" t="s">
        <v>31</v>
      </c>
      <c r="C38" s="0" t="n">
        <v>6</v>
      </c>
      <c r="E38" s="19" t="n">
        <v>37561</v>
      </c>
      <c r="G38" s="20" t="n">
        <v>360000</v>
      </c>
      <c r="I38" s="20" t="n">
        <f aca="false">(+$G38/$C38)/12</f>
        <v>5000</v>
      </c>
      <c r="J38" s="20" t="n">
        <f aca="false">(+$G38/$C38)/12</f>
        <v>5000</v>
      </c>
      <c r="K38" s="20" t="n">
        <f aca="false">(+$G38/$C38)/12</f>
        <v>5000</v>
      </c>
      <c r="L38" s="20" t="n">
        <f aca="false">(+$G38/$C38)/12</f>
        <v>5000</v>
      </c>
      <c r="M38" s="20" t="n">
        <f aca="false">(+$G38/$C38)/12</f>
        <v>5000</v>
      </c>
      <c r="N38" s="20" t="n">
        <f aca="false">(+$G38/$C38)/12</f>
        <v>5000</v>
      </c>
      <c r="O38" s="20" t="n">
        <f aca="false">(+$G38/$C38)/12</f>
        <v>5000</v>
      </c>
      <c r="P38" s="20" t="n">
        <f aca="false">(+$G38/$C38)/12</f>
        <v>5000</v>
      </c>
      <c r="Q38" s="20" t="n">
        <f aca="false">(+$G38/$C38)/12</f>
        <v>5000</v>
      </c>
      <c r="R38" s="20" t="n">
        <f aca="false">(+$G38/$C38)/12</f>
        <v>5000</v>
      </c>
      <c r="S38" s="20" t="n">
        <f aca="false">(+$G38/$C38)/12</f>
        <v>5000</v>
      </c>
      <c r="T38" s="20" t="n">
        <f aca="false">(+$G38/$C38)/12</f>
        <v>5000</v>
      </c>
      <c r="V38" s="20" t="n">
        <f aca="false">SUM(I38:U38)</f>
        <v>60000</v>
      </c>
    </row>
    <row r="39" customFormat="false" ht="12.75" hidden="false" customHeight="false" outlineLevel="0" collapsed="false">
      <c r="A39" s="0" t="s">
        <v>58</v>
      </c>
      <c r="B39" s="0" t="s">
        <v>31</v>
      </c>
      <c r="C39" s="0" t="n">
        <v>6</v>
      </c>
      <c r="E39" s="19" t="n">
        <v>37561</v>
      </c>
      <c r="G39" s="20" t="n">
        <v>360000</v>
      </c>
      <c r="I39" s="20" t="n">
        <f aca="false">(+$G39/$C39)/12</f>
        <v>5000</v>
      </c>
      <c r="J39" s="20" t="n">
        <f aca="false">(+$G39/$C39)/12</f>
        <v>5000</v>
      </c>
      <c r="K39" s="20" t="n">
        <f aca="false">(+$G39/$C39)/12</f>
        <v>5000</v>
      </c>
      <c r="L39" s="20" t="n">
        <f aca="false">(+$G39/$C39)/12</f>
        <v>5000</v>
      </c>
      <c r="M39" s="20" t="n">
        <f aca="false">(+$G39/$C39)/12</f>
        <v>5000</v>
      </c>
      <c r="N39" s="20" t="n">
        <f aca="false">(+$G39/$C39)/12</f>
        <v>5000</v>
      </c>
      <c r="O39" s="20" t="n">
        <f aca="false">(+$G39/$C39)/12</f>
        <v>5000</v>
      </c>
      <c r="P39" s="20" t="n">
        <f aca="false">(+$G39/$C39)/12</f>
        <v>5000</v>
      </c>
      <c r="Q39" s="20" t="n">
        <f aca="false">(+$G39/$C39)/12</f>
        <v>5000</v>
      </c>
      <c r="R39" s="20" t="n">
        <f aca="false">(+$G39/$C39)/12</f>
        <v>5000</v>
      </c>
      <c r="S39" s="20" t="n">
        <f aca="false">(+$G39/$C39)/12</f>
        <v>5000</v>
      </c>
      <c r="T39" s="20" t="n">
        <f aca="false">(+$G39/$C39)/12</f>
        <v>5000</v>
      </c>
      <c r="V39" s="20" t="n">
        <f aca="false">SUM(I39:U39)</f>
        <v>60000</v>
      </c>
    </row>
    <row r="40" customFormat="false" ht="12.75" hidden="false" customHeight="false" outlineLevel="0" collapsed="false">
      <c r="A40" s="0" t="s">
        <v>59</v>
      </c>
      <c r="B40" s="0" t="s">
        <v>31</v>
      </c>
      <c r="C40" s="0" t="n">
        <v>5</v>
      </c>
      <c r="E40" s="19" t="n">
        <v>37408</v>
      </c>
      <c r="G40" s="20" t="n">
        <v>100000</v>
      </c>
      <c r="I40" s="20" t="n">
        <f aca="false">(+$G40/$C40)/12</f>
        <v>1666.66666666667</v>
      </c>
      <c r="J40" s="20" t="n">
        <f aca="false">(+$G40/$C40)/12</f>
        <v>1666.66666666667</v>
      </c>
      <c r="K40" s="20" t="n">
        <f aca="false">(+$G40/$C40)/12</f>
        <v>1666.66666666667</v>
      </c>
      <c r="L40" s="20" t="n">
        <f aca="false">(+$G40/$C40)/12</f>
        <v>1666.66666666667</v>
      </c>
      <c r="M40" s="20" t="n">
        <f aca="false">(+$G40/$C40)/12</f>
        <v>1666.66666666667</v>
      </c>
      <c r="N40" s="20" t="n">
        <f aca="false">(+$G40/$C40)/12</f>
        <v>1666.66666666667</v>
      </c>
      <c r="O40" s="20" t="n">
        <f aca="false">(+$G40/$C40)/12</f>
        <v>1666.66666666667</v>
      </c>
      <c r="P40" s="20" t="n">
        <f aca="false">(+$G40/$C40)/12</f>
        <v>1666.66666666667</v>
      </c>
      <c r="Q40" s="20" t="n">
        <f aca="false">(+$G40/$C40)/12</f>
        <v>1666.66666666667</v>
      </c>
      <c r="R40" s="20" t="n">
        <f aca="false">(+$G40/$C40)/12</f>
        <v>1666.66666666667</v>
      </c>
      <c r="S40" s="20" t="n">
        <f aca="false">(+$G40/$C40)/12</f>
        <v>1666.66666666667</v>
      </c>
      <c r="T40" s="20" t="n">
        <f aca="false">(+$G40/$C40)/12</f>
        <v>1666.66666666667</v>
      </c>
      <c r="V40" s="20" t="n">
        <f aca="false">SUM(I40:U40)</f>
        <v>20000</v>
      </c>
    </row>
    <row r="41" customFormat="false" ht="12.75" hidden="false" customHeight="false" outlineLevel="0" collapsed="false">
      <c r="A41" s="0" t="s">
        <v>60</v>
      </c>
      <c r="B41" s="0" t="s">
        <v>31</v>
      </c>
      <c r="C41" s="0" t="n">
        <v>5</v>
      </c>
      <c r="E41" s="19" t="n">
        <v>37437</v>
      </c>
      <c r="G41" s="20" t="n">
        <v>200000</v>
      </c>
      <c r="I41" s="20" t="n">
        <f aca="false">(+$G41/$C41)/12</f>
        <v>3333.33333333333</v>
      </c>
      <c r="J41" s="20" t="n">
        <f aca="false">(+$G41/$C41)/12</f>
        <v>3333.33333333333</v>
      </c>
      <c r="K41" s="20" t="n">
        <f aca="false">(+$G41/$C41)/12</f>
        <v>3333.33333333333</v>
      </c>
      <c r="L41" s="20" t="n">
        <f aca="false">(+$G41/$C41)/12</f>
        <v>3333.33333333333</v>
      </c>
      <c r="M41" s="20" t="n">
        <f aca="false">(+$G41/$C41)/12</f>
        <v>3333.33333333333</v>
      </c>
      <c r="N41" s="20" t="n">
        <f aca="false">(+$G41/$C41)/12</f>
        <v>3333.33333333333</v>
      </c>
      <c r="O41" s="20" t="n">
        <f aca="false">(+$G41/$C41)/12</f>
        <v>3333.33333333333</v>
      </c>
      <c r="P41" s="20" t="n">
        <f aca="false">(+$G41/$C41)/12</f>
        <v>3333.33333333333</v>
      </c>
      <c r="Q41" s="20" t="n">
        <f aca="false">(+$G41/$C41)/12</f>
        <v>3333.33333333333</v>
      </c>
      <c r="R41" s="20" t="n">
        <f aca="false">(+$G41/$C41)/12</f>
        <v>3333.33333333333</v>
      </c>
      <c r="S41" s="20" t="n">
        <f aca="false">(+$G41/$C41)/12</f>
        <v>3333.33333333333</v>
      </c>
      <c r="T41" s="20" t="n">
        <f aca="false">(+$G41/$C41)/12</f>
        <v>3333.33333333333</v>
      </c>
      <c r="V41" s="20" t="n">
        <f aca="false">SUM(I41:U41)</f>
        <v>40000</v>
      </c>
    </row>
    <row r="42" customFormat="false" ht="12.75" hidden="false" customHeight="false" outlineLevel="0" collapsed="false">
      <c r="A42" s="0" t="s">
        <v>61</v>
      </c>
      <c r="B42" s="0" t="s">
        <v>31</v>
      </c>
      <c r="C42" s="0" t="n">
        <v>5</v>
      </c>
      <c r="E42" s="19" t="n">
        <v>37561</v>
      </c>
      <c r="G42" s="20" t="n">
        <v>2200000</v>
      </c>
      <c r="I42" s="20" t="n">
        <f aca="false">(+$G42/$C42)/12</f>
        <v>36666.6666666667</v>
      </c>
      <c r="J42" s="20" t="n">
        <f aca="false">(+$G42/$C42)/12</f>
        <v>36666.6666666667</v>
      </c>
      <c r="K42" s="20" t="n">
        <f aca="false">(+$G42/$C42)/12</f>
        <v>36666.6666666667</v>
      </c>
      <c r="L42" s="20" t="n">
        <f aca="false">(+$G42/$C42)/12</f>
        <v>36666.6666666667</v>
      </c>
      <c r="M42" s="20" t="n">
        <f aca="false">(+$G42/$C42)/12</f>
        <v>36666.6666666667</v>
      </c>
      <c r="N42" s="20" t="n">
        <f aca="false">(+$G42/$C42)/12</f>
        <v>36666.6666666667</v>
      </c>
      <c r="O42" s="20" t="n">
        <f aca="false">(+$G42/$C42)/12</f>
        <v>36666.6666666667</v>
      </c>
      <c r="P42" s="20" t="n">
        <f aca="false">(+$G42/$C42)/12</f>
        <v>36666.6666666667</v>
      </c>
      <c r="Q42" s="20" t="n">
        <f aca="false">(+$G42/$C42)/12</f>
        <v>36666.6666666667</v>
      </c>
      <c r="R42" s="20" t="n">
        <f aca="false">(+$G42/$C42)/12</f>
        <v>36666.6666666667</v>
      </c>
      <c r="S42" s="20" t="n">
        <f aca="false">(+$G42/$C42)/12</f>
        <v>36666.6666666667</v>
      </c>
      <c r="T42" s="20" t="n">
        <f aca="false">(+$G42/$C42)/12</f>
        <v>36666.6666666667</v>
      </c>
      <c r="V42" s="20" t="n">
        <f aca="false">SUM(I42:U42)</f>
        <v>440000</v>
      </c>
    </row>
    <row r="43" customFormat="false" ht="12.75" hidden="false" customHeight="false" outlineLevel="0" collapsed="false">
      <c r="A43" s="0" t="s">
        <v>62</v>
      </c>
      <c r="B43" s="0" t="s">
        <v>31</v>
      </c>
      <c r="C43" s="0" t="n">
        <v>5</v>
      </c>
      <c r="E43" s="19" t="n">
        <v>37561</v>
      </c>
      <c r="G43" s="20" t="n">
        <v>300000</v>
      </c>
      <c r="I43" s="20" t="n">
        <f aca="false">(+$G43/$C43)/12</f>
        <v>5000</v>
      </c>
      <c r="J43" s="20" t="n">
        <f aca="false">(+$G43/$C43)/12</f>
        <v>5000</v>
      </c>
      <c r="K43" s="20" t="n">
        <f aca="false">(+$G43/$C43)/12</f>
        <v>5000</v>
      </c>
      <c r="L43" s="20" t="n">
        <f aca="false">(+$G43/$C43)/12</f>
        <v>5000</v>
      </c>
      <c r="M43" s="20" t="n">
        <f aca="false">(+$G43/$C43)/12</f>
        <v>5000</v>
      </c>
      <c r="N43" s="20" t="n">
        <f aca="false">(+$G43/$C43)/12</f>
        <v>5000</v>
      </c>
      <c r="O43" s="20" t="n">
        <f aca="false">(+$G43/$C43)/12</f>
        <v>5000</v>
      </c>
      <c r="P43" s="20" t="n">
        <f aca="false">(+$G43/$C43)/12</f>
        <v>5000</v>
      </c>
      <c r="Q43" s="20" t="n">
        <f aca="false">(+$G43/$C43)/12</f>
        <v>5000</v>
      </c>
      <c r="R43" s="20" t="n">
        <f aca="false">(+$G43/$C43)/12</f>
        <v>5000</v>
      </c>
      <c r="S43" s="20" t="n">
        <f aca="false">(+$G43/$C43)/12</f>
        <v>5000</v>
      </c>
      <c r="T43" s="20" t="n">
        <f aca="false">(+$G43/$C43)/12</f>
        <v>5000</v>
      </c>
      <c r="V43" s="20" t="n">
        <f aca="false">SUM(I43:U43)</f>
        <v>60000</v>
      </c>
    </row>
    <row r="44" customFormat="false" ht="12.75" hidden="false" customHeight="false" outlineLevel="0" collapsed="false">
      <c r="A44" s="0" t="s">
        <v>63</v>
      </c>
      <c r="B44" s="0" t="s">
        <v>34</v>
      </c>
      <c r="C44" s="0" t="n">
        <v>10</v>
      </c>
      <c r="E44" s="19" t="n">
        <v>37621</v>
      </c>
      <c r="G44" s="20" t="n">
        <v>3500000</v>
      </c>
      <c r="I44" s="20" t="n">
        <f aca="false">(+$G44/$C44)/12</f>
        <v>29166.6666666667</v>
      </c>
      <c r="J44" s="20" t="n">
        <f aca="false">(+$G44/$C44)/12</f>
        <v>29166.6666666667</v>
      </c>
      <c r="K44" s="20" t="n">
        <f aca="false">(+$G44/$C44)/12</f>
        <v>29166.6666666667</v>
      </c>
      <c r="L44" s="20" t="n">
        <f aca="false">(+$G44/$C44)/12</f>
        <v>29166.6666666667</v>
      </c>
      <c r="M44" s="20" t="n">
        <f aca="false">(+$G44/$C44)/12</f>
        <v>29166.6666666667</v>
      </c>
      <c r="N44" s="20" t="n">
        <f aca="false">(+$G44/$C44)/12</f>
        <v>29166.6666666667</v>
      </c>
      <c r="O44" s="20" t="n">
        <f aca="false">(+$G44/$C44)/12</f>
        <v>29166.6666666667</v>
      </c>
      <c r="P44" s="20" t="n">
        <f aca="false">(+$G44/$C44)/12</f>
        <v>29166.6666666667</v>
      </c>
      <c r="Q44" s="20" t="n">
        <f aca="false">(+$G44/$C44)/12</f>
        <v>29166.6666666667</v>
      </c>
      <c r="R44" s="20" t="n">
        <f aca="false">(+$G44/$C44)/12</f>
        <v>29166.6666666667</v>
      </c>
      <c r="S44" s="20" t="n">
        <f aca="false">(+$G44/$C44)/12</f>
        <v>29166.6666666667</v>
      </c>
      <c r="T44" s="20" t="n">
        <f aca="false">(+$G44/$C44)/12</f>
        <v>29166.6666666667</v>
      </c>
      <c r="V44" s="20" t="n">
        <f aca="false">SUM(I44:U44)</f>
        <v>350000</v>
      </c>
    </row>
    <row r="45" customFormat="false" ht="12.75" hidden="false" customHeight="false" outlineLevel="0" collapsed="false">
      <c r="A45" s="0" t="s">
        <v>33</v>
      </c>
      <c r="B45" s="0" t="s">
        <v>34</v>
      </c>
      <c r="C45" s="0" t="n">
        <v>3</v>
      </c>
      <c r="E45" s="19" t="n">
        <v>37561</v>
      </c>
      <c r="G45" s="20" t="n">
        <v>300000</v>
      </c>
      <c r="I45" s="20" t="n">
        <f aca="false">(+$G45/$C45)/12</f>
        <v>8333.33333333333</v>
      </c>
      <c r="J45" s="20" t="n">
        <f aca="false">(+$G45/$C45)/12</f>
        <v>8333.33333333333</v>
      </c>
      <c r="K45" s="20" t="n">
        <f aca="false">(+$G45/$C45)/12</f>
        <v>8333.33333333333</v>
      </c>
      <c r="L45" s="20" t="n">
        <f aca="false">(+$G45/$C45)/12</f>
        <v>8333.33333333333</v>
      </c>
      <c r="M45" s="20" t="n">
        <f aca="false">(+$G45/$C45)/12</f>
        <v>8333.33333333333</v>
      </c>
      <c r="N45" s="20" t="n">
        <f aca="false">(+$G45/$C45)/12</f>
        <v>8333.33333333333</v>
      </c>
      <c r="O45" s="20" t="n">
        <f aca="false">(+$G45/$C45)/12</f>
        <v>8333.33333333333</v>
      </c>
      <c r="P45" s="20" t="n">
        <f aca="false">(+$G45/$C45)/12</f>
        <v>8333.33333333333</v>
      </c>
      <c r="Q45" s="20" t="n">
        <f aca="false">(+$G45/$C45)/12</f>
        <v>8333.33333333333</v>
      </c>
      <c r="R45" s="20" t="n">
        <f aca="false">(+$G45/$C45)/12</f>
        <v>8333.33333333333</v>
      </c>
      <c r="S45" s="20" t="n">
        <f aca="false">(+$G45/$C45)/12</f>
        <v>8333.33333333333</v>
      </c>
      <c r="T45" s="20" t="n">
        <f aca="false">(+$G45/$C45)/12</f>
        <v>8333.33333333333</v>
      </c>
      <c r="V45" s="20" t="n">
        <f aca="false">SUM(I45:U45)</f>
        <v>100000</v>
      </c>
    </row>
    <row r="46" customFormat="false" ht="12.75" hidden="false" customHeight="false" outlineLevel="0" collapsed="false">
      <c r="A46" s="0" t="s">
        <v>36</v>
      </c>
      <c r="B46" s="0" t="s">
        <v>34</v>
      </c>
      <c r="C46" s="0" t="n">
        <v>5</v>
      </c>
      <c r="E46" s="19" t="n">
        <v>37561</v>
      </c>
      <c r="G46" s="20" t="n">
        <v>710000</v>
      </c>
      <c r="I46" s="20" t="n">
        <f aca="false">(+$G46/$C46)/12</f>
        <v>11833.3333333333</v>
      </c>
      <c r="J46" s="20" t="n">
        <f aca="false">(+$G46/$C46)/12</f>
        <v>11833.3333333333</v>
      </c>
      <c r="K46" s="20" t="n">
        <f aca="false">(+$G46/$C46)/12</f>
        <v>11833.3333333333</v>
      </c>
      <c r="L46" s="20" t="n">
        <f aca="false">(+$G46/$C46)/12</f>
        <v>11833.3333333333</v>
      </c>
      <c r="M46" s="20" t="n">
        <f aca="false">(+$G46/$C46)/12</f>
        <v>11833.3333333333</v>
      </c>
      <c r="N46" s="20" t="n">
        <f aca="false">(+$G46/$C46)/12</f>
        <v>11833.3333333333</v>
      </c>
      <c r="O46" s="20" t="n">
        <f aca="false">(+$G46/$C46)/12</f>
        <v>11833.3333333333</v>
      </c>
      <c r="P46" s="20" t="n">
        <f aca="false">(+$G46/$C46)/12</f>
        <v>11833.3333333333</v>
      </c>
      <c r="Q46" s="20" t="n">
        <f aca="false">(+$G46/$C46)/12</f>
        <v>11833.3333333333</v>
      </c>
      <c r="R46" s="20" t="n">
        <f aca="false">(+$G46/$C46)/12</f>
        <v>11833.3333333333</v>
      </c>
      <c r="S46" s="20" t="n">
        <f aca="false">(+$G46/$C46)/12</f>
        <v>11833.3333333333</v>
      </c>
      <c r="T46" s="20" t="n">
        <f aca="false">(+$G46/$C46)/12</f>
        <v>11833.3333333333</v>
      </c>
      <c r="V46" s="20" t="n">
        <f aca="false">SUM(I46:U46)</f>
        <v>142000</v>
      </c>
    </row>
    <row r="47" customFormat="false" ht="12.75" hidden="false" customHeight="false" outlineLevel="0" collapsed="false">
      <c r="A47" s="0" t="s">
        <v>64</v>
      </c>
      <c r="B47" s="0" t="s">
        <v>34</v>
      </c>
      <c r="C47" s="0" t="n">
        <v>15</v>
      </c>
      <c r="E47" s="19" t="n">
        <v>37561</v>
      </c>
      <c r="G47" s="20" t="n">
        <v>5000000</v>
      </c>
      <c r="I47" s="20" t="n">
        <f aca="false">(+$G47/$C47)/12</f>
        <v>27777.7777777778</v>
      </c>
      <c r="J47" s="20" t="n">
        <f aca="false">(+$G47/$C47)/12</f>
        <v>27777.7777777778</v>
      </c>
      <c r="K47" s="20" t="n">
        <f aca="false">(+$G47/$C47)/12</f>
        <v>27777.7777777778</v>
      </c>
      <c r="L47" s="20" t="n">
        <f aca="false">(+$G47/$C47)/12</f>
        <v>27777.7777777778</v>
      </c>
      <c r="M47" s="20" t="n">
        <f aca="false">(+$G47/$C47)/12</f>
        <v>27777.7777777778</v>
      </c>
      <c r="N47" s="20" t="n">
        <f aca="false">(+$G47/$C47)/12</f>
        <v>27777.7777777778</v>
      </c>
      <c r="O47" s="20" t="n">
        <f aca="false">(+$G47/$C47)/12</f>
        <v>27777.7777777778</v>
      </c>
      <c r="P47" s="20" t="n">
        <f aca="false">(+$G47/$C47)/12</f>
        <v>27777.7777777778</v>
      </c>
      <c r="Q47" s="20" t="n">
        <f aca="false">(+$G47/$C47)/12</f>
        <v>27777.7777777778</v>
      </c>
      <c r="R47" s="20" t="n">
        <f aca="false">(+$G47/$C47)/12</f>
        <v>27777.7777777778</v>
      </c>
      <c r="S47" s="20" t="n">
        <f aca="false">(+$G47/$C47)/12</f>
        <v>27777.7777777778</v>
      </c>
      <c r="T47" s="20" t="n">
        <f aca="false">(+$G47/$C47)/12</f>
        <v>27777.7777777778</v>
      </c>
      <c r="V47" s="20" t="n">
        <f aca="false">SUM(I47:U47)</f>
        <v>333333.333333333</v>
      </c>
    </row>
    <row r="48" customFormat="false" ht="12.75" hidden="false" customHeight="false" outlineLevel="0" collapsed="false">
      <c r="A48" s="0" t="s">
        <v>65</v>
      </c>
      <c r="B48" s="0" t="s">
        <v>34</v>
      </c>
      <c r="C48" s="0" t="n">
        <v>15</v>
      </c>
      <c r="E48" s="19" t="n">
        <v>37561</v>
      </c>
      <c r="G48" s="20" t="n">
        <v>1250000</v>
      </c>
      <c r="I48" s="20" t="n">
        <f aca="false">(+$G48/$C48)/12</f>
        <v>6944.44444444444</v>
      </c>
      <c r="J48" s="20" t="n">
        <f aca="false">(+$G48/$C48)/12</f>
        <v>6944.44444444444</v>
      </c>
      <c r="K48" s="20" t="n">
        <f aca="false">(+$G48/$C48)/12</f>
        <v>6944.44444444444</v>
      </c>
      <c r="L48" s="20" t="n">
        <f aca="false">(+$G48/$C48)/12</f>
        <v>6944.44444444444</v>
      </c>
      <c r="M48" s="20" t="n">
        <f aca="false">(+$G48/$C48)/12</f>
        <v>6944.44444444444</v>
      </c>
      <c r="N48" s="20" t="n">
        <f aca="false">(+$G48/$C48)/12</f>
        <v>6944.44444444444</v>
      </c>
      <c r="O48" s="20" t="n">
        <f aca="false">(+$G48/$C48)/12</f>
        <v>6944.44444444444</v>
      </c>
      <c r="P48" s="20" t="n">
        <f aca="false">(+$G48/$C48)/12</f>
        <v>6944.44444444444</v>
      </c>
      <c r="Q48" s="20" t="n">
        <f aca="false">(+$G48/$C48)/12</f>
        <v>6944.44444444444</v>
      </c>
      <c r="R48" s="20" t="n">
        <f aca="false">(+$G48/$C48)/12</f>
        <v>6944.44444444444</v>
      </c>
      <c r="S48" s="20" t="n">
        <f aca="false">(+$G48/$C48)/12</f>
        <v>6944.44444444444</v>
      </c>
      <c r="T48" s="20" t="n">
        <f aca="false">(+$G48/$C48)/12</f>
        <v>6944.44444444444</v>
      </c>
      <c r="V48" s="20" t="n">
        <f aca="false">SUM(I48:U48)</f>
        <v>83333.3333333333</v>
      </c>
    </row>
    <row r="49" customFormat="false" ht="12.75" hidden="false" customHeight="false" outlineLevel="0" collapsed="false">
      <c r="A49" s="0" t="s">
        <v>66</v>
      </c>
      <c r="B49" s="0" t="s">
        <v>31</v>
      </c>
      <c r="C49" s="0" t="n">
        <v>10</v>
      </c>
      <c r="E49" s="19" t="n">
        <v>37561</v>
      </c>
      <c r="G49" s="20" t="n">
        <v>110000</v>
      </c>
      <c r="I49" s="20" t="n">
        <f aca="false">(+$G49/$C49)/12</f>
        <v>916.666666666667</v>
      </c>
      <c r="J49" s="20" t="n">
        <f aca="false">(+$G49/$C49)/12</f>
        <v>916.666666666667</v>
      </c>
      <c r="K49" s="20" t="n">
        <f aca="false">(+$G49/$C49)/12</f>
        <v>916.666666666667</v>
      </c>
      <c r="L49" s="20" t="n">
        <f aca="false">(+$G49/$C49)/12</f>
        <v>916.666666666667</v>
      </c>
      <c r="M49" s="20" t="n">
        <f aca="false">(+$G49/$C49)/12</f>
        <v>916.666666666667</v>
      </c>
      <c r="N49" s="20" t="n">
        <f aca="false">(+$G49/$C49)/12</f>
        <v>916.666666666667</v>
      </c>
      <c r="O49" s="20" t="n">
        <f aca="false">(+$G49/$C49)/12</f>
        <v>916.666666666667</v>
      </c>
      <c r="P49" s="20" t="n">
        <f aca="false">(+$G49/$C49)/12</f>
        <v>916.666666666667</v>
      </c>
      <c r="Q49" s="20" t="n">
        <f aca="false">(+$G49/$C49)/12</f>
        <v>916.666666666667</v>
      </c>
      <c r="R49" s="20" t="n">
        <f aca="false">(+$G49/$C49)/12</f>
        <v>916.666666666667</v>
      </c>
      <c r="S49" s="20" t="n">
        <f aca="false">(+$G49/$C49)/12</f>
        <v>916.666666666667</v>
      </c>
      <c r="T49" s="20" t="n">
        <f aca="false">(+$G49/$C49)/12</f>
        <v>916.666666666667</v>
      </c>
      <c r="V49" s="20" t="n">
        <f aca="false">SUM(I49:U49)</f>
        <v>11000</v>
      </c>
    </row>
    <row r="50" customFormat="false" ht="12.75" hidden="false" customHeight="false" outlineLevel="0" collapsed="false">
      <c r="A50" s="0" t="s">
        <v>37</v>
      </c>
      <c r="B50" s="0" t="s">
        <v>34</v>
      </c>
      <c r="C50" s="0" t="n">
        <v>15</v>
      </c>
      <c r="E50" s="19" t="n">
        <v>37621</v>
      </c>
      <c r="G50" s="20" t="n">
        <v>200000</v>
      </c>
      <c r="I50" s="20" t="n">
        <f aca="false">(+$G50/$C50)/12</f>
        <v>1111.11111111111</v>
      </c>
      <c r="J50" s="20" t="n">
        <f aca="false">(+$G50/$C50)/12</f>
        <v>1111.11111111111</v>
      </c>
      <c r="K50" s="20" t="n">
        <f aca="false">(+$G50/$C50)/12</f>
        <v>1111.11111111111</v>
      </c>
      <c r="L50" s="20" t="n">
        <f aca="false">(+$G50/$C50)/12</f>
        <v>1111.11111111111</v>
      </c>
      <c r="M50" s="20" t="n">
        <f aca="false">(+$G50/$C50)/12</f>
        <v>1111.11111111111</v>
      </c>
      <c r="N50" s="20" t="n">
        <f aca="false">(+$G50/$C50)/12</f>
        <v>1111.11111111111</v>
      </c>
      <c r="O50" s="20" t="n">
        <f aca="false">(+$G50/$C50)/12</f>
        <v>1111.11111111111</v>
      </c>
      <c r="P50" s="20" t="n">
        <f aca="false">(+$G50/$C50)/12</f>
        <v>1111.11111111111</v>
      </c>
      <c r="Q50" s="20" t="n">
        <f aca="false">(+$G50/$C50)/12</f>
        <v>1111.11111111111</v>
      </c>
      <c r="R50" s="20" t="n">
        <f aca="false">(+$G50/$C50)/12</f>
        <v>1111.11111111111</v>
      </c>
      <c r="S50" s="20" t="n">
        <f aca="false">(+$G50/$C50)/12</f>
        <v>1111.11111111111</v>
      </c>
      <c r="T50" s="20" t="n">
        <f aca="false">(+$G50/$C50)/12</f>
        <v>1111.11111111111</v>
      </c>
      <c r="V50" s="20" t="n">
        <f aca="false">SUM(I50:U50)</f>
        <v>13333.3333333333</v>
      </c>
    </row>
    <row r="51" customFormat="false" ht="12.75" hidden="false" customHeight="false" outlineLevel="0" collapsed="false">
      <c r="A51" s="0" t="s">
        <v>67</v>
      </c>
      <c r="B51" s="0" t="s">
        <v>31</v>
      </c>
      <c r="C51" s="0" t="n">
        <v>4</v>
      </c>
      <c r="E51" s="19" t="n">
        <v>37621</v>
      </c>
      <c r="G51" s="20" t="n">
        <v>40000</v>
      </c>
      <c r="I51" s="20" t="n">
        <f aca="false">(+$G51/$C51)/12</f>
        <v>833.333333333333</v>
      </c>
      <c r="J51" s="20" t="n">
        <f aca="false">(+$G51/$C51)/12</f>
        <v>833.333333333333</v>
      </c>
      <c r="K51" s="20" t="n">
        <f aca="false">(+$G51/$C51)/12</f>
        <v>833.333333333333</v>
      </c>
      <c r="L51" s="20" t="n">
        <f aca="false">(+$G51/$C51)/12</f>
        <v>833.333333333333</v>
      </c>
      <c r="M51" s="20" t="n">
        <f aca="false">(+$G51/$C51)/12</f>
        <v>833.333333333333</v>
      </c>
      <c r="N51" s="20" t="n">
        <f aca="false">(+$G51/$C51)/12</f>
        <v>833.333333333333</v>
      </c>
      <c r="O51" s="20" t="n">
        <f aca="false">(+$G51/$C51)/12</f>
        <v>833.333333333333</v>
      </c>
      <c r="P51" s="20" t="n">
        <f aca="false">(+$G51/$C51)/12</f>
        <v>833.333333333333</v>
      </c>
      <c r="Q51" s="20" t="n">
        <f aca="false">(+$G51/$C51)/12</f>
        <v>833.333333333333</v>
      </c>
      <c r="R51" s="20" t="n">
        <f aca="false">(+$G51/$C51)/12</f>
        <v>833.333333333333</v>
      </c>
      <c r="S51" s="20" t="n">
        <f aca="false">(+$G51/$C51)/12</f>
        <v>833.333333333333</v>
      </c>
      <c r="T51" s="20" t="n">
        <f aca="false">(+$G51/$C51)/12</f>
        <v>833.333333333333</v>
      </c>
      <c r="V51" s="20" t="n">
        <f aca="false">SUM(I51:U51)</f>
        <v>10000</v>
      </c>
    </row>
    <row r="52" customFormat="false" ht="12.75" hidden="false" customHeight="false" outlineLevel="0" collapsed="false">
      <c r="A52" s="0" t="s">
        <v>68</v>
      </c>
      <c r="B52" s="0" t="s">
        <v>34</v>
      </c>
      <c r="C52" s="0" t="n">
        <v>5</v>
      </c>
      <c r="E52" s="19" t="n">
        <v>37621</v>
      </c>
      <c r="G52" s="20" t="n">
        <v>20000</v>
      </c>
      <c r="I52" s="20" t="n">
        <f aca="false">(+$G52/$C52)/12</f>
        <v>333.333333333333</v>
      </c>
      <c r="J52" s="20" t="n">
        <f aca="false">(+$G52/$C52)/12</f>
        <v>333.333333333333</v>
      </c>
      <c r="K52" s="20" t="n">
        <f aca="false">(+$G52/$C52)/12</f>
        <v>333.333333333333</v>
      </c>
      <c r="L52" s="20" t="n">
        <f aca="false">(+$G52/$C52)/12</f>
        <v>333.333333333333</v>
      </c>
      <c r="M52" s="20" t="n">
        <f aca="false">(+$G52/$C52)/12</f>
        <v>333.333333333333</v>
      </c>
      <c r="N52" s="20" t="n">
        <f aca="false">(+$G52/$C52)/12</f>
        <v>333.333333333333</v>
      </c>
      <c r="O52" s="20" t="n">
        <f aca="false">(+$G52/$C52)/12</f>
        <v>333.333333333333</v>
      </c>
      <c r="P52" s="20" t="n">
        <f aca="false">(+$G52/$C52)/12</f>
        <v>333.333333333333</v>
      </c>
      <c r="Q52" s="20" t="n">
        <f aca="false">(+$G52/$C52)/12</f>
        <v>333.333333333333</v>
      </c>
      <c r="R52" s="20" t="n">
        <f aca="false">(+$G52/$C52)/12</f>
        <v>333.333333333333</v>
      </c>
      <c r="S52" s="20" t="n">
        <f aca="false">(+$G52/$C52)/12</f>
        <v>333.333333333333</v>
      </c>
      <c r="T52" s="20" t="n">
        <f aca="false">(+$G52/$C52)/12</f>
        <v>333.333333333333</v>
      </c>
      <c r="V52" s="20" t="n">
        <f aca="false">SUM(I52:U52)</f>
        <v>4000</v>
      </c>
    </row>
    <row r="53" customFormat="false" ht="12.75" hidden="false" customHeight="false" outlineLevel="0" collapsed="false">
      <c r="A53" s="0" t="s">
        <v>69</v>
      </c>
      <c r="B53" s="0" t="s">
        <v>34</v>
      </c>
      <c r="C53" s="0" t="n">
        <v>5</v>
      </c>
      <c r="E53" s="19" t="n">
        <v>37621</v>
      </c>
      <c r="G53" s="20" t="n">
        <v>110000</v>
      </c>
      <c r="I53" s="20" t="n">
        <f aca="false">(+$G53/$C53)/12</f>
        <v>1833.33333333333</v>
      </c>
      <c r="J53" s="20" t="n">
        <f aca="false">(+$G53/$C53)/12</f>
        <v>1833.33333333333</v>
      </c>
      <c r="K53" s="20" t="n">
        <f aca="false">(+$G53/$C53)/12</f>
        <v>1833.33333333333</v>
      </c>
      <c r="L53" s="20" t="n">
        <f aca="false">(+$G53/$C53)/12</f>
        <v>1833.33333333333</v>
      </c>
      <c r="M53" s="20" t="n">
        <f aca="false">(+$G53/$C53)/12</f>
        <v>1833.33333333333</v>
      </c>
      <c r="N53" s="20" t="n">
        <f aca="false">(+$G53/$C53)/12</f>
        <v>1833.33333333333</v>
      </c>
      <c r="O53" s="20" t="n">
        <f aca="false">(+$G53/$C53)/12</f>
        <v>1833.33333333333</v>
      </c>
      <c r="P53" s="20" t="n">
        <f aca="false">(+$G53/$C53)/12</f>
        <v>1833.33333333333</v>
      </c>
      <c r="Q53" s="20" t="n">
        <f aca="false">(+$G53/$C53)/12</f>
        <v>1833.33333333333</v>
      </c>
      <c r="R53" s="20" t="n">
        <f aca="false">(+$G53/$C53)/12</f>
        <v>1833.33333333333</v>
      </c>
      <c r="S53" s="20" t="n">
        <f aca="false">(+$G53/$C53)/12</f>
        <v>1833.33333333333</v>
      </c>
      <c r="T53" s="20" t="n">
        <f aca="false">(+$G53/$C53)/12</f>
        <v>1833.33333333333</v>
      </c>
      <c r="V53" s="20" t="n">
        <f aca="false">SUM(I53:U53)</f>
        <v>22000</v>
      </c>
    </row>
    <row r="54" customFormat="false" ht="12.75" hidden="false" customHeight="false" outlineLevel="0" collapsed="false">
      <c r="A54" s="0" t="s">
        <v>70</v>
      </c>
      <c r="B54" s="0" t="s">
        <v>34</v>
      </c>
      <c r="C54" s="0" t="n">
        <v>5</v>
      </c>
      <c r="E54" s="19" t="n">
        <v>37346</v>
      </c>
      <c r="G54" s="20" t="n">
        <v>70000</v>
      </c>
      <c r="I54" s="20" t="n">
        <f aca="false">(+$G54/$C54)/12</f>
        <v>1166.66666666667</v>
      </c>
      <c r="J54" s="20" t="n">
        <f aca="false">(+$G54/$C54)/12</f>
        <v>1166.66666666667</v>
      </c>
      <c r="K54" s="20" t="n">
        <f aca="false">(+$G54/$C54)/12</f>
        <v>1166.66666666667</v>
      </c>
      <c r="L54" s="20" t="n">
        <f aca="false">(+$G54/$C54)/12</f>
        <v>1166.66666666667</v>
      </c>
      <c r="M54" s="20" t="n">
        <f aca="false">(+$G54/$C54)/12</f>
        <v>1166.66666666667</v>
      </c>
      <c r="N54" s="20" t="n">
        <f aca="false">(+$G54/$C54)/12</f>
        <v>1166.66666666667</v>
      </c>
      <c r="O54" s="20" t="n">
        <f aca="false">(+$G54/$C54)/12</f>
        <v>1166.66666666667</v>
      </c>
      <c r="P54" s="20" t="n">
        <f aca="false">(+$G54/$C54)/12</f>
        <v>1166.66666666667</v>
      </c>
      <c r="Q54" s="20" t="n">
        <f aca="false">(+$G54/$C54)/12</f>
        <v>1166.66666666667</v>
      </c>
      <c r="R54" s="20" t="n">
        <f aca="false">(+$G54/$C54)/12</f>
        <v>1166.66666666667</v>
      </c>
      <c r="S54" s="20" t="n">
        <f aca="false">(+$G54/$C54)/12</f>
        <v>1166.66666666667</v>
      </c>
      <c r="T54" s="20" t="n">
        <f aca="false">(+$G54/$C54)/12</f>
        <v>1166.66666666667</v>
      </c>
      <c r="V54" s="20" t="n">
        <f aca="false">SUM(I54:U54)</f>
        <v>14000</v>
      </c>
    </row>
    <row r="55" customFormat="false" ht="12.75" hidden="false" customHeight="false" outlineLevel="0" collapsed="false">
      <c r="A55" s="0" t="s">
        <v>71</v>
      </c>
      <c r="B55" s="0" t="s">
        <v>34</v>
      </c>
      <c r="C55" s="0" t="n">
        <v>5</v>
      </c>
      <c r="E55" s="19" t="n">
        <v>37408</v>
      </c>
      <c r="G55" s="20" t="n">
        <v>100000</v>
      </c>
      <c r="I55" s="20" t="n">
        <f aca="false">(+$G55/$C55)/12</f>
        <v>1666.66666666667</v>
      </c>
      <c r="J55" s="20" t="n">
        <f aca="false">(+$G55/$C55)/12</f>
        <v>1666.66666666667</v>
      </c>
      <c r="K55" s="20" t="n">
        <f aca="false">(+$G55/$C55)/12</f>
        <v>1666.66666666667</v>
      </c>
      <c r="L55" s="20" t="n">
        <f aca="false">(+$G55/$C55)/12</f>
        <v>1666.66666666667</v>
      </c>
      <c r="M55" s="20" t="n">
        <f aca="false">(+$G55/$C55)/12</f>
        <v>1666.66666666667</v>
      </c>
      <c r="N55" s="20" t="n">
        <f aca="false">(+$G55/$C55)/12</f>
        <v>1666.66666666667</v>
      </c>
      <c r="O55" s="20" t="n">
        <f aca="false">(+$G55/$C55)/12</f>
        <v>1666.66666666667</v>
      </c>
      <c r="P55" s="20" t="n">
        <f aca="false">(+$G55/$C55)/12</f>
        <v>1666.66666666667</v>
      </c>
      <c r="Q55" s="20" t="n">
        <f aca="false">(+$G55/$C55)/12</f>
        <v>1666.66666666667</v>
      </c>
      <c r="R55" s="20" t="n">
        <f aca="false">(+$G55/$C55)/12</f>
        <v>1666.66666666667</v>
      </c>
      <c r="S55" s="20" t="n">
        <f aca="false">(+$G55/$C55)/12</f>
        <v>1666.66666666667</v>
      </c>
      <c r="T55" s="20" t="n">
        <f aca="false">(+$G55/$C55)/12</f>
        <v>1666.66666666667</v>
      </c>
      <c r="V55" s="20" t="n">
        <f aca="false">SUM(I55:U55)</f>
        <v>20000</v>
      </c>
    </row>
    <row r="56" customFormat="false" ht="12.75" hidden="false" customHeight="false" outlineLevel="0" collapsed="false">
      <c r="A56" s="0" t="s">
        <v>72</v>
      </c>
      <c r="B56" s="0" t="s">
        <v>31</v>
      </c>
      <c r="C56" s="0" t="n">
        <v>5</v>
      </c>
      <c r="E56" s="19" t="n">
        <v>37437</v>
      </c>
      <c r="G56" s="20" t="n">
        <v>120000</v>
      </c>
      <c r="I56" s="20" t="n">
        <f aca="false">(+$G56/$C56)/12</f>
        <v>2000</v>
      </c>
      <c r="J56" s="20" t="n">
        <f aca="false">(+$G56/$C56)/12</f>
        <v>2000</v>
      </c>
      <c r="K56" s="20" t="n">
        <f aca="false">(+$G56/$C56)/12</f>
        <v>2000</v>
      </c>
      <c r="L56" s="20" t="n">
        <f aca="false">(+$G56/$C56)/12</f>
        <v>2000</v>
      </c>
      <c r="M56" s="20" t="n">
        <f aca="false">(+$G56/$C56)/12</f>
        <v>2000</v>
      </c>
      <c r="N56" s="20" t="n">
        <f aca="false">(+$G56/$C56)/12</f>
        <v>2000</v>
      </c>
      <c r="O56" s="20" t="n">
        <f aca="false">(+$G56/$C56)/12</f>
        <v>2000</v>
      </c>
      <c r="P56" s="20" t="n">
        <f aca="false">(+$G56/$C56)/12</f>
        <v>2000</v>
      </c>
      <c r="Q56" s="20" t="n">
        <f aca="false">(+$G56/$C56)/12</f>
        <v>2000</v>
      </c>
      <c r="R56" s="20" t="n">
        <f aca="false">(+$G56/$C56)/12</f>
        <v>2000</v>
      </c>
      <c r="S56" s="20" t="n">
        <f aca="false">(+$G56/$C56)/12</f>
        <v>2000</v>
      </c>
      <c r="T56" s="20" t="n">
        <f aca="false">(+$G56/$C56)/12</f>
        <v>2000</v>
      </c>
      <c r="V56" s="20" t="n">
        <f aca="false">SUM(I56:U56)</f>
        <v>24000</v>
      </c>
    </row>
    <row r="57" customFormat="false" ht="12.75" hidden="false" customHeight="false" outlineLevel="0" collapsed="false">
      <c r="G57" s="20"/>
    </row>
    <row r="58" customFormat="false" ht="12.75" hidden="false" customHeight="false" outlineLevel="0" collapsed="false">
      <c r="A58" s="23" t="s">
        <v>73</v>
      </c>
      <c r="G58" s="20" t="n">
        <f aca="false">SUM(G36:G57)</f>
        <v>34750000</v>
      </c>
      <c r="I58" s="20" t="n">
        <f aca="false">SUM(I36:I57)</f>
        <v>465861.111111111</v>
      </c>
      <c r="J58" s="20" t="n">
        <f aca="false">SUM(J36:J57)</f>
        <v>465861.111111111</v>
      </c>
      <c r="K58" s="20" t="n">
        <f aca="false">SUM(K36:K57)</f>
        <v>465861.111111111</v>
      </c>
      <c r="L58" s="20" t="n">
        <f aca="false">SUM(L36:L57)</f>
        <v>465861.111111111</v>
      </c>
      <c r="M58" s="20" t="n">
        <f aca="false">SUM(M36:M57)</f>
        <v>465861.111111111</v>
      </c>
      <c r="N58" s="20" t="n">
        <f aca="false">SUM(N36:N57)</f>
        <v>465861.111111111</v>
      </c>
      <c r="O58" s="20" t="n">
        <f aca="false">SUM(O36:O57)</f>
        <v>465861.111111111</v>
      </c>
      <c r="P58" s="20" t="n">
        <f aca="false">SUM(P36:P57)</f>
        <v>465861.111111111</v>
      </c>
      <c r="Q58" s="20" t="n">
        <f aca="false">SUM(Q36:Q57)</f>
        <v>465861.111111111</v>
      </c>
      <c r="R58" s="20" t="n">
        <f aca="false">SUM(R36:R57)</f>
        <v>465861.111111111</v>
      </c>
      <c r="S58" s="20" t="n">
        <f aca="false">SUM(S36:S57)</f>
        <v>465861.111111111</v>
      </c>
      <c r="T58" s="20" t="n">
        <f aca="false">SUM(T36:T57)</f>
        <v>465861.111111111</v>
      </c>
      <c r="U58" s="20"/>
      <c r="V58" s="20" t="n">
        <f aca="false">SUM(V36:V57)</f>
        <v>5590333.33333333</v>
      </c>
    </row>
    <row r="59" customFormat="false" ht="12.75" hidden="false" customHeight="false" outlineLevel="0" collapsed="false">
      <c r="A59" s="8" t="s">
        <v>75</v>
      </c>
      <c r="G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</row>
    <row r="60" customFormat="false" ht="12.75" hidden="false" customHeight="false" outlineLevel="0" collapsed="false">
      <c r="A60" s="23"/>
      <c r="G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</row>
    <row r="61" customFormat="false" ht="12.75" hidden="false" customHeight="false" outlineLevel="0" collapsed="false">
      <c r="A61" s="0" t="s">
        <v>55</v>
      </c>
      <c r="B61" s="0" t="s">
        <v>31</v>
      </c>
      <c r="C61" s="0" t="n">
        <v>5</v>
      </c>
      <c r="E61" s="19" t="n">
        <v>37926</v>
      </c>
      <c r="G61" s="20" t="n">
        <v>20000000</v>
      </c>
      <c r="I61" s="20" t="n">
        <v>0</v>
      </c>
      <c r="J61" s="20" t="n">
        <v>0</v>
      </c>
      <c r="K61" s="20" t="n">
        <v>0</v>
      </c>
      <c r="L61" s="20" t="n">
        <v>0</v>
      </c>
      <c r="M61" s="20" t="n">
        <v>0</v>
      </c>
      <c r="N61" s="20" t="n">
        <v>0</v>
      </c>
      <c r="O61" s="20" t="n">
        <v>0</v>
      </c>
      <c r="P61" s="20" t="n">
        <v>0</v>
      </c>
      <c r="Q61" s="20" t="n">
        <v>0</v>
      </c>
      <c r="R61" s="20" t="n">
        <v>0</v>
      </c>
      <c r="S61" s="20" t="n">
        <f aca="false">(+$G61/$C61)/12</f>
        <v>333333.333333333</v>
      </c>
      <c r="T61" s="20" t="n">
        <f aca="false">(+$G61/$C61)/12</f>
        <v>333333.333333333</v>
      </c>
      <c r="V61" s="20" t="n">
        <f aca="false">SUM(I61:U61)</f>
        <v>666666.666666667</v>
      </c>
    </row>
    <row r="62" customFormat="false" ht="12.75" hidden="false" customHeight="false" outlineLevel="0" collapsed="false">
      <c r="A62" s="0" t="s">
        <v>37</v>
      </c>
      <c r="B62" s="0" t="s">
        <v>34</v>
      </c>
      <c r="C62" s="0" t="n">
        <v>15</v>
      </c>
      <c r="E62" s="19" t="n">
        <v>37986</v>
      </c>
      <c r="G62" s="20" t="n">
        <v>200000</v>
      </c>
      <c r="I62" s="20" t="n">
        <v>0</v>
      </c>
      <c r="J62" s="20" t="n">
        <v>0</v>
      </c>
      <c r="K62" s="20" t="n">
        <v>0</v>
      </c>
      <c r="L62" s="20" t="n">
        <v>0</v>
      </c>
      <c r="M62" s="20" t="n">
        <v>0</v>
      </c>
      <c r="N62" s="20" t="n">
        <v>0</v>
      </c>
      <c r="O62" s="20" t="n">
        <v>0</v>
      </c>
      <c r="P62" s="20" t="n">
        <v>0</v>
      </c>
      <c r="Q62" s="20" t="n">
        <v>0</v>
      </c>
      <c r="R62" s="20" t="n">
        <v>0</v>
      </c>
      <c r="S62" s="20" t="n">
        <v>0</v>
      </c>
      <c r="T62" s="20" t="n">
        <v>0</v>
      </c>
      <c r="V62" s="20" t="n">
        <f aca="false">SUM(I62:U62)</f>
        <v>0</v>
      </c>
    </row>
    <row r="63" customFormat="false" ht="12.75" hidden="false" customHeight="false" outlineLevel="0" collapsed="false">
      <c r="A63" s="0" t="s">
        <v>69</v>
      </c>
      <c r="B63" s="0" t="s">
        <v>34</v>
      </c>
      <c r="C63" s="0" t="n">
        <v>5</v>
      </c>
      <c r="E63" s="19" t="n">
        <v>37986</v>
      </c>
      <c r="G63" s="20" t="n">
        <v>110000</v>
      </c>
      <c r="I63" s="20" t="n">
        <v>0</v>
      </c>
      <c r="J63" s="20" t="n">
        <v>0</v>
      </c>
      <c r="K63" s="20" t="n">
        <v>0</v>
      </c>
      <c r="L63" s="20" t="n">
        <v>0</v>
      </c>
      <c r="M63" s="20" t="n">
        <v>0</v>
      </c>
      <c r="N63" s="20" t="n">
        <v>0</v>
      </c>
      <c r="O63" s="20" t="n">
        <v>0</v>
      </c>
      <c r="P63" s="20" t="n">
        <v>0</v>
      </c>
      <c r="Q63" s="20" t="n">
        <v>0</v>
      </c>
      <c r="R63" s="20" t="n">
        <v>0</v>
      </c>
      <c r="S63" s="20" t="n">
        <v>0</v>
      </c>
      <c r="T63" s="20" t="n">
        <v>0</v>
      </c>
      <c r="V63" s="20" t="n">
        <f aca="false">SUM(I63:U63)</f>
        <v>0</v>
      </c>
    </row>
    <row r="64" customFormat="false" ht="12.75" hidden="false" customHeight="false" outlineLevel="0" collapsed="false">
      <c r="A64" s="23"/>
      <c r="G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</row>
    <row r="65" customFormat="false" ht="12.75" hidden="false" customHeight="false" outlineLevel="0" collapsed="false">
      <c r="A65" s="23" t="s">
        <v>76</v>
      </c>
      <c r="G65" s="20" t="n">
        <f aca="false">SUM(G61:G64)</f>
        <v>20310000</v>
      </c>
      <c r="I65" s="20" t="n">
        <f aca="false">SUM(I61:I64)</f>
        <v>0</v>
      </c>
      <c r="J65" s="20" t="n">
        <f aca="false">SUM(J61:J64)</f>
        <v>0</v>
      </c>
      <c r="K65" s="20" t="n">
        <f aca="false">SUM(K61:K64)</f>
        <v>0</v>
      </c>
      <c r="L65" s="20" t="n">
        <f aca="false">SUM(L61:L64)</f>
        <v>0</v>
      </c>
      <c r="M65" s="20" t="n">
        <f aca="false">SUM(M61:M64)</f>
        <v>0</v>
      </c>
      <c r="N65" s="20" t="n">
        <f aca="false">SUM(N61:N64)</f>
        <v>0</v>
      </c>
      <c r="O65" s="20" t="n">
        <f aca="false">SUM(O61:O64)</f>
        <v>0</v>
      </c>
      <c r="P65" s="20" t="n">
        <f aca="false">SUM(P61:P64)</f>
        <v>0</v>
      </c>
      <c r="Q65" s="20" t="n">
        <f aca="false">SUM(Q61:Q64)</f>
        <v>0</v>
      </c>
      <c r="R65" s="20" t="n">
        <f aca="false">SUM(R61:R64)</f>
        <v>0</v>
      </c>
      <c r="S65" s="20" t="n">
        <f aca="false">SUM(S61:S64)</f>
        <v>333333.333333333</v>
      </c>
      <c r="T65" s="20" t="n">
        <f aca="false">SUM(T61:T64)</f>
        <v>333333.333333333</v>
      </c>
      <c r="U65" s="20"/>
      <c r="V65" s="20" t="n">
        <f aca="false">SUM(V61:V64)</f>
        <v>666666.666666667</v>
      </c>
    </row>
    <row r="67" customFormat="false" ht="12.75" hidden="false" customHeight="false" outlineLevel="0" collapsed="false">
      <c r="A67" s="8" t="s">
        <v>77</v>
      </c>
      <c r="G67" s="22" t="n">
        <f aca="false">+G33+G58+G65</f>
        <v>73991546</v>
      </c>
      <c r="H67" s="8"/>
      <c r="I67" s="22" t="n">
        <f aca="false">+I33+I58+I65</f>
        <v>717253.207142857</v>
      </c>
      <c r="J67" s="22" t="n">
        <f aca="false">+J33+J58+J65</f>
        <v>717253.207142857</v>
      </c>
      <c r="K67" s="22" t="n">
        <f aca="false">+K33+K58+K65</f>
        <v>717253.207142857</v>
      </c>
      <c r="L67" s="22" t="n">
        <f aca="false">+L33+L58+L65</f>
        <v>717253.207142857</v>
      </c>
      <c r="M67" s="22" t="n">
        <f aca="false">+M33+M58+M65</f>
        <v>717253.207142857</v>
      </c>
      <c r="N67" s="22" t="n">
        <f aca="false">+N33+N58+N65</f>
        <v>717253.207142857</v>
      </c>
      <c r="O67" s="22" t="n">
        <f aca="false">+O33+O58+O65</f>
        <v>717253.207142857</v>
      </c>
      <c r="P67" s="22" t="n">
        <f aca="false">+P33+P58+P65</f>
        <v>713836.540476191</v>
      </c>
      <c r="Q67" s="22" t="n">
        <f aca="false">+Q33+Q58+Q65</f>
        <v>713836.540476191</v>
      </c>
      <c r="R67" s="22" t="n">
        <f aca="false">+R33+R58+R65</f>
        <v>713836.540476191</v>
      </c>
      <c r="S67" s="22" t="n">
        <f aca="false">+S33+S58+S65</f>
        <v>1038211.54047619</v>
      </c>
      <c r="T67" s="22" t="n">
        <f aca="false">+T33+T58+T65</f>
        <v>1038211.54047619</v>
      </c>
      <c r="U67" s="22"/>
      <c r="V67" s="22" t="n">
        <f aca="false">+V33+V58+V65</f>
        <v>9238705.15238095</v>
      </c>
    </row>
    <row r="70" customFormat="false" ht="12.75" hidden="false" customHeight="false" outlineLevel="0" collapsed="false">
      <c r="A70" s="0" t="str">
        <f aca="true">CELL("filename")</f>
        <v>'file:///mnt/12tb/@roms/datasets/enron/EDRM Enron Email Data Set v2 XML/filtered-attachments/xls/Depr_by_month_wo__RM_wo_ratecase.xls'#$2003</v>
      </c>
    </row>
  </sheetData>
  <mergeCells count="3">
    <mergeCell ref="A1:U1"/>
    <mergeCell ref="A2:U2"/>
    <mergeCell ref="A3:U3"/>
  </mergeCells>
  <printOptions headings="true" gridLines="true" gridLinesSet="true" horizontalCentered="false" verticalCentered="false"/>
  <pageMargins left="0.25" right="0.25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2001-08-25T15:50:21Z</dcterms:created>
  <dc:creator>jfiscus</dc:creator>
  <dc:description/>
  <dc:language>en-US</dc:language>
  <cp:lastModifiedBy>sgilbe2</cp:lastModifiedBy>
  <cp:lastPrinted>2001-08-28T12:04:46Z</cp:lastPrinted>
  <dcterms:modified xsi:type="dcterms:W3CDTF">2001-08-28T12:27:46Z</dcterms:modified>
  <cp:revision>0</cp:revision>
  <dc:subject/>
  <dc:title/>
</cp:coreProperties>
</file>