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<sst xmlns="http://schemas.openxmlformats.org/spreadsheetml/2006/main" count="68" uniqueCount="41">
  <si>
    <t xml:space="preserve">July 01'</t>
  </si>
  <si>
    <t xml:space="preserve">West</t>
  </si>
  <si>
    <t xml:space="preserve">East</t>
  </si>
  <si>
    <t xml:space="preserve"># of peak hours per peak day</t>
  </si>
  <si>
    <t xml:space="preserve"># of offpeak hours per peak day</t>
  </si>
  <si>
    <t xml:space="preserve"># of offpeak hours per offpeak day</t>
  </si>
  <si>
    <t xml:space="preserve"># of days in the month</t>
  </si>
  <si>
    <t xml:space="preserve"># of peak days in the month</t>
  </si>
  <si>
    <t xml:space="preserve"># of offpeak days in the month</t>
  </si>
  <si>
    <t xml:space="preserve"># of hours in the month</t>
  </si>
  <si>
    <t xml:space="preserve"># of peak hours in the month</t>
  </si>
  <si>
    <t xml:space="preserve"># of offpeak hours in the month</t>
  </si>
  <si>
    <t xml:space="preserve"># of peak hours per week</t>
  </si>
  <si>
    <t xml:space="preserve"># of total hours per week</t>
  </si>
  <si>
    <t xml:space="preserve">Scenario I: example deal #555373.1</t>
  </si>
  <si>
    <t xml:space="preserve">strip is for HE7-HE22 (in hrs) = </t>
  </si>
  <si>
    <t xml:space="preserve">i.e. strip is only for peak hours</t>
  </si>
  <si>
    <t xml:space="preserve">D charge volume (in MW)=</t>
  </si>
  <si>
    <t xml:space="preserve">D charge price (in $)=</t>
  </si>
  <si>
    <t xml:space="preserve">If D charge frequency is per:</t>
  </si>
  <si>
    <t xml:space="preserve">Total Demand Charge</t>
  </si>
  <si>
    <t xml:space="preserve">(1) MW Month</t>
  </si>
  <si>
    <t xml:space="preserve">(2) KW Month</t>
  </si>
  <si>
    <t xml:space="preserve">In words:</t>
  </si>
  <si>
    <t xml:space="preserve">If demand charge frequency is per MW Month, demand charge per day = (1/# of peak hours in the month) * # of hours per day * demand charge volume in MW * demand charge price in $</t>
  </si>
  <si>
    <t xml:space="preserve">If demand charge frequency is per KW Month, demand charge per day = (1,000/# of peak hours in the month) * # of hours per day * demand charge volume in MW * demand charge price in $</t>
  </si>
  <si>
    <t xml:space="preserve">Scenario II: example deal #671184.1</t>
  </si>
  <si>
    <t xml:space="preserve">strip is for HE1-HE24 (in hrs) = </t>
  </si>
  <si>
    <t xml:space="preserve">i.e. strip is for all day (all hours)</t>
  </si>
  <si>
    <t xml:space="preserve">(1) MWM</t>
  </si>
  <si>
    <t xml:space="preserve">(2) KWM</t>
  </si>
  <si>
    <t xml:space="preserve">Scenario III: example deal #691857.1</t>
  </si>
  <si>
    <t xml:space="preserve">strip is for HE1-HE6 (in hrs) = </t>
  </si>
  <si>
    <t xml:space="preserve">(1) MWH</t>
  </si>
  <si>
    <t xml:space="preserve">(2) KWH</t>
  </si>
  <si>
    <t xml:space="preserve">If demand charge frequency is per MW Hour, demand charge per day = # of hours per day * demand charge volume in MW * demand charge price in $</t>
  </si>
  <si>
    <t xml:space="preserve">If demand charge frequency is per KW Hour, demand charge per day = 1,000 * # of hours per day * demand charge volume in MW * demand charge price in $</t>
  </si>
  <si>
    <t xml:space="preserve">strip is for HE23-HE24 (in hrs) = </t>
  </si>
  <si>
    <t xml:space="preserve">Scenario IV: example deal #651928.1</t>
  </si>
  <si>
    <t xml:space="preserve">If demand charge frequency is per MW Month, demand charge per day = (1/total hours in the month) * # of hours per day * demand charge volume in MW * demand charge price in $</t>
  </si>
  <si>
    <t xml:space="preserve">If demand charge frequency is per KW Month, demand charge per day = (1,000/total hours in the month) * # of hours per day * demand charge volume in MW * demand charge price in $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</si>
</sst>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14.28"/>
    <col collapsed="false" customWidth="false" hidden="false" outlineLevel="0" max="4" min="3" style="1" width="9.14"/>
    <col collapsed="false" customWidth="true" hidden="false" outlineLevel="0" max="5" min="5" style="1" width="14.85"/>
    <col collapsed="false" customWidth="false" hidden="false" outlineLevel="0" max="6" min="6" style="1" width="9.14"/>
    <col collapsed="false" customWidth="true" hidden="false" outlineLevel="0" max="7" min="7" style="1" width="14.85"/>
    <col collapsed="false" customWidth="false" hidden="false" outlineLevel="0" max="257" min="8" style="1" width="9.14"/>
  </cols>
  <sheetData>
    <row r="1" customFormat="false" ht="12.75" hidden="false" customHeight="false" outlineLevel="0" collapsed="false">
      <c r="A1" s="1" t="s">
        <v>0</v>
      </c>
      <c r="E1" s="1" t="s">
        <v>1</v>
      </c>
      <c r="G1" s="1" t="s">
        <v>2</v>
      </c>
    </row>
    <row r="3" customFormat="false" ht="12.75" hidden="false" customHeight="false" outlineLevel="0" collapsed="false">
      <c r="A3" s="1" t="s">
        <v>3</v>
      </c>
      <c r="E3" s="1" t="n">
        <v>16</v>
      </c>
      <c r="G3" s="1" t="n">
        <v>16</v>
      </c>
    </row>
    <row r="4" customFormat="false" ht="12.75" hidden="false" customHeight="false" outlineLevel="0" collapsed="false">
      <c r="A4" s="1" t="s">
        <v>4</v>
      </c>
      <c r="E4" s="1" t="n">
        <v>8</v>
      </c>
      <c r="G4" s="1" t="n">
        <v>8</v>
      </c>
    </row>
    <row r="5" customFormat="false" ht="12.75" hidden="false" customHeight="false" outlineLevel="0" collapsed="false">
      <c r="A5" s="1" t="s">
        <v>5</v>
      </c>
      <c r="E5" s="1" t="n">
        <v>24</v>
      </c>
      <c r="G5" s="1" t="n">
        <v>24</v>
      </c>
    </row>
    <row r="6" customFormat="false" ht="12.75" hidden="false" customHeight="false" outlineLevel="0" collapsed="false">
      <c r="A6" s="1" t="s">
        <v>6</v>
      </c>
      <c r="E6" s="1" t="n">
        <v>31</v>
      </c>
      <c r="G6" s="1" t="n">
        <v>31</v>
      </c>
    </row>
    <row r="7" customFormat="false" ht="12.75" hidden="false" customHeight="false" outlineLevel="0" collapsed="false">
      <c r="A7" s="1" t="s">
        <v>7</v>
      </c>
      <c r="E7" s="1" t="n">
        <v>25</v>
      </c>
      <c r="G7" s="1" t="n">
        <v>21</v>
      </c>
    </row>
    <row r="8" customFormat="false" ht="12.75" hidden="false" customHeight="false" outlineLevel="0" collapsed="false">
      <c r="A8" s="1" t="s">
        <v>8</v>
      </c>
      <c r="E8" s="1" t="n">
        <v>6</v>
      </c>
      <c r="G8" s="1" t="n">
        <v>10</v>
      </c>
    </row>
    <row r="9" customFormat="false" ht="12.75" hidden="false" customHeight="false" outlineLevel="0" collapsed="false">
      <c r="A9" s="1" t="s">
        <v>9</v>
      </c>
      <c r="E9" s="1" t="n">
        <f aca="false">E6*24</f>
        <v>744</v>
      </c>
      <c r="G9" s="1" t="n">
        <f aca="false">G6*24</f>
        <v>744</v>
      </c>
    </row>
    <row r="10" customFormat="false" ht="12.75" hidden="false" customHeight="false" outlineLevel="0" collapsed="false">
      <c r="A10" s="1" t="s">
        <v>10</v>
      </c>
      <c r="E10" s="1" t="n">
        <f aca="false">E7*E3</f>
        <v>400</v>
      </c>
      <c r="G10" s="1" t="n">
        <f aca="false">G7*G3</f>
        <v>336</v>
      </c>
    </row>
    <row r="11" customFormat="false" ht="12.75" hidden="false" customHeight="false" outlineLevel="0" collapsed="false">
      <c r="A11" s="1" t="s">
        <v>11</v>
      </c>
      <c r="E11" s="1" t="n">
        <f aca="false">E7*E4+E8*E5</f>
        <v>344</v>
      </c>
      <c r="G11" s="1" t="n">
        <f aca="false">G7*G4+G8*G5</f>
        <v>408</v>
      </c>
    </row>
    <row r="12" customFormat="false" ht="12.75" hidden="false" customHeight="false" outlineLevel="0" collapsed="false">
      <c r="A12" s="1" t="s">
        <v>12</v>
      </c>
      <c r="E12" s="1" t="n">
        <f aca="false">6*16</f>
        <v>96</v>
      </c>
      <c r="G12" s="1" t="n">
        <f aca="false">5*16</f>
        <v>80</v>
      </c>
    </row>
    <row r="13" customFormat="false" ht="12.75" hidden="false" customHeight="false" outlineLevel="0" collapsed="false">
      <c r="A13" s="1" t="s">
        <v>13</v>
      </c>
      <c r="E13" s="1" t="n">
        <f aca="false">7*24</f>
        <v>168</v>
      </c>
      <c r="G13" s="1" t="n">
        <f aca="false">7*24</f>
        <v>168</v>
      </c>
    </row>
    <row r="15" customFormat="false" ht="12.75" hidden="false" customHeight="false" outlineLevel="0" collapsed="false">
      <c r="A15" s="2" t="s">
        <v>14</v>
      </c>
    </row>
    <row r="16" customFormat="false" ht="12.75" hidden="false" customHeight="false" outlineLevel="0" collapsed="false">
      <c r="A16" s="1" t="s">
        <v>15</v>
      </c>
      <c r="C16" s="1" t="n">
        <v>16</v>
      </c>
      <c r="D16" s="1" t="s">
        <v>16</v>
      </c>
    </row>
    <row r="17" customFormat="false" ht="12.75" hidden="false" customHeight="false" outlineLevel="0" collapsed="false">
      <c r="A17" s="1" t="s">
        <v>17</v>
      </c>
      <c r="C17" s="1" t="n">
        <v>25</v>
      </c>
    </row>
    <row r="18" customFormat="false" ht="12.75" hidden="false" customHeight="false" outlineLevel="0" collapsed="false">
      <c r="A18" s="1" t="s">
        <v>18</v>
      </c>
      <c r="C18" s="1" t="n">
        <v>-41</v>
      </c>
    </row>
    <row r="19" customFormat="false" ht="12.75" hidden="false" customHeight="false" outlineLevel="0" collapsed="false">
      <c r="A19" s="1" t="s">
        <v>19</v>
      </c>
      <c r="E19" s="1" t="s">
        <v>20</v>
      </c>
    </row>
    <row r="20" customFormat="false" ht="12.75" hidden="false" customHeight="false" outlineLevel="0" collapsed="false">
      <c r="A20" s="1" t="s">
        <v>21</v>
      </c>
      <c r="E20" s="3" t="n">
        <f aca="false">1/E10*$C$16*$C$17*$C$18</f>
        <v>-41</v>
      </c>
      <c r="F20" s="3"/>
      <c r="G20" s="3" t="n">
        <f aca="false">1/G10*$C$16*$C$17*$C$18</f>
        <v>-48.8095238095238</v>
      </c>
    </row>
    <row r="21" customFormat="false" ht="12.75" hidden="false" customHeight="false" outlineLevel="0" collapsed="false">
      <c r="A21" s="1" t="s">
        <v>22</v>
      </c>
      <c r="E21" s="3" t="n">
        <f aca="false">1000/E10*$C$16*$C$17*$C$18</f>
        <v>-41000</v>
      </c>
      <c r="F21" s="3"/>
      <c r="G21" s="3" t="n">
        <f aca="false">1000/G10*$C$16*$C$17*$C$18</f>
        <v>-48809.5238095238</v>
      </c>
    </row>
    <row r="22" customFormat="false" ht="12.75" hidden="false" customHeight="false" outlineLevel="0" collapsed="false">
      <c r="E22" s="4"/>
      <c r="F22" s="4"/>
      <c r="G22" s="4"/>
    </row>
    <row r="23" customFormat="false" ht="12.75" hidden="false" customHeight="false" outlineLevel="0" collapsed="false">
      <c r="A23" s="1" t="s">
        <v>23</v>
      </c>
      <c r="E23" s="4"/>
      <c r="F23" s="4"/>
      <c r="G23" s="4"/>
    </row>
    <row r="24" customFormat="false" ht="12.75" hidden="false" customHeight="false" outlineLevel="0" collapsed="false">
      <c r="A24" s="1" t="s">
        <v>24</v>
      </c>
      <c r="E24" s="4"/>
      <c r="F24" s="4"/>
      <c r="G24" s="4"/>
    </row>
    <row r="25" customFormat="false" ht="12.75" hidden="false" customHeight="false" outlineLevel="0" collapsed="false">
      <c r="A25" s="1" t="s">
        <v>25</v>
      </c>
      <c r="E25" s="4"/>
      <c r="F25" s="4"/>
      <c r="G25" s="4"/>
    </row>
    <row r="26" customFormat="false" ht="12.75" hidden="false" customHeight="false" outlineLevel="0" collapsed="false">
      <c r="E26" s="4"/>
      <c r="F26" s="4"/>
      <c r="G26" s="4"/>
    </row>
    <row r="27" customFormat="false" ht="12.75" hidden="false" customHeight="false" outlineLevel="0" collapsed="false">
      <c r="A27" s="2" t="s">
        <v>26</v>
      </c>
    </row>
    <row r="28" customFormat="false" ht="12.75" hidden="false" customHeight="false" outlineLevel="0" collapsed="false">
      <c r="A28" s="1" t="s">
        <v>27</v>
      </c>
      <c r="C28" s="1" t="n">
        <v>24</v>
      </c>
      <c r="D28" s="1" t="s">
        <v>28</v>
      </c>
    </row>
    <row r="29" customFormat="false" ht="12.75" hidden="false" customHeight="false" outlineLevel="0" collapsed="false">
      <c r="A29" s="1" t="s">
        <v>17</v>
      </c>
      <c r="C29" s="1" t="n">
        <v>11</v>
      </c>
    </row>
    <row r="30" customFormat="false" ht="12.75" hidden="false" customHeight="false" outlineLevel="0" collapsed="false">
      <c r="A30" s="1" t="s">
        <v>18</v>
      </c>
      <c r="C30" s="1" t="n">
        <v>-2270</v>
      </c>
    </row>
    <row r="31" customFormat="false" ht="12.75" hidden="false" customHeight="false" outlineLevel="0" collapsed="false">
      <c r="A31" s="1" t="s">
        <v>19</v>
      </c>
      <c r="E31" s="1" t="s">
        <v>20</v>
      </c>
    </row>
    <row r="32" customFormat="false" ht="12.75" hidden="false" customHeight="false" outlineLevel="0" collapsed="false">
      <c r="A32" s="1" t="s">
        <v>29</v>
      </c>
      <c r="E32" s="3" t="n">
        <f aca="false">1/E9*$C$28*$C$29*$C$30</f>
        <v>-805.483870967742</v>
      </c>
      <c r="F32" s="3"/>
      <c r="G32" s="3" t="n">
        <f aca="false">1/G9*$C$28*$C$29*$C$30</f>
        <v>-805.483870967742</v>
      </c>
    </row>
    <row r="33" customFormat="false" ht="12.75" hidden="false" customHeight="false" outlineLevel="0" collapsed="false">
      <c r="A33" s="1" t="s">
        <v>30</v>
      </c>
      <c r="E33" s="3" t="n">
        <f aca="false">1000/E9*$C$28*$C$29*$C$30</f>
        <v>-805483.870967742</v>
      </c>
      <c r="F33" s="3"/>
      <c r="G33" s="3" t="n">
        <f aca="false">1000/G9*$C$28*$C$29*$C$30</f>
        <v>-805483.870967742</v>
      </c>
    </row>
    <row r="34" customFormat="false" ht="12.75" hidden="false" customHeight="false" outlineLevel="0" collapsed="false">
      <c r="E34" s="3"/>
      <c r="F34" s="3"/>
      <c r="G34" s="3"/>
    </row>
    <row r="35" customFormat="false" ht="12.75" hidden="false" customHeight="false" outlineLevel="0" collapsed="false">
      <c r="A35" s="1" t="s">
        <v>23</v>
      </c>
      <c r="E35" s="4"/>
      <c r="F35" s="4"/>
      <c r="G35" s="4"/>
    </row>
    <row r="36" customFormat="false" ht="12.75" hidden="false" customHeight="false" outlineLevel="0" collapsed="false">
      <c r="A36" s="1" t="s">
        <v>24</v>
      </c>
      <c r="E36" s="4"/>
      <c r="F36" s="4"/>
      <c r="G36" s="4"/>
    </row>
    <row r="37" customFormat="false" ht="12.75" hidden="false" customHeight="false" outlineLevel="0" collapsed="false">
      <c r="A37" s="1" t="s">
        <v>25</v>
      </c>
      <c r="E37" s="4"/>
      <c r="F37" s="4"/>
      <c r="G37" s="4"/>
    </row>
    <row r="38" customFormat="false" ht="12.75" hidden="false" customHeight="false" outlineLevel="0" collapsed="false">
      <c r="E38" s="4"/>
      <c r="F38" s="4"/>
      <c r="G38" s="4"/>
    </row>
    <row r="39" customFormat="false" ht="12.75" hidden="false" customHeight="false" outlineLevel="0" collapsed="false">
      <c r="A39" s="2" t="s">
        <v>31</v>
      </c>
    </row>
    <row r="40" customFormat="false" ht="12.75" hidden="false" customHeight="false" outlineLevel="0" collapsed="false">
      <c r="A40" s="1" t="s">
        <v>32</v>
      </c>
      <c r="C40" s="1" t="n">
        <v>6</v>
      </c>
    </row>
    <row r="41" customFormat="false" ht="12.75" hidden="false" customHeight="false" outlineLevel="0" collapsed="false">
      <c r="A41" s="1" t="s">
        <v>17</v>
      </c>
      <c r="C41" s="1" t="n">
        <v>25</v>
      </c>
    </row>
    <row r="42" customFormat="false" ht="12.75" hidden="false" customHeight="false" outlineLevel="0" collapsed="false">
      <c r="A42" s="1" t="s">
        <v>18</v>
      </c>
      <c r="C42" s="1" t="n">
        <v>-3.13</v>
      </c>
    </row>
    <row r="43" customFormat="false" ht="12.75" hidden="false" customHeight="false" outlineLevel="0" collapsed="false">
      <c r="A43" s="1" t="s">
        <v>19</v>
      </c>
      <c r="E43" s="1" t="s">
        <v>20</v>
      </c>
    </row>
    <row r="44" customFormat="false" ht="12.75" hidden="false" customHeight="false" outlineLevel="0" collapsed="false">
      <c r="A44" s="1" t="s">
        <v>33</v>
      </c>
      <c r="E44" s="3" t="n">
        <f aca="false">$C$40*$C$41*$C$42</f>
        <v>-469.5</v>
      </c>
      <c r="F44" s="3"/>
      <c r="G44" s="3" t="n">
        <f aca="false">$C$40*$C$41*$C$42</f>
        <v>-469.5</v>
      </c>
    </row>
    <row r="45" customFormat="false" ht="12.75" hidden="false" customHeight="false" outlineLevel="0" collapsed="false">
      <c r="A45" s="1" t="s">
        <v>34</v>
      </c>
      <c r="E45" s="3" t="n">
        <f aca="false">1000*$C$40*$C$41*$C$42</f>
        <v>-469500</v>
      </c>
      <c r="F45" s="3"/>
      <c r="G45" s="3" t="n">
        <f aca="false">1000*$C$40*$C$41*$C$42</f>
        <v>-469500</v>
      </c>
    </row>
    <row r="46" customFormat="false" ht="12.75" hidden="false" customHeight="false" outlineLevel="0" collapsed="false">
      <c r="E46" s="4"/>
      <c r="F46" s="4"/>
      <c r="G46" s="4"/>
    </row>
    <row r="47" customFormat="false" ht="12.75" hidden="false" customHeight="false" outlineLevel="0" collapsed="false">
      <c r="A47" s="1" t="s">
        <v>23</v>
      </c>
      <c r="E47" s="4"/>
      <c r="F47" s="4"/>
      <c r="G47" s="4"/>
    </row>
    <row r="48" customFormat="false" ht="12.75" hidden="false" customHeight="false" outlineLevel="0" collapsed="false">
      <c r="A48" s="1" t="s">
        <v>35</v>
      </c>
      <c r="E48" s="4"/>
      <c r="F48" s="4"/>
      <c r="G48" s="4"/>
    </row>
    <row r="49" customFormat="false" ht="12.75" hidden="false" customHeight="false" outlineLevel="0" collapsed="false">
      <c r="A49" s="1" t="s">
        <v>36</v>
      </c>
      <c r="E49" s="4"/>
      <c r="F49" s="4"/>
      <c r="G49" s="4"/>
    </row>
    <row r="51" customFormat="false" ht="12.75" hidden="false" customHeight="false" outlineLevel="0" collapsed="false">
      <c r="A51" s="1" t="s">
        <v>37</v>
      </c>
      <c r="C51" s="1" t="n">
        <v>2</v>
      </c>
    </row>
    <row r="52" customFormat="false" ht="12.75" hidden="false" customHeight="false" outlineLevel="0" collapsed="false">
      <c r="A52" s="1" t="s">
        <v>17</v>
      </c>
      <c r="C52" s="1" t="n">
        <v>25</v>
      </c>
    </row>
    <row r="53" customFormat="false" ht="12.75" hidden="false" customHeight="false" outlineLevel="0" collapsed="false">
      <c r="A53" s="1" t="s">
        <v>18</v>
      </c>
      <c r="C53" s="1" t="n">
        <v>-3.13</v>
      </c>
    </row>
    <row r="54" customFormat="false" ht="12.75" hidden="false" customHeight="false" outlineLevel="0" collapsed="false">
      <c r="A54" s="1" t="s">
        <v>19</v>
      </c>
      <c r="E54" s="1" t="s">
        <v>20</v>
      </c>
    </row>
    <row r="55" customFormat="false" ht="12.75" hidden="false" customHeight="false" outlineLevel="0" collapsed="false">
      <c r="A55" s="1" t="s">
        <v>33</v>
      </c>
      <c r="E55" s="3" t="n">
        <f aca="false">$C$51*$C$52*$C$53</f>
        <v>-156.5</v>
      </c>
      <c r="F55" s="3"/>
      <c r="G55" s="3" t="n">
        <f aca="false">$C$51*$C$52*$C$53</f>
        <v>-156.5</v>
      </c>
    </row>
    <row r="56" customFormat="false" ht="12.75" hidden="false" customHeight="false" outlineLevel="0" collapsed="false">
      <c r="A56" s="1" t="s">
        <v>34</v>
      </c>
      <c r="E56" s="3" t="n">
        <f aca="false">1000*$C$51*$C$52*$C$53</f>
        <v>-156500</v>
      </c>
      <c r="F56" s="3"/>
      <c r="G56" s="3" t="n">
        <f aca="false">1000*$C$51*$C$52*$C$53</f>
        <v>-156500</v>
      </c>
    </row>
    <row r="58" customFormat="false" ht="12.75" hidden="false" customHeight="false" outlineLevel="0" collapsed="false">
      <c r="A58" s="2" t="s">
        <v>38</v>
      </c>
    </row>
    <row r="59" customFormat="false" ht="12.75" hidden="false" customHeight="false" outlineLevel="0" collapsed="false">
      <c r="A59" s="1" t="s">
        <v>27</v>
      </c>
      <c r="C59" s="1" t="n">
        <v>24</v>
      </c>
      <c r="D59" s="1" t="s">
        <v>16</v>
      </c>
    </row>
    <row r="60" customFormat="false" ht="12.75" hidden="false" customHeight="false" outlineLevel="0" collapsed="false">
      <c r="A60" s="1" t="s">
        <v>17</v>
      </c>
      <c r="C60" s="1" t="n">
        <v>300</v>
      </c>
    </row>
    <row r="61" customFormat="false" ht="12.75" hidden="false" customHeight="false" outlineLevel="0" collapsed="false">
      <c r="A61" s="1" t="s">
        <v>18</v>
      </c>
      <c r="C61" s="1" t="n">
        <v>-1.274</v>
      </c>
    </row>
    <row r="62" customFormat="false" ht="12.75" hidden="false" customHeight="false" outlineLevel="0" collapsed="false">
      <c r="A62" s="1" t="s">
        <v>19</v>
      </c>
      <c r="E62" s="1" t="s">
        <v>20</v>
      </c>
    </row>
    <row r="63" customFormat="false" ht="12.75" hidden="false" customHeight="false" outlineLevel="0" collapsed="false">
      <c r="A63" s="1" t="s">
        <v>21</v>
      </c>
      <c r="E63" s="3" t="n">
        <f aca="false">(1/E9)*$C$59*$C$60*$C$61</f>
        <v>-12.3290322580645</v>
      </c>
      <c r="F63" s="3"/>
      <c r="G63" s="3" t="n">
        <f aca="false">(1/G9)*$C$59*$C$60*$C$61</f>
        <v>-12.3290322580645</v>
      </c>
    </row>
    <row r="64" customFormat="false" ht="12.75" hidden="false" customHeight="false" outlineLevel="0" collapsed="false">
      <c r="A64" s="1" t="s">
        <v>22</v>
      </c>
      <c r="E64" s="3" t="n">
        <f aca="false">(1000/E9)*$C$59*$C$60*$C$61</f>
        <v>-12329.0322580645</v>
      </c>
      <c r="F64" s="3"/>
      <c r="G64" s="3" t="n">
        <f aca="false">(1000/G9)*$C$59*$C$60*$C$61</f>
        <v>-12329.0322580645</v>
      </c>
    </row>
    <row r="65" customFormat="false" ht="12.75" hidden="false" customHeight="false" outlineLevel="0" collapsed="false">
      <c r="E65" s="4"/>
      <c r="F65" s="4"/>
      <c r="G65" s="4"/>
    </row>
    <row r="66" customFormat="false" ht="12.75" hidden="false" customHeight="false" outlineLevel="0" collapsed="false">
      <c r="A66" s="1" t="s">
        <v>23</v>
      </c>
      <c r="E66" s="4"/>
      <c r="F66" s="4"/>
      <c r="G66" s="4"/>
    </row>
    <row r="67" customFormat="false" ht="12.75" hidden="false" customHeight="false" outlineLevel="0" collapsed="false">
      <c r="A67" s="1" t="s">
        <v>39</v>
      </c>
      <c r="E67" s="4"/>
      <c r="F67" s="4"/>
      <c r="G67" s="4"/>
    </row>
    <row r="68" customFormat="false" ht="12.75" hidden="false" customHeight="false" outlineLevel="0" collapsed="false">
      <c r="A68" s="1" t="s">
        <v>40</v>
      </c>
      <c r="E68" s="4"/>
      <c r="F68" s="4"/>
      <c r="G6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2001-08-07T13:14:06Z</dcterms:created>
  <dc:creator>FChang</dc:creator>
  <dc:description/>
  <dc:language>en-US</dc:language>
  <cp:lastModifiedBy>hdunton</cp:lastModifiedBy>
  <dcterms:modified xsi:type="dcterms:W3CDTF">2001-09-07T15:52:09Z</dcterms:modified>
  <cp:revision>0</cp:revision>
  <dc:subject/>
  <dc:title/>
</cp:coreProperties>
</file>