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Sheet1!$A$1:$F$20</definedName>
    <definedName function="false" hidden="false" name="valdate" vbProcedure="false">Sheet1!$C$4</definedName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<sst xmlns="http://schemas.openxmlformats.org/spreadsheetml/2006/main" count="65" uniqueCount="36">
  <si>
    <t xml:space="preserve">Pricing Model for Bermudan Deal</t>
  </si>
  <si>
    <t xml:space="preserve">Valuation Date</t>
  </si>
  <si>
    <t xml:space="preserve">Strike</t>
  </si>
  <si>
    <t xml:space="preserve">Maturity</t>
  </si>
  <si>
    <t xml:space="preserve">Exercise Restriction</t>
  </si>
  <si>
    <t xml:space="preserve">Exercise Frequency (times per year)</t>
  </si>
  <si>
    <t xml:space="preserve">Years to Maturity</t>
  </si>
  <si>
    <t xml:space="preserve">Years to first Exercise</t>
  </si>
  <si>
    <t xml:space="preserve">Enron long 5-year put, Bermudan exercise</t>
  </si>
  <si>
    <t xml:space="preserve">LJM long 2.5 year put</t>
  </si>
  <si>
    <t xml:space="preserve">Low Strike</t>
  </si>
  <si>
    <t xml:space="preserve">Enron long 2.5 year put</t>
  </si>
  <si>
    <t xml:space="preserve">High Strike</t>
  </si>
  <si>
    <t xml:space="preserve">LJM long call</t>
  </si>
  <si>
    <t xml:space="preserve">Enron long call</t>
  </si>
  <si>
    <t xml:space="preserve">Quantity</t>
  </si>
  <si>
    <t xml:space="preserve">RTHM Price</t>
  </si>
  <si>
    <t xml:space="preserve">RTHM Volatility</t>
  </si>
  <si>
    <t xml:space="preserve">Dividend</t>
  </si>
  <si>
    <t xml:space="preserve">Interest rate</t>
  </si>
  <si>
    <t xml:space="preserve">Steps</t>
  </si>
  <si>
    <t xml:space="preserve">Do Risk (Yes=1)</t>
  </si>
  <si>
    <t xml:space="preserve">Option value per share</t>
  </si>
  <si>
    <t xml:space="preserve">Option value </t>
  </si>
  <si>
    <t xml:space="preserve">European Option Pricing</t>
  </si>
  <si>
    <t xml:space="preserve">Function: EURO</t>
  </si>
  <si>
    <t xml:space="preserve">EffDt</t>
  </si>
  <si>
    <t xml:space="preserve">INPUTS</t>
  </si>
  <si>
    <t xml:space="preserve">OUTPUTS</t>
  </si>
  <si>
    <t xml:space="preserve">Fwd Price</t>
  </si>
  <si>
    <t xml:space="preserve">Ann.IntRt</t>
  </si>
  <si>
    <t xml:space="preserve">Yield</t>
  </si>
  <si>
    <t xml:space="preserve">Ann.Vol</t>
  </si>
  <si>
    <t xml:space="preserve">ExpDt</t>
  </si>
  <si>
    <t xml:space="preserve">Call=1/Put=0</t>
  </si>
  <si>
    <t xml:space="preserve">Price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</si>
</sst>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.000_);_(\$* \(#,##0.000\);_(\$* \-??_);_(@_)"/>
    <numFmt numFmtId="168" formatCode="#,##0"/>
    <numFmt numFmtId="169" formatCode="#,##0.00"/>
    <numFmt numFmtId="170" formatCode="#,##0.000"/>
    <numFmt numFmtId="171" formatCode="_(* #,##0.00_);_(* \(#,##0.00\);_(* \-??_);_(@_)"/>
    <numFmt numFmtId="172" formatCode="_(* #,##0_);_(* \(#,##0\);_(* \-??_);_(@_)"/>
    <numFmt numFmtId="173" formatCode="0%"/>
    <numFmt numFmtId="174" formatCode="0.00%"/>
    <numFmt numFmtId="175" formatCode="0.0%"/>
    <numFmt numFmtId="176" formatCode="0"/>
    <numFmt numFmtId="177" formatCode="0.00"/>
    <numFmt numFmtId="178" formatCode="_(\$* #,##0_);_(\$* \(#,##0\);_(\$* \-??_);_(@_)"/>
    <numFmt numFmtId="179" formatCode="#,##0.0000"/>
  </numFmts>
  <fonts count="21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 val="true"/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24"/>
      <color rgb="FF00FFFF"/>
      <name val="Arial"/>
      <family val="2"/>
    </font>
    <font>
      <b val="true"/>
      <sz val="14"/>
      <color rgb="FFFFFF00"/>
      <name val="Arial"/>
      <family val="2"/>
    </font>
    <font>
      <b val="true"/>
      <sz val="9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color rgb="FF99CC00"/>
      <name val="Arial"/>
      <family val="0"/>
    </font>
    <font>
      <b val="true"/>
      <sz val="9"/>
      <color rgb="FF003366"/>
      <name val="Times New Roman"/>
      <family val="1"/>
    </font>
    <font>
      <b val="true"/>
      <sz val="9"/>
      <color rgb="FF99CC00"/>
      <name val="Times New Roman"/>
      <family val="1"/>
    </font>
    <font>
      <sz val="10"/>
      <color rgb="FF99CC0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333399"/>
        <bgColor rgb="FF003366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41.16"/>
    <col collapsed="false" customWidth="true" hidden="false" outlineLevel="0" max="3" min="3" style="0" width="16.33"/>
    <col collapsed="false" customWidth="true" hidden="false" outlineLevel="0" max="5" min="5" style="0" width="12.49"/>
    <col collapsed="false" customWidth="true" hidden="false" outlineLevel="0" max="6" min="6" style="0" width="9.65"/>
    <col collapsed="false" customWidth="true" hidden="false" outlineLevel="0" max="7" min="7" style="0" width="11.33"/>
  </cols>
  <sheetData>
    <row r="2" customFormat="false" ht="23.25" hidden="false" customHeight="false" outlineLevel="0" collapsed="false">
      <c r="A2" s="1" t="s">
        <v>0</v>
      </c>
    </row>
    <row r="3" customFormat="false" ht="11.25" hidden="false" customHeight="false" outlineLevel="0" collapsed="false">
      <c r="A3" s="2"/>
      <c r="B3" s="3"/>
      <c r="C3" s="3"/>
      <c r="D3" s="3"/>
      <c r="E3" s="3"/>
      <c r="F3" s="3"/>
      <c r="G3" s="3"/>
    </row>
    <row r="4" customFormat="false" ht="11.25" hidden="false" customHeight="false" outlineLevel="0" collapsed="false">
      <c r="B4" s="0" t="s">
        <v>1</v>
      </c>
      <c r="C4" s="4" t="n">
        <f aca="true">+TODAY()</f>
        <v>45926</v>
      </c>
    </row>
    <row r="5" customFormat="false" ht="52.5" hidden="false" customHeight="true" outlineLevel="0" collapsed="false">
      <c r="D5" s="5" t="s">
        <v>2</v>
      </c>
      <c r="E5" s="5" t="s">
        <v>3</v>
      </c>
      <c r="F5" s="6" t="s">
        <v>4</v>
      </c>
      <c r="G5" s="6" t="s">
        <v>5</v>
      </c>
      <c r="H5" s="5" t="s">
        <v>6</v>
      </c>
      <c r="I5" s="6" t="s">
        <v>7</v>
      </c>
      <c r="J5" s="7"/>
      <c r="K5" s="7"/>
    </row>
    <row r="6" customFormat="false" ht="11.25" hidden="false" customHeight="false" outlineLevel="0" collapsed="false">
      <c r="D6" s="8"/>
      <c r="E6" s="8"/>
      <c r="H6" s="8"/>
    </row>
    <row r="7" customFormat="false" ht="11.25" hidden="false" customHeight="false" outlineLevel="0" collapsed="false">
      <c r="B7" s="9" t="s">
        <v>8</v>
      </c>
      <c r="C7" s="10"/>
      <c r="D7" s="11" t="n">
        <v>56.125</v>
      </c>
      <c r="E7" s="12" t="n">
        <v>38167</v>
      </c>
      <c r="F7" s="13" t="n">
        <v>36707</v>
      </c>
      <c r="G7" s="14" t="n">
        <v>2</v>
      </c>
      <c r="H7" s="15" t="n">
        <f aca="false">+($E7-valdate)/365.25</f>
        <v>-21.242984257358</v>
      </c>
      <c r="I7" s="15" t="n">
        <f aca="false">+($F7-valdate)/365.25</f>
        <v>-25.2402464065708</v>
      </c>
    </row>
    <row r="8" customFormat="false" ht="11.25" hidden="false" customHeight="false" outlineLevel="0" collapsed="false">
      <c r="B8" s="9"/>
      <c r="C8" s="10"/>
      <c r="D8" s="16"/>
      <c r="E8" s="13"/>
      <c r="F8" s="3"/>
      <c r="H8" s="15"/>
      <c r="I8" s="3"/>
    </row>
    <row r="9" customFormat="false" ht="11.25" hidden="false" customHeight="false" outlineLevel="0" collapsed="false">
      <c r="B9" s="9" t="s">
        <v>9</v>
      </c>
      <c r="C9" s="10" t="s">
        <v>10</v>
      </c>
      <c r="D9" s="17" t="n">
        <f aca="false">D7</f>
        <v>56.125</v>
      </c>
      <c r="E9" s="12" t="n">
        <v>37270</v>
      </c>
      <c r="F9" s="3"/>
      <c r="H9" s="15" t="n">
        <f aca="false">+($E9-valdate)/365.25</f>
        <v>-23.6988364134155</v>
      </c>
      <c r="I9" s="3"/>
    </row>
    <row r="10" customFormat="false" ht="11.25" hidden="false" customHeight="false" outlineLevel="0" collapsed="false">
      <c r="B10" s="9" t="s">
        <v>11</v>
      </c>
      <c r="C10" s="10" t="s">
        <v>12</v>
      </c>
      <c r="D10" s="11" t="n">
        <v>65</v>
      </c>
      <c r="E10" s="18" t="n">
        <f aca="false">+E9</f>
        <v>37270</v>
      </c>
      <c r="F10" s="3"/>
      <c r="H10" s="15" t="n">
        <f aca="false">H9</f>
        <v>-23.6988364134155</v>
      </c>
    </row>
    <row r="11" customFormat="false" ht="11.25" hidden="false" customHeight="false" outlineLevel="0" collapsed="false">
      <c r="D11" s="3"/>
      <c r="E11" s="19"/>
      <c r="F11" s="3"/>
    </row>
    <row r="12" customFormat="false" ht="11.25" hidden="false" customHeight="false" outlineLevel="0" collapsed="false">
      <c r="B12" s="0" t="s">
        <v>13</v>
      </c>
      <c r="C12" s="10" t="s">
        <v>10</v>
      </c>
      <c r="D12" s="11" t="n">
        <v>65</v>
      </c>
      <c r="E12" s="13"/>
      <c r="F12" s="3"/>
      <c r="H12" s="15" t="n">
        <f aca="false">+H9</f>
        <v>-23.6988364134155</v>
      </c>
    </row>
    <row r="13" customFormat="false" ht="11.25" hidden="false" customHeight="false" outlineLevel="0" collapsed="false">
      <c r="B13" s="0" t="s">
        <v>14</v>
      </c>
      <c r="C13" s="10" t="s">
        <v>12</v>
      </c>
      <c r="D13" s="11" t="n">
        <v>81</v>
      </c>
      <c r="E13" s="13"/>
      <c r="F13" s="3"/>
      <c r="H13" s="15" t="n">
        <f aca="false">+H9</f>
        <v>-23.6988364134155</v>
      </c>
    </row>
    <row r="14" customFormat="false" ht="11.25" hidden="false" customHeight="false" outlineLevel="0" collapsed="false">
      <c r="C14" s="10"/>
      <c r="D14" s="20"/>
      <c r="E14" s="13"/>
      <c r="H14" s="15"/>
    </row>
    <row r="15" customFormat="false" ht="25.5" hidden="false" customHeight="true" outlineLevel="0" collapsed="false">
      <c r="C15" s="21" t="s">
        <v>15</v>
      </c>
      <c r="D15" s="22" t="s">
        <v>16</v>
      </c>
      <c r="E15" s="22" t="s">
        <v>17</v>
      </c>
      <c r="F15" s="22" t="s">
        <v>18</v>
      </c>
      <c r="G15" s="22" t="s">
        <v>19</v>
      </c>
      <c r="H15" s="22" t="s">
        <v>20</v>
      </c>
      <c r="I15" s="22" t="s">
        <v>21</v>
      </c>
    </row>
    <row r="16" customFormat="false" ht="11.25" hidden="false" customHeight="false" outlineLevel="0" collapsed="false">
      <c r="B16" s="23"/>
      <c r="C16" s="24" t="n">
        <v>5393258</v>
      </c>
      <c r="D16" s="25" t="n">
        <v>27</v>
      </c>
      <c r="E16" s="26" t="n">
        <v>0.614630572361434</v>
      </c>
      <c r="F16" s="27" t="n">
        <v>0</v>
      </c>
      <c r="G16" s="26" t="n">
        <f aca="false">2*LN(1+0.06512/2)</f>
        <v>0.0640823110895903</v>
      </c>
      <c r="H16" s="28" t="n">
        <v>301</v>
      </c>
      <c r="I16" s="28" t="n">
        <v>0</v>
      </c>
    </row>
    <row r="17" customFormat="false" ht="11.25" hidden="false" customHeight="false" outlineLevel="0" collapsed="false">
      <c r="B17" s="23"/>
      <c r="C17" s="27"/>
      <c r="E17" s="8"/>
      <c r="F17" s="29"/>
      <c r="G17" s="29"/>
      <c r="H17" s="30"/>
      <c r="I17" s="31"/>
    </row>
    <row r="18" customFormat="false" ht="11.25" hidden="false" customHeight="false" outlineLevel="0" collapsed="false">
      <c r="B18" s="23" t="s">
        <v>22</v>
      </c>
      <c r="C18" s="32" t="e">
        <f aca="false">PutsDeal(0,$D$7,$D$10,$D$12,$D$13,$H$7,$H$9,$I$7,$G$7,$D$16,$G$16,$F$16,$E$16,$I$16,$H$16)</f>
        <v>#VALUE!</v>
      </c>
      <c r="E18" s="8"/>
      <c r="H18" s="20"/>
      <c r="I18" s="8"/>
      <c r="J18" s="33"/>
    </row>
    <row r="19" customFormat="false" ht="18.75" hidden="false" customHeight="true" outlineLevel="0" collapsed="false">
      <c r="B19" s="34" t="s">
        <v>23</v>
      </c>
      <c r="C19" s="35" t="e">
        <f aca="false">+$C$18*$C$16</f>
        <v>#VALUE!</v>
      </c>
      <c r="E19" s="8"/>
      <c r="H19" s="20"/>
      <c r="I19" s="8"/>
    </row>
    <row r="20" customFormat="false" ht="11.25" hidden="false" customHeight="false" outlineLevel="0" collapsed="false">
      <c r="D20" s="8"/>
      <c r="E20" s="8"/>
      <c r="F20" s="36"/>
      <c r="G20" s="36"/>
      <c r="N20" s="8"/>
    </row>
    <row r="21" customFormat="false" ht="11.25" hidden="false" customHeight="false" outlineLevel="0" collapsed="false">
      <c r="D21" s="8"/>
      <c r="E21" s="8"/>
      <c r="F21" s="36"/>
      <c r="G21" s="36"/>
      <c r="H21" s="37"/>
      <c r="N21" s="8"/>
      <c r="P21" s="37"/>
    </row>
    <row r="22" customFormat="false" ht="11.25" hidden="false" customHeight="false" outlineLevel="0" collapsed="false">
      <c r="H22" s="37"/>
      <c r="N22" s="8"/>
      <c r="P22" s="37"/>
    </row>
    <row r="23" customFormat="false" ht="11.25" hidden="false" customHeight="false" outlineLevel="0" collapsed="false">
      <c r="H23" s="37"/>
      <c r="N23" s="8"/>
      <c r="P23" s="37"/>
    </row>
    <row r="24" customFormat="false" ht="11.25" hidden="false" customHeight="false" outlineLevel="0" collapsed="false">
      <c r="H24" s="37"/>
      <c r="N24" s="8"/>
      <c r="P24" s="37"/>
    </row>
    <row r="25" customFormat="false" ht="11.25" hidden="false" customHeight="false" outlineLevel="0" collapsed="false">
      <c r="H25" s="37"/>
      <c r="N25" s="8"/>
      <c r="P25" s="37"/>
    </row>
    <row r="26" customFormat="false" ht="11.25" hidden="false" customHeight="false" outlineLevel="0" collapsed="false">
      <c r="H26" s="37"/>
      <c r="N26" s="8"/>
      <c r="P26" s="37"/>
    </row>
    <row r="27" customFormat="false" ht="11.25" hidden="false" customHeight="false" outlineLevel="0" collapsed="false">
      <c r="H27" s="37"/>
      <c r="N27" s="8"/>
      <c r="P27" s="37"/>
    </row>
    <row r="28" customFormat="false" ht="11.25" hidden="false" customHeight="false" outlineLevel="0" collapsed="false">
      <c r="H28" s="37"/>
      <c r="N28" s="8"/>
      <c r="P28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41.16"/>
    <col collapsed="false" customWidth="true" hidden="false" outlineLevel="0" max="3" min="3" style="0" width="16.33"/>
    <col collapsed="false" customWidth="true" hidden="false" outlineLevel="0" max="5" min="5" style="0" width="12.49"/>
    <col collapsed="false" customWidth="true" hidden="false" outlineLevel="0" max="6" min="6" style="0" width="9.65"/>
    <col collapsed="false" customWidth="true" hidden="false" outlineLevel="0" max="7" min="7" style="0" width="11.33"/>
  </cols>
  <sheetData>
    <row r="2" customFormat="false" ht="23.25" hidden="false" customHeight="false" outlineLevel="0" collapsed="false">
      <c r="A2" s="1" t="s">
        <v>0</v>
      </c>
    </row>
    <row r="3" customFormat="false" ht="11.25" hidden="false" customHeight="false" outlineLevel="0" collapsed="false">
      <c r="A3" s="2"/>
      <c r="B3" s="3"/>
      <c r="C3" s="3"/>
      <c r="D3" s="3"/>
      <c r="E3" s="3"/>
      <c r="F3" s="3"/>
      <c r="G3" s="3"/>
    </row>
    <row r="4" customFormat="false" ht="11.25" hidden="false" customHeight="false" outlineLevel="0" collapsed="false">
      <c r="B4" s="0" t="s">
        <v>1</v>
      </c>
      <c r="C4" s="4" t="n">
        <f aca="true">+TODAY()</f>
        <v>45926</v>
      </c>
    </row>
    <row r="5" customFormat="false" ht="52.5" hidden="false" customHeight="true" outlineLevel="0" collapsed="false">
      <c r="D5" s="5" t="s">
        <v>2</v>
      </c>
      <c r="E5" s="5" t="s">
        <v>3</v>
      </c>
      <c r="F5" s="6" t="s">
        <v>4</v>
      </c>
      <c r="G5" s="6" t="s">
        <v>5</v>
      </c>
      <c r="H5" s="5" t="s">
        <v>6</v>
      </c>
      <c r="I5" s="6" t="s">
        <v>7</v>
      </c>
      <c r="J5" s="7"/>
      <c r="K5" s="7"/>
    </row>
    <row r="6" customFormat="false" ht="11.25" hidden="false" customHeight="false" outlineLevel="0" collapsed="false">
      <c r="D6" s="8"/>
      <c r="E6" s="8"/>
      <c r="H6" s="8"/>
    </row>
    <row r="7" customFormat="false" ht="11.25" hidden="false" customHeight="false" outlineLevel="0" collapsed="false">
      <c r="B7" s="9" t="s">
        <v>8</v>
      </c>
      <c r="C7" s="10"/>
      <c r="D7" s="11" t="n">
        <v>56.125</v>
      </c>
      <c r="E7" s="12" t="n">
        <v>38167</v>
      </c>
      <c r="F7" s="13" t="n">
        <v>36707</v>
      </c>
      <c r="G7" s="14" t="n">
        <v>2</v>
      </c>
      <c r="H7" s="15" t="n">
        <f aca="false">+($E7-valdate)/365.25</f>
        <v>-21.242984257358</v>
      </c>
      <c r="I7" s="15" t="n">
        <f aca="false">+($F7-valdate)/365.25</f>
        <v>-25.2402464065708</v>
      </c>
    </row>
    <row r="8" customFormat="false" ht="11.25" hidden="false" customHeight="false" outlineLevel="0" collapsed="false">
      <c r="B8" s="9"/>
      <c r="C8" s="10"/>
      <c r="D8" s="16"/>
      <c r="E8" s="13"/>
      <c r="F8" s="3"/>
      <c r="H8" s="15"/>
      <c r="I8" s="3"/>
    </row>
    <row r="9" customFormat="false" ht="11.25" hidden="false" customHeight="false" outlineLevel="0" collapsed="false">
      <c r="B9" s="9" t="s">
        <v>9</v>
      </c>
      <c r="C9" s="10" t="s">
        <v>10</v>
      </c>
      <c r="D9" s="17" t="n">
        <f aca="false">D7</f>
        <v>56.125</v>
      </c>
      <c r="E9" s="12" t="n">
        <v>37270</v>
      </c>
      <c r="F9" s="3"/>
      <c r="H9" s="15" t="n">
        <f aca="false">+($E9-valdate)/365.25</f>
        <v>-23.6988364134155</v>
      </c>
      <c r="I9" s="3"/>
    </row>
    <row r="10" customFormat="false" ht="11.25" hidden="false" customHeight="false" outlineLevel="0" collapsed="false">
      <c r="B10" s="9" t="s">
        <v>11</v>
      </c>
      <c r="C10" s="10" t="s">
        <v>12</v>
      </c>
      <c r="D10" s="11" t="n">
        <v>65</v>
      </c>
      <c r="E10" s="18" t="n">
        <f aca="false">+E9</f>
        <v>37270</v>
      </c>
      <c r="F10" s="3"/>
      <c r="H10" s="15" t="n">
        <f aca="false">H9</f>
        <v>-23.6988364134155</v>
      </c>
    </row>
    <row r="11" customFormat="false" ht="11.25" hidden="false" customHeight="false" outlineLevel="0" collapsed="false">
      <c r="D11" s="3"/>
      <c r="E11" s="19"/>
      <c r="F11" s="3"/>
    </row>
    <row r="12" customFormat="false" ht="11.25" hidden="false" customHeight="false" outlineLevel="0" collapsed="false">
      <c r="B12" s="0" t="s">
        <v>13</v>
      </c>
      <c r="C12" s="10" t="s">
        <v>10</v>
      </c>
      <c r="D12" s="11" t="n">
        <v>65</v>
      </c>
      <c r="E12" s="13"/>
      <c r="F12" s="3"/>
      <c r="H12" s="15" t="n">
        <f aca="false">+H9</f>
        <v>-23.6988364134155</v>
      </c>
    </row>
    <row r="13" customFormat="false" ht="11.25" hidden="false" customHeight="false" outlineLevel="0" collapsed="false">
      <c r="B13" s="0" t="s">
        <v>14</v>
      </c>
      <c r="C13" s="10" t="s">
        <v>12</v>
      </c>
      <c r="D13" s="11" t="n">
        <v>81</v>
      </c>
      <c r="E13" s="13"/>
      <c r="F13" s="3"/>
      <c r="H13" s="15" t="n">
        <f aca="false">+H9</f>
        <v>-23.6988364134155</v>
      </c>
    </row>
    <row r="14" customFormat="false" ht="11.25" hidden="false" customHeight="false" outlineLevel="0" collapsed="false">
      <c r="C14" s="10"/>
      <c r="D14" s="20"/>
      <c r="E14" s="13"/>
      <c r="H14" s="15"/>
    </row>
    <row r="15" customFormat="false" ht="25.5" hidden="false" customHeight="true" outlineLevel="0" collapsed="false">
      <c r="C15" s="21" t="s">
        <v>15</v>
      </c>
      <c r="D15" s="22" t="s">
        <v>16</v>
      </c>
      <c r="E15" s="22" t="s">
        <v>17</v>
      </c>
      <c r="F15" s="22" t="s">
        <v>18</v>
      </c>
      <c r="G15" s="22" t="s">
        <v>19</v>
      </c>
      <c r="H15" s="22" t="s">
        <v>20</v>
      </c>
      <c r="I15" s="22" t="s">
        <v>21</v>
      </c>
    </row>
    <row r="16" customFormat="false" ht="11.25" hidden="false" customHeight="false" outlineLevel="0" collapsed="false">
      <c r="B16" s="23"/>
      <c r="C16" s="24" t="n">
        <v>5393258</v>
      </c>
      <c r="D16" s="25" t="n">
        <v>27</v>
      </c>
      <c r="E16" s="26" t="n">
        <v>0.7</v>
      </c>
      <c r="F16" s="27" t="n">
        <v>0</v>
      </c>
      <c r="G16" s="26" t="n">
        <f aca="false">2*LN(1+0.06512/2)</f>
        <v>0.0640823110895903</v>
      </c>
      <c r="H16" s="28" t="n">
        <v>301</v>
      </c>
      <c r="I16" s="28" t="n">
        <v>0</v>
      </c>
    </row>
    <row r="17" customFormat="false" ht="11.25" hidden="false" customHeight="false" outlineLevel="0" collapsed="false">
      <c r="B17" s="23"/>
      <c r="C17" s="27"/>
      <c r="E17" s="8"/>
      <c r="F17" s="29"/>
      <c r="G17" s="29"/>
      <c r="H17" s="30"/>
      <c r="I17" s="31"/>
    </row>
    <row r="18" customFormat="false" ht="11.25" hidden="false" customHeight="false" outlineLevel="0" collapsed="false">
      <c r="B18" s="23" t="s">
        <v>22</v>
      </c>
      <c r="C18" s="32" t="e">
        <f aca="false">PutsDeal(0,$D$7,$D$10,$D$12,$D$13,$H$7,$H$9,$I$7,$G$7,$D$16,$G$16,$F$16,$E$16,$I$16,$H$16)</f>
        <v>#VALUE!</v>
      </c>
      <c r="E18" s="8"/>
      <c r="H18" s="20"/>
      <c r="I18" s="8"/>
      <c r="J18" s="33"/>
    </row>
    <row r="19" customFormat="false" ht="18.75" hidden="false" customHeight="true" outlineLevel="0" collapsed="false">
      <c r="B19" s="34" t="s">
        <v>23</v>
      </c>
      <c r="C19" s="35" t="e">
        <f aca="false">+$C$18*$C$16</f>
        <v>#VALUE!</v>
      </c>
      <c r="E19" s="8"/>
      <c r="H19" s="20"/>
      <c r="I19" s="8"/>
    </row>
    <row r="20" customFormat="false" ht="11.25" hidden="false" customHeight="false" outlineLevel="0" collapsed="false">
      <c r="D20" s="8"/>
      <c r="E20" s="8"/>
      <c r="F20" s="36"/>
      <c r="G20" s="36"/>
      <c r="N20" s="8"/>
    </row>
    <row r="21" customFormat="false" ht="11.25" hidden="false" customHeight="false" outlineLevel="0" collapsed="false">
      <c r="D21" s="8"/>
      <c r="E21" s="8"/>
      <c r="F21" s="36"/>
      <c r="G21" s="36"/>
      <c r="H21" s="37"/>
      <c r="N21" s="8"/>
      <c r="P21" s="37"/>
    </row>
    <row r="22" customFormat="false" ht="11.25" hidden="false" customHeight="false" outlineLevel="0" collapsed="false">
      <c r="H22" s="37"/>
      <c r="N22" s="8"/>
      <c r="P22" s="37"/>
    </row>
    <row r="23" customFormat="false" ht="11.25" hidden="false" customHeight="false" outlineLevel="0" collapsed="false">
      <c r="H23" s="37"/>
      <c r="N23" s="8"/>
      <c r="P23" s="37"/>
    </row>
    <row r="24" customFormat="false" ht="11.25" hidden="false" customHeight="false" outlineLevel="0" collapsed="false">
      <c r="H24" s="37"/>
      <c r="N24" s="8"/>
      <c r="P24" s="37"/>
    </row>
    <row r="25" customFormat="false" ht="11.25" hidden="false" customHeight="false" outlineLevel="0" collapsed="false">
      <c r="H25" s="37"/>
      <c r="N25" s="8"/>
      <c r="P25" s="37"/>
    </row>
    <row r="26" customFormat="false" ht="11.25" hidden="false" customHeight="false" outlineLevel="0" collapsed="false">
      <c r="H26" s="37"/>
      <c r="N26" s="8"/>
      <c r="P26" s="37"/>
    </row>
    <row r="27" customFormat="false" ht="11.25" hidden="false" customHeight="false" outlineLevel="0" collapsed="false">
      <c r="H27" s="37"/>
      <c r="N27" s="8"/>
      <c r="P27" s="37"/>
    </row>
    <row r="28" customFormat="false" ht="11.25" hidden="false" customHeight="false" outlineLevel="0" collapsed="false">
      <c r="H28" s="37"/>
      <c r="N28" s="8"/>
      <c r="P28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:A14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0" min="10" style="0" width="17.33"/>
  </cols>
  <sheetData>
    <row r="1" customFormat="false" ht="11.25" hidden="false" customHeight="false" outlineLevel="0" collapsed="false">
      <c r="A1" s="38"/>
      <c r="B1" s="38"/>
      <c r="C1" s="38"/>
      <c r="D1" s="38"/>
      <c r="E1" s="38"/>
      <c r="F1" s="38"/>
      <c r="G1" s="38"/>
      <c r="H1" s="38"/>
      <c r="I1" s="38"/>
      <c r="J1" s="38"/>
    </row>
    <row r="2" customFormat="false" ht="30" hidden="false" customHeight="false" outlineLevel="0" collapsed="false">
      <c r="A2" s="38"/>
      <c r="B2" s="39" t="s">
        <v>24</v>
      </c>
      <c r="C2" s="38"/>
      <c r="D2" s="38"/>
      <c r="E2" s="38"/>
      <c r="F2" s="38"/>
      <c r="G2" s="38"/>
      <c r="H2" s="38"/>
      <c r="I2" s="38"/>
      <c r="J2" s="38"/>
    </row>
    <row r="3" customFormat="false" ht="18" hidden="false" customHeight="false" outlineLevel="0" collapsed="false">
      <c r="A3" s="38"/>
      <c r="B3" s="40" t="s">
        <v>25</v>
      </c>
      <c r="C3" s="38"/>
      <c r="D3" s="38"/>
      <c r="E3" s="38"/>
      <c r="F3" s="38"/>
      <c r="G3" s="38"/>
      <c r="H3" s="38"/>
      <c r="I3" s="38"/>
      <c r="J3" s="38"/>
    </row>
    <row r="4" customFormat="false" ht="11.25" hidden="false" customHeight="false" outlineLevel="0" collapsed="false">
      <c r="A4" s="38"/>
      <c r="B4" s="38"/>
      <c r="C4" s="38"/>
      <c r="D4" s="38"/>
      <c r="E4" s="38"/>
      <c r="F4" s="38"/>
      <c r="G4" s="38"/>
      <c r="H4" s="38"/>
      <c r="I4" s="38"/>
      <c r="J4" s="38"/>
    </row>
    <row r="5" customFormat="false" ht="11.25" hidden="false" customHeight="false" outlineLevel="0" collapsed="false">
      <c r="A5" s="41"/>
      <c r="B5" s="41"/>
      <c r="C5" s="41"/>
      <c r="D5" s="41"/>
      <c r="E5" s="41"/>
      <c r="F5" s="41"/>
      <c r="G5" s="41"/>
      <c r="H5" s="41"/>
      <c r="I5" s="41"/>
      <c r="J5" s="24" t="n">
        <v>5393258</v>
      </c>
    </row>
    <row r="6" customFormat="false" ht="12" hidden="false" customHeight="false" outlineLevel="0" collapsed="false">
      <c r="A6" s="41"/>
      <c r="B6" s="42" t="s">
        <v>26</v>
      </c>
      <c r="C6" s="43" t="n">
        <f aca="true">+TODAY()</f>
        <v>45926</v>
      </c>
      <c r="D6" s="41"/>
      <c r="E6" s="41"/>
      <c r="F6" s="41"/>
      <c r="G6" s="41"/>
      <c r="H6" s="41"/>
      <c r="I6" s="41"/>
      <c r="J6" s="41"/>
    </row>
    <row r="7" customFormat="false" ht="11.25" hidden="false" customHeight="fals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</row>
    <row r="8" customFormat="false" ht="12.75" hidden="false" customHeight="false" outlineLevel="0" collapsed="false">
      <c r="A8" s="41"/>
      <c r="B8" s="41"/>
      <c r="C8" s="44" t="s">
        <v>27</v>
      </c>
      <c r="D8" s="41"/>
      <c r="E8" s="41"/>
      <c r="F8" s="41"/>
      <c r="G8" s="41"/>
      <c r="H8" s="41"/>
      <c r="I8" s="45" t="s">
        <v>28</v>
      </c>
      <c r="J8" s="41"/>
    </row>
    <row r="9" customFormat="false" ht="12.75" hidden="false" customHeight="false" outlineLevel="0" collapsed="false">
      <c r="A9" s="46"/>
      <c r="B9" s="47"/>
      <c r="C9" s="47"/>
      <c r="D9" s="47"/>
      <c r="E9" s="47"/>
      <c r="F9" s="47"/>
      <c r="G9" s="46"/>
      <c r="H9" s="48"/>
      <c r="I9" s="49" t="n">
        <v>0</v>
      </c>
      <c r="J9" s="41"/>
    </row>
    <row r="10" customFormat="false" ht="12.75" hidden="false" customHeight="false" outlineLevel="0" collapsed="false">
      <c r="A10" s="50" t="s">
        <v>29</v>
      </c>
      <c r="B10" s="50" t="s">
        <v>2</v>
      </c>
      <c r="C10" s="50" t="s">
        <v>30</v>
      </c>
      <c r="D10" s="50" t="s">
        <v>31</v>
      </c>
      <c r="E10" s="50" t="s">
        <v>32</v>
      </c>
      <c r="F10" s="50" t="s">
        <v>33</v>
      </c>
      <c r="G10" s="50" t="s">
        <v>34</v>
      </c>
      <c r="H10" s="51"/>
      <c r="I10" s="52" t="s">
        <v>35</v>
      </c>
      <c r="J10" s="41"/>
    </row>
    <row r="11" customFormat="false" ht="12.75" hidden="false" customHeight="false" outlineLevel="0" collapsed="false">
      <c r="A11" s="53" t="n">
        <v>27</v>
      </c>
      <c r="B11" s="53" t="n">
        <v>65</v>
      </c>
      <c r="C11" s="54" t="n">
        <v>0.064</v>
      </c>
      <c r="D11" s="54" t="n">
        <v>0</v>
      </c>
      <c r="E11" s="54" t="n">
        <v>0.61</v>
      </c>
      <c r="F11" s="43" t="n">
        <v>36707</v>
      </c>
      <c r="G11" s="55" t="n">
        <v>0</v>
      </c>
      <c r="H11" s="56"/>
      <c r="I11" s="57" t="e">
        <f aca="false">EURO($A11,$B11,$C11,$D11,$E11,$F11-$C$6,$G11,I$9)</f>
        <v>#NAME?</v>
      </c>
      <c r="J11" s="58" t="e">
        <f aca="false">+I11*$J$5</f>
        <v>#NAME?</v>
      </c>
    </row>
    <row r="12" customFormat="false" ht="12.75" hidden="false" customHeight="false" outlineLevel="0" collapsed="false">
      <c r="A12" s="53" t="n">
        <v>27</v>
      </c>
      <c r="B12" s="53" t="n">
        <v>65</v>
      </c>
      <c r="C12" s="54" t="n">
        <v>0.064</v>
      </c>
      <c r="D12" s="54" t="n">
        <v>0</v>
      </c>
      <c r="E12" s="54" t="n">
        <v>0.8</v>
      </c>
      <c r="F12" s="43" t="n">
        <v>36707</v>
      </c>
      <c r="G12" s="55" t="n">
        <v>0</v>
      </c>
      <c r="H12" s="56"/>
      <c r="I12" s="59" t="e">
        <f aca="false">EURO($A12,$B12,$C12,$D12,$E12,$F12-$C$6,$G12,I$9)</f>
        <v>#NAME?</v>
      </c>
      <c r="J12" s="58" t="e">
        <f aca="false">+I12*$J$5</f>
        <v>#NAME?</v>
      </c>
    </row>
    <row r="13" customFormat="false" ht="12.75" hidden="false" customHeight="false" outlineLevel="0" collapsed="false">
      <c r="A13" s="53" t="n">
        <v>27</v>
      </c>
      <c r="B13" s="53" t="n">
        <v>65</v>
      </c>
      <c r="C13" s="54" t="n">
        <v>0.064</v>
      </c>
      <c r="D13" s="54" t="n">
        <v>0</v>
      </c>
      <c r="E13" s="54" t="n">
        <v>0.9</v>
      </c>
      <c r="F13" s="43" t="n">
        <v>36707</v>
      </c>
      <c r="G13" s="55" t="n">
        <v>0</v>
      </c>
      <c r="H13" s="56"/>
      <c r="I13" s="57" t="e">
        <f aca="false">EURO($A13,$B13,$C13,$D13,$E13,$F13-$C$6,$G13,I$9)</f>
        <v>#NAME?</v>
      </c>
      <c r="J13" s="58" t="e">
        <f aca="false">+I13*$J$5</f>
        <v>#NAME?</v>
      </c>
    </row>
    <row r="14" customFormat="false" ht="12.75" hidden="false" customHeight="false" outlineLevel="0" collapsed="false">
      <c r="A14" s="53" t="n">
        <v>27</v>
      </c>
      <c r="B14" s="53" t="n">
        <v>65</v>
      </c>
      <c r="C14" s="54" t="n">
        <v>0.064</v>
      </c>
      <c r="D14" s="54" t="n">
        <v>0</v>
      </c>
      <c r="E14" s="54" t="n">
        <v>1</v>
      </c>
      <c r="F14" s="43" t="n">
        <v>36707</v>
      </c>
      <c r="G14" s="55" t="n">
        <v>0</v>
      </c>
      <c r="H14" s="56"/>
      <c r="I14" s="57" t="e">
        <f aca="false">EURO($A14,$B14,$C14,$D14,$E14,$F14-$C$6,$G14,I$9)</f>
        <v>#NAME?</v>
      </c>
      <c r="J14" s="58" t="e">
        <f aca="false">+I14*$J$5</f>
        <v>#NAME?</v>
      </c>
    </row>
    <row r="15" customFormat="false" ht="11.25" hidden="false" customHeight="false" outlineLevel="0" collapsed="false">
      <c r="A15" s="41"/>
      <c r="B15" s="41"/>
      <c r="C15" s="41"/>
      <c r="D15" s="41"/>
      <c r="E15" s="41"/>
      <c r="F15" s="41"/>
      <c r="G15" s="41"/>
      <c r="H15" s="41"/>
      <c r="I15" s="41"/>
      <c r="J15" s="41"/>
    </row>
    <row r="16" customFormat="false" ht="11.25" hidden="false" customHeight="false" outlineLevel="0" collapsed="false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customFormat="false" ht="11.25" hidden="false" customHeight="false" outlineLevel="0" collapsed="false">
      <c r="A17" s="41"/>
      <c r="B17" s="41"/>
      <c r="C17" s="41"/>
      <c r="D17" s="41"/>
      <c r="E17" s="41"/>
      <c r="F17" s="41"/>
      <c r="G17" s="41"/>
      <c r="H17" s="41"/>
      <c r="I17" s="41"/>
      <c r="J1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1999-08-24T22:40:22Z</dcterms:created>
  <dc:creator>Paulo Issler</dc:creator>
  <dc:description/>
  <dc:language>en-US</dc:language>
  <cp:lastModifiedBy>stinson gibner</cp:lastModifiedBy>
  <cp:lastPrinted>1999-09-10T10:58:32Z</cp:lastPrinted>
  <cp:revision>0</cp:revision>
  <dc:subject/>
  <dc:title/>
</cp:coreProperties>
</file>