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<sst xmlns="http://schemas.openxmlformats.org/spreadsheetml/2006/main" count="156" uniqueCount="64">
  <si>
    <t xml:space="preserve">Sales</t>
  </si>
  <si>
    <t xml:space="preserve">Delivery point</t>
  </si>
  <si>
    <t xml:space="preserve">Volume</t>
  </si>
  <si>
    <t xml:space="preserve">Hours</t>
  </si>
  <si>
    <t xml:space="preserve">Sale price</t>
  </si>
  <si>
    <t xml:space="preserve">Revenue</t>
  </si>
  <si>
    <t xml:space="preserve">Purchase price</t>
  </si>
  <si>
    <t xml:space="preserve">Cost</t>
  </si>
  <si>
    <t xml:space="preserve">Spread</t>
  </si>
  <si>
    <t xml:space="preserve">Margin</t>
  </si>
  <si>
    <t xml:space="preserve">12/25 - 12/31 Deliveries</t>
  </si>
  <si>
    <t xml:space="preserve">Sierra Pacific</t>
  </si>
  <si>
    <t xml:space="preserve">Mead </t>
  </si>
  <si>
    <t xml:space="preserve">HLH</t>
  </si>
  <si>
    <t xml:space="preserve">Mead</t>
  </si>
  <si>
    <t xml:space="preserve">LLH</t>
  </si>
  <si>
    <t xml:space="preserve">PV</t>
  </si>
  <si>
    <t xml:space="preserve">NPC </t>
  </si>
  <si>
    <t xml:space="preserve">WAPA </t>
  </si>
  <si>
    <t xml:space="preserve">Pinnacle Peak</t>
  </si>
  <si>
    <t xml:space="preserve">RTC</t>
  </si>
  <si>
    <t xml:space="preserve">Puget</t>
  </si>
  <si>
    <t xml:space="preserve">Mid-C</t>
  </si>
  <si>
    <t xml:space="preserve">Douglas</t>
  </si>
  <si>
    <t xml:space="preserve">HLH </t>
  </si>
  <si>
    <t xml:space="preserve">Santa Clara</t>
  </si>
  <si>
    <t xml:space="preserve">COB</t>
  </si>
  <si>
    <t xml:space="preserve">BPA</t>
  </si>
  <si>
    <t xml:space="preserve">Air Products</t>
  </si>
  <si>
    <t xml:space="preserve">Grays Harbor</t>
  </si>
  <si>
    <t xml:space="preserve">Swap</t>
  </si>
  <si>
    <t xml:space="preserve">PV for Mead</t>
  </si>
  <si>
    <t xml:space="preserve">12/27 - 12/31 Deliveries</t>
  </si>
  <si>
    <t xml:space="preserve">Turlock</t>
  </si>
  <si>
    <t xml:space="preserve">NP15</t>
  </si>
  <si>
    <t xml:space="preserve">Strategic</t>
  </si>
  <si>
    <t xml:space="preserve">Wapa Desseret</t>
  </si>
  <si>
    <t xml:space="preserve">Peak Hours</t>
  </si>
  <si>
    <t xml:space="preserve">Off-Peak Hours</t>
  </si>
  <si>
    <t xml:space="preserve">WAMP</t>
  </si>
  <si>
    <t xml:space="preserve">Roseville</t>
  </si>
  <si>
    <t xml:space="preserve">NCPA</t>
  </si>
  <si>
    <t xml:space="preserve">Oaklund</t>
  </si>
  <si>
    <t xml:space="preserve">Modesto</t>
  </si>
  <si>
    <t xml:space="preserve">Shasta Lake</t>
  </si>
  <si>
    <t xml:space="preserve">City of Riverside</t>
  </si>
  <si>
    <t xml:space="preserve">Redding</t>
  </si>
  <si>
    <t xml:space="preserve">Wapa Deseret</t>
  </si>
  <si>
    <t xml:space="preserve">12/20 - 12/26 Deliveries</t>
  </si>
  <si>
    <t xml:space="preserve">NP-15</t>
  </si>
  <si>
    <t xml:space="preserve">Oakland</t>
  </si>
  <si>
    <t xml:space="preserve">Riverside</t>
  </si>
  <si>
    <t xml:space="preserve">SP-15</t>
  </si>
  <si>
    <t xml:space="preserve">COB N/S</t>
  </si>
  <si>
    <t xml:space="preserve">TOTALS</t>
  </si>
  <si>
    <t xml:space="preserve">SUPPLIERS</t>
  </si>
  <si>
    <t xml:space="preserve">12/20 - 12/26</t>
  </si>
  <si>
    <t xml:space="preserve">Allegheny Energy</t>
  </si>
  <si>
    <t xml:space="preserve">12/25 - 12/31</t>
  </si>
  <si>
    <t xml:space="preserve">PNM</t>
  </si>
  <si>
    <t xml:space="preserve">IDACORP</t>
  </si>
  <si>
    <t xml:space="preserve">AEP</t>
  </si>
  <si>
    <t xml:space="preserve">12/27 - 12/31</t>
  </si>
  <si>
    <t xml:space="preserve">Avista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</si>
</sst>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3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6.28"/>
    <col collapsed="false" customWidth="true" hidden="false" outlineLevel="0" max="6" min="6" style="0" width="15.41"/>
    <col collapsed="false" customWidth="true" hidden="false" outlineLevel="0" max="7" min="7" style="0" width="15.28"/>
    <col collapsed="false" customWidth="true" hidden="false" outlineLevel="0" max="8" min="8" style="0" width="13.7"/>
    <col collapsed="false" customWidth="true" hidden="false" outlineLevel="0" max="10" min="10" style="0" width="14.56"/>
  </cols>
  <sheetData>
    <row r="2" customFormat="false" ht="12.75" hidden="false" customHeight="false" outlineLevel="0" collapsed="false">
      <c r="A2" s="0" t="s">
        <v>0</v>
      </c>
      <c r="B2" s="1"/>
      <c r="C2" s="1"/>
      <c r="D2" s="1"/>
      <c r="E2" s="1"/>
      <c r="F2" s="1"/>
      <c r="G2" s="1"/>
      <c r="H2" s="1"/>
      <c r="I2" s="1"/>
      <c r="J2" s="1"/>
    </row>
    <row r="4" customFormat="false" ht="12.75" hidden="false" customHeight="false" outlineLevel="0" collapsed="false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customFormat="false" ht="12.75" hidden="false" customHeight="false" outlineLevel="0" collapsed="false">
      <c r="A5" s="3" t="s">
        <v>10</v>
      </c>
      <c r="B5" s="2"/>
      <c r="C5" s="2"/>
      <c r="D5" s="2"/>
      <c r="E5" s="2"/>
      <c r="F5" s="2"/>
      <c r="G5" s="2"/>
      <c r="H5" s="2"/>
      <c r="I5" s="2"/>
      <c r="J5" s="2"/>
    </row>
    <row r="6" customFormat="false" ht="12.75" hidden="false" customHeight="false" outlineLevel="0" collapsed="false">
      <c r="A6" s="4" t="s">
        <v>11</v>
      </c>
      <c r="B6" s="5" t="s">
        <v>12</v>
      </c>
      <c r="C6" s="5" t="n">
        <v>150</v>
      </c>
      <c r="D6" s="5" t="s">
        <v>13</v>
      </c>
      <c r="E6" s="6" t="n">
        <v>121</v>
      </c>
      <c r="F6" s="7" t="n">
        <f aca="false">IF(D6="HLH",$L$32*C6*E6,C6*$M$32*E6)</f>
        <v>1452000</v>
      </c>
      <c r="G6" s="8" t="n">
        <v>31</v>
      </c>
      <c r="H6" s="9" t="n">
        <f aca="false">IF(D6="HLH",$L$32*C6*G6,C6*$M$32*G6)</f>
        <v>372000</v>
      </c>
      <c r="I6" s="8" t="n">
        <f aca="false">E6-G6</f>
        <v>90</v>
      </c>
      <c r="J6" s="9" t="n">
        <f aca="false">IF(D6="HLH",$L$32*C6*I6,C6*$M$32*I6)</f>
        <v>1080000</v>
      </c>
    </row>
    <row r="7" customFormat="false" ht="12.75" hidden="false" customHeight="false" outlineLevel="0" collapsed="false">
      <c r="B7" s="5" t="s">
        <v>14</v>
      </c>
      <c r="C7" s="5" t="n">
        <v>175</v>
      </c>
      <c r="D7" s="5" t="s">
        <v>15</v>
      </c>
      <c r="E7" s="6" t="n">
        <v>86</v>
      </c>
      <c r="F7" s="7" t="n">
        <f aca="false">IF(D7="HLH",$L$32*C7*E7,C7*$M$32*E7)</f>
        <v>1324400</v>
      </c>
      <c r="G7" s="8" t="n">
        <v>25</v>
      </c>
      <c r="H7" s="9" t="n">
        <f aca="false">IF(D7="HLH",$L$32*C7*G7,C7*$M$32*G7)</f>
        <v>385000</v>
      </c>
      <c r="I7" s="8" t="n">
        <f aca="false">E7-G7</f>
        <v>61</v>
      </c>
      <c r="J7" s="9" t="n">
        <f aca="false">IF(D7="HLH",$L$32*C7*I7,C7*$M$32*I7)</f>
        <v>939400</v>
      </c>
    </row>
    <row r="8" customFormat="false" ht="12.75" hidden="false" customHeight="false" outlineLevel="0" collapsed="false">
      <c r="B8" s="5" t="s">
        <v>16</v>
      </c>
      <c r="C8" s="5" t="n">
        <v>91</v>
      </c>
      <c r="D8" s="5" t="s">
        <v>13</v>
      </c>
      <c r="E8" s="6" t="n">
        <v>121</v>
      </c>
      <c r="F8" s="7" t="n">
        <f aca="false">IF(D8="HLH",$L$32*C8*E8,C8*$M$32*E8)</f>
        <v>880880</v>
      </c>
      <c r="G8" s="8" t="n">
        <v>28</v>
      </c>
      <c r="H8" s="9" t="n">
        <f aca="false">IF(D8="HLH",$L$32*C8*G8,C8*$M$32*G8)</f>
        <v>203840</v>
      </c>
      <c r="I8" s="8" t="n">
        <f aca="false">E8-G8</f>
        <v>93</v>
      </c>
      <c r="J8" s="9" t="n">
        <f aca="false">IF(D8="HLH",$L$32*C8*I8,C8*$M$32*I8)</f>
        <v>677040</v>
      </c>
    </row>
    <row r="9" customFormat="false" ht="12.75" hidden="false" customHeight="false" outlineLevel="0" collapsed="false">
      <c r="A9" s="4" t="s">
        <v>17</v>
      </c>
      <c r="B9" s="5" t="s">
        <v>16</v>
      </c>
      <c r="C9" s="5" t="n">
        <v>9</v>
      </c>
      <c r="D9" s="5" t="s">
        <v>13</v>
      </c>
      <c r="E9" s="6" t="n">
        <v>82</v>
      </c>
      <c r="F9" s="7" t="n">
        <f aca="false">IF(D9="HLH",$L$32*C9*E9,C9*$M$32*E9)</f>
        <v>59040</v>
      </c>
      <c r="G9" s="8" t="n">
        <v>29</v>
      </c>
      <c r="H9" s="9" t="n">
        <f aca="false">IF(D9="HLH",$L$32*C9*G9,C9*$M$32*G9)</f>
        <v>20880</v>
      </c>
      <c r="I9" s="8" t="n">
        <f aca="false">E9-G9</f>
        <v>53</v>
      </c>
      <c r="J9" s="9" t="n">
        <f aca="false">IF(D9="HLH",$L$32*C9*I9,C9*$M$32*I9)</f>
        <v>38160</v>
      </c>
    </row>
    <row r="10" customFormat="false" ht="12.75" hidden="false" customHeight="false" outlineLevel="0" collapsed="false">
      <c r="A10" s="4" t="s">
        <v>18</v>
      </c>
      <c r="B10" s="5" t="s">
        <v>19</v>
      </c>
      <c r="C10" s="5" t="n">
        <v>25</v>
      </c>
      <c r="D10" s="5" t="s">
        <v>20</v>
      </c>
      <c r="E10" s="6" t="n">
        <v>45</v>
      </c>
      <c r="F10" s="7" t="n">
        <f aca="false">IF(D10="HLH",$L$32*C10*E10,C10*$M$32*E10)</f>
        <v>99000</v>
      </c>
      <c r="G10" s="8" t="n">
        <v>29.01</v>
      </c>
      <c r="H10" s="9" t="n">
        <f aca="false">G10*(L32+M32)*C10</f>
        <v>121842</v>
      </c>
      <c r="I10" s="8" t="n">
        <f aca="false">E10-G10</f>
        <v>15.99</v>
      </c>
      <c r="J10" s="9" t="n">
        <f aca="false">IF(D10="HLH",$L$32*C10*I10,C10*$M$32*I10)</f>
        <v>35178</v>
      </c>
    </row>
    <row r="11" customFormat="false" ht="12.75" hidden="false" customHeight="false" outlineLevel="0" collapsed="false">
      <c r="A11" s="4" t="s">
        <v>21</v>
      </c>
      <c r="B11" s="5" t="s">
        <v>22</v>
      </c>
      <c r="C11" s="5" t="n">
        <v>25</v>
      </c>
      <c r="D11" s="5" t="s">
        <v>13</v>
      </c>
      <c r="E11" s="6" t="n">
        <v>150</v>
      </c>
      <c r="F11" s="7" t="n">
        <f aca="false">IF(D11="HLH",$L$32*C11*E11,C11*$M$32*E11)</f>
        <v>300000</v>
      </c>
      <c r="G11" s="8" t="n">
        <v>23.5</v>
      </c>
      <c r="H11" s="9" t="n">
        <f aca="false">IF(D11="HLH",$L$32*C11*G11,C11*$M$32*G11)</f>
        <v>47000</v>
      </c>
      <c r="I11" s="8" t="n">
        <f aca="false">E11-G11</f>
        <v>126.5</v>
      </c>
      <c r="J11" s="9" t="n">
        <f aca="false">IF(D11="HLH",$L$32*C11*I11,C11*$M$32*I11)</f>
        <v>253000</v>
      </c>
    </row>
    <row r="12" customFormat="false" ht="12.75" hidden="false" customHeight="false" outlineLevel="0" collapsed="false">
      <c r="A12" s="4" t="s">
        <v>21</v>
      </c>
      <c r="B12" s="5" t="s">
        <v>22</v>
      </c>
      <c r="C12" s="5" t="n">
        <v>25</v>
      </c>
      <c r="D12" s="5" t="s">
        <v>13</v>
      </c>
      <c r="E12" s="6" t="n">
        <v>29</v>
      </c>
      <c r="F12" s="7" t="n">
        <f aca="false">IF(D12="HLH",$L$32*C12*E12,C12*$M$32*E12)</f>
        <v>58000</v>
      </c>
      <c r="G12" s="8" t="n">
        <v>23.5</v>
      </c>
      <c r="H12" s="9" t="n">
        <f aca="false">IF(D12="HLH",$L$32*C12*G12,C12*$M$32*G12)</f>
        <v>47000</v>
      </c>
      <c r="I12" s="8" t="n">
        <f aca="false">E12-G12</f>
        <v>5.5</v>
      </c>
      <c r="J12" s="9" t="n">
        <f aca="false">IF(D12="HLH",$L$32*C12*I12,C12*$M$32*I12)</f>
        <v>11000</v>
      </c>
    </row>
    <row r="13" customFormat="false" ht="12.75" hidden="false" customHeight="false" outlineLevel="0" collapsed="false">
      <c r="A13" s="4" t="s">
        <v>23</v>
      </c>
      <c r="B13" s="5" t="s">
        <v>22</v>
      </c>
      <c r="C13" s="5" t="n">
        <v>25</v>
      </c>
      <c r="D13" s="5" t="s">
        <v>24</v>
      </c>
      <c r="E13" s="6" t="n">
        <v>37.15</v>
      </c>
      <c r="F13" s="7" t="n">
        <f aca="false">IF(D13="HLH",$L$32*C13*E13,C13*$M$32*E13)</f>
        <v>81730</v>
      </c>
      <c r="G13" s="8" t="n">
        <v>23.5</v>
      </c>
      <c r="H13" s="9" t="n">
        <f aca="false">IF(D13="HLH",$L$32*C13*G13,C13*$M$32*G13)</f>
        <v>51700</v>
      </c>
      <c r="I13" s="8" t="n">
        <f aca="false">E13-G13</f>
        <v>13.65</v>
      </c>
      <c r="J13" s="9" t="n">
        <f aca="false">IF(D13="HLH",$L$32*C13*I13,C13*$M$32*I13)</f>
        <v>30030</v>
      </c>
    </row>
    <row r="14" customFormat="false" ht="12.75" hidden="false" customHeight="false" outlineLevel="0" collapsed="false">
      <c r="A14" s="4" t="s">
        <v>25</v>
      </c>
      <c r="B14" s="5" t="s">
        <v>26</v>
      </c>
      <c r="C14" s="5" t="n">
        <v>50</v>
      </c>
      <c r="D14" s="5" t="s">
        <v>13</v>
      </c>
      <c r="E14" s="6" t="n">
        <v>47.15</v>
      </c>
      <c r="F14" s="7" t="n">
        <f aca="false">IF(D14="HLH",$L$32*C14*E14,C14*$M$32*E14)</f>
        <v>188600</v>
      </c>
      <c r="G14" s="8" t="n">
        <v>23.5</v>
      </c>
      <c r="H14" s="9" t="n">
        <f aca="false">IF(D14="HLH",$L$32*C14*G14,C14*$M$32*G14)</f>
        <v>94000</v>
      </c>
      <c r="I14" s="8" t="n">
        <f aca="false">E14-G14</f>
        <v>23.65</v>
      </c>
      <c r="J14" s="9" t="n">
        <f aca="false">IF(D14="HLH",$L$32*C14*I14,C14*$M$32*I14)</f>
        <v>94600</v>
      </c>
    </row>
    <row r="15" customFormat="false" ht="12.75" hidden="false" customHeight="false" outlineLevel="0" collapsed="false">
      <c r="A15" s="4" t="s">
        <v>27</v>
      </c>
      <c r="B15" s="5" t="s">
        <v>26</v>
      </c>
      <c r="C15" s="5" t="n">
        <v>50</v>
      </c>
      <c r="D15" s="5" t="s">
        <v>15</v>
      </c>
      <c r="E15" s="6" t="n">
        <v>43</v>
      </c>
      <c r="F15" s="7" t="n">
        <f aca="false">IF(D15="HLH",$L$32*C15*E15,C15*$M$32*E15)</f>
        <v>189200</v>
      </c>
      <c r="G15" s="8" t="n">
        <v>20</v>
      </c>
      <c r="H15" s="9" t="n">
        <f aca="false">IF(D15="HLH",$L$32*C15*G15,C15*$M$32*G15)</f>
        <v>88000</v>
      </c>
      <c r="I15" s="8" t="n">
        <f aca="false">E15-G15</f>
        <v>23</v>
      </c>
      <c r="J15" s="9" t="n">
        <f aca="false">IF(D15="HLH",$L$32*C15*I15,C15*$M$32*I15)</f>
        <v>101200</v>
      </c>
    </row>
    <row r="16" customFormat="false" ht="12.75" hidden="false" customHeight="false" outlineLevel="0" collapsed="false">
      <c r="A16" s="4" t="s">
        <v>27</v>
      </c>
      <c r="B16" s="5" t="s">
        <v>26</v>
      </c>
      <c r="C16" s="5" t="n">
        <v>25</v>
      </c>
      <c r="D16" s="5" t="s">
        <v>15</v>
      </c>
      <c r="E16" s="6" t="n">
        <v>27.25</v>
      </c>
      <c r="F16" s="7" t="n">
        <f aca="false">IF(D16="HLH",$L$32*C16*E16,C16*$M$32*E16)</f>
        <v>59950</v>
      </c>
      <c r="G16" s="8" t="n">
        <v>20</v>
      </c>
      <c r="H16" s="9" t="n">
        <f aca="false">IF(D16="HLH",$L$32*C16*G16,C16*$M$32*G16)</f>
        <v>44000</v>
      </c>
      <c r="I16" s="8" t="n">
        <f aca="false">E16-G16</f>
        <v>7.25</v>
      </c>
      <c r="J16" s="9" t="n">
        <f aca="false">IF(D16="HLH",$L$32*C16*I16,C16*$M$32*I16)</f>
        <v>15950</v>
      </c>
    </row>
    <row r="17" customFormat="false" ht="12.75" hidden="false" customHeight="false" outlineLevel="0" collapsed="false">
      <c r="A17" s="4" t="s">
        <v>28</v>
      </c>
      <c r="B17" s="5" t="s">
        <v>22</v>
      </c>
      <c r="C17" s="5" t="n">
        <v>6</v>
      </c>
      <c r="D17" s="5" t="s">
        <v>13</v>
      </c>
      <c r="E17" s="6" t="n">
        <v>44.2</v>
      </c>
      <c r="F17" s="7" t="n">
        <f aca="false">IF(D17="HLH",$L$32*C17*E17,C17*$M$32*E17)</f>
        <v>21216</v>
      </c>
      <c r="G17" s="8" t="n">
        <v>23.5</v>
      </c>
      <c r="H17" s="9" t="n">
        <f aca="false">IF(D17="HLH",$L$32*C17*G17,C17*$M$32*G17)</f>
        <v>11280</v>
      </c>
      <c r="I17" s="8" t="n">
        <f aca="false">E17-G17</f>
        <v>20.7</v>
      </c>
      <c r="J17" s="9" t="n">
        <f aca="false">IF(D17="HLH",$L$32*C17*I17,C17*$M$32*I17)</f>
        <v>9936</v>
      </c>
    </row>
    <row r="18" customFormat="false" ht="12.75" hidden="false" customHeight="false" outlineLevel="0" collapsed="false">
      <c r="A18" s="4" t="s">
        <v>29</v>
      </c>
      <c r="B18" s="5" t="s">
        <v>22</v>
      </c>
      <c r="C18" s="5" t="n">
        <v>10</v>
      </c>
      <c r="D18" s="5" t="s">
        <v>13</v>
      </c>
      <c r="E18" s="6" t="n">
        <v>64</v>
      </c>
      <c r="F18" s="7" t="n">
        <f aca="false">IF(D18="HLH",$L$32*C18*E18,C18*$M$32*E18)</f>
        <v>51200</v>
      </c>
      <c r="G18" s="8" t="n">
        <v>23.5</v>
      </c>
      <c r="H18" s="9" t="n">
        <f aca="false">IF(D18="HLH",$L$32*C18*G18,C18*$M$32*G18)</f>
        <v>18800</v>
      </c>
      <c r="I18" s="8" t="n">
        <f aca="false">E18-G18</f>
        <v>40.5</v>
      </c>
      <c r="J18" s="9" t="n">
        <f aca="false">IF(D18="HLH",$L$32*C18*I18,C18*$M$32*I18)</f>
        <v>32400</v>
      </c>
    </row>
    <row r="19" customFormat="false" ht="12.75" hidden="false" customHeight="false" outlineLevel="0" collapsed="false">
      <c r="A19" s="4" t="s">
        <v>30</v>
      </c>
      <c r="B19" s="5" t="s">
        <v>31</v>
      </c>
      <c r="C19" s="5" t="n">
        <v>75</v>
      </c>
      <c r="D19" s="5" t="s">
        <v>15</v>
      </c>
      <c r="E19" s="6"/>
      <c r="F19" s="7" t="n">
        <f aca="false">IF(D19="HLH",$L$32*C19*E19,C19*$M$32*E19)</f>
        <v>0</v>
      </c>
      <c r="G19" s="8" t="n">
        <v>2</v>
      </c>
      <c r="H19" s="9" t="n">
        <f aca="false">IF(D19="HLH",$L$32*C19*G19,C19*$M$32*G19)</f>
        <v>13200</v>
      </c>
      <c r="I19" s="8"/>
      <c r="J19" s="9"/>
    </row>
    <row r="20" customFormat="false" ht="12.75" hidden="false" customHeight="false" outlineLevel="0" collapsed="false">
      <c r="B20" s="1"/>
      <c r="C20" s="1"/>
      <c r="D20" s="1"/>
      <c r="E20" s="8"/>
      <c r="F20" s="10" t="n">
        <f aca="false">SUM(F6:F19)</f>
        <v>4765216</v>
      </c>
      <c r="G20" s="10"/>
      <c r="H20" s="10" t="n">
        <f aca="false">SUM(H6:H19)</f>
        <v>1518542</v>
      </c>
      <c r="I20" s="11"/>
      <c r="J20" s="12" t="n">
        <f aca="false">SUM(J6:J18)</f>
        <v>3317894</v>
      </c>
    </row>
    <row r="21" customFormat="false" ht="12.75" hidden="false" customHeight="false" outlineLevel="0" collapsed="false">
      <c r="A21" s="13" t="s">
        <v>32</v>
      </c>
      <c r="B21" s="1"/>
      <c r="C21" s="1"/>
      <c r="D21" s="1"/>
      <c r="E21" s="8"/>
      <c r="F21" s="10"/>
      <c r="G21" s="10"/>
      <c r="H21" s="10"/>
      <c r="I21" s="11"/>
      <c r="J21" s="12"/>
    </row>
    <row r="22" customFormat="false" ht="12.75" hidden="false" customHeight="false" outlineLevel="0" collapsed="false">
      <c r="A22" s="0" t="s">
        <v>33</v>
      </c>
      <c r="B22" s="1" t="s">
        <v>34</v>
      </c>
      <c r="C22" s="1" t="n">
        <v>25</v>
      </c>
      <c r="D22" s="1" t="s">
        <v>13</v>
      </c>
      <c r="E22" s="14" t="n">
        <v>155</v>
      </c>
      <c r="F22" s="15" t="n">
        <f aca="false">16*4*C22*E22</f>
        <v>248000</v>
      </c>
      <c r="G22" s="8" t="n">
        <v>29</v>
      </c>
      <c r="H22" s="15" t="n">
        <f aca="false">16*4*C22*G22</f>
        <v>46400</v>
      </c>
      <c r="I22" s="15" t="n">
        <f aca="false">E22-G22</f>
        <v>126</v>
      </c>
      <c r="J22" s="15" t="n">
        <f aca="false">16*4*C22*I22</f>
        <v>201600</v>
      </c>
    </row>
    <row r="23" customFormat="false" ht="12.75" hidden="false" customHeight="false" outlineLevel="0" collapsed="false">
      <c r="A23" s="0" t="s">
        <v>35</v>
      </c>
      <c r="B23" s="1" t="s">
        <v>34</v>
      </c>
      <c r="C23" s="1" t="n">
        <v>5</v>
      </c>
      <c r="D23" s="1" t="s">
        <v>13</v>
      </c>
      <c r="E23" s="14" t="n">
        <v>50</v>
      </c>
      <c r="F23" s="15" t="n">
        <f aca="false">16*4*C23*E23</f>
        <v>16000</v>
      </c>
      <c r="G23" s="8" t="n">
        <v>29</v>
      </c>
      <c r="H23" s="15" t="n">
        <f aca="false">16*4*C23*G23</f>
        <v>9280</v>
      </c>
      <c r="I23" s="15" t="n">
        <f aca="false">E23-G23</f>
        <v>21</v>
      </c>
      <c r="J23" s="15" t="n">
        <f aca="false">16*4*C23*I23</f>
        <v>6720</v>
      </c>
    </row>
    <row r="24" customFormat="false" ht="12.75" hidden="false" customHeight="false" outlineLevel="0" collapsed="false">
      <c r="A24" s="0" t="s">
        <v>36</v>
      </c>
      <c r="B24" s="1" t="s">
        <v>34</v>
      </c>
      <c r="C24" s="1" t="n">
        <v>15</v>
      </c>
      <c r="D24" s="1" t="s">
        <v>13</v>
      </c>
      <c r="E24" s="14" t="n">
        <v>78.5</v>
      </c>
      <c r="F24" s="15" t="n">
        <f aca="false">16*4*C24*E24</f>
        <v>75360</v>
      </c>
      <c r="G24" s="8" t="n">
        <v>29</v>
      </c>
      <c r="H24" s="15" t="n">
        <f aca="false">16*4*C24*G24</f>
        <v>27840</v>
      </c>
      <c r="I24" s="15" t="n">
        <f aca="false">E24-G24</f>
        <v>49.5</v>
      </c>
      <c r="J24" s="15" t="n">
        <f aca="false">16*4*C24*I24</f>
        <v>47520</v>
      </c>
      <c r="L24" s="13" t="s">
        <v>37</v>
      </c>
      <c r="M24" s="13" t="s">
        <v>38</v>
      </c>
    </row>
    <row r="25" customFormat="false" ht="12.75" hidden="false" customHeight="false" outlineLevel="0" collapsed="false">
      <c r="A25" s="0" t="s">
        <v>39</v>
      </c>
      <c r="B25" s="1" t="s">
        <v>34</v>
      </c>
      <c r="C25" s="1" t="n">
        <v>80</v>
      </c>
      <c r="D25" s="1" t="s">
        <v>13</v>
      </c>
      <c r="E25" s="14" t="n">
        <v>183.5</v>
      </c>
      <c r="F25" s="15" t="n">
        <f aca="false">16*4*C25*E25</f>
        <v>939520</v>
      </c>
      <c r="G25" s="8" t="n">
        <v>29</v>
      </c>
      <c r="H25" s="15" t="n">
        <f aca="false">16*4*C25*G25</f>
        <v>148480</v>
      </c>
      <c r="I25" s="15" t="n">
        <f aca="false">E25-G25</f>
        <v>154.5</v>
      </c>
      <c r="J25" s="15" t="n">
        <f aca="false">16*4*C25*I25</f>
        <v>791040</v>
      </c>
      <c r="L25" s="1" t="n">
        <v>0</v>
      </c>
      <c r="M25" s="1" t="n">
        <f aca="false">24-L25</f>
        <v>24</v>
      </c>
    </row>
    <row r="26" customFormat="false" ht="12.75" hidden="false" customHeight="false" outlineLevel="0" collapsed="false">
      <c r="A26" s="0" t="s">
        <v>40</v>
      </c>
      <c r="B26" s="1" t="s">
        <v>34</v>
      </c>
      <c r="C26" s="1" t="n">
        <v>50</v>
      </c>
      <c r="D26" s="1" t="s">
        <v>13</v>
      </c>
      <c r="E26" s="14" t="n">
        <v>49</v>
      </c>
      <c r="F26" s="15" t="n">
        <f aca="false">16*4*C26*E26</f>
        <v>156800</v>
      </c>
      <c r="G26" s="8" t="n">
        <v>29</v>
      </c>
      <c r="H26" s="15" t="n">
        <f aca="false">16*4*C26*G26</f>
        <v>92800</v>
      </c>
      <c r="I26" s="15" t="n">
        <f aca="false">E26-G26</f>
        <v>20</v>
      </c>
      <c r="J26" s="15" t="n">
        <f aca="false">16*4*C26*I26</f>
        <v>64000</v>
      </c>
      <c r="L26" s="1" t="n">
        <v>16</v>
      </c>
      <c r="M26" s="1" t="n">
        <f aca="false">24-L26</f>
        <v>8</v>
      </c>
    </row>
    <row r="27" customFormat="false" ht="12.75" hidden="false" customHeight="false" outlineLevel="0" collapsed="false">
      <c r="A27" s="0" t="s">
        <v>41</v>
      </c>
      <c r="B27" s="1" t="s">
        <v>34</v>
      </c>
      <c r="C27" s="1" t="n">
        <v>25</v>
      </c>
      <c r="D27" s="1" t="s">
        <v>13</v>
      </c>
      <c r="E27" s="14" t="n">
        <v>185</v>
      </c>
      <c r="F27" s="15" t="n">
        <f aca="false">16*4*C27*E27</f>
        <v>296000</v>
      </c>
      <c r="G27" s="8" t="n">
        <v>29</v>
      </c>
      <c r="H27" s="15" t="n">
        <f aca="false">16*4*C27*G27</f>
        <v>46400</v>
      </c>
      <c r="I27" s="15" t="n">
        <f aca="false">E27-G27</f>
        <v>156</v>
      </c>
      <c r="J27" s="15" t="n">
        <f aca="false">16*4*C27*I27</f>
        <v>249600</v>
      </c>
      <c r="L27" s="1" t="n">
        <v>16</v>
      </c>
      <c r="M27" s="1" t="n">
        <f aca="false">24-L27</f>
        <v>8</v>
      </c>
    </row>
    <row r="28" customFormat="false" ht="12.75" hidden="false" customHeight="false" outlineLevel="0" collapsed="false">
      <c r="A28" s="0" t="s">
        <v>41</v>
      </c>
      <c r="B28" s="1" t="s">
        <v>34</v>
      </c>
      <c r="C28" s="1" t="n">
        <v>30</v>
      </c>
      <c r="D28" s="1" t="s">
        <v>13</v>
      </c>
      <c r="E28" s="14" t="n">
        <v>173.2</v>
      </c>
      <c r="F28" s="15" t="n">
        <f aca="false">16*4*C28*E28</f>
        <v>332544</v>
      </c>
      <c r="G28" s="8" t="n">
        <v>29</v>
      </c>
      <c r="H28" s="15" t="n">
        <f aca="false">16*4*C28*G28</f>
        <v>55680</v>
      </c>
      <c r="I28" s="15" t="n">
        <f aca="false">E28-G28</f>
        <v>144.2</v>
      </c>
      <c r="J28" s="15" t="n">
        <f aca="false">16*4*C28*I28</f>
        <v>276864</v>
      </c>
      <c r="L28" s="1" t="n">
        <v>16</v>
      </c>
      <c r="M28" s="1" t="n">
        <f aca="false">24-L28</f>
        <v>8</v>
      </c>
    </row>
    <row r="29" customFormat="false" ht="12.75" hidden="false" customHeight="false" outlineLevel="0" collapsed="false">
      <c r="A29" s="0" t="s">
        <v>41</v>
      </c>
      <c r="B29" s="1" t="s">
        <v>34</v>
      </c>
      <c r="C29" s="1" t="n">
        <v>5</v>
      </c>
      <c r="D29" s="1" t="s">
        <v>13</v>
      </c>
      <c r="E29" s="14" t="n">
        <v>160</v>
      </c>
      <c r="F29" s="15" t="n">
        <f aca="false">16*4*C29*E29</f>
        <v>51200</v>
      </c>
      <c r="G29" s="8" t="n">
        <v>29</v>
      </c>
      <c r="H29" s="15" t="n">
        <f aca="false">16*4*C29*G29</f>
        <v>9280</v>
      </c>
      <c r="I29" s="15" t="n">
        <f aca="false">E29-G29</f>
        <v>131</v>
      </c>
      <c r="J29" s="15" t="n">
        <f aca="false">16*4*C29*I29</f>
        <v>41920</v>
      </c>
      <c r="L29" s="1" t="n">
        <v>16</v>
      </c>
      <c r="M29" s="1" t="n">
        <f aca="false">24-L29</f>
        <v>8</v>
      </c>
    </row>
    <row r="30" customFormat="false" ht="12.75" hidden="false" customHeight="false" outlineLevel="0" collapsed="false">
      <c r="A30" s="0" t="s">
        <v>42</v>
      </c>
      <c r="B30" s="1" t="s">
        <v>34</v>
      </c>
      <c r="C30" s="1" t="n">
        <v>7</v>
      </c>
      <c r="D30" s="1" t="s">
        <v>13</v>
      </c>
      <c r="E30" s="14" t="n">
        <v>187.5</v>
      </c>
      <c r="F30" s="15" t="n">
        <f aca="false">16*4*C30*E30</f>
        <v>84000</v>
      </c>
      <c r="G30" s="8" t="n">
        <v>29</v>
      </c>
      <c r="H30" s="15" t="n">
        <f aca="false">16*4*C30*G30</f>
        <v>12992</v>
      </c>
      <c r="I30" s="15" t="n">
        <f aca="false">E30-G30</f>
        <v>158.5</v>
      </c>
      <c r="J30" s="15" t="n">
        <f aca="false">16*4*C30*I30</f>
        <v>71008</v>
      </c>
      <c r="L30" s="1" t="n">
        <v>0</v>
      </c>
      <c r="M30" s="1" t="n">
        <f aca="false">24-L30</f>
        <v>24</v>
      </c>
    </row>
    <row r="31" customFormat="false" ht="12.75" hidden="false" customHeight="false" outlineLevel="0" collapsed="false">
      <c r="A31" s="0" t="s">
        <v>43</v>
      </c>
      <c r="B31" s="1" t="s">
        <v>34</v>
      </c>
      <c r="C31" s="1" t="n">
        <v>7</v>
      </c>
      <c r="D31" s="1" t="s">
        <v>13</v>
      </c>
      <c r="E31" s="14" t="n">
        <v>300</v>
      </c>
      <c r="F31" s="15" t="n">
        <f aca="false">16*4*C31*E31</f>
        <v>134400</v>
      </c>
      <c r="G31" s="8" t="n">
        <v>29</v>
      </c>
      <c r="H31" s="15" t="n">
        <f aca="false">16*4*C31*G31</f>
        <v>12992</v>
      </c>
      <c r="I31" s="15" t="n">
        <f aca="false">E31-G31</f>
        <v>271</v>
      </c>
      <c r="J31" s="15" t="n">
        <f aca="false">16*4*C31*I31</f>
        <v>121408</v>
      </c>
      <c r="L31" s="16" t="n">
        <v>16</v>
      </c>
      <c r="M31" s="16" t="n">
        <f aca="false">24-L31</f>
        <v>8</v>
      </c>
    </row>
    <row r="32" customFormat="false" ht="12.75" hidden="false" customHeight="false" outlineLevel="0" collapsed="false">
      <c r="A32" s="0" t="s">
        <v>44</v>
      </c>
      <c r="B32" s="1" t="s">
        <v>34</v>
      </c>
      <c r="C32" s="1" t="n">
        <v>1</v>
      </c>
      <c r="D32" s="1" t="s">
        <v>13</v>
      </c>
      <c r="E32" s="14" t="n">
        <v>75.91</v>
      </c>
      <c r="F32" s="15" t="n">
        <f aca="false">16*4*C32*E32</f>
        <v>4858.24</v>
      </c>
      <c r="G32" s="8" t="n">
        <v>29</v>
      </c>
      <c r="H32" s="15" t="n">
        <f aca="false">16*4*C32*G32</f>
        <v>1856</v>
      </c>
      <c r="I32" s="15" t="n">
        <f aca="false">E32-G32</f>
        <v>46.91</v>
      </c>
      <c r="J32" s="15" t="n">
        <f aca="false">16*4*C32*I32</f>
        <v>3002.24</v>
      </c>
      <c r="L32" s="1" t="n">
        <f aca="false">SUM(L25:L31)</f>
        <v>80</v>
      </c>
      <c r="M32" s="1" t="n">
        <f aca="false">SUM(M25:M31)</f>
        <v>88</v>
      </c>
    </row>
    <row r="33" customFormat="false" ht="12.75" hidden="false" customHeight="false" outlineLevel="0" collapsed="false">
      <c r="A33" s="0" t="s">
        <v>45</v>
      </c>
      <c r="B33" s="1" t="s">
        <v>34</v>
      </c>
      <c r="C33" s="1" t="n">
        <v>25</v>
      </c>
      <c r="D33" s="1" t="s">
        <v>13</v>
      </c>
      <c r="E33" s="14" t="n">
        <v>180</v>
      </c>
      <c r="F33" s="15" t="n">
        <f aca="false">16*4*C33*E33</f>
        <v>288000</v>
      </c>
      <c r="G33" s="8" t="n">
        <v>29</v>
      </c>
      <c r="H33" s="15" t="n">
        <f aca="false">16*4*C33*G33</f>
        <v>46400</v>
      </c>
      <c r="I33" s="15" t="n">
        <f aca="false">E33-G33</f>
        <v>151</v>
      </c>
      <c r="J33" s="15" t="n">
        <f aca="false">16*4*C33*I33</f>
        <v>241600</v>
      </c>
    </row>
    <row r="34" customFormat="false" ht="12.75" hidden="false" customHeight="false" outlineLevel="0" collapsed="false">
      <c r="A34" s="0" t="s">
        <v>46</v>
      </c>
      <c r="B34" s="1" t="s">
        <v>34</v>
      </c>
      <c r="C34" s="1" t="n">
        <v>25</v>
      </c>
      <c r="D34" s="1" t="s">
        <v>13</v>
      </c>
      <c r="E34" s="14" t="n">
        <v>200</v>
      </c>
      <c r="F34" s="15" t="n">
        <f aca="false">16*4*C34*E34</f>
        <v>320000</v>
      </c>
      <c r="G34" s="8" t="n">
        <v>29</v>
      </c>
      <c r="H34" s="15" t="n">
        <f aca="false">16*4*C34*G34</f>
        <v>46400</v>
      </c>
      <c r="I34" s="15" t="n">
        <f aca="false">E34-G34</f>
        <v>171</v>
      </c>
      <c r="J34" s="15" t="n">
        <f aca="false">16*4*C34*I34</f>
        <v>273600</v>
      </c>
    </row>
    <row r="35" customFormat="false" ht="12.75" hidden="false" customHeight="false" outlineLevel="0" collapsed="false">
      <c r="F35" s="17" t="n">
        <f aca="false">SUM(F22:F34)</f>
        <v>2946682.24</v>
      </c>
      <c r="G35" s="13"/>
      <c r="H35" s="17" t="n">
        <f aca="false">SUM(H22:H34)</f>
        <v>556800</v>
      </c>
      <c r="I35" s="13"/>
      <c r="J35" s="17" t="n">
        <f aca="false">SUM(J22:J34)</f>
        <v>2389882.24</v>
      </c>
    </row>
    <row r="36" customFormat="false" ht="12.75" hidden="false" customHeight="false" outlineLevel="0" collapsed="false">
      <c r="A36" s="18" t="s">
        <v>32</v>
      </c>
      <c r="B36" s="19"/>
      <c r="C36" s="19"/>
      <c r="D36" s="19"/>
    </row>
    <row r="37" customFormat="false" ht="12.75" hidden="false" customHeight="false" outlineLevel="0" collapsed="false">
      <c r="A37" s="0" t="s">
        <v>39</v>
      </c>
      <c r="B37" s="1" t="s">
        <v>34</v>
      </c>
      <c r="C37" s="1" t="n">
        <v>80</v>
      </c>
      <c r="D37" s="1" t="s">
        <v>15</v>
      </c>
      <c r="E37" s="20" t="n">
        <v>183.5</v>
      </c>
      <c r="F37" s="15" t="n">
        <f aca="false">56*C37*E37</f>
        <v>822080</v>
      </c>
      <c r="G37" s="8" t="n">
        <v>29</v>
      </c>
      <c r="H37" s="15" t="n">
        <f aca="false">56*C37*G37</f>
        <v>129920</v>
      </c>
      <c r="I37" s="15" t="n">
        <f aca="false">E37-G37</f>
        <v>154.5</v>
      </c>
      <c r="J37" s="15" t="n">
        <f aca="false">56*C37*I37</f>
        <v>692160</v>
      </c>
    </row>
    <row r="38" customFormat="false" ht="12.75" hidden="false" customHeight="false" outlineLevel="0" collapsed="false">
      <c r="A38" s="0" t="s">
        <v>40</v>
      </c>
      <c r="B38" s="1" t="s">
        <v>34</v>
      </c>
      <c r="C38" s="1" t="n">
        <v>50</v>
      </c>
      <c r="D38" s="1" t="s">
        <v>15</v>
      </c>
      <c r="E38" s="20" t="n">
        <v>49</v>
      </c>
      <c r="F38" s="15" t="n">
        <f aca="false">56*C38*E38</f>
        <v>137200</v>
      </c>
      <c r="G38" s="8" t="n">
        <v>29</v>
      </c>
      <c r="H38" s="15" t="n">
        <f aca="false">56*C38*G38</f>
        <v>81200</v>
      </c>
      <c r="I38" s="15" t="n">
        <f aca="false">E38-G38</f>
        <v>20</v>
      </c>
      <c r="J38" s="15" t="n">
        <f aca="false">56*C38*I38</f>
        <v>56000</v>
      </c>
    </row>
    <row r="39" customFormat="false" ht="12.75" hidden="false" customHeight="false" outlineLevel="0" collapsed="false">
      <c r="A39" s="0" t="s">
        <v>42</v>
      </c>
      <c r="B39" s="1" t="s">
        <v>34</v>
      </c>
      <c r="C39" s="1" t="n">
        <v>7</v>
      </c>
      <c r="D39" s="1" t="s">
        <v>15</v>
      </c>
      <c r="E39" s="20" t="n">
        <v>187.5</v>
      </c>
      <c r="F39" s="15" t="n">
        <f aca="false">56*C39*E39</f>
        <v>73500</v>
      </c>
      <c r="G39" s="8" t="n">
        <v>29</v>
      </c>
      <c r="H39" s="15" t="n">
        <f aca="false">56*C39*G39</f>
        <v>11368</v>
      </c>
      <c r="I39" s="15" t="n">
        <f aca="false">E39-G39</f>
        <v>158.5</v>
      </c>
      <c r="J39" s="15" t="n">
        <f aca="false">56*C39*I39</f>
        <v>62132</v>
      </c>
    </row>
    <row r="40" customFormat="false" ht="12.75" hidden="false" customHeight="false" outlineLevel="0" collapsed="false">
      <c r="A40" s="0" t="s">
        <v>43</v>
      </c>
      <c r="B40" s="1" t="s">
        <v>34</v>
      </c>
      <c r="C40" s="1" t="n">
        <v>7</v>
      </c>
      <c r="D40" s="1" t="s">
        <v>15</v>
      </c>
      <c r="E40" s="20" t="n">
        <v>300</v>
      </c>
      <c r="F40" s="15" t="n">
        <f aca="false">56*C40*E40</f>
        <v>117600</v>
      </c>
      <c r="G40" s="8" t="n">
        <v>29</v>
      </c>
      <c r="H40" s="15" t="n">
        <f aca="false">56*C40*G40</f>
        <v>11368</v>
      </c>
      <c r="I40" s="15" t="n">
        <f aca="false">E40-G40</f>
        <v>271</v>
      </c>
      <c r="J40" s="15" t="n">
        <f aca="false">56*C40*I40</f>
        <v>106232</v>
      </c>
    </row>
    <row r="41" customFormat="false" ht="12.75" hidden="false" customHeight="false" outlineLevel="0" collapsed="false">
      <c r="A41" s="0" t="s">
        <v>46</v>
      </c>
      <c r="B41" s="1" t="s">
        <v>34</v>
      </c>
      <c r="C41" s="1" t="n">
        <v>25</v>
      </c>
      <c r="D41" s="1" t="s">
        <v>15</v>
      </c>
      <c r="E41" s="20" t="n">
        <v>200</v>
      </c>
      <c r="F41" s="15" t="n">
        <f aca="false">56*C41*E41</f>
        <v>280000</v>
      </c>
      <c r="G41" s="8" t="n">
        <v>29</v>
      </c>
      <c r="H41" s="15" t="n">
        <f aca="false">56*C41*G41</f>
        <v>40600</v>
      </c>
      <c r="I41" s="15" t="n">
        <f aca="false">E41-G41</f>
        <v>171</v>
      </c>
      <c r="J41" s="15" t="n">
        <f aca="false">56*C41*I41</f>
        <v>239400</v>
      </c>
    </row>
    <row r="42" customFormat="false" ht="12.75" hidden="false" customHeight="false" outlineLevel="0" collapsed="false">
      <c r="A42" s="0" t="s">
        <v>47</v>
      </c>
      <c r="B42" s="1" t="s">
        <v>34</v>
      </c>
      <c r="C42" s="1" t="n">
        <v>22</v>
      </c>
      <c r="D42" s="1" t="s">
        <v>15</v>
      </c>
      <c r="E42" s="20" t="n">
        <v>78.5</v>
      </c>
      <c r="F42" s="15" t="n">
        <f aca="false">56*C42*E42</f>
        <v>96712</v>
      </c>
      <c r="G42" s="8" t="n">
        <v>29</v>
      </c>
      <c r="H42" s="15" t="n">
        <f aca="false">56*C42*G42</f>
        <v>35728</v>
      </c>
      <c r="I42" s="15" t="n">
        <f aca="false">E42-G42</f>
        <v>49.5</v>
      </c>
      <c r="J42" s="15" t="n">
        <f aca="false">56*C42*I42</f>
        <v>60984</v>
      </c>
    </row>
    <row r="43" customFormat="false" ht="12.75" hidden="false" customHeight="false" outlineLevel="0" collapsed="false">
      <c r="A43" s="0" t="s">
        <v>41</v>
      </c>
      <c r="B43" s="1" t="s">
        <v>34</v>
      </c>
      <c r="C43" s="1" t="n">
        <v>20</v>
      </c>
      <c r="D43" s="1" t="s">
        <v>15</v>
      </c>
      <c r="E43" s="20" t="n">
        <v>118.4</v>
      </c>
      <c r="F43" s="15" t="n">
        <f aca="false">56*C43*E43</f>
        <v>132608</v>
      </c>
      <c r="G43" s="8" t="n">
        <v>29</v>
      </c>
      <c r="H43" s="15" t="n">
        <f aca="false">56*C43*G43</f>
        <v>32480</v>
      </c>
      <c r="I43" s="15" t="n">
        <f aca="false">E43-G43</f>
        <v>89.4</v>
      </c>
      <c r="J43" s="15" t="n">
        <f aca="false">56*C43*I43</f>
        <v>100128</v>
      </c>
    </row>
    <row r="44" customFormat="false" ht="12.75" hidden="false" customHeight="false" outlineLevel="0" collapsed="false">
      <c r="F44" s="17" t="n">
        <f aca="false">SUM(F37:F43)</f>
        <v>1659700</v>
      </c>
      <c r="G44" s="13"/>
      <c r="H44" s="17" t="n">
        <f aca="false">SUM(H37:H43)</f>
        <v>342664</v>
      </c>
      <c r="I44" s="13"/>
      <c r="J44" s="17" t="n">
        <f aca="false">SUM(J37:J43)</f>
        <v>1317036</v>
      </c>
    </row>
    <row r="45" customFormat="false" ht="12.75" hidden="false" customHeight="false" outlineLevel="0" collapsed="false">
      <c r="A45" s="13" t="s">
        <v>48</v>
      </c>
      <c r="G45" s="15"/>
    </row>
    <row r="46" customFormat="false" ht="12.75" hidden="false" customHeight="false" outlineLevel="0" collapsed="false">
      <c r="A46" s="0" t="s">
        <v>46</v>
      </c>
      <c r="B46" s="1" t="s">
        <v>49</v>
      </c>
      <c r="C46" s="1" t="n">
        <v>25</v>
      </c>
      <c r="D46" s="1" t="s">
        <v>13</v>
      </c>
      <c r="E46" s="20" t="n">
        <v>200</v>
      </c>
      <c r="F46" s="15" t="n">
        <f aca="false">16*4*C46*E46</f>
        <v>320000</v>
      </c>
      <c r="G46" s="8" t="n">
        <v>34</v>
      </c>
      <c r="H46" s="15" t="n">
        <f aca="false">64*C46*G46</f>
        <v>54400</v>
      </c>
      <c r="I46" s="15" t="n">
        <f aca="false">E46-G46</f>
        <v>166</v>
      </c>
      <c r="J46" s="15" t="n">
        <f aca="false">F46-H46</f>
        <v>265600</v>
      </c>
    </row>
    <row r="47" customFormat="false" ht="12.75" hidden="false" customHeight="false" outlineLevel="0" collapsed="false">
      <c r="A47" s="0" t="s">
        <v>41</v>
      </c>
      <c r="B47" s="1" t="s">
        <v>49</v>
      </c>
      <c r="C47" s="1" t="n">
        <v>85</v>
      </c>
      <c r="D47" s="1" t="s">
        <v>13</v>
      </c>
      <c r="E47" s="20" t="n">
        <v>172.05</v>
      </c>
      <c r="F47" s="15" t="n">
        <f aca="false">16*4*C47*E47</f>
        <v>935952</v>
      </c>
      <c r="G47" s="8" t="n">
        <v>34</v>
      </c>
      <c r="H47" s="15" t="n">
        <f aca="false">64*C47*G47</f>
        <v>184960</v>
      </c>
      <c r="I47" s="15" t="n">
        <f aca="false">E47-G47</f>
        <v>138.05</v>
      </c>
      <c r="J47" s="15" t="n">
        <f aca="false">F47-H47</f>
        <v>750992</v>
      </c>
    </row>
    <row r="48" customFormat="false" ht="12.75" hidden="false" customHeight="false" outlineLevel="0" collapsed="false">
      <c r="A48" s="19" t="s">
        <v>50</v>
      </c>
      <c r="B48" s="21" t="s">
        <v>49</v>
      </c>
      <c r="C48" s="21" t="n">
        <v>7</v>
      </c>
      <c r="D48" s="21" t="s">
        <v>13</v>
      </c>
      <c r="E48" s="20" t="n">
        <v>187.5</v>
      </c>
      <c r="F48" s="15" t="n">
        <f aca="false">16*4*C48*E48</f>
        <v>84000</v>
      </c>
      <c r="G48" s="8" t="n">
        <v>34</v>
      </c>
      <c r="H48" s="15" t="n">
        <f aca="false">64*C48*G48</f>
        <v>15232</v>
      </c>
      <c r="I48" s="15" t="n">
        <f aca="false">E48-G48</f>
        <v>153.5</v>
      </c>
      <c r="J48" s="15" t="n">
        <f aca="false">F48-H48</f>
        <v>68768</v>
      </c>
    </row>
    <row r="49" customFormat="false" ht="12.75" hidden="false" customHeight="false" outlineLevel="0" collapsed="false">
      <c r="A49" s="19" t="s">
        <v>40</v>
      </c>
      <c r="B49" s="21" t="s">
        <v>49</v>
      </c>
      <c r="C49" s="21" t="n">
        <v>50</v>
      </c>
      <c r="D49" s="21" t="s">
        <v>13</v>
      </c>
      <c r="E49" s="14" t="n">
        <v>49</v>
      </c>
      <c r="F49" s="15" t="n">
        <f aca="false">16*4*C49*E49</f>
        <v>156800</v>
      </c>
      <c r="G49" s="8" t="n">
        <v>34</v>
      </c>
      <c r="H49" s="15" t="n">
        <f aca="false">64*C49*G49</f>
        <v>108800</v>
      </c>
      <c r="I49" s="15" t="n">
        <f aca="false">E49-G49</f>
        <v>15</v>
      </c>
      <c r="J49" s="15" t="n">
        <f aca="false">F49-H49</f>
        <v>48000</v>
      </c>
    </row>
    <row r="50" customFormat="false" ht="12.75" hidden="false" customHeight="false" outlineLevel="0" collapsed="false">
      <c r="A50" s="19" t="s">
        <v>51</v>
      </c>
      <c r="B50" s="21" t="s">
        <v>52</v>
      </c>
      <c r="C50" s="21" t="n">
        <v>25</v>
      </c>
      <c r="D50" s="21" t="s">
        <v>13</v>
      </c>
      <c r="E50" s="14" t="n">
        <v>180</v>
      </c>
      <c r="F50" s="15" t="n">
        <f aca="false">16*4*C50*E50</f>
        <v>288000</v>
      </c>
      <c r="G50" s="8" t="n">
        <v>34</v>
      </c>
      <c r="H50" s="15" t="n">
        <f aca="false">64*C50*G50</f>
        <v>54400</v>
      </c>
      <c r="I50" s="15" t="n">
        <f aca="false">E50-G50</f>
        <v>146</v>
      </c>
      <c r="J50" s="15" t="n">
        <f aca="false">F50-H50</f>
        <v>233600</v>
      </c>
    </row>
    <row r="51" customFormat="false" ht="12.75" hidden="false" customHeight="false" outlineLevel="0" collapsed="false">
      <c r="A51" s="19" t="s">
        <v>11</v>
      </c>
      <c r="B51" s="21" t="s">
        <v>53</v>
      </c>
      <c r="C51" s="21" t="n">
        <v>25</v>
      </c>
      <c r="D51" s="21" t="s">
        <v>13</v>
      </c>
      <c r="E51" s="14" t="n">
        <v>311</v>
      </c>
      <c r="F51" s="15" t="n">
        <f aca="false">16*4*C51*E51</f>
        <v>497600</v>
      </c>
      <c r="G51" s="8" t="n">
        <v>34</v>
      </c>
      <c r="H51" s="15" t="n">
        <f aca="false">64*C51*G51</f>
        <v>54400</v>
      </c>
      <c r="I51" s="15" t="n">
        <f aca="false">E51-G51</f>
        <v>277</v>
      </c>
      <c r="J51" s="15" t="n">
        <f aca="false">F51-H51</f>
        <v>443200</v>
      </c>
    </row>
    <row r="52" customFormat="false" ht="12.75" hidden="false" customHeight="false" outlineLevel="0" collapsed="false">
      <c r="A52" s="19" t="s">
        <v>46</v>
      </c>
      <c r="B52" s="21" t="s">
        <v>49</v>
      </c>
      <c r="C52" s="21" t="n">
        <v>25</v>
      </c>
      <c r="D52" s="21" t="s">
        <v>15</v>
      </c>
      <c r="E52" s="14" t="n">
        <v>200</v>
      </c>
      <c r="F52" s="15" t="n">
        <f aca="false">80*C52*E52</f>
        <v>400000</v>
      </c>
      <c r="G52" s="8" t="n">
        <v>34</v>
      </c>
      <c r="H52" s="15" t="n">
        <f aca="false">80*C52*G52</f>
        <v>68000</v>
      </c>
      <c r="I52" s="15" t="n">
        <f aca="false">E52-G52</f>
        <v>166</v>
      </c>
      <c r="J52" s="15" t="n">
        <f aca="false">F52-H52</f>
        <v>332000</v>
      </c>
    </row>
    <row r="53" customFormat="false" ht="12.75" hidden="false" customHeight="false" outlineLevel="0" collapsed="false">
      <c r="A53" s="19" t="s">
        <v>41</v>
      </c>
      <c r="B53" s="21" t="s">
        <v>49</v>
      </c>
      <c r="C53" s="21" t="n">
        <v>45</v>
      </c>
      <c r="D53" s="21" t="s">
        <v>15</v>
      </c>
      <c r="E53" s="14" t="n">
        <v>134.2</v>
      </c>
      <c r="F53" s="15" t="n">
        <f aca="false">80*C53*E53</f>
        <v>483120</v>
      </c>
      <c r="G53" s="8" t="n">
        <v>34</v>
      </c>
      <c r="H53" s="15" t="n">
        <f aca="false">80*C53*G53</f>
        <v>122400</v>
      </c>
      <c r="I53" s="15" t="n">
        <f aca="false">E53-G53</f>
        <v>100.2</v>
      </c>
      <c r="J53" s="15" t="n">
        <f aca="false">F53-H53</f>
        <v>360720</v>
      </c>
    </row>
    <row r="54" customFormat="false" ht="12.75" hidden="false" customHeight="false" outlineLevel="0" collapsed="false">
      <c r="A54" s="19" t="s">
        <v>50</v>
      </c>
      <c r="B54" s="21" t="s">
        <v>49</v>
      </c>
      <c r="C54" s="21" t="n">
        <v>7</v>
      </c>
      <c r="D54" s="21" t="s">
        <v>15</v>
      </c>
      <c r="E54" s="14" t="n">
        <v>187.5</v>
      </c>
      <c r="F54" s="15" t="n">
        <f aca="false">80*C54*E54</f>
        <v>105000</v>
      </c>
      <c r="G54" s="8" t="n">
        <v>34</v>
      </c>
      <c r="H54" s="15" t="n">
        <f aca="false">80*C54*G54</f>
        <v>19040</v>
      </c>
      <c r="I54" s="15" t="n">
        <f aca="false">E54-G54</f>
        <v>153.5</v>
      </c>
      <c r="J54" s="15" t="n">
        <f aca="false">F54-H54</f>
        <v>85960</v>
      </c>
    </row>
    <row r="55" customFormat="false" ht="12.75" hidden="false" customHeight="false" outlineLevel="0" collapsed="false">
      <c r="A55" s="19" t="s">
        <v>40</v>
      </c>
      <c r="B55" s="21" t="s">
        <v>49</v>
      </c>
      <c r="C55" s="21" t="n">
        <v>50</v>
      </c>
      <c r="D55" s="21" t="s">
        <v>15</v>
      </c>
      <c r="E55" s="14" t="n">
        <v>49</v>
      </c>
      <c r="F55" s="15" t="n">
        <f aca="false">80*C55*E55</f>
        <v>196000</v>
      </c>
      <c r="G55" s="8" t="n">
        <v>34</v>
      </c>
      <c r="H55" s="15" t="n">
        <f aca="false">80*C55*G55</f>
        <v>136000</v>
      </c>
      <c r="I55" s="15" t="n">
        <f aca="false">E55-G55</f>
        <v>15</v>
      </c>
      <c r="J55" s="15" t="n">
        <f aca="false">F55-H55</f>
        <v>60000</v>
      </c>
    </row>
    <row r="56" customFormat="false" ht="12.75" hidden="false" customHeight="false" outlineLevel="0" collapsed="false">
      <c r="A56" s="19"/>
      <c r="B56" s="19"/>
      <c r="C56" s="19"/>
      <c r="D56" s="19"/>
      <c r="E56" s="14"/>
      <c r="F56" s="17" t="n">
        <f aca="false">SUM(F46:F55)</f>
        <v>3466472</v>
      </c>
      <c r="G56" s="13"/>
      <c r="H56" s="17" t="n">
        <f aca="false">SUM(H46:H55)</f>
        <v>817632</v>
      </c>
      <c r="I56" s="13"/>
      <c r="J56" s="17" t="n">
        <f aca="false">SUM(J46:J55)</f>
        <v>2648840</v>
      </c>
    </row>
    <row r="57" customFormat="false" ht="12.75" hidden="false" customHeight="false" outlineLevel="0" collapsed="false">
      <c r="A57" s="19"/>
      <c r="B57" s="19"/>
      <c r="C57" s="19"/>
      <c r="D57" s="19"/>
      <c r="E57" s="14"/>
    </row>
    <row r="58" customFormat="false" ht="12.75" hidden="false" customHeight="false" outlineLevel="0" collapsed="false">
      <c r="A58" s="18" t="s">
        <v>54</v>
      </c>
      <c r="B58" s="19"/>
      <c r="C58" s="19"/>
      <c r="D58" s="19"/>
      <c r="E58" s="14"/>
      <c r="F58" s="22" t="n">
        <f aca="false">F20+F35+F44+F56</f>
        <v>12838070.24</v>
      </c>
      <c r="G58" s="22"/>
      <c r="H58" s="22" t="n">
        <f aca="false">H20+H35+H44+H56</f>
        <v>3235638</v>
      </c>
      <c r="I58" s="22"/>
      <c r="J58" s="22" t="n">
        <f aca="false">J20+J35+J44+J56</f>
        <v>9673652.24</v>
      </c>
    </row>
    <row r="59" customFormat="false" ht="12.75" hidden="false" customHeight="false" outlineLevel="0" collapsed="false">
      <c r="A59" s="19"/>
      <c r="B59" s="19"/>
      <c r="C59" s="19"/>
      <c r="D59" s="19"/>
      <c r="E59" s="14"/>
    </row>
    <row r="60" customFormat="false" ht="12.75" hidden="false" customHeight="false" outlineLevel="0" collapsed="false">
      <c r="A60" s="19"/>
      <c r="B60" s="19"/>
      <c r="C60" s="19"/>
      <c r="D60" s="19"/>
      <c r="E60" s="14"/>
    </row>
    <row r="61" customFormat="false" ht="12.75" hidden="false" customHeight="false" outlineLevel="0" collapsed="false">
      <c r="A61" s="19"/>
      <c r="B61" s="19"/>
      <c r="C61" s="19"/>
      <c r="D61" s="19"/>
      <c r="E61" s="14"/>
    </row>
    <row r="62" customFormat="false" ht="12.75" hidden="false" customHeight="false" outlineLevel="0" collapsed="false">
      <c r="A62" s="18" t="s">
        <v>55</v>
      </c>
      <c r="B62" s="19"/>
      <c r="C62" s="19"/>
      <c r="D62" s="19"/>
      <c r="E62" s="14"/>
    </row>
    <row r="63" customFormat="false" ht="12.75" hidden="false" customHeight="false" outlineLevel="0" collapsed="false">
      <c r="A63" s="19"/>
      <c r="B63" s="19"/>
      <c r="C63" s="19"/>
      <c r="D63" s="19"/>
    </row>
    <row r="64" customFormat="false" ht="12.75" hidden="false" customHeight="false" outlineLevel="0" collapsed="false">
      <c r="A64" s="0" t="s">
        <v>56</v>
      </c>
      <c r="B64" s="0" t="s">
        <v>57</v>
      </c>
      <c r="F64" s="14" t="n">
        <f aca="false">H56</f>
        <v>817632</v>
      </c>
    </row>
    <row r="65" customFormat="false" ht="12.75" hidden="false" customHeight="false" outlineLevel="0" collapsed="false">
      <c r="F65" s="14"/>
    </row>
    <row r="66" customFormat="false" ht="12.75" hidden="false" customHeight="false" outlineLevel="0" collapsed="false">
      <c r="A66" s="0" t="s">
        <v>58</v>
      </c>
      <c r="B66" s="0" t="s">
        <v>59</v>
      </c>
      <c r="F66" s="14" t="n">
        <v>921486</v>
      </c>
    </row>
    <row r="67" customFormat="false" ht="12.75" hidden="false" customHeight="false" outlineLevel="0" collapsed="false">
      <c r="A67" s="23"/>
      <c r="B67" s="0" t="s">
        <v>60</v>
      </c>
      <c r="F67" s="14" t="n">
        <v>397080</v>
      </c>
    </row>
    <row r="68" customFormat="false" ht="12.75" hidden="false" customHeight="false" outlineLevel="0" collapsed="false">
      <c r="A68" s="23"/>
      <c r="B68" s="0" t="s">
        <v>61</v>
      </c>
      <c r="F68" s="14" t="n">
        <v>244608</v>
      </c>
    </row>
    <row r="69" customFormat="false" ht="12.75" hidden="false" customHeight="false" outlineLevel="0" collapsed="false">
      <c r="A69" s="23"/>
      <c r="F69" s="14"/>
    </row>
    <row r="70" customFormat="false" ht="12.75" hidden="false" customHeight="false" outlineLevel="0" collapsed="false">
      <c r="A70" s="23" t="s">
        <v>62</v>
      </c>
      <c r="B70" s="0" t="s">
        <v>63</v>
      </c>
      <c r="F70" s="14" t="n">
        <f aca="false">H44+H35</f>
        <v>899464</v>
      </c>
    </row>
    <row r="71" customFormat="false" ht="12.75" hidden="false" customHeight="false" outlineLevel="0" collapsed="false">
      <c r="A71" s="23"/>
      <c r="F71" s="14"/>
    </row>
    <row r="72" customFormat="false" ht="12.75" hidden="false" customHeight="false" outlineLevel="0" collapsed="false">
      <c r="A72" s="23"/>
      <c r="F72" s="14" t="n">
        <f aca="false">SUM(F64:F71)</f>
        <v>3280270</v>
      </c>
    </row>
    <row r="73" customFormat="false" ht="12.75" hidden="false" customHeight="false" outlineLevel="0" collapsed="false">
      <c r="A73" s="23"/>
      <c r="F73" s="14"/>
    </row>
    <row r="74" customFormat="false" ht="12.75" hidden="false" customHeight="false" outlineLevel="0" collapsed="false">
      <c r="A74" s="23"/>
      <c r="F74" s="14"/>
    </row>
    <row r="75" customFormat="false" ht="12.75" hidden="false" customHeight="false" outlineLevel="0" collapsed="false">
      <c r="A75" s="23"/>
      <c r="F75" s="14"/>
    </row>
    <row r="76" customFormat="false" ht="12.75" hidden="false" customHeight="false" outlineLevel="0" collapsed="false">
      <c r="F76" s="14"/>
    </row>
    <row r="77" customFormat="false" ht="12.75" hidden="false" customHeight="false" outlineLevel="0" collapsed="false">
      <c r="F77" s="14"/>
    </row>
    <row r="78" customFormat="false" ht="12.75" hidden="false" customHeight="false" outlineLevel="0" collapsed="false">
      <c r="F78" s="14"/>
    </row>
    <row r="79" customFormat="false" ht="12.75" hidden="false" customHeight="false" outlineLevel="0" collapsed="false">
      <c r="F79" s="14"/>
    </row>
    <row r="80" customFormat="false" ht="12.75" hidden="false" customHeight="false" outlineLevel="0" collapsed="false">
      <c r="F80" s="14"/>
    </row>
    <row r="81" customFormat="false" ht="12.75" hidden="false" customHeight="false" outlineLevel="0" collapsed="false">
      <c r="F81" s="14"/>
    </row>
    <row r="82" customFormat="false" ht="12.75" hidden="false" customHeight="false" outlineLevel="0" collapsed="false">
      <c r="F82" s="14"/>
    </row>
    <row r="83" customFormat="false" ht="12.75" hidden="false" customHeight="false" outlineLevel="0" collapsed="false">
      <c r="F83" s="14"/>
    </row>
    <row r="84" customFormat="false" ht="12.75" hidden="false" customHeight="false" outlineLevel="0" collapsed="false">
      <c r="F84" s="14"/>
    </row>
    <row r="85" customFormat="false" ht="12.75" hidden="false" customHeight="false" outlineLevel="0" collapsed="false">
      <c r="F85" s="14"/>
    </row>
    <row r="86" customFormat="false" ht="12.75" hidden="false" customHeight="false" outlineLevel="0" collapsed="false">
      <c r="F86" s="14"/>
    </row>
    <row r="87" customFormat="false" ht="12.75" hidden="false" customHeight="false" outlineLevel="0" collapsed="false">
      <c r="F87" s="14"/>
    </row>
    <row r="88" customFormat="false" ht="12.75" hidden="false" customHeight="false" outlineLevel="0" collapsed="false">
      <c r="F88" s="14"/>
    </row>
    <row r="89" customFormat="false" ht="12.75" hidden="false" customHeight="false" outlineLevel="0" collapsed="false">
      <c r="F89" s="14"/>
    </row>
    <row r="90" customFormat="false" ht="12.75" hidden="false" customHeight="false" outlineLevel="0" collapsed="false">
      <c r="F90" s="14"/>
    </row>
    <row r="91" customFormat="false" ht="12.75" hidden="false" customHeight="false" outlineLevel="0" collapsed="false">
      <c r="F91" s="14"/>
    </row>
    <row r="92" customFormat="false" ht="12.75" hidden="false" customHeight="false" outlineLevel="0" collapsed="false">
      <c r="F92" s="14"/>
    </row>
    <row r="93" customFormat="false" ht="12.75" hidden="false" customHeight="false" outlineLevel="0" collapsed="false">
      <c r="F93" s="14"/>
    </row>
    <row r="94" customFormat="false" ht="12.75" hidden="false" customHeight="false" outlineLevel="0" collapsed="false">
      <c r="F94" s="14"/>
    </row>
    <row r="95" customFormat="false" ht="12.75" hidden="false" customHeight="false" outlineLevel="0" collapsed="false">
      <c r="F95" s="14"/>
    </row>
    <row r="96" customFormat="false" ht="12.75" hidden="false" customHeight="false" outlineLevel="0" collapsed="false">
      <c r="F96" s="14"/>
    </row>
    <row r="97" customFormat="false" ht="12.75" hidden="false" customHeight="false" outlineLevel="0" collapsed="false">
      <c r="F97" s="14"/>
    </row>
    <row r="98" customFormat="false" ht="12.75" hidden="false" customHeight="false" outlineLevel="0" collapsed="false">
      <c r="F98" s="14"/>
    </row>
    <row r="99" customFormat="false" ht="12.75" hidden="false" customHeight="false" outlineLevel="0" collapsed="false">
      <c r="F99" s="14"/>
    </row>
    <row r="100" customFormat="false" ht="12.75" hidden="false" customHeight="false" outlineLevel="0" collapsed="false">
      <c r="F100" s="14"/>
    </row>
    <row r="101" customFormat="false" ht="12.75" hidden="false" customHeight="false" outlineLevel="0" collapsed="false">
      <c r="F101" s="14"/>
    </row>
    <row r="102" customFormat="false" ht="12.75" hidden="false" customHeight="false" outlineLevel="0" collapsed="false">
      <c r="F102" s="14"/>
    </row>
    <row r="103" customFormat="false" ht="12.75" hidden="false" customHeight="false" outlineLevel="0" collapsed="false">
      <c r="F103" s="14"/>
    </row>
    <row r="104" customFormat="false" ht="12.75" hidden="false" customHeight="false" outlineLevel="0" collapsed="false">
      <c r="F104" s="14"/>
    </row>
    <row r="105" customFormat="false" ht="12.75" hidden="false" customHeight="false" outlineLevel="0" collapsed="false">
      <c r="F105" s="14"/>
    </row>
    <row r="106" customFormat="false" ht="12.75" hidden="false" customHeight="false" outlineLevel="0" collapsed="false">
      <c r="F106" s="14"/>
    </row>
    <row r="107" customFormat="false" ht="12.75" hidden="false" customHeight="false" outlineLevel="0" collapsed="false">
      <c r="F107" s="14"/>
    </row>
    <row r="108" customFormat="false" ht="12.75" hidden="false" customHeight="false" outlineLevel="0" collapsed="false">
      <c r="F108" s="14"/>
    </row>
    <row r="109" customFormat="false" ht="12.75" hidden="false" customHeight="false" outlineLevel="0" collapsed="false">
      <c r="F109" s="14"/>
    </row>
    <row r="110" customFormat="false" ht="12.75" hidden="false" customHeight="false" outlineLevel="0" collapsed="false">
      <c r="F110" s="14"/>
    </row>
    <row r="111" customFormat="false" ht="12.75" hidden="false" customHeight="false" outlineLevel="0" collapsed="false">
      <c r="F111" s="14"/>
    </row>
    <row r="112" customFormat="false" ht="12.75" hidden="false" customHeight="false" outlineLevel="0" collapsed="false">
      <c r="F112" s="14"/>
    </row>
    <row r="113" customFormat="false" ht="12.75" hidden="false" customHeight="false" outlineLevel="0" collapsed="false">
      <c r="F113" s="14"/>
    </row>
    <row r="114" customFormat="false" ht="12.75" hidden="false" customHeight="false" outlineLevel="0" collapsed="false">
      <c r="F114" s="14"/>
    </row>
    <row r="115" customFormat="false" ht="12.75" hidden="false" customHeight="false" outlineLevel="0" collapsed="false">
      <c r="F115" s="14"/>
    </row>
    <row r="116" customFormat="false" ht="12.75" hidden="false" customHeight="false" outlineLevel="0" collapsed="false">
      <c r="F116" s="14"/>
    </row>
    <row r="117" customFormat="false" ht="12.75" hidden="false" customHeight="false" outlineLevel="0" collapsed="false">
      <c r="F117" s="14"/>
    </row>
    <row r="118" customFormat="false" ht="12.75" hidden="false" customHeight="false" outlineLevel="0" collapsed="false">
      <c r="F118" s="14"/>
    </row>
    <row r="119" customFormat="false" ht="12.75" hidden="false" customHeight="false" outlineLevel="0" collapsed="false">
      <c r="F119" s="14"/>
    </row>
    <row r="120" customFormat="false" ht="12.75" hidden="false" customHeight="false" outlineLevel="0" collapsed="false">
      <c r="F120" s="14"/>
    </row>
    <row r="121" customFormat="false" ht="12.75" hidden="false" customHeight="false" outlineLevel="0" collapsed="false">
      <c r="F121" s="14"/>
    </row>
    <row r="122" customFormat="false" ht="12.75" hidden="false" customHeight="false" outlineLevel="0" collapsed="false">
      <c r="F122" s="14"/>
    </row>
    <row r="123" customFormat="false" ht="12.75" hidden="false" customHeight="false" outlineLevel="0" collapsed="false">
      <c r="F123" s="14"/>
    </row>
    <row r="124" customFormat="false" ht="12.75" hidden="false" customHeight="false" outlineLevel="0" collapsed="false">
      <c r="F124" s="14"/>
    </row>
    <row r="125" customFormat="false" ht="12.75" hidden="false" customHeight="false" outlineLevel="0" collapsed="false">
      <c r="F125" s="14"/>
    </row>
    <row r="126" customFormat="false" ht="12.75" hidden="false" customHeight="false" outlineLevel="0" collapsed="false">
      <c r="F126" s="14"/>
    </row>
    <row r="127" customFormat="false" ht="12.75" hidden="false" customHeight="false" outlineLevel="0" collapsed="false">
      <c r="F127" s="14"/>
    </row>
    <row r="128" customFormat="false" ht="12.75" hidden="false" customHeight="false" outlineLevel="0" collapsed="false">
      <c r="F128" s="14"/>
    </row>
    <row r="129" customFormat="false" ht="12.75" hidden="false" customHeight="false" outlineLevel="0" collapsed="false">
      <c r="F129" s="14"/>
    </row>
    <row r="130" customFormat="false" ht="12.75" hidden="false" customHeight="false" outlineLevel="0" collapsed="false">
      <c r="F130" s="14"/>
    </row>
    <row r="131" customFormat="false" ht="12.75" hidden="false" customHeight="false" outlineLevel="0" collapsed="false">
      <c r="F131" s="14"/>
    </row>
    <row r="132" customFormat="false" ht="12.75" hidden="false" customHeight="false" outlineLevel="0" collapsed="false">
      <c r="F132" s="14"/>
    </row>
    <row r="133" customFormat="false" ht="12.75" hidden="false" customHeight="false" outlineLevel="0" collapsed="false">
      <c r="F133" s="14"/>
    </row>
    <row r="134" customFormat="false" ht="12.75" hidden="false" customHeight="false" outlineLevel="0" collapsed="false">
      <c r="F134" s="14"/>
    </row>
    <row r="135" customFormat="false" ht="12.75" hidden="false" customHeight="false" outlineLevel="0" collapsed="false">
      <c r="F135" s="14"/>
    </row>
    <row r="136" customFormat="false" ht="12.75" hidden="false" customHeight="false" outlineLevel="0" collapsed="false">
      <c r="F136" s="14"/>
    </row>
    <row r="137" customFormat="false" ht="12.75" hidden="false" customHeight="false" outlineLevel="0" collapsed="false">
      <c r="F137" s="14"/>
    </row>
    <row r="138" customFormat="false" ht="12.75" hidden="false" customHeight="false" outlineLevel="0" collapsed="false">
      <c r="F138" s="14"/>
    </row>
    <row r="139" customFormat="false" ht="12.75" hidden="false" customHeight="false" outlineLevel="0" collapsed="false">
      <c r="F139" s="14"/>
    </row>
    <row r="140" customFormat="false" ht="12.75" hidden="false" customHeight="false" outlineLevel="0" collapsed="false">
      <c r="F140" s="14"/>
    </row>
    <row r="141" customFormat="false" ht="12.75" hidden="false" customHeight="false" outlineLevel="0" collapsed="false">
      <c r="F141" s="14"/>
    </row>
    <row r="142" customFormat="false" ht="12.75" hidden="false" customHeight="false" outlineLevel="0" collapsed="false">
      <c r="F142" s="14"/>
    </row>
    <row r="143" customFormat="false" ht="12.75" hidden="false" customHeight="false" outlineLevel="0" collapsed="false">
      <c r="F143" s="14"/>
    </row>
    <row r="144" customFormat="false" ht="12.75" hidden="false" customHeight="false" outlineLevel="0" collapsed="false">
      <c r="F144" s="14"/>
    </row>
    <row r="145" customFormat="false" ht="12.75" hidden="false" customHeight="false" outlineLevel="0" collapsed="false">
      <c r="F145" s="14"/>
    </row>
    <row r="146" customFormat="false" ht="12.75" hidden="false" customHeight="false" outlineLevel="0" collapsed="false">
      <c r="F146" s="14"/>
    </row>
    <row r="147" customFormat="false" ht="12.75" hidden="false" customHeight="false" outlineLevel="0" collapsed="false">
      <c r="F147" s="14"/>
    </row>
    <row r="148" customFormat="false" ht="12.75" hidden="false" customHeight="false" outlineLevel="0" collapsed="false">
      <c r="F148" s="14"/>
    </row>
    <row r="149" customFormat="false" ht="12.75" hidden="false" customHeight="false" outlineLevel="0" collapsed="false">
      <c r="F149" s="14"/>
    </row>
    <row r="150" customFormat="false" ht="12.75" hidden="false" customHeight="false" outlineLevel="0" collapsed="false">
      <c r="F150" s="14"/>
    </row>
    <row r="151" customFormat="false" ht="12.75" hidden="false" customHeight="false" outlineLevel="0" collapsed="false">
      <c r="F151" s="14"/>
    </row>
    <row r="152" customFormat="false" ht="12.75" hidden="false" customHeight="false" outlineLevel="0" collapsed="false">
      <c r="F152" s="14"/>
    </row>
    <row r="153" customFormat="false" ht="12.75" hidden="false" customHeight="false" outlineLevel="0" collapsed="false">
      <c r="F153" s="14"/>
    </row>
    <row r="154" customFormat="false" ht="12.75" hidden="false" customHeight="false" outlineLevel="0" collapsed="false">
      <c r="F154" s="14"/>
    </row>
    <row r="155" customFormat="false" ht="12.75" hidden="false" customHeight="false" outlineLevel="0" collapsed="false">
      <c r="F155" s="14"/>
    </row>
    <row r="156" customFormat="false" ht="12.75" hidden="false" customHeight="false" outlineLevel="0" collapsed="false">
      <c r="F156" s="14"/>
    </row>
    <row r="157" customFormat="false" ht="12.75" hidden="false" customHeight="false" outlineLevel="0" collapsed="false">
      <c r="F157" s="14"/>
    </row>
    <row r="158" customFormat="false" ht="12.75" hidden="false" customHeight="false" outlineLevel="0" collapsed="false">
      <c r="F158" s="14"/>
    </row>
    <row r="159" customFormat="false" ht="12.75" hidden="false" customHeight="false" outlineLevel="0" collapsed="false">
      <c r="F159" s="14"/>
    </row>
    <row r="160" customFormat="false" ht="12.75" hidden="false" customHeight="false" outlineLevel="0" collapsed="false">
      <c r="F160" s="14"/>
    </row>
    <row r="161" customFormat="false" ht="12.75" hidden="false" customHeight="false" outlineLevel="0" collapsed="false">
      <c r="F161" s="14"/>
    </row>
    <row r="162" customFormat="false" ht="12.75" hidden="false" customHeight="false" outlineLevel="0" collapsed="false">
      <c r="F162" s="14"/>
    </row>
    <row r="163" customFormat="false" ht="12.75" hidden="false" customHeight="false" outlineLevel="0" collapsed="false">
      <c r="F163" s="14"/>
    </row>
    <row r="164" customFormat="false" ht="12.75" hidden="false" customHeight="false" outlineLevel="0" collapsed="false">
      <c r="F164" s="14"/>
    </row>
    <row r="165" customFormat="false" ht="12.75" hidden="false" customHeight="false" outlineLevel="0" collapsed="false">
      <c r="F165" s="14"/>
    </row>
    <row r="166" customFormat="false" ht="12.75" hidden="false" customHeight="false" outlineLevel="0" collapsed="false">
      <c r="F166" s="14"/>
    </row>
    <row r="167" customFormat="false" ht="12.75" hidden="false" customHeight="false" outlineLevel="0" collapsed="false">
      <c r="F167" s="14"/>
    </row>
    <row r="168" customFormat="false" ht="12.75" hidden="false" customHeight="false" outlineLevel="0" collapsed="false">
      <c r="F168" s="14"/>
    </row>
    <row r="169" customFormat="false" ht="12.75" hidden="false" customHeight="false" outlineLevel="0" collapsed="false">
      <c r="F169" s="14"/>
    </row>
    <row r="170" customFormat="false" ht="12.75" hidden="false" customHeight="false" outlineLevel="0" collapsed="false">
      <c r="F170" s="14"/>
    </row>
    <row r="171" customFormat="false" ht="12.75" hidden="false" customHeight="false" outlineLevel="0" collapsed="false">
      <c r="F171" s="14"/>
    </row>
    <row r="172" customFormat="false" ht="12.75" hidden="false" customHeight="false" outlineLevel="0" collapsed="false">
      <c r="F172" s="14"/>
    </row>
    <row r="173" customFormat="false" ht="12.75" hidden="false" customHeight="false" outlineLevel="0" collapsed="false">
      <c r="F173" s="14"/>
    </row>
    <row r="174" customFormat="false" ht="12.75" hidden="false" customHeight="false" outlineLevel="0" collapsed="false">
      <c r="F174" s="14"/>
    </row>
    <row r="175" customFormat="false" ht="12.75" hidden="false" customHeight="false" outlineLevel="0" collapsed="false">
      <c r="F175" s="14"/>
    </row>
    <row r="176" customFormat="false" ht="12.75" hidden="false" customHeight="false" outlineLevel="0" collapsed="false">
      <c r="F176" s="14"/>
    </row>
    <row r="177" customFormat="false" ht="12.75" hidden="false" customHeight="false" outlineLevel="0" collapsed="false">
      <c r="F177" s="14"/>
    </row>
    <row r="178" customFormat="false" ht="12.75" hidden="false" customHeight="false" outlineLevel="0" collapsed="false">
      <c r="F178" s="14"/>
    </row>
    <row r="179" customFormat="false" ht="12.75" hidden="false" customHeight="false" outlineLevel="0" collapsed="false">
      <c r="F179" s="14"/>
    </row>
    <row r="180" customFormat="false" ht="12.75" hidden="false" customHeight="false" outlineLevel="0" collapsed="false">
      <c r="F180" s="14"/>
    </row>
    <row r="181" customFormat="false" ht="12.75" hidden="false" customHeight="false" outlineLevel="0" collapsed="false">
      <c r="F181" s="14"/>
    </row>
    <row r="182" customFormat="false" ht="12.75" hidden="false" customHeight="false" outlineLevel="0" collapsed="false">
      <c r="F182" s="14"/>
    </row>
    <row r="183" customFormat="false" ht="12.75" hidden="false" customHeight="false" outlineLevel="0" collapsed="false">
      <c r="F183" s="14"/>
    </row>
    <row r="184" customFormat="false" ht="12.75" hidden="false" customHeight="false" outlineLevel="0" collapsed="false">
      <c r="F184" s="14"/>
    </row>
    <row r="185" customFormat="false" ht="12.75" hidden="false" customHeight="false" outlineLevel="0" collapsed="false">
      <c r="F185" s="14"/>
    </row>
    <row r="186" customFormat="false" ht="12.75" hidden="false" customHeight="false" outlineLevel="0" collapsed="false">
      <c r="F186" s="14"/>
    </row>
    <row r="187" customFormat="false" ht="12.75" hidden="false" customHeight="false" outlineLevel="0" collapsed="false">
      <c r="F187" s="14"/>
    </row>
    <row r="188" customFormat="false" ht="12.75" hidden="false" customHeight="false" outlineLevel="0" collapsed="false">
      <c r="F188" s="14"/>
    </row>
    <row r="189" customFormat="false" ht="12.75" hidden="false" customHeight="false" outlineLevel="0" collapsed="false">
      <c r="F189" s="14"/>
    </row>
    <row r="190" customFormat="false" ht="12.75" hidden="false" customHeight="false" outlineLevel="0" collapsed="false">
      <c r="F190" s="14"/>
    </row>
    <row r="191" customFormat="false" ht="12.75" hidden="false" customHeight="false" outlineLevel="0" collapsed="false">
      <c r="F191" s="14"/>
    </row>
    <row r="192" customFormat="false" ht="12.75" hidden="false" customHeight="false" outlineLevel="0" collapsed="false">
      <c r="F192" s="14"/>
    </row>
    <row r="193" customFormat="false" ht="12.75" hidden="false" customHeight="false" outlineLevel="0" collapsed="false">
      <c r="F193" s="14"/>
    </row>
    <row r="194" customFormat="false" ht="12.75" hidden="false" customHeight="false" outlineLevel="0" collapsed="false">
      <c r="F194" s="14"/>
    </row>
    <row r="195" customFormat="false" ht="12.75" hidden="false" customHeight="false" outlineLevel="0" collapsed="false">
      <c r="F195" s="14"/>
    </row>
    <row r="196" customFormat="false" ht="12.75" hidden="false" customHeight="false" outlineLevel="0" collapsed="false">
      <c r="F196" s="14"/>
    </row>
    <row r="197" customFormat="false" ht="12.75" hidden="false" customHeight="false" outlineLevel="0" collapsed="false">
      <c r="F197" s="14"/>
    </row>
    <row r="198" customFormat="false" ht="12.75" hidden="false" customHeight="false" outlineLevel="0" collapsed="false">
      <c r="F198" s="14"/>
    </row>
    <row r="199" customFormat="false" ht="12.75" hidden="false" customHeight="false" outlineLevel="0" collapsed="false">
      <c r="F199" s="14"/>
    </row>
    <row r="200" customFormat="false" ht="12.75" hidden="false" customHeight="false" outlineLevel="0" collapsed="false">
      <c r="F200" s="14"/>
    </row>
    <row r="201" customFormat="false" ht="12.75" hidden="false" customHeight="false" outlineLevel="0" collapsed="false">
      <c r="F201" s="14"/>
    </row>
    <row r="202" customFormat="false" ht="12.75" hidden="false" customHeight="false" outlineLevel="0" collapsed="false">
      <c r="F202" s="14"/>
    </row>
    <row r="203" customFormat="false" ht="12.75" hidden="false" customHeight="false" outlineLevel="0" collapsed="false">
      <c r="F203" s="14"/>
    </row>
    <row r="204" customFormat="false" ht="12.75" hidden="false" customHeight="false" outlineLevel="0" collapsed="false">
      <c r="F204" s="14"/>
    </row>
    <row r="205" customFormat="false" ht="12.75" hidden="false" customHeight="false" outlineLevel="0" collapsed="false">
      <c r="F205" s="14"/>
    </row>
    <row r="206" customFormat="false" ht="12.75" hidden="false" customHeight="false" outlineLevel="0" collapsed="false">
      <c r="F206" s="14"/>
    </row>
    <row r="207" customFormat="false" ht="12.75" hidden="false" customHeight="false" outlineLevel="0" collapsed="false">
      <c r="F207" s="14"/>
    </row>
    <row r="208" customFormat="false" ht="12.75" hidden="false" customHeight="false" outlineLevel="0" collapsed="false">
      <c r="F208" s="14"/>
    </row>
    <row r="209" customFormat="false" ht="12.75" hidden="false" customHeight="false" outlineLevel="0" collapsed="false">
      <c r="F209" s="14"/>
    </row>
    <row r="210" customFormat="false" ht="12.75" hidden="false" customHeight="false" outlineLevel="0" collapsed="false">
      <c r="F210" s="14"/>
    </row>
    <row r="211" customFormat="false" ht="12.75" hidden="false" customHeight="false" outlineLevel="0" collapsed="false">
      <c r="F211" s="14"/>
    </row>
    <row r="212" customFormat="false" ht="12.75" hidden="false" customHeight="false" outlineLevel="0" collapsed="false">
      <c r="F212" s="14"/>
    </row>
    <row r="213" customFormat="false" ht="12.75" hidden="false" customHeight="false" outlineLevel="0" collapsed="false">
      <c r="F213" s="14"/>
    </row>
    <row r="214" customFormat="false" ht="12.75" hidden="false" customHeight="false" outlineLevel="0" collapsed="false">
      <c r="F214" s="14"/>
    </row>
    <row r="215" customFormat="false" ht="12.75" hidden="false" customHeight="false" outlineLevel="0" collapsed="false">
      <c r="F215" s="14"/>
    </row>
    <row r="216" customFormat="false" ht="12.75" hidden="false" customHeight="false" outlineLevel="0" collapsed="false">
      <c r="F216" s="14"/>
    </row>
    <row r="217" customFormat="false" ht="12.75" hidden="false" customHeight="false" outlineLevel="0" collapsed="false">
      <c r="F217" s="14"/>
    </row>
    <row r="218" customFormat="false" ht="12.75" hidden="false" customHeight="false" outlineLevel="0" collapsed="false">
      <c r="F218" s="14"/>
    </row>
    <row r="219" customFormat="false" ht="12.75" hidden="false" customHeight="false" outlineLevel="0" collapsed="false">
      <c r="F219" s="14"/>
    </row>
    <row r="220" customFormat="false" ht="12.75" hidden="false" customHeight="false" outlineLevel="0" collapsed="false">
      <c r="F220" s="14"/>
    </row>
    <row r="221" customFormat="false" ht="12.75" hidden="false" customHeight="false" outlineLevel="0" collapsed="false">
      <c r="F221" s="14"/>
    </row>
    <row r="222" customFormat="false" ht="12.75" hidden="false" customHeight="false" outlineLevel="0" collapsed="false">
      <c r="F222" s="14"/>
    </row>
    <row r="223" customFormat="false" ht="12.75" hidden="false" customHeight="false" outlineLevel="0" collapsed="false">
      <c r="F223" s="14"/>
    </row>
    <row r="224" customFormat="false" ht="12.75" hidden="false" customHeight="false" outlineLevel="0" collapsed="false">
      <c r="F224" s="14"/>
    </row>
    <row r="225" customFormat="false" ht="12.75" hidden="false" customHeight="false" outlineLevel="0" collapsed="false">
      <c r="F225" s="14"/>
    </row>
    <row r="226" customFormat="false" ht="12.75" hidden="false" customHeight="false" outlineLevel="0" collapsed="false">
      <c r="F226" s="14"/>
    </row>
    <row r="227" customFormat="false" ht="12.75" hidden="false" customHeight="false" outlineLevel="0" collapsed="false">
      <c r="F227" s="14"/>
    </row>
    <row r="228" customFormat="false" ht="12.75" hidden="false" customHeight="false" outlineLevel="0" collapsed="false">
      <c r="F228" s="14"/>
    </row>
    <row r="229" customFormat="false" ht="12.75" hidden="false" customHeight="false" outlineLevel="0" collapsed="false">
      <c r="F229" s="14"/>
    </row>
    <row r="230" customFormat="false" ht="12.75" hidden="false" customHeight="false" outlineLevel="0" collapsed="false">
      <c r="F230" s="14"/>
    </row>
    <row r="231" customFormat="false" ht="12.75" hidden="false" customHeight="false" outlineLevel="0" collapsed="false">
      <c r="F231" s="14"/>
    </row>
    <row r="232" customFormat="false" ht="12.75" hidden="false" customHeight="false" outlineLevel="0" collapsed="false">
      <c r="F232" s="14"/>
    </row>
    <row r="233" customFormat="false" ht="12.75" hidden="false" customHeight="false" outlineLevel="0" collapsed="false">
      <c r="F233" s="14"/>
    </row>
    <row r="234" customFormat="false" ht="12.75" hidden="false" customHeight="false" outlineLevel="0" collapsed="false">
      <c r="F234" s="14"/>
    </row>
    <row r="235" customFormat="false" ht="12.75" hidden="false" customHeight="false" outlineLevel="0" collapsed="false">
      <c r="F235" s="14"/>
    </row>
    <row r="236" customFormat="false" ht="12.75" hidden="false" customHeight="false" outlineLevel="0" collapsed="false">
      <c r="F236" s="14"/>
    </row>
    <row r="237" customFormat="false" ht="12.75" hidden="false" customHeight="false" outlineLevel="0" collapsed="false">
      <c r="F237" s="14"/>
    </row>
    <row r="238" customFormat="false" ht="12.75" hidden="false" customHeight="false" outlineLevel="0" collapsed="false">
      <c r="F238" s="14"/>
    </row>
    <row r="239" customFormat="false" ht="12.75" hidden="false" customHeight="false" outlineLevel="0" collapsed="false">
      <c r="F239" s="14"/>
    </row>
    <row r="240" customFormat="false" ht="12.75" hidden="false" customHeight="false" outlineLevel="0" collapsed="false">
      <c r="F240" s="14"/>
    </row>
    <row r="241" customFormat="false" ht="12.75" hidden="false" customHeight="false" outlineLevel="0" collapsed="false">
      <c r="F241" s="14"/>
    </row>
    <row r="242" customFormat="false" ht="12.75" hidden="false" customHeight="false" outlineLevel="0" collapsed="false">
      <c r="F242" s="14"/>
    </row>
    <row r="243" customFormat="false" ht="12.75" hidden="false" customHeight="false" outlineLevel="0" collapsed="false">
      <c r="F243" s="14"/>
    </row>
    <row r="244" customFormat="false" ht="12.75" hidden="false" customHeight="false" outlineLevel="0" collapsed="false">
      <c r="F244" s="14"/>
    </row>
    <row r="245" customFormat="false" ht="12.75" hidden="false" customHeight="false" outlineLevel="0" collapsed="false">
      <c r="F245" s="14"/>
    </row>
    <row r="246" customFormat="false" ht="12.75" hidden="false" customHeight="false" outlineLevel="0" collapsed="false">
      <c r="F246" s="14"/>
    </row>
    <row r="247" customFormat="false" ht="12.75" hidden="false" customHeight="false" outlineLevel="0" collapsed="false">
      <c r="F247" s="14"/>
    </row>
    <row r="248" customFormat="false" ht="12.75" hidden="false" customHeight="false" outlineLevel="0" collapsed="false">
      <c r="F248" s="14"/>
    </row>
    <row r="249" customFormat="false" ht="12.75" hidden="false" customHeight="false" outlineLevel="0" collapsed="false">
      <c r="F249" s="14"/>
    </row>
    <row r="250" customFormat="false" ht="12.75" hidden="false" customHeight="false" outlineLevel="0" collapsed="false">
      <c r="F250" s="14"/>
    </row>
    <row r="251" customFormat="false" ht="12.75" hidden="false" customHeight="false" outlineLevel="0" collapsed="false">
      <c r="F251" s="14"/>
    </row>
    <row r="252" customFormat="false" ht="12.75" hidden="false" customHeight="false" outlineLevel="0" collapsed="false">
      <c r="F252" s="14"/>
    </row>
    <row r="253" customFormat="false" ht="12.75" hidden="false" customHeight="false" outlineLevel="0" collapsed="false">
      <c r="F253" s="14"/>
    </row>
    <row r="254" customFormat="false" ht="12.75" hidden="false" customHeight="false" outlineLevel="0" collapsed="false">
      <c r="F254" s="14"/>
    </row>
    <row r="255" customFormat="false" ht="12.75" hidden="false" customHeight="false" outlineLevel="0" collapsed="false">
      <c r="F255" s="14"/>
    </row>
    <row r="256" customFormat="false" ht="12.75" hidden="false" customHeight="false" outlineLevel="0" collapsed="false">
      <c r="F256" s="14"/>
    </row>
    <row r="257" customFormat="false" ht="12.75" hidden="false" customHeight="false" outlineLevel="0" collapsed="false">
      <c r="F257" s="14"/>
    </row>
    <row r="258" customFormat="false" ht="12.75" hidden="false" customHeight="false" outlineLevel="0" collapsed="false">
      <c r="F258" s="14"/>
    </row>
    <row r="259" customFormat="false" ht="12.75" hidden="false" customHeight="false" outlineLevel="0" collapsed="false">
      <c r="F259" s="14"/>
    </row>
    <row r="260" customFormat="false" ht="12.75" hidden="false" customHeight="false" outlineLevel="0" collapsed="false">
      <c r="F260" s="14"/>
    </row>
    <row r="261" customFormat="false" ht="12.75" hidden="false" customHeight="false" outlineLevel="0" collapsed="false">
      <c r="F261" s="14"/>
    </row>
    <row r="262" customFormat="false" ht="12.75" hidden="false" customHeight="false" outlineLevel="0" collapsed="false">
      <c r="F262" s="14"/>
    </row>
    <row r="263" customFormat="false" ht="12.75" hidden="false" customHeight="false" outlineLevel="0" collapsed="false">
      <c r="F263" s="14"/>
    </row>
    <row r="264" customFormat="false" ht="12.75" hidden="false" customHeight="false" outlineLevel="0" collapsed="false">
      <c r="F264" s="14"/>
    </row>
    <row r="265" customFormat="false" ht="12.75" hidden="false" customHeight="false" outlineLevel="0" collapsed="false">
      <c r="F265" s="14"/>
    </row>
    <row r="266" customFormat="false" ht="12.75" hidden="false" customHeight="false" outlineLevel="0" collapsed="false">
      <c r="F266" s="14"/>
    </row>
    <row r="267" customFormat="false" ht="12.75" hidden="false" customHeight="false" outlineLevel="0" collapsed="false">
      <c r="F267" s="14"/>
    </row>
    <row r="268" customFormat="false" ht="12.75" hidden="false" customHeight="false" outlineLevel="0" collapsed="false">
      <c r="F268" s="14"/>
    </row>
    <row r="269" customFormat="false" ht="12.75" hidden="false" customHeight="false" outlineLevel="0" collapsed="false">
      <c r="F269" s="14"/>
    </row>
    <row r="270" customFormat="false" ht="12.75" hidden="false" customHeight="false" outlineLevel="0" collapsed="false">
      <c r="F270" s="14"/>
    </row>
    <row r="271" customFormat="false" ht="12.75" hidden="false" customHeight="false" outlineLevel="0" collapsed="false">
      <c r="F271" s="14"/>
    </row>
    <row r="272" customFormat="false" ht="12.75" hidden="false" customHeight="false" outlineLevel="0" collapsed="false">
      <c r="F272" s="14"/>
    </row>
    <row r="273" customFormat="false" ht="12.75" hidden="false" customHeight="false" outlineLevel="0" collapsed="false">
      <c r="F273" s="14"/>
    </row>
    <row r="274" customFormat="false" ht="12.75" hidden="false" customHeight="false" outlineLevel="0" collapsed="false">
      <c r="F274" s="14"/>
    </row>
    <row r="275" customFormat="false" ht="12.75" hidden="false" customHeight="false" outlineLevel="0" collapsed="false">
      <c r="F275" s="14"/>
    </row>
    <row r="276" customFormat="false" ht="12.75" hidden="false" customHeight="false" outlineLevel="0" collapsed="false">
      <c r="F276" s="14"/>
    </row>
    <row r="277" customFormat="false" ht="12.75" hidden="false" customHeight="false" outlineLevel="0" collapsed="false">
      <c r="F277" s="14"/>
    </row>
    <row r="278" customFormat="false" ht="12.75" hidden="false" customHeight="false" outlineLevel="0" collapsed="false">
      <c r="F278" s="14"/>
    </row>
    <row r="279" customFormat="false" ht="12.75" hidden="false" customHeight="false" outlineLevel="0" collapsed="false">
      <c r="F279" s="14"/>
    </row>
    <row r="280" customFormat="false" ht="12.75" hidden="false" customHeight="false" outlineLevel="0" collapsed="false">
      <c r="F280" s="14"/>
    </row>
    <row r="281" customFormat="false" ht="12.75" hidden="false" customHeight="false" outlineLevel="0" collapsed="false">
      <c r="F281" s="14"/>
    </row>
    <row r="282" customFormat="false" ht="12.75" hidden="false" customHeight="false" outlineLevel="0" collapsed="false">
      <c r="F282" s="14"/>
    </row>
    <row r="283" customFormat="false" ht="12.75" hidden="false" customHeight="false" outlineLevel="0" collapsed="false">
      <c r="F283" s="14"/>
    </row>
    <row r="284" customFormat="false" ht="12.75" hidden="false" customHeight="false" outlineLevel="0" collapsed="false">
      <c r="F284" s="14"/>
    </row>
    <row r="285" customFormat="false" ht="12.75" hidden="false" customHeight="false" outlineLevel="0" collapsed="false">
      <c r="F285" s="14"/>
    </row>
    <row r="286" customFormat="false" ht="12.75" hidden="false" customHeight="false" outlineLevel="0" collapsed="false">
      <c r="F286" s="14"/>
    </row>
    <row r="287" customFormat="false" ht="12.75" hidden="false" customHeight="false" outlineLevel="0" collapsed="false">
      <c r="F287" s="14"/>
    </row>
    <row r="288" customFormat="false" ht="12.75" hidden="false" customHeight="false" outlineLevel="0" collapsed="false">
      <c r="F288" s="14"/>
    </row>
    <row r="289" customFormat="false" ht="12.75" hidden="false" customHeight="false" outlineLevel="0" collapsed="false">
      <c r="F289" s="14"/>
    </row>
    <row r="290" customFormat="false" ht="12.75" hidden="false" customHeight="false" outlineLevel="0" collapsed="false">
      <c r="F290" s="14"/>
    </row>
    <row r="291" customFormat="false" ht="12.75" hidden="false" customHeight="false" outlineLevel="0" collapsed="false">
      <c r="F291" s="14"/>
    </row>
    <row r="292" customFormat="false" ht="12.75" hidden="false" customHeight="false" outlineLevel="0" collapsed="false">
      <c r="F292" s="14"/>
    </row>
    <row r="293" customFormat="false" ht="12.75" hidden="false" customHeight="false" outlineLevel="0" collapsed="false">
      <c r="F293" s="14"/>
    </row>
    <row r="294" customFormat="false" ht="12.75" hidden="false" customHeight="false" outlineLevel="0" collapsed="false">
      <c r="F294" s="14"/>
    </row>
    <row r="295" customFormat="false" ht="12.75" hidden="false" customHeight="false" outlineLevel="0" collapsed="false">
      <c r="F295" s="14"/>
    </row>
    <row r="296" customFormat="false" ht="12.75" hidden="false" customHeight="false" outlineLevel="0" collapsed="false">
      <c r="F296" s="14"/>
    </row>
    <row r="297" customFormat="false" ht="12.75" hidden="false" customHeight="false" outlineLevel="0" collapsed="false">
      <c r="F297" s="14"/>
    </row>
    <row r="298" customFormat="false" ht="12.75" hidden="false" customHeight="false" outlineLevel="0" collapsed="false">
      <c r="F298" s="14"/>
    </row>
    <row r="299" customFormat="false" ht="12.75" hidden="false" customHeight="false" outlineLevel="0" collapsed="false">
      <c r="F299" s="14"/>
    </row>
    <row r="300" customFormat="false" ht="12.75" hidden="false" customHeight="false" outlineLevel="0" collapsed="false">
      <c r="F300" s="14"/>
    </row>
    <row r="301" customFormat="false" ht="12.75" hidden="false" customHeight="false" outlineLevel="0" collapsed="false">
      <c r="F301" s="14"/>
    </row>
    <row r="302" customFormat="false" ht="12.75" hidden="false" customHeight="false" outlineLevel="0" collapsed="false">
      <c r="F302" s="14"/>
    </row>
    <row r="303" customFormat="false" ht="12.75" hidden="false" customHeight="false" outlineLevel="0" collapsed="false">
      <c r="F303" s="14"/>
    </row>
    <row r="304" customFormat="false" ht="12.75" hidden="false" customHeight="false" outlineLevel="0" collapsed="false">
      <c r="F304" s="14"/>
    </row>
    <row r="305" customFormat="false" ht="12.75" hidden="false" customHeight="false" outlineLevel="0" collapsed="false">
      <c r="F305" s="14"/>
    </row>
    <row r="306" customFormat="false" ht="12.75" hidden="false" customHeight="false" outlineLevel="0" collapsed="false">
      <c r="F306" s="14"/>
    </row>
    <row r="307" customFormat="false" ht="12.75" hidden="false" customHeight="false" outlineLevel="0" collapsed="false">
      <c r="F307" s="14"/>
    </row>
    <row r="308" customFormat="false" ht="12.75" hidden="false" customHeight="false" outlineLevel="0" collapsed="false">
      <c r="F308" s="14"/>
    </row>
    <row r="309" customFormat="false" ht="12.75" hidden="false" customHeight="false" outlineLevel="0" collapsed="false">
      <c r="F309" s="14"/>
    </row>
    <row r="310" customFormat="false" ht="12.75" hidden="false" customHeight="false" outlineLevel="0" collapsed="false">
      <c r="F310" s="14"/>
    </row>
    <row r="311" customFormat="false" ht="12.75" hidden="false" customHeight="false" outlineLevel="0" collapsed="false">
      <c r="F311" s="14"/>
    </row>
    <row r="312" customFormat="false" ht="12.75" hidden="false" customHeight="false" outlineLevel="0" collapsed="false">
      <c r="F312" s="14"/>
    </row>
    <row r="313" customFormat="false" ht="12.75" hidden="false" customHeight="false" outlineLevel="0" collapsed="false">
      <c r="F313" s="14"/>
    </row>
    <row r="314" customFormat="false" ht="12.75" hidden="false" customHeight="false" outlineLevel="0" collapsed="false">
      <c r="F314" s="14"/>
    </row>
    <row r="315" customFormat="false" ht="12.75" hidden="false" customHeight="false" outlineLevel="0" collapsed="false">
      <c r="F315" s="14"/>
    </row>
    <row r="316" customFormat="false" ht="12.75" hidden="false" customHeight="false" outlineLevel="0" collapsed="false">
      <c r="F316" s="14"/>
    </row>
    <row r="317" customFormat="false" ht="12.75" hidden="false" customHeight="false" outlineLevel="0" collapsed="false">
      <c r="F317" s="14"/>
    </row>
    <row r="318" customFormat="false" ht="12.75" hidden="false" customHeight="false" outlineLevel="0" collapsed="false">
      <c r="F318" s="14"/>
    </row>
    <row r="319" customFormat="false" ht="12.75" hidden="false" customHeight="false" outlineLevel="0" collapsed="false">
      <c r="F319" s="14"/>
    </row>
    <row r="320" customFormat="false" ht="12.75" hidden="false" customHeight="false" outlineLevel="0" collapsed="false">
      <c r="F320" s="14"/>
    </row>
    <row r="321" customFormat="false" ht="12.75" hidden="false" customHeight="false" outlineLevel="0" collapsed="false">
      <c r="F321" s="14"/>
    </row>
    <row r="322" customFormat="false" ht="12.75" hidden="false" customHeight="false" outlineLevel="0" collapsed="false">
      <c r="F322" s="14"/>
    </row>
    <row r="323" customFormat="false" ht="12.75" hidden="false" customHeight="false" outlineLevel="0" collapsed="false">
      <c r="F323" s="14"/>
    </row>
    <row r="324" customFormat="false" ht="12.75" hidden="false" customHeight="false" outlineLevel="0" collapsed="false">
      <c r="F324" s="14"/>
    </row>
    <row r="325" customFormat="false" ht="12.75" hidden="false" customHeight="false" outlineLevel="0" collapsed="false">
      <c r="F325" s="14"/>
    </row>
    <row r="326" customFormat="false" ht="12.75" hidden="false" customHeight="false" outlineLevel="0" collapsed="false">
      <c r="F326" s="14"/>
    </row>
    <row r="327" customFormat="false" ht="12.75" hidden="false" customHeight="false" outlineLevel="0" collapsed="false">
      <c r="F327" s="14"/>
    </row>
    <row r="328" customFormat="false" ht="12.75" hidden="false" customHeight="false" outlineLevel="0" collapsed="false">
      <c r="F328" s="14"/>
    </row>
    <row r="329" customFormat="false" ht="12.75" hidden="false" customHeight="false" outlineLevel="0" collapsed="false">
      <c r="F329" s="14"/>
    </row>
    <row r="330" customFormat="false" ht="12.75" hidden="false" customHeight="false" outlineLevel="0" collapsed="false">
      <c r="F330" s="14"/>
    </row>
    <row r="331" customFormat="false" ht="12.75" hidden="false" customHeight="false" outlineLevel="0" collapsed="false">
      <c r="F331" s="14"/>
    </row>
    <row r="332" customFormat="false" ht="12.75" hidden="false" customHeight="false" outlineLevel="0" collapsed="false">
      <c r="F332" s="14"/>
    </row>
    <row r="333" customFormat="false" ht="12.75" hidden="false" customHeight="false" outlineLevel="0" collapsed="false">
      <c r="F333" s="14"/>
    </row>
    <row r="334" customFormat="false" ht="12.75" hidden="false" customHeight="false" outlineLevel="0" collapsed="false">
      <c r="F334" s="14"/>
    </row>
    <row r="335" customFormat="false" ht="12.75" hidden="false" customHeight="false" outlineLevel="0" collapsed="false">
      <c r="F335" s="14"/>
    </row>
    <row r="336" customFormat="false" ht="12.75" hidden="false" customHeight="false" outlineLevel="0" collapsed="false">
      <c r="F336" s="14"/>
    </row>
    <row r="337" customFormat="false" ht="12.75" hidden="false" customHeight="false" outlineLevel="0" collapsed="false">
      <c r="F337" s="14"/>
    </row>
    <row r="338" customFormat="false" ht="12.75" hidden="false" customHeight="false" outlineLevel="0" collapsed="false">
      <c r="F338" s="14"/>
    </row>
    <row r="339" customFormat="false" ht="12.75" hidden="false" customHeight="false" outlineLevel="0" collapsed="false">
      <c r="F339" s="14"/>
    </row>
    <row r="340" customFormat="false" ht="12.75" hidden="false" customHeight="false" outlineLevel="0" collapsed="false">
      <c r="F340" s="14"/>
    </row>
    <row r="341" customFormat="false" ht="12.75" hidden="false" customHeight="false" outlineLevel="0" collapsed="false">
      <c r="F341" s="14"/>
    </row>
    <row r="342" customFormat="false" ht="12.75" hidden="false" customHeight="false" outlineLevel="0" collapsed="false">
      <c r="F342" s="14"/>
    </row>
    <row r="343" customFormat="false" ht="12.75" hidden="false" customHeight="false" outlineLevel="0" collapsed="false">
      <c r="F343" s="14"/>
    </row>
    <row r="344" customFormat="false" ht="12.75" hidden="false" customHeight="false" outlineLevel="0" collapsed="false">
      <c r="F344" s="14"/>
    </row>
    <row r="345" customFormat="false" ht="12.75" hidden="false" customHeight="false" outlineLevel="0" collapsed="false">
      <c r="F345" s="14"/>
    </row>
    <row r="346" customFormat="false" ht="12.75" hidden="false" customHeight="false" outlineLevel="0" collapsed="false">
      <c r="F346" s="14"/>
    </row>
    <row r="347" customFormat="false" ht="12.75" hidden="false" customHeight="false" outlineLevel="0" collapsed="false">
      <c r="F347" s="14"/>
    </row>
    <row r="348" customFormat="false" ht="12.75" hidden="false" customHeight="false" outlineLevel="0" collapsed="false">
      <c r="F348" s="14"/>
    </row>
    <row r="349" customFormat="false" ht="12.75" hidden="false" customHeight="false" outlineLevel="0" collapsed="false">
      <c r="F349" s="14"/>
    </row>
    <row r="350" customFormat="false" ht="12.75" hidden="false" customHeight="false" outlineLevel="0" collapsed="false">
      <c r="F350" s="14"/>
    </row>
    <row r="351" customFormat="false" ht="12.75" hidden="false" customHeight="false" outlineLevel="0" collapsed="false">
      <c r="F351" s="14"/>
    </row>
    <row r="352" customFormat="false" ht="12.75" hidden="false" customHeight="false" outlineLevel="0" collapsed="false">
      <c r="F352" s="14"/>
    </row>
    <row r="353" customFormat="false" ht="12.75" hidden="false" customHeight="false" outlineLevel="0" collapsed="false">
      <c r="F353" s="14"/>
    </row>
    <row r="354" customFormat="false" ht="12.75" hidden="false" customHeight="false" outlineLevel="0" collapsed="false">
      <c r="F354" s="14"/>
    </row>
    <row r="355" customFormat="false" ht="12.75" hidden="false" customHeight="false" outlineLevel="0" collapsed="false">
      <c r="F355" s="14"/>
    </row>
    <row r="356" customFormat="false" ht="12.75" hidden="false" customHeight="false" outlineLevel="0" collapsed="false">
      <c r="F356" s="14"/>
    </row>
    <row r="357" customFormat="false" ht="12.75" hidden="false" customHeight="false" outlineLevel="0" collapsed="false">
      <c r="F357" s="14"/>
    </row>
    <row r="358" customFormat="false" ht="12.75" hidden="false" customHeight="false" outlineLevel="0" collapsed="false">
      <c r="F358" s="14"/>
    </row>
    <row r="359" customFormat="false" ht="12.75" hidden="false" customHeight="false" outlineLevel="0" collapsed="false">
      <c r="F359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2001-12-21T12:56:17Z</dcterms:created>
  <dc:creator>jthomas5</dc:creator>
  <dc:description/>
  <dc:language>en-US</dc:language>
  <cp:lastModifiedBy>jthomas5</cp:lastModifiedBy>
  <dcterms:modified xsi:type="dcterms:W3CDTF">2001-12-21T16:39:08Z</dcterms:modified>
  <cp:revision>0</cp:revision>
  <dc:subject/>
  <dc:title/>
</cp:coreProperties>
</file>