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1-02" sheetId="1" state="visible" r:id="rId3"/>
    <sheet name="Jan 03-07" sheetId="2" state="visible" r:id="rId4"/>
    <sheet name="Jan 08-14" sheetId="3" state="visible" r:id="rId5"/>
    <sheet name="Jan 15-21" sheetId="4" state="visible" r:id="rId6"/>
    <sheet name="Jan 22-28" sheetId="5" state="visible" r:id="rId7"/>
    <sheet name="Sheet2" sheetId="6" state="visible" r:id="rId8"/>
    <sheet name="Sheet3" sheetId="7" state="visible" r:id="rId9"/>
  </sheets>
  <definedNames>
    <definedName function="false" hidden="false" localSheetId="0" name="_xlnm.Print_Area" vbProcedure="false">'Jan 01-02'!$A$1:$H$38</definedName>
    <definedName function="false" hidden="false" localSheetId="1" name="_xlnm.Print_Area" vbProcedure="false">'Jan 03-07'!$A$1:$H$38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<sst xmlns="http://schemas.openxmlformats.org/spreadsheetml/2006/main" count="439" uniqueCount="33">
  <si>
    <t xml:space="preserve">CounterParty</t>
  </si>
  <si>
    <t xml:space="preserve">P.O.D.</t>
  </si>
  <si>
    <t xml:space="preserve">MW</t>
  </si>
  <si>
    <t xml:space="preserve">Delivery Pattern</t>
  </si>
  <si>
    <t xml:space="preserve">Term</t>
  </si>
  <si>
    <t xml:space="preserve">$</t>
  </si>
  <si>
    <t xml:space="preserve">Tariff</t>
  </si>
  <si>
    <t xml:space="preserve">Currently Delivering?</t>
  </si>
  <si>
    <t xml:space="preserve">Enpower Deal #</t>
  </si>
  <si>
    <t xml:space="preserve">Nevada Power</t>
  </si>
  <si>
    <t xml:space="preserve">Mead 230</t>
  </si>
  <si>
    <t xml:space="preserve">HLH</t>
  </si>
  <si>
    <t xml:space="preserve">thru 4/6/02</t>
  </si>
  <si>
    <t xml:space="preserve">YES</t>
  </si>
  <si>
    <t xml:space="preserve">Palo Verde</t>
  </si>
  <si>
    <t xml:space="preserve">Sierra Pacific</t>
  </si>
  <si>
    <t xml:space="preserve">El Paso Electric</t>
  </si>
  <si>
    <t xml:space="preserve">CRC</t>
  </si>
  <si>
    <t xml:space="preserve">NO</t>
  </si>
  <si>
    <t xml:space="preserve">LLH</t>
  </si>
  <si>
    <t xml:space="preserve">WALC</t>
  </si>
  <si>
    <t xml:space="preserve">Pinnacle Peak</t>
  </si>
  <si>
    <t xml:space="preserve">RTC</t>
  </si>
  <si>
    <t xml:space="preserve">Total $ Requirement</t>
  </si>
  <si>
    <t xml:space="preserve">Market Price</t>
  </si>
  <si>
    <t xml:space="preserve">1 Week $ Requirement</t>
  </si>
  <si>
    <t xml:space="preserve">In the Money Totals</t>
  </si>
  <si>
    <t xml:space="preserve">Total</t>
  </si>
  <si>
    <t xml:space="preserve">Payable to AEP</t>
  </si>
  <si>
    <t xml:space="preserve">Partially - 10mw</t>
  </si>
  <si>
    <t xml:space="preserve">BOM $ Requirement</t>
  </si>
  <si>
    <t xml:space="preserve">Payable to PNM</t>
  </si>
  <si>
    <t xml:space="preserve">WAPA Desert SW - WALC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</si>
</sst>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F8F8F"/>
        <bgColor rgb="FF969696"/>
      </patternFill>
    </fill>
    <fill>
      <patternFill patternType="solid">
        <fgColor rgb="FF9F9F9F"/>
        <bgColor rgb="FF969696"/>
      </patternFill>
    </fill>
    <fill>
      <patternFill patternType="solid">
        <fgColor rgb="FF969696"/>
        <bgColor rgb="FF8F8F8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F8F8F"/>
      <rgbColor rgb="FF9F9F9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4.5" hidden="false" customHeight="true" outlineLevel="0" collapsed="false">
      <c r="A3" s="6"/>
      <c r="B3" s="6"/>
      <c r="C3" s="7"/>
      <c r="D3" s="7"/>
      <c r="E3" s="7"/>
      <c r="F3" s="8"/>
      <c r="G3" s="7"/>
      <c r="H3" s="7"/>
      <c r="I3" s="9"/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50</v>
      </c>
      <c r="D4" s="3" t="s">
        <v>11</v>
      </c>
      <c r="E4" s="3" t="s">
        <v>12</v>
      </c>
      <c r="F4" s="4" t="n">
        <v>88.5</v>
      </c>
      <c r="G4" s="3"/>
      <c r="H4" s="3" t="s">
        <v>13</v>
      </c>
      <c r="I4" s="5" t="n">
        <v>559065</v>
      </c>
    </row>
    <row r="5" customFormat="false" ht="15" hidden="false" customHeight="false" outlineLevel="0" collapsed="false">
      <c r="A5" s="2" t="s">
        <v>9</v>
      </c>
      <c r="B5" s="2" t="s">
        <v>14</v>
      </c>
      <c r="C5" s="3" t="n">
        <v>25</v>
      </c>
      <c r="D5" s="3" t="s">
        <v>11</v>
      </c>
      <c r="E5" s="3" t="s">
        <v>12</v>
      </c>
      <c r="F5" s="4" t="n">
        <v>147</v>
      </c>
      <c r="G5" s="3"/>
      <c r="H5" s="3" t="s">
        <v>13</v>
      </c>
      <c r="I5" s="5" t="n">
        <v>515363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101</v>
      </c>
      <c r="G6" s="3"/>
      <c r="H6" s="3" t="s">
        <v>13</v>
      </c>
      <c r="I6" s="5" t="n">
        <v>498108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136</v>
      </c>
      <c r="G7" s="3"/>
      <c r="H7" s="3" t="s">
        <v>13</v>
      </c>
      <c r="I7" s="5" t="n">
        <v>548872</v>
      </c>
    </row>
    <row r="8" customFormat="false" ht="15" hidden="false" customHeight="false" outlineLevel="0" collapsed="false">
      <c r="A8" s="10" t="s">
        <v>15</v>
      </c>
      <c r="B8" s="10" t="s">
        <v>14</v>
      </c>
      <c r="C8" s="3" t="n">
        <v>25</v>
      </c>
      <c r="D8" s="3" t="s">
        <v>11</v>
      </c>
      <c r="E8" s="3" t="s">
        <v>12</v>
      </c>
      <c r="F8" s="4" t="n">
        <v>147</v>
      </c>
      <c r="G8" s="3"/>
      <c r="H8" s="3" t="s">
        <v>13</v>
      </c>
      <c r="I8" s="5" t="n">
        <v>514866</v>
      </c>
    </row>
    <row r="9" customFormat="false" ht="15" hidden="false" customHeight="false" outlineLevel="0" collapsed="false">
      <c r="A9" s="2" t="s">
        <v>16</v>
      </c>
      <c r="B9" s="2" t="s">
        <v>14</v>
      </c>
      <c r="C9" s="3" t="n">
        <v>50</v>
      </c>
      <c r="D9" s="3" t="s">
        <v>11</v>
      </c>
      <c r="E9" s="3" t="s">
        <v>12</v>
      </c>
      <c r="F9" s="4" t="n">
        <v>121</v>
      </c>
      <c r="G9" s="3"/>
      <c r="H9" s="3" t="s">
        <v>13</v>
      </c>
      <c r="I9" s="5" t="n">
        <v>502431</v>
      </c>
    </row>
    <row r="10" customFormat="false" ht="15" hidden="false" customHeight="false" outlineLevel="0" collapsed="false">
      <c r="A10" s="2" t="s">
        <v>17</v>
      </c>
      <c r="B10" s="2" t="s">
        <v>14</v>
      </c>
      <c r="C10" s="3" t="n">
        <v>25</v>
      </c>
      <c r="D10" s="3" t="s">
        <v>11</v>
      </c>
      <c r="E10" s="3" t="s">
        <v>12</v>
      </c>
      <c r="F10" s="4" t="n">
        <v>69</v>
      </c>
      <c r="G10" s="3"/>
      <c r="H10" s="3" t="s">
        <v>18</v>
      </c>
      <c r="I10" s="5" t="n">
        <v>399966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70</v>
      </c>
      <c r="G11" s="3"/>
      <c r="H11" s="3" t="s">
        <v>18</v>
      </c>
      <c r="I11" s="5" t="n">
        <v>501436</v>
      </c>
    </row>
    <row r="12" customFormat="false" ht="15" hidden="false" customHeight="false" outlineLevel="0" collapsed="false">
      <c r="A12" s="10" t="s">
        <v>17</v>
      </c>
      <c r="B12" s="10" t="s">
        <v>14</v>
      </c>
      <c r="C12" s="3" t="n">
        <v>25</v>
      </c>
      <c r="D12" s="3" t="s">
        <v>11</v>
      </c>
      <c r="E12" s="3" t="s">
        <v>12</v>
      </c>
      <c r="F12" s="4" t="n">
        <v>110</v>
      </c>
      <c r="G12" s="3"/>
      <c r="H12" s="3" t="s">
        <v>18</v>
      </c>
      <c r="I12" s="5" t="n">
        <v>618755</v>
      </c>
    </row>
    <row r="13" customFormat="false" ht="2.25" hidden="false" customHeight="true" outlineLevel="0" collapsed="false">
      <c r="A13" s="11"/>
      <c r="B13" s="11"/>
      <c r="C13" s="12"/>
      <c r="D13" s="12"/>
      <c r="E13" s="12"/>
      <c r="F13" s="13"/>
      <c r="G13" s="12"/>
      <c r="H13" s="12"/>
      <c r="I13" s="14"/>
    </row>
    <row r="14" customFormat="false" ht="15" hidden="false" customHeight="false" outlineLevel="0" collapsed="false">
      <c r="A14" s="10" t="s">
        <v>9</v>
      </c>
      <c r="B14" s="10" t="s">
        <v>14</v>
      </c>
      <c r="C14" s="3" t="n">
        <v>25</v>
      </c>
      <c r="D14" s="3" t="s">
        <v>19</v>
      </c>
      <c r="E14" s="3" t="s">
        <v>12</v>
      </c>
      <c r="F14" s="4" t="n">
        <v>70</v>
      </c>
      <c r="G14" s="3"/>
      <c r="H14" s="3" t="s">
        <v>13</v>
      </c>
      <c r="I14" s="5" t="n">
        <v>503214</v>
      </c>
    </row>
    <row r="15" customFormat="false" ht="15" hidden="false" customHeight="false" outlineLevel="0" collapsed="false">
      <c r="A15" s="10" t="s">
        <v>9</v>
      </c>
      <c r="B15" s="10" t="s">
        <v>14</v>
      </c>
      <c r="C15" s="3" t="n">
        <v>50</v>
      </c>
      <c r="D15" s="3" t="s">
        <v>19</v>
      </c>
      <c r="E15" s="3" t="s">
        <v>12</v>
      </c>
      <c r="F15" s="4" t="n">
        <v>88.5</v>
      </c>
      <c r="G15" s="3"/>
      <c r="H15" s="3" t="s">
        <v>13</v>
      </c>
      <c r="I15" s="5" t="n">
        <v>559065</v>
      </c>
    </row>
    <row r="16" customFormat="false" ht="5.25" hidden="false" customHeight="true" outlineLevel="0" collapsed="false">
      <c r="A16" s="15"/>
      <c r="B16" s="15"/>
      <c r="C16" s="7"/>
      <c r="D16" s="7"/>
      <c r="E16" s="7"/>
      <c r="F16" s="8"/>
      <c r="G16" s="7"/>
      <c r="H16" s="7"/>
      <c r="I16" s="9"/>
    </row>
    <row r="17" customFormat="false" ht="15" hidden="false" customHeight="false" outlineLevel="0" collapsed="false">
      <c r="A17" s="10" t="s">
        <v>20</v>
      </c>
      <c r="B17" s="10" t="s">
        <v>21</v>
      </c>
      <c r="C17" s="3" t="n">
        <v>25</v>
      </c>
      <c r="D17" s="3" t="s">
        <v>22</v>
      </c>
      <c r="E17" s="3" t="s">
        <v>12</v>
      </c>
      <c r="F17" s="4" t="n">
        <v>45</v>
      </c>
      <c r="G17" s="3"/>
      <c r="H17" s="3" t="s">
        <v>13</v>
      </c>
      <c r="I17" s="5" t="n">
        <v>705583</v>
      </c>
    </row>
    <row r="18" customFormat="false" ht="15" hidden="false" customHeight="false" outlineLevel="0" collapsed="false">
      <c r="A18" s="10"/>
      <c r="B18" s="10"/>
      <c r="C18" s="3"/>
      <c r="D18" s="3"/>
      <c r="E18" s="3"/>
      <c r="F18" s="4"/>
      <c r="G18" s="3"/>
      <c r="H18" s="3"/>
      <c r="I18" s="5"/>
    </row>
    <row r="19" customFormat="false" ht="15" hidden="false" customHeight="false" outlineLevel="0" collapsed="false">
      <c r="A19" s="16"/>
      <c r="B19" s="16"/>
      <c r="C19" s="17"/>
      <c r="D19" s="17"/>
      <c r="E19" s="17"/>
      <c r="F19" s="18"/>
      <c r="G19" s="17"/>
      <c r="H19" s="17"/>
      <c r="I19" s="19"/>
    </row>
    <row r="20" customFormat="false" ht="15" hidden="false" customHeight="false" outlineLevel="0" collapsed="false">
      <c r="A20" s="10"/>
      <c r="B20" s="10"/>
      <c r="C20" s="3"/>
      <c r="D20" s="3"/>
      <c r="E20" s="3" t="s">
        <v>23</v>
      </c>
      <c r="F20" s="4"/>
      <c r="G20" s="3" t="s">
        <v>24</v>
      </c>
      <c r="H20" s="3" t="s">
        <v>25</v>
      </c>
      <c r="I20" s="5"/>
    </row>
    <row r="21" customFormat="false" ht="15" hidden="false" customHeight="false" outlineLevel="0" collapsed="false">
      <c r="A21" s="10" t="s">
        <v>26</v>
      </c>
      <c r="B21" s="10" t="s">
        <v>10</v>
      </c>
      <c r="C21" s="3" t="n">
        <f aca="false">C2</f>
        <v>50</v>
      </c>
      <c r="D21" s="3" t="s">
        <v>11</v>
      </c>
      <c r="E21" s="4" t="n">
        <f aca="false">C21*416*G21</f>
        <v>707200</v>
      </c>
      <c r="F21" s="4"/>
      <c r="G21" s="4" t="n">
        <v>34</v>
      </c>
      <c r="H21" s="4" t="n">
        <f aca="false">C21*80*G21</f>
        <v>136000</v>
      </c>
      <c r="I21" s="5"/>
    </row>
    <row r="22" customFormat="false" ht="15" hidden="false" customHeight="false" outlineLevel="0" collapsed="false">
      <c r="A22" s="10"/>
      <c r="B22" s="10" t="s">
        <v>10</v>
      </c>
      <c r="C22" s="3" t="n">
        <v>45</v>
      </c>
      <c r="D22" s="3" t="s">
        <v>19</v>
      </c>
      <c r="E22" s="4" t="n">
        <f aca="false">C22*328*G22</f>
        <v>361620</v>
      </c>
      <c r="F22" s="4"/>
      <c r="G22" s="4" t="n">
        <v>24.5</v>
      </c>
      <c r="H22" s="4" t="n">
        <f aca="false">C22*88*G22</f>
        <v>97020</v>
      </c>
      <c r="I22" s="5"/>
    </row>
    <row r="23" customFormat="false" ht="15" hidden="false" customHeight="false" outlineLevel="0" collapsed="false">
      <c r="A23" s="10"/>
      <c r="B23" s="10"/>
      <c r="C23" s="3"/>
      <c r="D23" s="3"/>
      <c r="E23" s="4"/>
      <c r="F23" s="4"/>
      <c r="G23" s="4"/>
      <c r="H23" s="3"/>
      <c r="I23" s="5"/>
    </row>
    <row r="24" customFormat="false" ht="15" hidden="false" customHeight="false" outlineLevel="0" collapsed="false">
      <c r="A24" s="10"/>
      <c r="B24" s="10" t="s">
        <v>14</v>
      </c>
      <c r="C24" s="3" t="n">
        <v>200</v>
      </c>
      <c r="D24" s="3" t="s">
        <v>11</v>
      </c>
      <c r="E24" s="4" t="n">
        <f aca="false">C24*416*G24</f>
        <v>2662400</v>
      </c>
      <c r="F24" s="4"/>
      <c r="G24" s="4" t="n">
        <v>32</v>
      </c>
      <c r="H24" s="4" t="n">
        <f aca="false">C24*80*G24</f>
        <v>512000</v>
      </c>
      <c r="I24" s="5"/>
    </row>
    <row r="25" customFormat="false" ht="15" hidden="false" customHeight="false" outlineLevel="0" collapsed="false">
      <c r="A25" s="10"/>
      <c r="B25" s="10" t="s">
        <v>14</v>
      </c>
      <c r="C25" s="3" t="n">
        <v>75</v>
      </c>
      <c r="D25" s="3" t="s">
        <v>19</v>
      </c>
      <c r="E25" s="4" t="n">
        <f aca="false">C25*328*G25</f>
        <v>553500</v>
      </c>
      <c r="F25" s="4"/>
      <c r="G25" s="4" t="n">
        <v>22.5</v>
      </c>
      <c r="H25" s="4" t="n">
        <f aca="false">C25*88*G25</f>
        <v>148500</v>
      </c>
      <c r="I25" s="5"/>
    </row>
    <row r="26" customFormat="false" ht="15" hidden="false" customHeight="false" outlineLevel="0" collapsed="false">
      <c r="A26" s="10"/>
      <c r="B26" s="10"/>
      <c r="C26" s="3"/>
      <c r="D26" s="3"/>
      <c r="E26" s="4"/>
      <c r="F26" s="4"/>
      <c r="G26" s="4"/>
      <c r="H26" s="3"/>
      <c r="I26" s="5"/>
    </row>
    <row r="27" customFormat="false" ht="15" hidden="false" customHeight="false" outlineLevel="0" collapsed="false">
      <c r="A27" s="10"/>
      <c r="B27" s="10" t="s">
        <v>21</v>
      </c>
      <c r="C27" s="3" t="n">
        <f aca="false">SUM(C17)</f>
        <v>25</v>
      </c>
      <c r="D27" s="3" t="s">
        <v>11</v>
      </c>
      <c r="E27" s="4" t="n">
        <f aca="false">(416*(G24+3)+328*(G25+3))*C27</f>
        <v>573100</v>
      </c>
      <c r="F27" s="4"/>
      <c r="G27" s="4" t="n">
        <v>34.5</v>
      </c>
      <c r="H27" s="4" t="n">
        <f aca="false">C27*80*G27</f>
        <v>69000</v>
      </c>
      <c r="I27" s="5"/>
    </row>
    <row r="28" customFormat="false" ht="15" hidden="false" customHeight="false" outlineLevel="0" collapsed="false">
      <c r="B28" s="10"/>
      <c r="C28" s="3" t="n">
        <v>25</v>
      </c>
      <c r="D28" s="3" t="s">
        <v>19</v>
      </c>
      <c r="E28" s="3"/>
      <c r="F28" s="4"/>
      <c r="G28" s="4" t="n">
        <v>25</v>
      </c>
      <c r="H28" s="4" t="n">
        <f aca="false">C28*88*G28</f>
        <v>55000</v>
      </c>
      <c r="I28" s="5"/>
    </row>
    <row r="29" customFormat="false" ht="15" hidden="false" customHeight="false" outlineLevel="0" collapsed="false">
      <c r="B29" s="10" t="s">
        <v>27</v>
      </c>
      <c r="C29" s="5"/>
      <c r="D29" s="5"/>
      <c r="E29" s="4" t="n">
        <f aca="false">SUM(E21:E27)</f>
        <v>4857820</v>
      </c>
      <c r="F29" s="4"/>
      <c r="G29" s="5"/>
      <c r="H29" s="4" t="n">
        <f aca="false">SUM(H21:H28)</f>
        <v>1017520</v>
      </c>
      <c r="I29" s="3" t="s">
        <v>28</v>
      </c>
    </row>
    <row r="30" customFormat="false" ht="15" hidden="false" customHeight="false" outlineLevel="0" collapsed="false">
      <c r="C30" s="5"/>
      <c r="D30" s="5"/>
      <c r="E30" s="5"/>
      <c r="F30" s="4"/>
      <c r="G30" s="5"/>
      <c r="H30" s="5"/>
      <c r="I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4.5" hidden="false" customHeight="true" outlineLevel="0" collapsed="false">
      <c r="A3" s="6"/>
      <c r="B3" s="6"/>
      <c r="C3" s="7"/>
      <c r="D3" s="7"/>
      <c r="E3" s="7"/>
      <c r="F3" s="8"/>
      <c r="G3" s="7"/>
      <c r="H3" s="7"/>
      <c r="I3" s="9"/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50</v>
      </c>
      <c r="D4" s="3" t="s">
        <v>11</v>
      </c>
      <c r="E4" s="3" t="s">
        <v>12</v>
      </c>
      <c r="F4" s="4" t="n">
        <v>88.5</v>
      </c>
      <c r="G4" s="3"/>
      <c r="H4" s="3" t="s">
        <v>13</v>
      </c>
      <c r="I4" s="5" t="n">
        <v>559065</v>
      </c>
    </row>
    <row r="5" customFormat="false" ht="15" hidden="false" customHeight="false" outlineLevel="0" collapsed="false">
      <c r="A5" s="2" t="s">
        <v>9</v>
      </c>
      <c r="B5" s="2" t="s">
        <v>14</v>
      </c>
      <c r="C5" s="3" t="n">
        <v>25</v>
      </c>
      <c r="D5" s="3" t="s">
        <v>11</v>
      </c>
      <c r="E5" s="3" t="s">
        <v>12</v>
      </c>
      <c r="F5" s="4" t="n">
        <v>147</v>
      </c>
      <c r="G5" s="3"/>
      <c r="H5" s="3" t="s">
        <v>13</v>
      </c>
      <c r="I5" s="5" t="n">
        <v>515363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101</v>
      </c>
      <c r="G6" s="3"/>
      <c r="H6" s="3" t="s">
        <v>13</v>
      </c>
      <c r="I6" s="5" t="n">
        <v>498108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136</v>
      </c>
      <c r="G7" s="3"/>
      <c r="H7" s="3" t="s">
        <v>13</v>
      </c>
      <c r="I7" s="5" t="n">
        <v>548872</v>
      </c>
    </row>
    <row r="8" customFormat="false" ht="15" hidden="false" customHeight="false" outlineLevel="0" collapsed="false">
      <c r="A8" s="10" t="s">
        <v>15</v>
      </c>
      <c r="B8" s="10" t="s">
        <v>14</v>
      </c>
      <c r="C8" s="3" t="n">
        <v>25</v>
      </c>
      <c r="D8" s="3" t="s">
        <v>11</v>
      </c>
      <c r="E8" s="3" t="s">
        <v>12</v>
      </c>
      <c r="F8" s="4" t="n">
        <v>147</v>
      </c>
      <c r="G8" s="3"/>
      <c r="H8" s="3" t="s">
        <v>13</v>
      </c>
      <c r="I8" s="5" t="n">
        <v>514866</v>
      </c>
    </row>
    <row r="9" customFormat="false" ht="15" hidden="false" customHeight="false" outlineLevel="0" collapsed="false">
      <c r="A9" s="2" t="s">
        <v>16</v>
      </c>
      <c r="B9" s="2" t="s">
        <v>14</v>
      </c>
      <c r="C9" s="3" t="n">
        <v>50</v>
      </c>
      <c r="D9" s="3" t="s">
        <v>11</v>
      </c>
      <c r="E9" s="3" t="s">
        <v>12</v>
      </c>
      <c r="F9" s="4" t="n">
        <v>121</v>
      </c>
      <c r="G9" s="3"/>
      <c r="H9" s="3" t="s">
        <v>13</v>
      </c>
      <c r="I9" s="5" t="n">
        <v>502431</v>
      </c>
    </row>
    <row r="10" customFormat="false" ht="15" hidden="false" customHeight="false" outlineLevel="0" collapsed="false">
      <c r="A10" s="2" t="s">
        <v>17</v>
      </c>
      <c r="B10" s="2" t="s">
        <v>14</v>
      </c>
      <c r="C10" s="3" t="n">
        <v>25</v>
      </c>
      <c r="D10" s="3" t="s">
        <v>11</v>
      </c>
      <c r="E10" s="3" t="s">
        <v>12</v>
      </c>
      <c r="F10" s="4" t="n">
        <v>69</v>
      </c>
      <c r="G10" s="3"/>
      <c r="H10" s="3" t="s">
        <v>29</v>
      </c>
      <c r="I10" s="5" t="n">
        <v>399966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70</v>
      </c>
      <c r="G11" s="3"/>
      <c r="H11" s="3" t="s">
        <v>13</v>
      </c>
      <c r="I11" s="5" t="n">
        <v>501436</v>
      </c>
    </row>
    <row r="12" customFormat="false" ht="15" hidden="false" customHeight="false" outlineLevel="0" collapsed="false">
      <c r="A12" s="10" t="s">
        <v>17</v>
      </c>
      <c r="B12" s="10" t="s">
        <v>14</v>
      </c>
      <c r="C12" s="3" t="n">
        <v>25</v>
      </c>
      <c r="D12" s="3" t="s">
        <v>11</v>
      </c>
      <c r="E12" s="3" t="s">
        <v>12</v>
      </c>
      <c r="F12" s="4" t="n">
        <v>110</v>
      </c>
      <c r="G12" s="3"/>
      <c r="H12" s="3" t="s">
        <v>13</v>
      </c>
      <c r="I12" s="5" t="n">
        <v>618755</v>
      </c>
    </row>
    <row r="13" customFormat="false" ht="2.25" hidden="false" customHeight="true" outlineLevel="0" collapsed="false">
      <c r="A13" s="11"/>
      <c r="B13" s="11"/>
      <c r="C13" s="12"/>
      <c r="D13" s="12"/>
      <c r="E13" s="12"/>
      <c r="F13" s="13"/>
      <c r="G13" s="12"/>
      <c r="H13" s="12"/>
      <c r="I13" s="14"/>
    </row>
    <row r="14" customFormat="false" ht="15" hidden="false" customHeight="false" outlineLevel="0" collapsed="false">
      <c r="A14" s="10" t="s">
        <v>9</v>
      </c>
      <c r="B14" s="10" t="s">
        <v>14</v>
      </c>
      <c r="C14" s="3" t="n">
        <v>25</v>
      </c>
      <c r="D14" s="3" t="s">
        <v>19</v>
      </c>
      <c r="E14" s="3" t="s">
        <v>12</v>
      </c>
      <c r="F14" s="4" t="n">
        <v>70</v>
      </c>
      <c r="G14" s="3"/>
      <c r="H14" s="3" t="s">
        <v>13</v>
      </c>
      <c r="I14" s="5" t="n">
        <v>503214</v>
      </c>
    </row>
    <row r="15" customFormat="false" ht="15" hidden="false" customHeight="false" outlineLevel="0" collapsed="false">
      <c r="A15" s="10" t="s">
        <v>9</v>
      </c>
      <c r="B15" s="10" t="s">
        <v>14</v>
      </c>
      <c r="C15" s="3" t="n">
        <v>50</v>
      </c>
      <c r="D15" s="3" t="s">
        <v>19</v>
      </c>
      <c r="E15" s="3" t="s">
        <v>12</v>
      </c>
      <c r="F15" s="4" t="n">
        <v>88.5</v>
      </c>
      <c r="G15" s="3"/>
      <c r="H15" s="3" t="s">
        <v>13</v>
      </c>
      <c r="I15" s="5" t="n">
        <v>559065</v>
      </c>
    </row>
    <row r="16" customFormat="false" ht="5.25" hidden="false" customHeight="true" outlineLevel="0" collapsed="false">
      <c r="A16" s="15"/>
      <c r="B16" s="15"/>
      <c r="C16" s="7"/>
      <c r="D16" s="7"/>
      <c r="E16" s="7"/>
      <c r="F16" s="8"/>
      <c r="G16" s="7"/>
      <c r="H16" s="7"/>
      <c r="I16" s="9"/>
    </row>
    <row r="17" customFormat="false" ht="15" hidden="false" customHeight="false" outlineLevel="0" collapsed="false">
      <c r="A17" s="10" t="s">
        <v>20</v>
      </c>
      <c r="B17" s="10" t="s">
        <v>21</v>
      </c>
      <c r="C17" s="3" t="n">
        <v>25</v>
      </c>
      <c r="D17" s="3" t="s">
        <v>22</v>
      </c>
      <c r="E17" s="3" t="s">
        <v>12</v>
      </c>
      <c r="F17" s="4" t="n">
        <v>45</v>
      </c>
      <c r="G17" s="3"/>
      <c r="H17" s="3" t="s">
        <v>13</v>
      </c>
      <c r="I17" s="5" t="n">
        <v>705583</v>
      </c>
    </row>
    <row r="18" customFormat="false" ht="15" hidden="false" customHeight="false" outlineLevel="0" collapsed="false">
      <c r="A18" s="10"/>
      <c r="B18" s="10"/>
      <c r="C18" s="3"/>
      <c r="D18" s="3"/>
      <c r="E18" s="3"/>
      <c r="F18" s="4"/>
      <c r="G18" s="3"/>
      <c r="H18" s="3"/>
      <c r="I18" s="5"/>
    </row>
    <row r="19" customFormat="false" ht="15" hidden="false" customHeight="false" outlineLevel="0" collapsed="false">
      <c r="A19" s="16"/>
      <c r="B19" s="16"/>
      <c r="C19" s="17"/>
      <c r="D19" s="17"/>
      <c r="E19" s="17"/>
      <c r="F19" s="18"/>
      <c r="G19" s="17"/>
      <c r="H19" s="17"/>
      <c r="I19" s="19"/>
    </row>
    <row r="20" customFormat="false" ht="15" hidden="false" customHeight="false" outlineLevel="0" collapsed="false">
      <c r="A20" s="10"/>
      <c r="B20" s="10"/>
      <c r="C20" s="3"/>
      <c r="D20" s="3"/>
      <c r="E20" s="3"/>
      <c r="F20" s="4"/>
      <c r="G20" s="3"/>
      <c r="H20" s="3"/>
      <c r="I20" s="5"/>
    </row>
    <row r="21" customFormat="false" ht="15" hidden="false" customHeight="false" outlineLevel="0" collapsed="false">
      <c r="A21" s="10"/>
      <c r="B21" s="10"/>
      <c r="C21" s="3"/>
      <c r="D21" s="3"/>
      <c r="E21" s="4"/>
      <c r="F21" s="4"/>
      <c r="G21" s="4"/>
      <c r="H21" s="4"/>
      <c r="I21" s="5"/>
    </row>
    <row r="22" customFormat="false" ht="15" hidden="false" customHeight="false" outlineLevel="0" collapsed="false">
      <c r="A22" s="10"/>
      <c r="B22" s="10"/>
      <c r="C22" s="3"/>
      <c r="D22" s="3"/>
      <c r="E22" s="4"/>
      <c r="F22" s="4"/>
      <c r="G22" s="4"/>
      <c r="H22" s="4"/>
      <c r="I22" s="5"/>
    </row>
    <row r="23" customFormat="false" ht="15" hidden="false" customHeight="false" outlineLevel="0" collapsed="false">
      <c r="A23" s="10"/>
      <c r="B23" s="10"/>
      <c r="C23" s="3"/>
      <c r="D23" s="3"/>
      <c r="E23" s="4"/>
      <c r="F23" s="4"/>
      <c r="G23" s="4"/>
      <c r="H23" s="3"/>
      <c r="I23" s="5"/>
    </row>
    <row r="24" customFormat="false" ht="15" hidden="false" customHeight="false" outlineLevel="0" collapsed="false">
      <c r="A24" s="10"/>
      <c r="B24" s="10"/>
      <c r="C24" s="3"/>
      <c r="D24" s="3"/>
      <c r="E24" s="4"/>
      <c r="F24" s="4"/>
      <c r="G24" s="4"/>
      <c r="H24" s="4"/>
      <c r="I24" s="5"/>
    </row>
    <row r="25" customFormat="false" ht="15" hidden="false" customHeight="false" outlineLevel="0" collapsed="false">
      <c r="A25" s="10"/>
      <c r="B25" s="10"/>
      <c r="C25" s="3"/>
      <c r="D25" s="3"/>
      <c r="E25" s="4"/>
      <c r="F25" s="4"/>
      <c r="G25" s="4"/>
      <c r="H25" s="4"/>
      <c r="I25" s="5"/>
    </row>
    <row r="26" customFormat="false" ht="15" hidden="false" customHeight="false" outlineLevel="0" collapsed="false">
      <c r="A26" s="10"/>
      <c r="B26" s="10"/>
      <c r="C26" s="3"/>
      <c r="D26" s="3"/>
      <c r="E26" s="4"/>
      <c r="F26" s="4"/>
      <c r="G26" s="4"/>
      <c r="H26" s="3"/>
      <c r="I26" s="5"/>
    </row>
    <row r="27" customFormat="false" ht="15" hidden="false" customHeight="false" outlineLevel="0" collapsed="false">
      <c r="A27" s="10"/>
      <c r="B27" s="10"/>
      <c r="C27" s="3"/>
      <c r="D27" s="3"/>
      <c r="E27" s="4"/>
      <c r="F27" s="4"/>
      <c r="G27" s="4"/>
      <c r="H27" s="4"/>
      <c r="I27" s="5"/>
    </row>
    <row r="28" customFormat="false" ht="15" hidden="false" customHeight="false" outlineLevel="0" collapsed="false">
      <c r="B28" s="10"/>
      <c r="C28" s="3"/>
      <c r="D28" s="3"/>
      <c r="E28" s="3"/>
      <c r="F28" s="4"/>
      <c r="G28" s="4"/>
      <c r="H28" s="4"/>
      <c r="I28" s="5"/>
    </row>
    <row r="29" customFormat="false" ht="15" hidden="false" customHeight="false" outlineLevel="0" collapsed="false">
      <c r="B29" s="10"/>
      <c r="C29" s="5"/>
      <c r="D29" s="5"/>
      <c r="E29" s="4"/>
      <c r="F29" s="4"/>
      <c r="G29" s="5"/>
      <c r="H29" s="4"/>
      <c r="I29" s="3"/>
    </row>
    <row r="30" customFormat="false" ht="15" hidden="false" customHeight="false" outlineLevel="0" collapsed="false">
      <c r="C30" s="5"/>
      <c r="D30" s="5"/>
      <c r="E30" s="5"/>
      <c r="F30" s="4"/>
      <c r="G30" s="5"/>
      <c r="H30" s="5"/>
      <c r="I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6"/>
  <sheetViews>
    <sheetView showFormulas="false" showGridLines="true" showRowColHeaders="true" showZeros="true" rightToLeft="false" tabSelected="false" showOutlineSymbols="true" defaultGridColor="true" view="normal" topLeftCell="B8" colorId="64" zoomScale="100" zoomScaleNormal="100" zoomScalePageLayoutView="100" workbookViewId="0">
      <selection pane="topLeft" activeCell="E36" activeCellId="0" sqref="E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4.5" hidden="false" customHeight="true" outlineLevel="0" collapsed="false">
      <c r="A3" s="6"/>
      <c r="B3" s="6"/>
      <c r="C3" s="7"/>
      <c r="D3" s="7"/>
      <c r="E3" s="7"/>
      <c r="F3" s="8"/>
      <c r="G3" s="7"/>
      <c r="H3" s="7"/>
      <c r="I3" s="9"/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50</v>
      </c>
      <c r="D4" s="3" t="s">
        <v>11</v>
      </c>
      <c r="E4" s="3" t="s">
        <v>12</v>
      </c>
      <c r="F4" s="4" t="n">
        <v>88.5</v>
      </c>
      <c r="G4" s="3"/>
      <c r="H4" s="3" t="s">
        <v>13</v>
      </c>
      <c r="I4" s="5" t="n">
        <v>559065</v>
      </c>
    </row>
    <row r="5" customFormat="false" ht="15" hidden="false" customHeight="false" outlineLevel="0" collapsed="false">
      <c r="A5" s="2" t="s">
        <v>9</v>
      </c>
      <c r="B5" s="2" t="s">
        <v>14</v>
      </c>
      <c r="C5" s="3" t="n">
        <v>25</v>
      </c>
      <c r="D5" s="3" t="s">
        <v>11</v>
      </c>
      <c r="E5" s="3" t="s">
        <v>12</v>
      </c>
      <c r="F5" s="4" t="n">
        <v>147</v>
      </c>
      <c r="G5" s="3"/>
      <c r="H5" s="3" t="s">
        <v>13</v>
      </c>
      <c r="I5" s="5" t="n">
        <v>515363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101</v>
      </c>
      <c r="G6" s="3"/>
      <c r="H6" s="3" t="s">
        <v>13</v>
      </c>
      <c r="I6" s="5" t="n">
        <v>498108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136</v>
      </c>
      <c r="G7" s="3"/>
      <c r="H7" s="3" t="s">
        <v>13</v>
      </c>
      <c r="I7" s="5" t="n">
        <v>548872</v>
      </c>
    </row>
    <row r="8" customFormat="false" ht="15" hidden="false" customHeight="false" outlineLevel="0" collapsed="false">
      <c r="A8" s="10" t="s">
        <v>15</v>
      </c>
      <c r="B8" s="10" t="s">
        <v>14</v>
      </c>
      <c r="C8" s="3" t="n">
        <v>25</v>
      </c>
      <c r="D8" s="3" t="s">
        <v>11</v>
      </c>
      <c r="E8" s="3" t="s">
        <v>12</v>
      </c>
      <c r="F8" s="4" t="n">
        <v>147</v>
      </c>
      <c r="G8" s="3"/>
      <c r="H8" s="3" t="s">
        <v>13</v>
      </c>
      <c r="I8" s="5" t="n">
        <v>514866</v>
      </c>
    </row>
    <row r="9" customFormat="false" ht="15" hidden="false" customHeight="false" outlineLevel="0" collapsed="false">
      <c r="A9" s="2" t="s">
        <v>16</v>
      </c>
      <c r="B9" s="2" t="s">
        <v>14</v>
      </c>
      <c r="C9" s="3" t="n">
        <v>50</v>
      </c>
      <c r="D9" s="3" t="s">
        <v>11</v>
      </c>
      <c r="E9" s="3" t="s">
        <v>12</v>
      </c>
      <c r="F9" s="4" t="n">
        <v>121</v>
      </c>
      <c r="G9" s="3"/>
      <c r="H9" s="3" t="s">
        <v>13</v>
      </c>
      <c r="I9" s="5" t="n">
        <v>502431</v>
      </c>
    </row>
    <row r="10" customFormat="false" ht="15" hidden="false" customHeight="false" outlineLevel="0" collapsed="false">
      <c r="A10" s="2" t="s">
        <v>17</v>
      </c>
      <c r="B10" s="2" t="s">
        <v>14</v>
      </c>
      <c r="C10" s="3" t="n">
        <v>25</v>
      </c>
      <c r="D10" s="3" t="s">
        <v>11</v>
      </c>
      <c r="E10" s="3" t="s">
        <v>12</v>
      </c>
      <c r="F10" s="4" t="n">
        <v>69</v>
      </c>
      <c r="G10" s="3"/>
      <c r="H10" s="3" t="s">
        <v>13</v>
      </c>
      <c r="I10" s="5" t="n">
        <v>399966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70</v>
      </c>
      <c r="G11" s="3"/>
      <c r="H11" s="3" t="s">
        <v>13</v>
      </c>
      <c r="I11" s="5" t="n">
        <v>501436</v>
      </c>
    </row>
    <row r="12" customFormat="false" ht="15" hidden="false" customHeight="false" outlineLevel="0" collapsed="false">
      <c r="A12" s="10" t="s">
        <v>17</v>
      </c>
      <c r="B12" s="10" t="s">
        <v>14</v>
      </c>
      <c r="C12" s="3" t="n">
        <v>25</v>
      </c>
      <c r="D12" s="3" t="s">
        <v>11</v>
      </c>
      <c r="E12" s="3" t="s">
        <v>12</v>
      </c>
      <c r="F12" s="4" t="n">
        <v>110</v>
      </c>
      <c r="G12" s="3"/>
      <c r="H12" s="3" t="s">
        <v>13</v>
      </c>
      <c r="I12" s="5" t="n">
        <v>618755</v>
      </c>
    </row>
    <row r="13" customFormat="false" ht="2.25" hidden="false" customHeight="true" outlineLevel="0" collapsed="false">
      <c r="A13" s="11"/>
      <c r="B13" s="11"/>
      <c r="C13" s="12"/>
      <c r="D13" s="12"/>
      <c r="E13" s="12"/>
      <c r="F13" s="13"/>
      <c r="G13" s="12"/>
      <c r="H13" s="12"/>
      <c r="I13" s="14"/>
    </row>
    <row r="14" customFormat="false" ht="15" hidden="false" customHeight="false" outlineLevel="0" collapsed="false">
      <c r="A14" s="10" t="s">
        <v>9</v>
      </c>
      <c r="B14" s="10" t="s">
        <v>14</v>
      </c>
      <c r="C14" s="3" t="n">
        <v>25</v>
      </c>
      <c r="D14" s="3" t="s">
        <v>19</v>
      </c>
      <c r="E14" s="3" t="s">
        <v>12</v>
      </c>
      <c r="F14" s="4" t="n">
        <v>70</v>
      </c>
      <c r="G14" s="3"/>
      <c r="H14" s="3" t="s">
        <v>13</v>
      </c>
      <c r="I14" s="5" t="n">
        <v>503214</v>
      </c>
    </row>
    <row r="15" customFormat="false" ht="15" hidden="false" customHeight="false" outlineLevel="0" collapsed="false">
      <c r="A15" s="10" t="s">
        <v>9</v>
      </c>
      <c r="B15" s="10" t="s">
        <v>14</v>
      </c>
      <c r="C15" s="3" t="n">
        <v>50</v>
      </c>
      <c r="D15" s="3" t="s">
        <v>19</v>
      </c>
      <c r="E15" s="3" t="s">
        <v>12</v>
      </c>
      <c r="F15" s="4" t="n">
        <v>88.5</v>
      </c>
      <c r="G15" s="3"/>
      <c r="H15" s="3" t="s">
        <v>13</v>
      </c>
      <c r="I15" s="5" t="n">
        <v>559065</v>
      </c>
    </row>
    <row r="16" customFormat="false" ht="5.25" hidden="false" customHeight="true" outlineLevel="0" collapsed="false">
      <c r="A16" s="15"/>
      <c r="B16" s="15"/>
      <c r="C16" s="7"/>
      <c r="D16" s="7"/>
      <c r="E16" s="7"/>
      <c r="F16" s="8"/>
      <c r="G16" s="7"/>
      <c r="H16" s="7"/>
      <c r="I16" s="9"/>
    </row>
    <row r="17" customFormat="false" ht="15" hidden="false" customHeight="false" outlineLevel="0" collapsed="false">
      <c r="A17" s="10" t="s">
        <v>20</v>
      </c>
      <c r="B17" s="10" t="s">
        <v>21</v>
      </c>
      <c r="C17" s="3" t="n">
        <v>25</v>
      </c>
      <c r="D17" s="3" t="s">
        <v>22</v>
      </c>
      <c r="E17" s="3" t="s">
        <v>12</v>
      </c>
      <c r="F17" s="4" t="n">
        <v>45</v>
      </c>
      <c r="G17" s="3"/>
      <c r="H17" s="3" t="s">
        <v>13</v>
      </c>
      <c r="I17" s="5" t="n">
        <v>705583</v>
      </c>
    </row>
    <row r="18" customFormat="false" ht="15" hidden="false" customHeight="false" outlineLevel="0" collapsed="false">
      <c r="A18" s="10"/>
      <c r="B18" s="10"/>
      <c r="C18" s="3"/>
      <c r="D18" s="3"/>
      <c r="E18" s="3"/>
      <c r="F18" s="4"/>
      <c r="G18" s="3"/>
      <c r="H18" s="3"/>
      <c r="I18" s="5"/>
    </row>
    <row r="19" customFormat="false" ht="15" hidden="false" customHeight="false" outlineLevel="0" collapsed="false">
      <c r="A19" s="16"/>
      <c r="B19" s="16"/>
      <c r="C19" s="17"/>
      <c r="D19" s="17"/>
      <c r="E19" s="17"/>
      <c r="F19" s="18"/>
      <c r="G19" s="17"/>
      <c r="H19" s="17"/>
      <c r="I19" s="19"/>
    </row>
    <row r="20" customFormat="false" ht="15" hidden="false" customHeight="false" outlineLevel="0" collapsed="false">
      <c r="A20" s="10"/>
      <c r="B20" s="10"/>
      <c r="C20" s="3"/>
      <c r="D20" s="3"/>
      <c r="E20" s="3" t="s">
        <v>30</v>
      </c>
      <c r="F20" s="4"/>
      <c r="G20" s="3" t="s">
        <v>24</v>
      </c>
      <c r="H20" s="3" t="s">
        <v>25</v>
      </c>
      <c r="I20" s="5"/>
    </row>
    <row r="21" customFormat="false" ht="15" hidden="false" customHeight="false" outlineLevel="0" collapsed="false">
      <c r="A21" s="10" t="s">
        <v>26</v>
      </c>
      <c r="B21" s="10" t="s">
        <v>14</v>
      </c>
      <c r="C21" s="3" t="n">
        <v>200</v>
      </c>
      <c r="D21" s="3" t="s">
        <v>11</v>
      </c>
      <c r="E21" s="4" t="n">
        <f aca="false">C21*336*G21</f>
        <v>1814400</v>
      </c>
      <c r="F21" s="4"/>
      <c r="G21" s="4" t="n">
        <v>27</v>
      </c>
      <c r="H21" s="4" t="n">
        <f aca="false">C21*96*G21</f>
        <v>518400</v>
      </c>
      <c r="I21" s="5"/>
    </row>
    <row r="22" customFormat="false" ht="15" hidden="false" customHeight="false" outlineLevel="0" collapsed="false">
      <c r="A22" s="10"/>
      <c r="B22" s="10"/>
      <c r="C22" s="3"/>
      <c r="D22" s="3"/>
      <c r="E22" s="4"/>
      <c r="F22" s="4"/>
      <c r="G22" s="4"/>
      <c r="H22" s="3"/>
      <c r="I22" s="5"/>
    </row>
    <row r="23" customFormat="false" ht="15" hidden="false" customHeight="false" outlineLevel="0" collapsed="false">
      <c r="A23" s="10"/>
      <c r="B23" s="10" t="s">
        <v>10</v>
      </c>
      <c r="C23" s="3" t="n">
        <v>25</v>
      </c>
      <c r="D23" s="3" t="s">
        <v>11</v>
      </c>
      <c r="E23" s="4" t="n">
        <f aca="false">C23*336*G23</f>
        <v>235200</v>
      </c>
      <c r="F23" s="4"/>
      <c r="G23" s="4" t="n">
        <v>28</v>
      </c>
      <c r="H23" s="4" t="n">
        <f aca="false">C23*96*G23</f>
        <v>67200</v>
      </c>
      <c r="I23" s="5"/>
    </row>
    <row r="24" customFormat="false" ht="15" hidden="false" customHeight="false" outlineLevel="0" collapsed="false">
      <c r="A24" s="10"/>
      <c r="B24" s="10"/>
      <c r="C24" s="3"/>
      <c r="D24" s="3"/>
      <c r="E24" s="4"/>
      <c r="F24" s="4"/>
      <c r="G24" s="4"/>
      <c r="H24" s="3"/>
      <c r="I24" s="5"/>
    </row>
    <row r="25" customFormat="false" ht="15" hidden="false" customHeight="false" outlineLevel="0" collapsed="false">
      <c r="A25" s="10"/>
      <c r="B25" s="10" t="s">
        <v>21</v>
      </c>
      <c r="C25" s="3" t="n">
        <f aca="false">SUM(C17)</f>
        <v>25</v>
      </c>
      <c r="D25" s="3" t="s">
        <v>11</v>
      </c>
      <c r="E25" s="4" t="n">
        <f aca="false">C25*336*G25</f>
        <v>239400</v>
      </c>
      <c r="F25" s="4"/>
      <c r="G25" s="4" t="n">
        <v>28.5</v>
      </c>
      <c r="H25" s="4" t="n">
        <f aca="false">C25*96*G25</f>
        <v>68400</v>
      </c>
      <c r="I25" s="5"/>
    </row>
    <row r="26" customFormat="false" ht="15" hidden="false" customHeight="false" outlineLevel="0" collapsed="false">
      <c r="A26" s="10"/>
      <c r="B26" s="10"/>
      <c r="C26" s="3"/>
      <c r="D26" s="3"/>
      <c r="E26" s="4"/>
      <c r="F26" s="4"/>
      <c r="G26" s="4"/>
      <c r="H26" s="4"/>
      <c r="I26" s="5"/>
    </row>
    <row r="27" customFormat="false" ht="15.75" hidden="false" customHeight="false" outlineLevel="0" collapsed="false">
      <c r="A27" s="20"/>
      <c r="B27" s="21" t="s">
        <v>27</v>
      </c>
      <c r="C27" s="22"/>
      <c r="D27" s="22"/>
      <c r="E27" s="23" t="n">
        <f aca="false">SUM(E21:E25)</f>
        <v>2289000</v>
      </c>
      <c r="F27" s="23"/>
      <c r="G27" s="22"/>
      <c r="H27" s="24" t="n">
        <f aca="false">SUM(H21:H25)</f>
        <v>654000</v>
      </c>
      <c r="I27" s="25" t="s">
        <v>28</v>
      </c>
    </row>
    <row r="28" customFormat="false" ht="15" hidden="false" customHeight="false" outlineLevel="0" collapsed="false">
      <c r="B28" s="10"/>
      <c r="C28" s="3"/>
      <c r="D28" s="3"/>
      <c r="E28" s="3"/>
      <c r="F28" s="4"/>
      <c r="G28" s="4"/>
      <c r="H28" s="4"/>
      <c r="I28" s="22"/>
    </row>
    <row r="29" customFormat="false" ht="15" hidden="false" customHeight="false" outlineLevel="0" collapsed="false">
      <c r="A29" s="10"/>
      <c r="B29" s="10" t="s">
        <v>14</v>
      </c>
      <c r="C29" s="3" t="n">
        <v>75</v>
      </c>
      <c r="D29" s="3" t="s">
        <v>11</v>
      </c>
      <c r="E29" s="4" t="n">
        <f aca="false">C29*336*G29</f>
        <v>655200</v>
      </c>
      <c r="F29" s="4"/>
      <c r="G29" s="4" t="n">
        <v>26</v>
      </c>
      <c r="H29" s="4" t="n">
        <f aca="false">C29*96*G29</f>
        <v>187200</v>
      </c>
      <c r="I29" s="26"/>
    </row>
    <row r="30" customFormat="false" ht="15" hidden="false" customHeight="false" outlineLevel="0" collapsed="false">
      <c r="A30" s="10"/>
      <c r="B30" s="10"/>
      <c r="C30" s="3"/>
      <c r="D30" s="3"/>
      <c r="E30" s="4"/>
      <c r="F30" s="4"/>
      <c r="G30" s="4"/>
      <c r="H30" s="4"/>
      <c r="I30" s="26"/>
    </row>
    <row r="31" customFormat="false" ht="15" hidden="false" customHeight="false" outlineLevel="0" collapsed="false">
      <c r="A31" s="10"/>
      <c r="B31" s="10" t="s">
        <v>14</v>
      </c>
      <c r="C31" s="3" t="n">
        <v>75</v>
      </c>
      <c r="D31" s="3" t="s">
        <v>19</v>
      </c>
      <c r="E31" s="4" t="n">
        <f aca="false">C31*240*G31</f>
        <v>315000</v>
      </c>
      <c r="F31" s="4"/>
      <c r="G31" s="4" t="n">
        <v>17.5</v>
      </c>
      <c r="H31" s="4" t="n">
        <f aca="false">C31*72*G31</f>
        <v>94500</v>
      </c>
      <c r="I31" s="26"/>
    </row>
    <row r="32" customFormat="false" ht="15" hidden="false" customHeight="false" outlineLevel="0" collapsed="false">
      <c r="A32" s="10"/>
      <c r="B32" s="10"/>
      <c r="C32" s="3"/>
      <c r="D32" s="3"/>
      <c r="E32" s="4"/>
      <c r="F32" s="4"/>
      <c r="G32" s="4"/>
      <c r="H32" s="3"/>
      <c r="I32" s="22"/>
    </row>
    <row r="33" customFormat="false" ht="15.75" hidden="false" customHeight="false" outlineLevel="0" collapsed="false">
      <c r="A33" s="20"/>
      <c r="B33" s="21" t="s">
        <v>27</v>
      </c>
      <c r="C33" s="22"/>
      <c r="D33" s="22"/>
      <c r="E33" s="23" t="n">
        <f aca="false">SUM(E29:E31)</f>
        <v>970200</v>
      </c>
      <c r="F33" s="23"/>
      <c r="G33" s="22"/>
      <c r="H33" s="24" t="n">
        <f aca="false">SUM(H29:H31)</f>
        <v>281700</v>
      </c>
      <c r="I33" s="25" t="s">
        <v>31</v>
      </c>
    </row>
    <row r="34" customFormat="false" ht="15" hidden="false" customHeight="false" outlineLevel="0" collapsed="false">
      <c r="C34" s="5"/>
      <c r="D34" s="5"/>
      <c r="E34" s="5"/>
      <c r="F34" s="4"/>
      <c r="G34" s="5"/>
      <c r="H34" s="5"/>
      <c r="I34" s="5"/>
    </row>
    <row r="35" customFormat="false" ht="12.75" hidden="false" customHeight="false" outlineLevel="0" collapsed="false">
      <c r="C35" s="5"/>
      <c r="D35" s="5"/>
      <c r="E35" s="5"/>
      <c r="F35" s="5"/>
      <c r="G35" s="5"/>
      <c r="H35" s="5"/>
      <c r="I35" s="5"/>
    </row>
    <row r="36" customFormat="false" ht="12.75" hidden="false" customHeight="false" outlineLevel="0" collapsed="false">
      <c r="A36" s="22"/>
      <c r="B36" s="22"/>
      <c r="C36" s="22"/>
      <c r="D36" s="22"/>
      <c r="E36" s="27" t="n">
        <f aca="false">+E33+E27</f>
        <v>3259200</v>
      </c>
      <c r="F36" s="22"/>
      <c r="G36" s="22"/>
      <c r="H36" s="27" t="n">
        <f aca="false">+H27+H33</f>
        <v>935700</v>
      </c>
      <c r="I36" s="22"/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3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15" hidden="false" customHeight="false" outlineLevel="0" collapsed="false">
      <c r="A3" s="2" t="s">
        <v>9</v>
      </c>
      <c r="B3" s="2" t="s">
        <v>14</v>
      </c>
      <c r="C3" s="3" t="n">
        <v>50</v>
      </c>
      <c r="D3" s="3" t="s">
        <v>11</v>
      </c>
      <c r="E3" s="3" t="s">
        <v>12</v>
      </c>
      <c r="F3" s="4" t="n">
        <v>88.5</v>
      </c>
      <c r="G3" s="3"/>
      <c r="H3" s="3" t="s">
        <v>13</v>
      </c>
      <c r="I3" s="5" t="n">
        <v>559065</v>
      </c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25</v>
      </c>
      <c r="D4" s="3" t="s">
        <v>11</v>
      </c>
      <c r="E4" s="3" t="s">
        <v>12</v>
      </c>
      <c r="F4" s="4" t="n">
        <v>147</v>
      </c>
      <c r="G4" s="3"/>
      <c r="H4" s="3" t="s">
        <v>13</v>
      </c>
      <c r="I4" s="5" t="n">
        <v>515363</v>
      </c>
    </row>
    <row r="5" customFormat="false" ht="15" hidden="false" customHeight="false" outlineLevel="0" collapsed="false">
      <c r="A5" s="10" t="s">
        <v>15</v>
      </c>
      <c r="B5" s="10" t="s">
        <v>14</v>
      </c>
      <c r="C5" s="3" t="n">
        <v>25</v>
      </c>
      <c r="D5" s="3" t="s">
        <v>11</v>
      </c>
      <c r="E5" s="3" t="s">
        <v>12</v>
      </c>
      <c r="F5" s="4" t="n">
        <v>101</v>
      </c>
      <c r="G5" s="3"/>
      <c r="H5" s="3" t="s">
        <v>13</v>
      </c>
      <c r="I5" s="5" t="n">
        <v>498108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136</v>
      </c>
      <c r="G6" s="3"/>
      <c r="H6" s="3" t="s">
        <v>13</v>
      </c>
      <c r="I6" s="5" t="n">
        <v>548872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147</v>
      </c>
      <c r="G7" s="3"/>
      <c r="H7" s="3" t="s">
        <v>13</v>
      </c>
      <c r="I7" s="5" t="n">
        <v>514866</v>
      </c>
    </row>
    <row r="8" customFormat="false" ht="15" hidden="false" customHeight="false" outlineLevel="0" collapsed="false">
      <c r="A8" s="2" t="s">
        <v>16</v>
      </c>
      <c r="B8" s="2" t="s">
        <v>14</v>
      </c>
      <c r="C8" s="3" t="n">
        <v>50</v>
      </c>
      <c r="D8" s="3" t="s">
        <v>11</v>
      </c>
      <c r="E8" s="3" t="s">
        <v>12</v>
      </c>
      <c r="F8" s="4" t="n">
        <v>121</v>
      </c>
      <c r="G8" s="3"/>
      <c r="H8" s="3" t="s">
        <v>13</v>
      </c>
      <c r="I8" s="5" t="n">
        <v>502431</v>
      </c>
    </row>
    <row r="9" customFormat="false" ht="15" hidden="false" customHeight="false" outlineLevel="0" collapsed="false">
      <c r="A9" s="2" t="s">
        <v>17</v>
      </c>
      <c r="B9" s="2" t="s">
        <v>14</v>
      </c>
      <c r="C9" s="3" t="n">
        <v>25</v>
      </c>
      <c r="D9" s="3" t="s">
        <v>11</v>
      </c>
      <c r="E9" s="3" t="s">
        <v>12</v>
      </c>
      <c r="F9" s="4" t="n">
        <v>69</v>
      </c>
      <c r="G9" s="3"/>
      <c r="H9" s="3" t="s">
        <v>13</v>
      </c>
      <c r="I9" s="5" t="n">
        <v>399966</v>
      </c>
    </row>
    <row r="10" customFormat="false" ht="15" hidden="false" customHeight="false" outlineLevel="0" collapsed="false">
      <c r="A10" s="10" t="s">
        <v>17</v>
      </c>
      <c r="B10" s="10" t="s">
        <v>14</v>
      </c>
      <c r="C10" s="3" t="n">
        <v>25</v>
      </c>
      <c r="D10" s="3" t="s">
        <v>11</v>
      </c>
      <c r="E10" s="3" t="s">
        <v>12</v>
      </c>
      <c r="F10" s="4" t="n">
        <v>70</v>
      </c>
      <c r="G10" s="3"/>
      <c r="H10" s="3" t="s">
        <v>13</v>
      </c>
      <c r="I10" s="5" t="n">
        <v>501436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110</v>
      </c>
      <c r="G11" s="3"/>
      <c r="H11" s="3" t="s">
        <v>13</v>
      </c>
      <c r="I11" s="5" t="n">
        <v>618755</v>
      </c>
    </row>
    <row r="12" customFormat="false" ht="15" hidden="false" customHeight="false" outlineLevel="0" collapsed="false">
      <c r="A12" s="10" t="s">
        <v>9</v>
      </c>
      <c r="B12" s="10" t="s">
        <v>14</v>
      </c>
      <c r="C12" s="3" t="n">
        <v>25</v>
      </c>
      <c r="D12" s="3" t="s">
        <v>19</v>
      </c>
      <c r="E12" s="3" t="s">
        <v>12</v>
      </c>
      <c r="F12" s="4" t="n">
        <v>70</v>
      </c>
      <c r="G12" s="3"/>
      <c r="H12" s="3" t="s">
        <v>13</v>
      </c>
      <c r="I12" s="5" t="n">
        <v>503214</v>
      </c>
    </row>
    <row r="13" customFormat="false" ht="15" hidden="false" customHeight="false" outlineLevel="0" collapsed="false">
      <c r="A13" s="10" t="s">
        <v>9</v>
      </c>
      <c r="B13" s="10" t="s">
        <v>14</v>
      </c>
      <c r="C13" s="3" t="n">
        <v>50</v>
      </c>
      <c r="D13" s="3" t="s">
        <v>19</v>
      </c>
      <c r="E13" s="3" t="s">
        <v>12</v>
      </c>
      <c r="F13" s="4" t="n">
        <v>88.5</v>
      </c>
      <c r="G13" s="3"/>
      <c r="H13" s="3" t="s">
        <v>13</v>
      </c>
      <c r="I13" s="5" t="n">
        <v>559065</v>
      </c>
    </row>
    <row r="14" customFormat="false" ht="15" hidden="false" customHeight="false" outlineLevel="0" collapsed="false">
      <c r="A14" s="10" t="s">
        <v>32</v>
      </c>
      <c r="B14" s="10" t="s">
        <v>21</v>
      </c>
      <c r="C14" s="3" t="n">
        <v>25</v>
      </c>
      <c r="D14" s="3" t="s">
        <v>22</v>
      </c>
      <c r="E14" s="3" t="s">
        <v>12</v>
      </c>
      <c r="F14" s="4" t="n">
        <v>45</v>
      </c>
      <c r="G14" s="3"/>
      <c r="H14" s="3" t="s">
        <v>13</v>
      </c>
      <c r="I14" s="5" t="n">
        <v>705583</v>
      </c>
    </row>
    <row r="15" customFormat="false" ht="15" hidden="false" customHeight="false" outlineLevel="0" collapsed="false">
      <c r="A15" s="10"/>
      <c r="B15" s="10"/>
      <c r="C15" s="3"/>
      <c r="D15" s="3"/>
      <c r="E15" s="3"/>
      <c r="F15" s="4"/>
      <c r="G15" s="3"/>
      <c r="H15" s="3"/>
      <c r="I15" s="5"/>
    </row>
    <row r="16" customFormat="false" ht="15" hidden="false" customHeight="false" outlineLevel="0" collapsed="false">
      <c r="A16" s="16"/>
      <c r="B16" s="16"/>
      <c r="C16" s="17"/>
      <c r="D16" s="17"/>
      <c r="E16" s="17"/>
      <c r="F16" s="18"/>
      <c r="G16" s="17"/>
      <c r="H16" s="17"/>
      <c r="I16" s="19"/>
    </row>
    <row r="17" customFormat="false" ht="15" hidden="false" customHeight="false" outlineLevel="0" collapsed="false">
      <c r="A17" s="10"/>
      <c r="B17" s="10"/>
      <c r="C17" s="3"/>
      <c r="D17" s="3"/>
      <c r="E17" s="3" t="s">
        <v>30</v>
      </c>
      <c r="F17" s="4"/>
      <c r="G17" s="3" t="s">
        <v>24</v>
      </c>
      <c r="H17" s="3" t="s">
        <v>25</v>
      </c>
      <c r="I17" s="5"/>
    </row>
    <row r="18" customFormat="false" ht="15" hidden="false" customHeight="false" outlineLevel="0" collapsed="false">
      <c r="A18" s="10" t="s">
        <v>26</v>
      </c>
      <c r="B18" s="10" t="s">
        <v>14</v>
      </c>
      <c r="C18" s="3" t="n">
        <v>150</v>
      </c>
      <c r="D18" s="3" t="s">
        <v>11</v>
      </c>
      <c r="E18" s="4" t="n">
        <f aca="false">C18*240*G18</f>
        <v>828000</v>
      </c>
      <c r="F18" s="4"/>
      <c r="G18" s="4" t="n">
        <v>23</v>
      </c>
      <c r="H18" s="4" t="n">
        <f aca="false">C18*96*G18</f>
        <v>331200</v>
      </c>
      <c r="I18" s="5"/>
    </row>
    <row r="19" customFormat="false" ht="15" hidden="false" customHeight="false" outlineLevel="0" collapsed="false">
      <c r="A19" s="10"/>
      <c r="B19" s="10"/>
      <c r="C19" s="3"/>
      <c r="D19" s="3"/>
      <c r="E19" s="4"/>
      <c r="F19" s="4"/>
      <c r="G19" s="4"/>
      <c r="H19" s="4"/>
      <c r="I19" s="5"/>
    </row>
    <row r="20" customFormat="false" ht="15" hidden="false" customHeight="false" outlineLevel="0" collapsed="false">
      <c r="A20" s="10"/>
      <c r="B20" s="10" t="s">
        <v>14</v>
      </c>
      <c r="C20" s="3" t="n">
        <v>125</v>
      </c>
      <c r="D20" s="3" t="s">
        <v>11</v>
      </c>
      <c r="E20" s="4" t="n">
        <f aca="false">C20*240*G20</f>
        <v>705000</v>
      </c>
      <c r="F20" s="4"/>
      <c r="G20" s="4" t="n">
        <v>23.5</v>
      </c>
      <c r="H20" s="4" t="n">
        <f aca="false">C20*96*G20</f>
        <v>282000</v>
      </c>
      <c r="I20" s="26"/>
    </row>
    <row r="21" customFormat="false" ht="15" hidden="false" customHeight="false" outlineLevel="0" collapsed="false">
      <c r="A21" s="10"/>
      <c r="B21" s="10"/>
      <c r="C21" s="3"/>
      <c r="D21" s="3"/>
      <c r="E21" s="4"/>
      <c r="F21" s="4"/>
      <c r="G21" s="4"/>
      <c r="H21" s="3"/>
      <c r="I21" s="5"/>
    </row>
    <row r="22" customFormat="false" ht="15" hidden="false" customHeight="false" outlineLevel="0" collapsed="false">
      <c r="A22" s="10"/>
      <c r="B22" s="10" t="s">
        <v>10</v>
      </c>
      <c r="C22" s="3" t="n">
        <v>25</v>
      </c>
      <c r="D22" s="3" t="s">
        <v>11</v>
      </c>
      <c r="E22" s="4" t="n">
        <f aca="false">C22*240*G22</f>
        <v>144000</v>
      </c>
      <c r="F22" s="4"/>
      <c r="G22" s="4" t="n">
        <v>24</v>
      </c>
      <c r="H22" s="4" t="n">
        <f aca="false">C22*96*G22</f>
        <v>57600</v>
      </c>
      <c r="I22" s="5"/>
    </row>
    <row r="23" customFormat="false" ht="15" hidden="false" customHeight="false" outlineLevel="0" collapsed="false">
      <c r="A23" s="10"/>
      <c r="B23" s="10"/>
      <c r="C23" s="3"/>
      <c r="D23" s="3"/>
      <c r="E23" s="4"/>
      <c r="F23" s="4"/>
      <c r="G23" s="4"/>
      <c r="H23" s="4"/>
      <c r="I23" s="26"/>
    </row>
    <row r="24" customFormat="false" ht="15" hidden="false" customHeight="false" outlineLevel="0" collapsed="false">
      <c r="A24" s="10"/>
      <c r="B24" s="10" t="s">
        <v>14</v>
      </c>
      <c r="C24" s="3" t="n">
        <v>75</v>
      </c>
      <c r="D24" s="3" t="s">
        <v>19</v>
      </c>
      <c r="E24" s="4" t="n">
        <f aca="false">C24*168*G24</f>
        <v>201600</v>
      </c>
      <c r="F24" s="4"/>
      <c r="G24" s="4" t="n">
        <v>16</v>
      </c>
      <c r="H24" s="4" t="n">
        <f aca="false">C24*72*G24</f>
        <v>86400</v>
      </c>
      <c r="I24" s="26"/>
    </row>
    <row r="25" customFormat="false" ht="15" hidden="false" customHeight="false" outlineLevel="0" collapsed="false">
      <c r="A25" s="10"/>
      <c r="B25" s="10"/>
      <c r="C25" s="3"/>
      <c r="D25" s="3"/>
      <c r="E25" s="4"/>
      <c r="F25" s="4"/>
      <c r="G25" s="4"/>
      <c r="H25" s="3"/>
      <c r="I25" s="22"/>
    </row>
    <row r="26" customFormat="false" ht="15.75" hidden="false" customHeight="false" outlineLevel="0" collapsed="false">
      <c r="A26" s="20"/>
      <c r="B26" s="21" t="s">
        <v>27</v>
      </c>
      <c r="C26" s="22"/>
      <c r="D26" s="22"/>
      <c r="E26" s="23" t="n">
        <f aca="false">SUM(E18:E24)</f>
        <v>1878600</v>
      </c>
      <c r="F26" s="23"/>
      <c r="G26" s="22"/>
      <c r="H26" s="24" t="n">
        <f aca="false">SUM(H18:H24)</f>
        <v>757200</v>
      </c>
      <c r="I26" s="25" t="s">
        <v>31</v>
      </c>
    </row>
    <row r="27" customFormat="false" ht="15" hidden="false" customHeight="false" outlineLevel="0" collapsed="false">
      <c r="C27" s="5"/>
      <c r="D27" s="5"/>
      <c r="E27" s="5"/>
      <c r="F27" s="4"/>
      <c r="G27" s="5"/>
      <c r="H27" s="5"/>
      <c r="I27" s="5"/>
    </row>
    <row r="28" customFormat="false" ht="15" hidden="false" customHeight="false" outlineLevel="0" collapsed="false">
      <c r="A28" s="10"/>
      <c r="B28" s="10" t="s">
        <v>21</v>
      </c>
      <c r="C28" s="3" t="n">
        <v>25</v>
      </c>
      <c r="D28" s="3" t="s">
        <v>11</v>
      </c>
      <c r="E28" s="4" t="n">
        <f aca="false">C28*240*G28</f>
        <v>159000</v>
      </c>
      <c r="F28" s="4"/>
      <c r="G28" s="4" t="n">
        <v>26.5</v>
      </c>
      <c r="H28" s="4" t="n">
        <f aca="false">C28*96*G28</f>
        <v>63600</v>
      </c>
      <c r="I28" s="26"/>
    </row>
    <row r="29" customFormat="false" ht="15" hidden="false" customHeight="false" outlineLevel="0" collapsed="false">
      <c r="A29" s="10"/>
      <c r="B29" s="10"/>
      <c r="C29" s="3"/>
      <c r="D29" s="3"/>
      <c r="E29" s="4"/>
      <c r="F29" s="4"/>
      <c r="G29" s="4"/>
      <c r="H29" s="3"/>
      <c r="I29" s="22"/>
    </row>
    <row r="30" customFormat="false" ht="15.75" hidden="false" customHeight="false" outlineLevel="0" collapsed="false">
      <c r="A30" s="20"/>
      <c r="B30" s="21" t="s">
        <v>27</v>
      </c>
      <c r="C30" s="22"/>
      <c r="D30" s="22"/>
      <c r="E30" s="23" t="n">
        <f aca="false">+E28</f>
        <v>159000</v>
      </c>
      <c r="F30" s="23"/>
      <c r="G30" s="22"/>
      <c r="H30" s="24" t="n">
        <f aca="false">+H28</f>
        <v>63600</v>
      </c>
      <c r="I30" s="25" t="s">
        <v>28</v>
      </c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</row>
    <row r="32" customFormat="false" ht="12.75" hidden="false" customHeight="false" outlineLevel="0" collapsed="false">
      <c r="A32" s="22"/>
      <c r="B32" s="22"/>
      <c r="C32" s="22"/>
      <c r="D32" s="22"/>
      <c r="E32" s="27"/>
      <c r="F32" s="22"/>
      <c r="G32" s="22"/>
      <c r="H32" s="27"/>
      <c r="I32" s="22"/>
    </row>
    <row r="33" customFormat="false" ht="12.75" hidden="false" customHeight="false" outlineLevel="0" collapsed="false">
      <c r="A33" s="22"/>
      <c r="B33" s="22"/>
      <c r="C33" s="22"/>
      <c r="D33" s="22"/>
      <c r="E33" s="27" t="n">
        <f aca="false">+E26+E30</f>
        <v>2037600</v>
      </c>
      <c r="F33" s="22"/>
      <c r="G33" s="22"/>
      <c r="H33" s="27" t="n">
        <f aca="false">+H26+H30</f>
        <v>820800</v>
      </c>
      <c r="I33" s="22"/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true" showOutlineSymbols="true" defaultGridColor="true" view="normal" topLeftCell="B2" colorId="64" zoomScale="100" zoomScaleNormal="100" zoomScalePageLayoutView="100" workbookViewId="0">
      <selection pane="topLeft" activeCell="H31" activeCellId="0" sqref="H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15" hidden="false" customHeight="false" outlineLevel="0" collapsed="false">
      <c r="A3" s="2" t="s">
        <v>9</v>
      </c>
      <c r="B3" s="2" t="s">
        <v>14</v>
      </c>
      <c r="C3" s="3" t="n">
        <v>50</v>
      </c>
      <c r="D3" s="3" t="s">
        <v>11</v>
      </c>
      <c r="E3" s="3" t="s">
        <v>12</v>
      </c>
      <c r="F3" s="4" t="n">
        <v>88.5</v>
      </c>
      <c r="G3" s="3"/>
      <c r="H3" s="3" t="s">
        <v>13</v>
      </c>
      <c r="I3" s="5" t="n">
        <v>559065</v>
      </c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25</v>
      </c>
      <c r="D4" s="3" t="s">
        <v>11</v>
      </c>
      <c r="E4" s="3" t="s">
        <v>12</v>
      </c>
      <c r="F4" s="4" t="n">
        <v>147</v>
      </c>
      <c r="G4" s="3"/>
      <c r="H4" s="3" t="s">
        <v>13</v>
      </c>
      <c r="I4" s="5" t="n">
        <v>515363</v>
      </c>
    </row>
    <row r="5" customFormat="false" ht="15" hidden="false" customHeight="false" outlineLevel="0" collapsed="false">
      <c r="A5" s="10" t="s">
        <v>15</v>
      </c>
      <c r="B5" s="10" t="s">
        <v>14</v>
      </c>
      <c r="C5" s="3" t="n">
        <v>25</v>
      </c>
      <c r="D5" s="3" t="s">
        <v>11</v>
      </c>
      <c r="E5" s="3" t="s">
        <v>12</v>
      </c>
      <c r="F5" s="4" t="n">
        <v>101</v>
      </c>
      <c r="G5" s="3"/>
      <c r="H5" s="3" t="s">
        <v>13</v>
      </c>
      <c r="I5" s="5" t="n">
        <v>498108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136</v>
      </c>
      <c r="G6" s="3"/>
      <c r="H6" s="3" t="s">
        <v>13</v>
      </c>
      <c r="I6" s="5" t="n">
        <v>548872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147</v>
      </c>
      <c r="G7" s="3"/>
      <c r="H7" s="3" t="s">
        <v>13</v>
      </c>
      <c r="I7" s="5" t="n">
        <v>514866</v>
      </c>
    </row>
    <row r="8" customFormat="false" ht="15" hidden="false" customHeight="false" outlineLevel="0" collapsed="false">
      <c r="A8" s="2" t="s">
        <v>16</v>
      </c>
      <c r="B8" s="2" t="s">
        <v>14</v>
      </c>
      <c r="C8" s="3" t="n">
        <v>50</v>
      </c>
      <c r="D8" s="3" t="s">
        <v>11</v>
      </c>
      <c r="E8" s="3" t="s">
        <v>12</v>
      </c>
      <c r="F8" s="4" t="n">
        <v>121</v>
      </c>
      <c r="G8" s="3"/>
      <c r="H8" s="3" t="s">
        <v>13</v>
      </c>
      <c r="I8" s="5" t="n">
        <v>502431</v>
      </c>
    </row>
    <row r="9" customFormat="false" ht="15" hidden="false" customHeight="false" outlineLevel="0" collapsed="false">
      <c r="A9" s="2" t="s">
        <v>17</v>
      </c>
      <c r="B9" s="2" t="s">
        <v>14</v>
      </c>
      <c r="C9" s="3" t="n">
        <v>25</v>
      </c>
      <c r="D9" s="3" t="s">
        <v>11</v>
      </c>
      <c r="E9" s="3" t="s">
        <v>12</v>
      </c>
      <c r="F9" s="4" t="n">
        <v>69</v>
      </c>
      <c r="G9" s="3"/>
      <c r="H9" s="3" t="s">
        <v>13</v>
      </c>
      <c r="I9" s="5" t="n">
        <v>399966</v>
      </c>
    </row>
    <row r="10" customFormat="false" ht="15" hidden="false" customHeight="false" outlineLevel="0" collapsed="false">
      <c r="A10" s="10" t="s">
        <v>17</v>
      </c>
      <c r="B10" s="10" t="s">
        <v>14</v>
      </c>
      <c r="C10" s="3" t="n">
        <v>25</v>
      </c>
      <c r="D10" s="3" t="s">
        <v>11</v>
      </c>
      <c r="E10" s="3" t="s">
        <v>12</v>
      </c>
      <c r="F10" s="4" t="n">
        <v>70</v>
      </c>
      <c r="G10" s="3"/>
      <c r="H10" s="3" t="s">
        <v>13</v>
      </c>
      <c r="I10" s="5" t="n">
        <v>501436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110</v>
      </c>
      <c r="G11" s="3"/>
      <c r="H11" s="3" t="s">
        <v>13</v>
      </c>
      <c r="I11" s="5" t="n">
        <v>618755</v>
      </c>
    </row>
    <row r="12" customFormat="false" ht="15" hidden="false" customHeight="false" outlineLevel="0" collapsed="false">
      <c r="A12" s="10" t="s">
        <v>9</v>
      </c>
      <c r="B12" s="10" t="s">
        <v>14</v>
      </c>
      <c r="C12" s="3" t="n">
        <v>25</v>
      </c>
      <c r="D12" s="3" t="s">
        <v>19</v>
      </c>
      <c r="E12" s="3" t="s">
        <v>12</v>
      </c>
      <c r="F12" s="4" t="n">
        <v>70</v>
      </c>
      <c r="G12" s="3"/>
      <c r="H12" s="3" t="s">
        <v>13</v>
      </c>
      <c r="I12" s="5" t="n">
        <v>503214</v>
      </c>
    </row>
    <row r="13" customFormat="false" ht="15" hidden="false" customHeight="false" outlineLevel="0" collapsed="false">
      <c r="A13" s="10" t="s">
        <v>9</v>
      </c>
      <c r="B13" s="10" t="s">
        <v>14</v>
      </c>
      <c r="C13" s="3" t="n">
        <v>50</v>
      </c>
      <c r="D13" s="3" t="s">
        <v>19</v>
      </c>
      <c r="E13" s="3" t="s">
        <v>12</v>
      </c>
      <c r="F13" s="4" t="n">
        <v>88.5</v>
      </c>
      <c r="G13" s="3"/>
      <c r="H13" s="3" t="s">
        <v>13</v>
      </c>
      <c r="I13" s="5" t="n">
        <v>559065</v>
      </c>
    </row>
    <row r="14" customFormat="false" ht="15" hidden="false" customHeight="false" outlineLevel="0" collapsed="false">
      <c r="A14" s="10" t="s">
        <v>32</v>
      </c>
      <c r="B14" s="10" t="s">
        <v>21</v>
      </c>
      <c r="C14" s="3" t="n">
        <v>25</v>
      </c>
      <c r="D14" s="3" t="s">
        <v>22</v>
      </c>
      <c r="E14" s="3" t="s">
        <v>12</v>
      </c>
      <c r="F14" s="4" t="n">
        <v>45</v>
      </c>
      <c r="G14" s="3"/>
      <c r="H14" s="3" t="s">
        <v>13</v>
      </c>
      <c r="I14" s="5" t="n">
        <v>705583</v>
      </c>
    </row>
    <row r="15" customFormat="false" ht="15" hidden="false" customHeight="false" outlineLevel="0" collapsed="false">
      <c r="A15" s="10"/>
      <c r="B15" s="10"/>
      <c r="C15" s="3"/>
      <c r="D15" s="3"/>
      <c r="E15" s="3"/>
      <c r="F15" s="4"/>
      <c r="G15" s="3"/>
      <c r="H15" s="3"/>
      <c r="I15" s="5"/>
    </row>
    <row r="16" customFormat="false" ht="15" hidden="false" customHeight="false" outlineLevel="0" collapsed="false">
      <c r="A16" s="16"/>
      <c r="B16" s="16"/>
      <c r="C16" s="17"/>
      <c r="D16" s="17"/>
      <c r="E16" s="17"/>
      <c r="F16" s="18"/>
      <c r="G16" s="17"/>
      <c r="H16" s="17"/>
      <c r="I16" s="19"/>
    </row>
    <row r="17" customFormat="false" ht="15" hidden="false" customHeight="false" outlineLevel="0" collapsed="false">
      <c r="A17" s="10"/>
      <c r="B17" s="10"/>
      <c r="C17" s="3"/>
      <c r="D17" s="3"/>
      <c r="E17" s="3" t="s">
        <v>30</v>
      </c>
      <c r="F17" s="4"/>
      <c r="G17" s="3" t="s">
        <v>24</v>
      </c>
      <c r="H17" s="3" t="s">
        <v>25</v>
      </c>
      <c r="I17" s="5"/>
    </row>
    <row r="18" customFormat="false" ht="15" hidden="false" customHeight="false" outlineLevel="0" collapsed="false">
      <c r="A18" s="10" t="s">
        <v>26</v>
      </c>
      <c r="B18" s="10" t="s">
        <v>14</v>
      </c>
      <c r="C18" s="3" t="n">
        <v>275</v>
      </c>
      <c r="D18" s="3" t="s">
        <v>11</v>
      </c>
      <c r="E18" s="4" t="n">
        <f aca="false">C18*144*G18</f>
        <v>1069200</v>
      </c>
      <c r="F18" s="4"/>
      <c r="G18" s="4" t="n">
        <v>27</v>
      </c>
      <c r="H18" s="4" t="n">
        <f aca="false">C18*96*G18</f>
        <v>712800</v>
      </c>
      <c r="I18" s="5"/>
    </row>
    <row r="19" customFormat="false" ht="15" hidden="false" customHeight="false" outlineLevel="0" collapsed="false">
      <c r="A19" s="10"/>
      <c r="B19" s="10"/>
      <c r="C19" s="3"/>
      <c r="D19" s="3"/>
      <c r="E19" s="4"/>
      <c r="F19" s="4"/>
      <c r="G19" s="4"/>
      <c r="H19" s="4"/>
      <c r="I19" s="5"/>
    </row>
    <row r="20" customFormat="false" ht="15" hidden="false" customHeight="false" outlineLevel="0" collapsed="false">
      <c r="A20" s="10"/>
      <c r="B20" s="10" t="s">
        <v>21</v>
      </c>
      <c r="C20" s="3" t="n">
        <v>25</v>
      </c>
      <c r="D20" s="3" t="s">
        <v>11</v>
      </c>
      <c r="E20" s="4" t="n">
        <f aca="false">C20*144*G20</f>
        <v>102600</v>
      </c>
      <c r="F20" s="4"/>
      <c r="G20" s="4" t="n">
        <v>28.5</v>
      </c>
      <c r="H20" s="4" t="n">
        <f aca="false">C20*96*G20</f>
        <v>68400</v>
      </c>
      <c r="I20" s="26"/>
    </row>
    <row r="21" customFormat="false" ht="15" hidden="false" customHeight="false" outlineLevel="0" collapsed="false">
      <c r="A21" s="10"/>
      <c r="B21" s="10"/>
      <c r="C21" s="3"/>
      <c r="D21" s="3"/>
      <c r="E21" s="4"/>
      <c r="F21" s="4"/>
      <c r="G21" s="4"/>
      <c r="H21" s="3"/>
      <c r="I21" s="5"/>
    </row>
    <row r="22" customFormat="false" ht="15" hidden="false" customHeight="false" outlineLevel="0" collapsed="false">
      <c r="A22" s="10"/>
      <c r="B22" s="10" t="s">
        <v>10</v>
      </c>
      <c r="C22" s="3" t="n">
        <v>25</v>
      </c>
      <c r="D22" s="3" t="s">
        <v>11</v>
      </c>
      <c r="E22" s="4" t="n">
        <f aca="false">C22*144*G22</f>
        <v>100800</v>
      </c>
      <c r="F22" s="4"/>
      <c r="G22" s="4" t="n">
        <v>28</v>
      </c>
      <c r="H22" s="4" t="n">
        <f aca="false">C22*96*G22</f>
        <v>67200</v>
      </c>
      <c r="I22" s="5"/>
    </row>
    <row r="23" customFormat="false" ht="15" hidden="false" customHeight="false" outlineLevel="0" collapsed="false">
      <c r="A23" s="10"/>
      <c r="B23" s="10"/>
      <c r="C23" s="3"/>
      <c r="D23" s="3"/>
      <c r="E23" s="4"/>
      <c r="F23" s="4"/>
      <c r="G23" s="4"/>
      <c r="H23" s="3"/>
      <c r="I23" s="22"/>
    </row>
    <row r="24" customFormat="false" ht="15.75" hidden="false" customHeight="false" outlineLevel="0" collapsed="false">
      <c r="A24" s="20"/>
      <c r="B24" s="21" t="s">
        <v>27</v>
      </c>
      <c r="C24" s="22"/>
      <c r="D24" s="22"/>
      <c r="E24" s="23" t="n">
        <f aca="false">SUM(E18:E22)</f>
        <v>1272600</v>
      </c>
      <c r="F24" s="23"/>
      <c r="G24" s="22"/>
      <c r="H24" s="24" t="n">
        <f aca="false">SUM(H18:H22)</f>
        <v>848400</v>
      </c>
      <c r="I24" s="25" t="s">
        <v>28</v>
      </c>
    </row>
    <row r="25" customFormat="false" ht="15" hidden="false" customHeight="false" outlineLevel="0" collapsed="false">
      <c r="C25" s="5"/>
      <c r="D25" s="5"/>
      <c r="E25" s="5"/>
      <c r="F25" s="4"/>
      <c r="G25" s="5"/>
      <c r="H25" s="5"/>
      <c r="I25" s="5"/>
    </row>
    <row r="26" customFormat="false" ht="15" hidden="false" customHeight="false" outlineLevel="0" collapsed="false">
      <c r="A26" s="10"/>
      <c r="B26" s="10" t="s">
        <v>14</v>
      </c>
      <c r="C26" s="3" t="n">
        <v>75</v>
      </c>
      <c r="D26" s="3" t="s">
        <v>19</v>
      </c>
      <c r="E26" s="4" t="n">
        <f aca="false">C26*96*G26</f>
        <v>129600</v>
      </c>
      <c r="F26" s="4"/>
      <c r="G26" s="4" t="n">
        <v>18</v>
      </c>
      <c r="H26" s="4" t="n">
        <f aca="false">C26*72*G26</f>
        <v>97200</v>
      </c>
      <c r="I26" s="26"/>
    </row>
    <row r="27" customFormat="false" ht="15" hidden="false" customHeight="false" outlineLevel="0" collapsed="false">
      <c r="A27" s="10"/>
      <c r="B27" s="10"/>
      <c r="C27" s="3"/>
      <c r="D27" s="3"/>
      <c r="E27" s="4"/>
      <c r="F27" s="4"/>
      <c r="G27" s="4"/>
      <c r="H27" s="3"/>
      <c r="I27" s="22"/>
    </row>
    <row r="28" customFormat="false" ht="15.75" hidden="false" customHeight="false" outlineLevel="0" collapsed="false">
      <c r="A28" s="20"/>
      <c r="B28" s="21" t="s">
        <v>27</v>
      </c>
      <c r="C28" s="22"/>
      <c r="D28" s="22"/>
      <c r="E28" s="23" t="n">
        <f aca="false">+E26</f>
        <v>129600</v>
      </c>
      <c r="F28" s="23"/>
      <c r="G28" s="22"/>
      <c r="H28" s="24" t="n">
        <f aca="false">+H26</f>
        <v>97200</v>
      </c>
      <c r="I28" s="25" t="s">
        <v>31</v>
      </c>
    </row>
    <row r="29" customFormat="false" ht="12.75" hidden="false" customHeight="false" outlineLevel="0" collapsed="false">
      <c r="C29" s="5"/>
      <c r="D29" s="5"/>
      <c r="E29" s="5"/>
      <c r="F29" s="5"/>
      <c r="G29" s="5"/>
      <c r="H29" s="5"/>
      <c r="I29" s="5"/>
    </row>
    <row r="30" customFormat="false" ht="12.75" hidden="false" customHeight="false" outlineLevel="0" collapsed="false">
      <c r="A30" s="22"/>
      <c r="B30" s="22"/>
      <c r="C30" s="22"/>
      <c r="D30" s="22"/>
      <c r="E30" s="27"/>
      <c r="F30" s="22"/>
      <c r="G30" s="22"/>
      <c r="H30" s="27"/>
      <c r="I30" s="22"/>
    </row>
    <row r="31" customFormat="false" ht="12.75" hidden="false" customHeight="false" outlineLevel="0" collapsed="false">
      <c r="A31" s="22"/>
      <c r="B31" s="22"/>
      <c r="C31" s="22"/>
      <c r="D31" s="22"/>
      <c r="E31" s="27" t="n">
        <f aca="false">+E24+E28</f>
        <v>1402200</v>
      </c>
      <c r="F31" s="22"/>
      <c r="G31" s="22"/>
      <c r="H31" s="27" t="n">
        <f aca="false">+H24+H28</f>
        <v>945600</v>
      </c>
      <c r="I31" s="22"/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2001-12-11T13:08:09Z</dcterms:created>
  <dc:creator>mfische2</dc:creator>
  <dc:description/>
  <dc:language>en-US</dc:language>
  <cp:lastModifiedBy>hsalisbu</cp:lastModifiedBy>
  <cp:lastPrinted>2002-01-03T14:43:09Z</cp:lastPrinted>
  <dcterms:modified xsi:type="dcterms:W3CDTF">2002-01-16T18:06:07Z</dcterms:modified>
  <cp:revision>0</cp:revision>
  <dc:subject/>
  <dc:title/>
</cp:coreProperties>
</file>