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<sst xmlns="http://schemas.openxmlformats.org/spreadsheetml/2006/main" count="391" uniqueCount="187">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</sst>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PHYSICAL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PHYSICAL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PHYSICAL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PHYSICAL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PHYSICAL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1.59</v>
          </cell>
          <cell r="D5">
            <v>210000</v>
          </cell>
          <cell r="E5">
            <v>1.48</v>
          </cell>
          <cell r="F5">
            <v>1.71</v>
          </cell>
          <cell r="G5">
            <v>1.55</v>
          </cell>
          <cell r="H5">
            <v>1.65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1.5</v>
          </cell>
          <cell r="D9">
            <v>223000</v>
          </cell>
          <cell r="E9">
            <v>1.42</v>
          </cell>
          <cell r="F9">
            <v>1.6</v>
          </cell>
          <cell r="G9">
            <v>1.45</v>
          </cell>
          <cell r="H9">
            <v>1.55</v>
          </cell>
        </row>
        <row r="10">
          <cell r="B10" t="str">
            <v>El Paso, Bondad</v>
          </cell>
          <cell r="C10">
            <v>1.45</v>
          </cell>
          <cell r="D10">
            <v>20000</v>
          </cell>
          <cell r="E10">
            <v>1.4</v>
          </cell>
          <cell r="F10">
            <v>1.52</v>
          </cell>
          <cell r="G10">
            <v>1.4</v>
          </cell>
          <cell r="H10">
            <v>1.52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1.43</v>
          </cell>
          <cell r="D17">
            <v>270000</v>
          </cell>
          <cell r="E17">
            <v>1.32</v>
          </cell>
          <cell r="F17">
            <v>1.555</v>
          </cell>
          <cell r="G17">
            <v>1.38</v>
          </cell>
          <cell r="H17">
            <v>1.48</v>
          </cell>
        </row>
        <row r="18">
          <cell r="B18" t="str">
            <v>Questar</v>
          </cell>
          <cell r="C18">
            <v>1.4</v>
          </cell>
          <cell r="D18">
            <v>20000</v>
          </cell>
          <cell r="E18">
            <v>1.3</v>
          </cell>
          <cell r="F18">
            <v>1.45</v>
          </cell>
          <cell r="G18">
            <v>1.35</v>
          </cell>
          <cell r="H18">
            <v>1.45</v>
          </cell>
        </row>
        <row r="19">
          <cell r="B19" t="str">
            <v>Opal/Kern River</v>
          </cell>
          <cell r="C19">
            <v>1.42</v>
          </cell>
          <cell r="D19">
            <v>339000</v>
          </cell>
          <cell r="E19">
            <v>1.34</v>
          </cell>
          <cell r="F19">
            <v>1.55</v>
          </cell>
          <cell r="G19">
            <v>1.35</v>
          </cell>
          <cell r="H19">
            <v>1.48</v>
          </cell>
          <cell r="I19" t="str">
            <v> </v>
          </cell>
        </row>
        <row r="20">
          <cell r="B20" t="str">
            <v>NW, Wyoming Pool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NW, Stanfield</v>
          </cell>
          <cell r="C21">
            <v>1.54</v>
          </cell>
          <cell r="D21">
            <v>20000</v>
          </cell>
          <cell r="E21">
            <v>1.52</v>
          </cell>
          <cell r="F21">
            <v>1.57</v>
          </cell>
          <cell r="G21">
            <v>1.52</v>
          </cell>
          <cell r="H21">
            <v>1.57</v>
          </cell>
        </row>
        <row r="22">
          <cell r="B22" t="str">
            <v>South of Green River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> </v>
          </cell>
        </row>
        <row r="23">
          <cell r="B23" t="str">
            <v>Cheyenne Hub</v>
          </cell>
          <cell r="C23">
            <v>1.41</v>
          </cell>
          <cell r="D23">
            <v>86000</v>
          </cell>
          <cell r="E23">
            <v>1.345</v>
          </cell>
          <cell r="F23">
            <v>1.53</v>
          </cell>
          <cell r="G23">
            <v>1.35</v>
          </cell>
          <cell r="H23">
            <v>1.45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1.75</v>
          </cell>
          <cell r="D25">
            <v>10000</v>
          </cell>
          <cell r="E25">
            <v>1.75</v>
          </cell>
          <cell r="F25">
            <v>1.75</v>
          </cell>
          <cell r="G25">
            <v>1.75</v>
          </cell>
          <cell r="H25">
            <v>1.75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1.615</v>
          </cell>
          <cell r="D30">
            <v>230000</v>
          </cell>
          <cell r="E30">
            <v>1.535</v>
          </cell>
          <cell r="F30">
            <v>1.875</v>
          </cell>
          <cell r="G30">
            <v>1.55</v>
          </cell>
          <cell r="H30">
            <v>1.68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1.58</v>
          </cell>
          <cell r="D32">
            <v>22500</v>
          </cell>
          <cell r="E32">
            <v>1.46</v>
          </cell>
          <cell r="F32">
            <v>1.64</v>
          </cell>
          <cell r="G32">
            <v>1.46</v>
          </cell>
          <cell r="H32">
            <v>1.64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1.66</v>
          </cell>
          <cell r="D34">
            <v>380000</v>
          </cell>
          <cell r="E34">
            <v>1.53</v>
          </cell>
          <cell r="F34">
            <v>1.9</v>
          </cell>
          <cell r="G34">
            <v>1.6</v>
          </cell>
          <cell r="H34">
            <v>1.75</v>
          </cell>
          <cell r="I34" t="str">
            <v> </v>
          </cell>
        </row>
        <row r="35">
          <cell r="B35" t="str">
            <v>PGE/Citygate</v>
          </cell>
          <cell r="C35">
            <v>1.71</v>
          </cell>
          <cell r="D35">
            <v>215000</v>
          </cell>
          <cell r="E35">
            <v>1.63</v>
          </cell>
          <cell r="F35">
            <v>1.93</v>
          </cell>
          <cell r="G35">
            <v>1.65</v>
          </cell>
          <cell r="H35">
            <v>1.75</v>
          </cell>
        </row>
        <row r="36">
          <cell r="B36" t="str">
            <v>  Wheeler Ridge</v>
          </cell>
          <cell r="C36" t="str">
            <v> </v>
          </cell>
        </row>
        <row r="36">
          <cell r="H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1.64</v>
          </cell>
          <cell r="D4">
            <v>118000</v>
          </cell>
          <cell r="E4">
            <v>1.57</v>
          </cell>
          <cell r="F4">
            <v>1.7</v>
          </cell>
          <cell r="G4">
            <v>1.57</v>
          </cell>
          <cell r="H4">
            <v>1.7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1.735</v>
          </cell>
          <cell r="D8">
            <v>38183</v>
          </cell>
          <cell r="E8">
            <v>1.58</v>
          </cell>
          <cell r="F8">
            <v>1.84</v>
          </cell>
          <cell r="G8">
            <v>1.58</v>
          </cell>
          <cell r="H8">
            <v>1.84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1.74</v>
          </cell>
          <cell r="D18">
            <v>64400</v>
          </cell>
          <cell r="E18">
            <v>1.69</v>
          </cell>
          <cell r="F18">
            <v>1.89</v>
          </cell>
          <cell r="G18">
            <v>1.69</v>
          </cell>
          <cell r="H18">
            <v>1.89</v>
          </cell>
        </row>
        <row r="19">
          <cell r="B19" t="str">
            <v>Ship Channel</v>
          </cell>
          <cell r="C19">
            <v>1.77</v>
          </cell>
          <cell r="D19">
            <v>62500</v>
          </cell>
          <cell r="E19">
            <v>1.73</v>
          </cell>
          <cell r="F19">
            <v>1.87</v>
          </cell>
          <cell r="G19">
            <v>1.73</v>
          </cell>
          <cell r="H19">
            <v>1.87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1.73</v>
          </cell>
          <cell r="D16">
            <v>215000</v>
          </cell>
          <cell r="E16">
            <v>1.62</v>
          </cell>
          <cell r="F16">
            <v>1.98</v>
          </cell>
          <cell r="G16" t="str">
            <v> </v>
          </cell>
        </row>
        <row r="17">
          <cell r="B17" t="str">
            <v>Texas E. STX</v>
          </cell>
          <cell r="C17">
            <v>1.87</v>
          </cell>
          <cell r="D17">
            <v>70000</v>
          </cell>
          <cell r="E17">
            <v>1.775</v>
          </cell>
          <cell r="F17">
            <v>2.16</v>
          </cell>
          <cell r="G17" t="str">
            <v> </v>
          </cell>
        </row>
        <row r="18">
          <cell r="B18" t="str">
            <v>Transco, St 30</v>
          </cell>
          <cell r="C18">
            <v>1.97</v>
          </cell>
          <cell r="D18">
            <v>10000</v>
          </cell>
          <cell r="E18">
            <v>1.97</v>
          </cell>
          <cell r="F18">
            <v>1.97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1.955</v>
          </cell>
          <cell r="D21">
            <v>135000</v>
          </cell>
          <cell r="E21">
            <v>1.82</v>
          </cell>
          <cell r="F21">
            <v>2.1</v>
          </cell>
          <cell r="G21" t="str">
            <v> </v>
          </cell>
        </row>
        <row r="22">
          <cell r="B22" t="str">
            <v>Columbia-Mainline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 </v>
          </cell>
        </row>
        <row r="23">
          <cell r="B23" t="str">
            <v>FGT Z1</v>
          </cell>
          <cell r="C23">
            <v>2</v>
          </cell>
          <cell r="D23">
            <v>10000</v>
          </cell>
          <cell r="E23">
            <v>1.83</v>
          </cell>
          <cell r="F23">
            <v>2.13</v>
          </cell>
          <cell r="G23" t="str">
            <v> </v>
          </cell>
        </row>
        <row r="24">
          <cell r="B24" t="str">
            <v>FGT Z2</v>
          </cell>
          <cell r="C24">
            <v>2.1</v>
          </cell>
          <cell r="D24">
            <v>100000</v>
          </cell>
          <cell r="E24">
            <v>1.86</v>
          </cell>
          <cell r="F24">
            <v>2.29</v>
          </cell>
        </row>
        <row r="25">
          <cell r="B25" t="str">
            <v>FGT Z3</v>
          </cell>
          <cell r="C25">
            <v>2</v>
          </cell>
          <cell r="D25">
            <v>12000</v>
          </cell>
          <cell r="E25">
            <v>1.85</v>
          </cell>
          <cell r="F25">
            <v>2.15</v>
          </cell>
          <cell r="G25" t="str">
            <v> </v>
          </cell>
        </row>
        <row r="26">
          <cell r="B26" t="str">
            <v>Henry Hub</v>
          </cell>
          <cell r="C26">
            <v>1.97</v>
          </cell>
          <cell r="D26">
            <v>1300000</v>
          </cell>
          <cell r="E26">
            <v>1.7</v>
          </cell>
          <cell r="F26">
            <v>2.24</v>
          </cell>
          <cell r="G26" t="str">
            <v> </v>
          </cell>
        </row>
        <row r="27">
          <cell r="B27" t="str">
            <v>Koch (Zone 2)</v>
          </cell>
          <cell r="C27">
            <v>1.77</v>
          </cell>
          <cell r="D27">
            <v>10000</v>
          </cell>
          <cell r="E27">
            <v>1.77</v>
          </cell>
          <cell r="F27">
            <v>1.77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2.07</v>
          </cell>
          <cell r="D29">
            <v>140000</v>
          </cell>
          <cell r="E29">
            <v>1.85</v>
          </cell>
          <cell r="F29">
            <v>2.165</v>
          </cell>
          <cell r="G29" t="str">
            <v> </v>
          </cell>
        </row>
        <row r="30">
          <cell r="B30" t="str">
            <v>Tennessee (500 leg)</v>
          </cell>
          <cell r="C30">
            <v>1.87</v>
          </cell>
          <cell r="D30">
            <v>200000</v>
          </cell>
          <cell r="E30">
            <v>1.75</v>
          </cell>
          <cell r="F30">
            <v>2.125</v>
          </cell>
          <cell r="G30" t="str">
            <v> </v>
          </cell>
        </row>
        <row r="31">
          <cell r="B31" t="str">
            <v>Tennessee (800 leg)</v>
          </cell>
          <cell r="C31">
            <v>1.88</v>
          </cell>
          <cell r="D31">
            <v>140000</v>
          </cell>
          <cell r="E31">
            <v>1.76</v>
          </cell>
          <cell r="F31">
            <v>2.105</v>
          </cell>
          <cell r="G31" t="str">
            <v> </v>
          </cell>
        </row>
        <row r="32">
          <cell r="B32" t="str">
            <v>Texas E. WLA</v>
          </cell>
          <cell r="C32">
            <v>1.865</v>
          </cell>
          <cell r="D32">
            <v>40000</v>
          </cell>
          <cell r="E32">
            <v>1.75</v>
          </cell>
          <cell r="F32">
            <v>1.98</v>
          </cell>
          <cell r="G32" t="str">
            <v> </v>
          </cell>
        </row>
        <row r="33">
          <cell r="B33" t="str">
            <v>Texas E. ELA</v>
          </cell>
          <cell r="C33">
            <v>1.91</v>
          </cell>
          <cell r="D33">
            <v>80000</v>
          </cell>
          <cell r="E33">
            <v>1.84</v>
          </cell>
          <cell r="F33">
            <v>2.19</v>
          </cell>
          <cell r="G33" t="str">
            <v> </v>
          </cell>
        </row>
        <row r="34">
          <cell r="B34" t="str">
            <v>Texas Gas, Zone SL</v>
          </cell>
          <cell r="C34">
            <v>1.94</v>
          </cell>
          <cell r="D34">
            <v>70000</v>
          </cell>
          <cell r="E34">
            <v>1.81</v>
          </cell>
          <cell r="F34">
            <v>2.06</v>
          </cell>
          <cell r="G34" t="str">
            <v> </v>
          </cell>
        </row>
        <row r="35">
          <cell r="B35" t="str">
            <v>Transco, St. 45</v>
          </cell>
          <cell r="C35">
            <v>2.06</v>
          </cell>
          <cell r="D35">
            <v>10000</v>
          </cell>
          <cell r="E35">
            <v>2.06</v>
          </cell>
          <cell r="F35">
            <v>2.06</v>
          </cell>
          <cell r="G35" t="str">
            <v> </v>
          </cell>
        </row>
        <row r="36">
          <cell r="B36" t="str">
            <v>Transco, St. 65</v>
          </cell>
          <cell r="C36">
            <v>2.12</v>
          </cell>
          <cell r="D36">
            <v>40000</v>
          </cell>
          <cell r="E36">
            <v>2.08</v>
          </cell>
          <cell r="F36">
            <v>2.15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2.04</v>
          </cell>
          <cell r="D39">
            <v>10000</v>
          </cell>
          <cell r="E39">
            <v>2.04</v>
          </cell>
          <cell r="F39">
            <v>2.04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2.12</v>
          </cell>
          <cell r="D42">
            <v>10000</v>
          </cell>
          <cell r="E42">
            <v>2.12</v>
          </cell>
          <cell r="F42">
            <v>2.12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2.239</v>
          </cell>
          <cell r="D7">
            <v>155000</v>
          </cell>
          <cell r="E7">
            <v>2.08</v>
          </cell>
          <cell r="F7">
            <v>2.41</v>
          </cell>
        </row>
        <row r="8">
          <cell r="B8" t="str">
            <v>Columbia, App. pool (EGM Pooling Pt)</v>
          </cell>
          <cell r="C8">
            <v>2.033</v>
          </cell>
          <cell r="D8">
            <v>280000</v>
          </cell>
          <cell r="E8">
            <v>1.9</v>
          </cell>
          <cell r="F8">
            <v>2.19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2.24</v>
          </cell>
          <cell r="D22">
            <v>5000</v>
          </cell>
          <cell r="E22">
            <v>2.24</v>
          </cell>
          <cell r="F22">
            <v>2.24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2.167</v>
          </cell>
          <cell r="D25">
            <v>211000</v>
          </cell>
          <cell r="E25">
            <v>1.91</v>
          </cell>
          <cell r="F25">
            <v>2.5</v>
          </cell>
        </row>
        <row r="26">
          <cell r="B26" t="str">
            <v> Transco, Zone 6 (non-NY)</v>
          </cell>
          <cell r="C26">
            <v>2.29</v>
          </cell>
          <cell r="D26">
            <v>125000</v>
          </cell>
          <cell r="E26">
            <v>1.9</v>
          </cell>
          <cell r="F26">
            <v>2.58</v>
          </cell>
        </row>
        <row r="27">
          <cell r="B27" t="str">
            <v> Transco, Zone 6 (NY)</v>
          </cell>
          <cell r="C27">
            <v>2.382</v>
          </cell>
          <cell r="D27">
            <v>142000</v>
          </cell>
          <cell r="E27">
            <v>1.98</v>
          </cell>
          <cell r="F27">
            <v>2.64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" hidden="false" customHeight="false" outlineLevel="0" collapsed="false">
      <c r="A1" s="6" t="s">
        <v>0</v>
      </c>
      <c r="D1" s="7"/>
    </row>
    <row r="2" customFormat="false" ht="12.7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3.5" hidden="false" customHeight="false" outlineLevel="0" collapsed="false"/>
    <row r="4" customFormat="false" ht="12.7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8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3.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2.7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1.59</v>
      </c>
      <c r="E7" s="24" t="n">
        <f aca="false">IF(VLOOKUP($C7,[1]West!$B$2:$K$200,3,FALSE())="","",VLOOKUP($C7,[1]West!$B$2:$K$200,3,FALSE()))</f>
        <v>210000</v>
      </c>
      <c r="F7" s="23" t="n">
        <f aca="false">IF(VLOOKUP($C7,[1]West!$B$2:$K$200,4,FALSE())="","",VLOOKUP($C7,[1]West!$B$2:$K$200,4,FALSE()))</f>
        <v>1.48</v>
      </c>
      <c r="G7" s="23" t="n">
        <f aca="false">IF(VLOOKUP($C7,[1]West!$B$2:$K$200,5,FALSE())="","",VLOOKUP($C7,[1]West!$B$2:$K$200,5,FALSE()))</f>
        <v>1.71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2.7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2.7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1.64</v>
      </c>
      <c r="E9" s="24" t="n">
        <f aca="false">[3]Texas!D4</f>
        <v>118000</v>
      </c>
      <c r="F9" s="23" t="n">
        <f aca="false">[3]Texas!E4</f>
        <v>1.57</v>
      </c>
      <c r="G9" s="23" t="n">
        <f aca="false">[3]Texas!F4</f>
        <v>1.7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2.7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2.75" hidden="false" customHeight="false" outlineLevel="0" collapsed="false">
      <c r="D11" s="21"/>
      <c r="E11" s="22"/>
      <c r="F11" s="21"/>
      <c r="G11" s="21"/>
    </row>
    <row r="12" customFormat="false" ht="13.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2.7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1.735</v>
      </c>
      <c r="E13" s="24" t="n">
        <f aca="false">IF(VLOOKUP($C13,[3]Texas!$B$2:$K$200,3,FALSE())="","",VLOOKUP($C13,[3]Texas!$B$2:$K$200,3,FALSE()))</f>
        <v>38183</v>
      </c>
      <c r="F13" s="23" t="n">
        <f aca="false">IF(VLOOKUP($C13,[3]Texas!$B$2:$K$200,4,FALSE())="","",VLOOKUP($C13,[3]Texas!$B$2:$K$200,4,FALSE()))</f>
        <v>1.58</v>
      </c>
      <c r="G13" s="23" t="n">
        <f aca="false">IF(VLOOKUP($C13,[3]Texas!$B$2:$K$200,5,FALSE())="","",VLOOKUP($C13,[3]Texas!$B$2:$K$200,5,FALSE()))</f>
        <v>1.84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2.7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2.7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2.7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2.7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2.7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2.7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2.7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2.7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str">
        <f aca="false">IF(VLOOKUP($C21,[4]Southeast!$B$2:$K$200,2,FALSE())="","",VLOOKUP($C21,[4]Southeast!$B$2:$K$200,2,FALSE()))</f>
        <v/>
      </c>
      <c r="E21" s="24" t="str">
        <f aca="false">IF(VLOOKUP($C21,[4]Southeast!$B$2:$K$200,3,FALSE())="","",VLOOKUP($C21,[4]Southeast!$B$2:$K$200,3,FALSE()))</f>
        <v/>
      </c>
      <c r="F21" s="23" t="str">
        <f aca="false">IF(VLOOKUP($C21,[4]Southeast!$B$2:$K$200,4,FALSE())="","",VLOOKUP($C21,[4]Southeast!$B$2:$K$200,4,FALSE()))</f>
        <v/>
      </c>
      <c r="G21" s="23" t="str">
        <f aca="false">IF(VLOOKUP($C21,[4]Southeast!$B$2:$K$200,5,FALSE())="","",VLOOKUP($C21,[4]Southeast!$B$2:$K$200,5,FALSE()))</f>
        <v/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2.7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2.75" hidden="false" customHeight="false" outlineLevel="0" collapsed="false">
      <c r="D23" s="21"/>
      <c r="E23" s="22"/>
      <c r="F23" s="21"/>
      <c r="G23" s="21"/>
    </row>
    <row r="24" customFormat="false" ht="13.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2.7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1.77</v>
      </c>
      <c r="E25" s="24" t="n">
        <f aca="false">IF(VLOOKUP($C25,[3]Texas!$B$2:$K$200,3,FALSE())="","",VLOOKUP($C25,[3]Texas!$B$2:$K$200,3,FALSE()))</f>
        <v>62500</v>
      </c>
      <c r="F25" s="23" t="n">
        <f aca="false">IF(VLOOKUP($C25,[3]Texas!$B$2:$K$200,4,FALSE())="","",VLOOKUP($C25,[3]Texas!$B$2:$K$200,4,FALSE()))</f>
        <v>1.73</v>
      </c>
      <c r="G25" s="23" t="n">
        <f aca="false">IF(VLOOKUP($C25,[3]Texas!$B$2:$K$200,5,FALSE())="","",VLOOKUP($C25,[3]Texas!$B$2:$K$200,5,FALSE()))</f>
        <v>1.87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2.7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1.74</v>
      </c>
      <c r="E26" s="24" t="n">
        <f aca="false">IF(VLOOKUP($C26,[3]Texas!$B$2:$K$200,3,FALSE())="","",VLOOKUP($C26,[3]Texas!$B$2:$K$200,3,FALSE()))</f>
        <v>64400</v>
      </c>
      <c r="F26" s="23" t="n">
        <f aca="false">IF(VLOOKUP($C26,[3]Texas!$B$2:$K$200,4,FALSE())="","",VLOOKUP($C26,[3]Texas!$B$2:$K$200,4,FALSE()))</f>
        <v>1.69</v>
      </c>
      <c r="G26" s="23" t="n">
        <f aca="false">[3]Texas!$F$18</f>
        <v>1.89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2.7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2.7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3.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2.7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2.7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2.7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2.7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3.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2.7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2.7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2.7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2.7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2.7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2.7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2.7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1.73</v>
      </c>
      <c r="E41" s="24" t="n">
        <f aca="false">IF(VLOOKUP($C41,[4]Southeast!$B$2:$K$200,3,FALSE())="","",VLOOKUP($C41,[4]Southeast!$B$2:$K$200,3,FALSE()))</f>
        <v>215000</v>
      </c>
      <c r="F41" s="23" t="n">
        <f aca="false">IF(VLOOKUP($C41,[4]Southeast!$B$2:$K$200,4,FALSE())="","",VLOOKUP($C41,[4]Southeast!$B$2:$K$200,4,FALSE()))</f>
        <v>1.62</v>
      </c>
      <c r="G41" s="23" t="n">
        <f aca="false">IF(VLOOKUP($C41,[4]Southeast!$B$2:$K$200,5,FALSE())="","",VLOOKUP($C41,[4]Southeast!$B$2:$K$200,5,FALSE()))</f>
        <v>1.98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2.7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1.87</v>
      </c>
      <c r="E42" s="24" t="n">
        <f aca="false">IF(VLOOKUP($C42,[4]Southeast!$B$2:$K$200,3,FALSE())="","",VLOOKUP($C42,[4]Southeast!$B$2:$K$200,3,FALSE()))</f>
        <v>70000</v>
      </c>
      <c r="F42" s="23" t="n">
        <f aca="false">IF(VLOOKUP($C42,[4]Southeast!$B$2:$K$200,4,FALSE())="","",VLOOKUP($C42,[4]Southeast!$B$2:$K$200,4,FALSE()))</f>
        <v>1.775</v>
      </c>
      <c r="G42" s="23" t="n">
        <f aca="false">IF(VLOOKUP($C42,[4]Southeast!$B$2:$K$200,5,FALSE())="","",VLOOKUP($C42,[4]Southeast!$B$2:$K$200,5,FALSE()))</f>
        <v>2.16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2.7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1.97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1.97</v>
      </c>
      <c r="G43" s="23" t="n">
        <f aca="false">IF(VLOOKUP($C43,[4]Southeast!$B$2:$K$200,5,FALSE())="","",VLOOKUP($C43,[4]Southeast!$B$2:$K$200,5,FALSE()))</f>
        <v>1.97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2.7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2.7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2.75" hidden="false" customHeight="false" outlineLevel="0" collapsed="false">
      <c r="D46" s="21"/>
      <c r="E46" s="22"/>
      <c r="F46" s="21"/>
      <c r="G46" s="21"/>
    </row>
    <row r="47" customFormat="false" ht="13.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2.7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2.7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1.955</v>
      </c>
      <c r="E49" s="24" t="n">
        <f aca="false">IF(VLOOKUP($C49,[4]Southeast!$B$2:$K$200,3,FALSE())="","",VLOOKUP($C49,[4]Southeast!$B$2:$K$200,3,FALSE()))</f>
        <v>135000</v>
      </c>
      <c r="F49" s="23" t="n">
        <f aca="false">IF(VLOOKUP($C49,[4]Southeast!$B$2:$K$200,4,FALSE())="","",VLOOKUP($C49,[4]Southeast!$B$2:$K$200,4,FALSE()))</f>
        <v>1.82</v>
      </c>
      <c r="G49" s="23" t="n">
        <f aca="false">IF(VLOOKUP($C49,[4]Southeast!$B$2:$K$200,5,FALSE())="","",VLOOKUP($C49,[4]Southeast!$B$2:$K$200,5,FALSE()))</f>
        <v>2.1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2.7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str">
        <f aca="false">IF(VLOOKUP($C50,[4]Southeast!$B$2:$K$200,2,FALSE())="","",VLOOKUP($C50,[4]Southeast!$B$2:$K$200,2,FALSE()))</f>
        <v/>
      </c>
      <c r="E50" s="24" t="n">
        <f aca="false">IF(VLOOKUP($C50,[4]Southeast!$B$2:$K$200,3,FALSE())="","",VLOOKUP($C50,[4]Southeast!$B$2:$K$200,3,FALSE()))</f>
        <v>0</v>
      </c>
      <c r="F50" s="23" t="n">
        <f aca="false">IF(VLOOKUP($C50,[4]Southeast!$B$2:$K$200,4,FALSE())="","",VLOOKUP($C50,[4]Southeast!$B$2:$K$200,4,FALSE()))</f>
        <v>0</v>
      </c>
      <c r="G50" s="23" t="n">
        <f aca="false">IF(VLOOKUP($C50,[4]Southeast!$B$2:$K$200,5,FALSE())="","",VLOOKUP($C50,[4]Southeast!$B$2:$K$200,5,FALSE()))</f>
        <v>0</v>
      </c>
      <c r="H50" s="4" t="str">
        <f aca="false">IF(OR(E50="",F50=""),"",IF(AND(D50&gt;=F50,D50&lt;=G50),"","Check Range"))</f>
        <v>Check Range</v>
      </c>
      <c r="I50" s="25"/>
      <c r="J50" s="25"/>
      <c r="K50" s="25"/>
      <c r="L50" s="25"/>
    </row>
    <row r="51" customFormat="false" ht="12.7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1.83</v>
      </c>
      <c r="G51" s="23" t="n">
        <f aca="false">IF(VLOOKUP($C51,[4]Southeast!$B$2:$K$200,5,FALSE())="","",VLOOKUP($C51,[4]Southeast!$B$2:$K$200,5,FALSE()))</f>
        <v>2.13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2.7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2.1</v>
      </c>
      <c r="E52" s="24" t="n">
        <f aca="false">IF(VLOOKUP($C52,[4]Southeast!$B$2:$K$200,3,FALSE())="","",VLOOKUP($C52,[4]Southeast!$B$2:$K$200,3,FALSE()))</f>
        <v>100000</v>
      </c>
      <c r="F52" s="23" t="n">
        <f aca="false">IF(VLOOKUP($C52,[4]Southeast!$B$2:$K$200,4,FALSE())="","",VLOOKUP($C52,[4]Southeast!$B$2:$K$200,4,FALSE()))</f>
        <v>1.86</v>
      </c>
      <c r="G52" s="23" t="n">
        <f aca="false">IF(VLOOKUP($C52,[4]Southeast!$B$2:$K$200,5,FALSE())="","",VLOOKUP($C52,[4]Southeast!$B$2:$K$200,5,FALSE()))</f>
        <v>2.29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2.7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</v>
      </c>
      <c r="E53" s="24" t="n">
        <f aca="false">IF(VLOOKUP($C53,[4]Southeast!$B$2:$K$200,3,FALSE())="","",VLOOKUP($C53,[4]Southeast!$B$2:$K$200,3,FALSE()))</f>
        <v>12000</v>
      </c>
      <c r="F53" s="23" t="n">
        <f aca="false">IF(VLOOKUP($C53,[4]Southeast!$B$2:$K$200,4,FALSE())="","",VLOOKUP($C53,[4]Southeast!$B$2:$K$200,4,FALSE()))</f>
        <v>1.85</v>
      </c>
      <c r="G53" s="23" t="n">
        <f aca="false">IF(VLOOKUP($C53,[4]Southeast!$B$2:$K$200,5,FALSE())="","",VLOOKUP($C53,[4]Southeast!$B$2:$K$200,5,FALSE()))</f>
        <v>2.15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2.7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1.97</v>
      </c>
      <c r="E54" s="24" t="n">
        <f aca="false">IF(VLOOKUP($C54,[4]Southeast!$B$2:$K$200,3,FALSE())="","",VLOOKUP($C54,[4]Southeast!$B$2:$K$200,3,FALSE()))</f>
        <v>1300000</v>
      </c>
      <c r="F54" s="23" t="n">
        <f aca="false">IF(VLOOKUP($C54,[4]Southeast!$B$2:$K$200,4,FALSE())="","",VLOOKUP($C54,[4]Southeast!$B$2:$K$200,4,FALSE()))</f>
        <v>1.7</v>
      </c>
      <c r="G54" s="23" t="n">
        <f aca="false">IF(VLOOKUP($C54,[4]Southeast!$B$2:$K$200,5,FALSE())="","",VLOOKUP($C54,[4]Southeast!$B$2:$K$200,5,FALSE()))</f>
        <v>2.24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2.7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1.77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1.77</v>
      </c>
      <c r="G55" s="23" t="n">
        <f aca="false">IF(VLOOKUP($C55,[4]Southeast!$B$2:$K$200,5,FALSE())="","",VLOOKUP($C55,[4]Southeast!$B$2:$K$200,5,FALSE()))</f>
        <v>1.77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2.7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2.7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2.7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2.07</v>
      </c>
      <c r="E58" s="24" t="n">
        <f aca="false">IF(VLOOKUP($C58,[4]Southeast!$B$2:$K$200,3,FALSE())="","",VLOOKUP($C58,[4]Southeast!$B$2:$K$200,3,FALSE()))</f>
        <v>140000</v>
      </c>
      <c r="F58" s="23" t="n">
        <f aca="false">IF(VLOOKUP($C58,[4]Southeast!$B$2:$K$200,4,FALSE())="","",VLOOKUP($C58,[4]Southeast!$B$2:$K$200,4,FALSE()))</f>
        <v>1.85</v>
      </c>
      <c r="G58" s="23" t="n">
        <f aca="false">IF(VLOOKUP($C58,[4]Southeast!$B$2:$K$200,5,FALSE())="","",VLOOKUP($C58,[4]Southeast!$B$2:$K$200,5,FALSE()))</f>
        <v>2.165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2.7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1.87</v>
      </c>
      <c r="E59" s="24" t="n">
        <f aca="false">IF(VLOOKUP($C59,[4]Southeast!$B$2:$K$200,3,FALSE())="","",VLOOKUP($C59,[4]Southeast!$B$2:$K$200,3,FALSE()))</f>
        <v>200000</v>
      </c>
      <c r="F59" s="23" t="n">
        <f aca="false">IF(VLOOKUP($C59,[4]Southeast!$B$2:$K$200,4,FALSE())="","",VLOOKUP($C59,[4]Southeast!$B$2:$K$200,4,FALSE()))</f>
        <v>1.75</v>
      </c>
      <c r="G59" s="23" t="n">
        <f aca="false">IF(VLOOKUP($C59,[4]Southeast!$B$2:$K$200,5,FALSE())="","",VLOOKUP($C59,[4]Southeast!$B$2:$K$200,5,FALSE()))</f>
        <v>2.125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2.7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1.88</v>
      </c>
      <c r="E60" s="24" t="n">
        <f aca="false">IF(VLOOKUP($C60,[4]Southeast!$B$2:$K$200,3,FALSE())="","",VLOOKUP($C60,[4]Southeast!$B$2:$K$200,3,FALSE()))</f>
        <v>140000</v>
      </c>
      <c r="F60" s="23" t="n">
        <f aca="false">IF(VLOOKUP($C60,[4]Southeast!$B$2:$K$200,4,FALSE())="","",VLOOKUP($C60,[4]Southeast!$B$2:$K$200,4,FALSE()))</f>
        <v>1.76</v>
      </c>
      <c r="G60" s="23" t="n">
        <f aca="false">IF(VLOOKUP($C60,[4]Southeast!$B$2:$K$200,5,FALSE())="","",VLOOKUP($C60,[4]Southeast!$B$2:$K$200,5,FALSE()))</f>
        <v>2.105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2.7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1.865</v>
      </c>
      <c r="E61" s="24" t="n">
        <f aca="false">IF(VLOOKUP($C61,[4]Southeast!$B$2:$K$200,3,FALSE())="","",VLOOKUP($C61,[4]Southeast!$B$2:$K$200,3,FALSE()))</f>
        <v>40000</v>
      </c>
      <c r="F61" s="23" t="n">
        <f aca="false">IF(VLOOKUP($C61,[4]Southeast!$B$2:$K$200,4,FALSE())="","",VLOOKUP($C61,[4]Southeast!$B$2:$K$200,4,FALSE()))</f>
        <v>1.75</v>
      </c>
      <c r="G61" s="23" t="n">
        <f aca="false">IF(VLOOKUP($C61,[4]Southeast!$B$2:$K$200,5,FALSE())="","",VLOOKUP($C61,[4]Southeast!$B$2:$K$200,5,FALSE()))</f>
        <v>1.98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2.7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1.91</v>
      </c>
      <c r="E62" s="24" t="n">
        <f aca="false">IF(VLOOKUP($C62,[4]Southeast!$B$2:$K$200,3,FALSE())="","",VLOOKUP($C62,[4]Southeast!$B$2:$K$200,3,FALSE()))</f>
        <v>80000</v>
      </c>
      <c r="F62" s="23" t="n">
        <f aca="false">IF(VLOOKUP($C62,[4]Southeast!$B$2:$K$200,4,FALSE())="","",VLOOKUP($C62,[4]Southeast!$B$2:$K$200,4,FALSE()))</f>
        <v>1.84</v>
      </c>
      <c r="G62" s="23" t="n">
        <f aca="false">IF(VLOOKUP($C62,[4]Southeast!$B$2:$K$200,5,FALSE())="","",VLOOKUP($C62,[4]Southeast!$B$2:$K$200,5,FALSE()))</f>
        <v>2.19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2.7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1.94</v>
      </c>
      <c r="E63" s="24" t="n">
        <f aca="false">IF(VLOOKUP($C63,[4]Southeast!$B$2:$K$200,3,FALSE())="","",VLOOKUP($C63,[4]Southeast!$B$2:$K$200,3,FALSE()))</f>
        <v>70000</v>
      </c>
      <c r="F63" s="23" t="n">
        <f aca="false">IF(VLOOKUP($C63,[4]Southeast!$B$2:$K$200,4,FALSE())="","",VLOOKUP($C63,[4]Southeast!$B$2:$K$200,4,FALSE()))</f>
        <v>1.81</v>
      </c>
      <c r="G63" s="23" t="n">
        <f aca="false">IF(VLOOKUP($C63,[4]Southeast!$B$2:$K$200,5,FALSE())="","",VLOOKUP($C63,[4]Southeast!$B$2:$K$200,5,FALSE()))</f>
        <v>2.06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2.7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2.06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2.06</v>
      </c>
      <c r="G64" s="23" t="n">
        <f aca="false">IF(VLOOKUP($C64,[4]Southeast!$B$2:$K$200,5,FALSE())="","",VLOOKUP($C64,[4]Southeast!$B$2:$K$200,5,FALSE()))</f>
        <v>2.06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2.7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2.12</v>
      </c>
      <c r="E65" s="24" t="n">
        <f aca="false">IF(VLOOKUP($C65,[4]Southeast!$B$2:$K$200,3,FALSE())="","",VLOOKUP($C65,[4]Southeast!$B$2:$K$200,3,FALSE()))</f>
        <v>40000</v>
      </c>
      <c r="F65" s="23" t="n">
        <f aca="false">IF(VLOOKUP($C65,[4]Southeast!$B$2:$K$200,4,FALSE())="","",VLOOKUP($C65,[4]Southeast!$B$2:$K$200,4,FALSE()))</f>
        <v>2.08</v>
      </c>
      <c r="G65" s="23" t="n">
        <f aca="false">IF(VLOOKUP($C65,[4]Southeast!$B$2:$K$200,5,FALSE())="","",VLOOKUP($C65,[4]Southeast!$B$2:$K$200,5,FALSE()))</f>
        <v>2.15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2.7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2.7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2.75" hidden="false" customHeight="false" outlineLevel="0" collapsed="false">
      <c r="D68" s="21"/>
      <c r="E68" s="22"/>
      <c r="F68" s="21"/>
      <c r="G68" s="21"/>
    </row>
    <row r="69" customFormat="false" ht="13.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2.7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2.7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2.7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2.7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2.7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2.7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2.7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2.7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2.75" hidden="false" customHeight="false" outlineLevel="0" collapsed="false">
      <c r="D78" s="21"/>
      <c r="E78" s="22"/>
      <c r="F78" s="21"/>
      <c r="G78" s="21"/>
    </row>
    <row r="79" customFormat="false" ht="13.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2.7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1.45</v>
      </c>
      <c r="E80" s="24" t="n">
        <f aca="false">IF(VLOOKUP($C80,[1]West!$B$2:$K$200,3,FALSE())="","",VLOOKUP($C80,[1]West!$B$2:$K$200,3,FALSE()))</f>
        <v>20000</v>
      </c>
      <c r="F80" s="23" t="n">
        <f aca="false">IF(VLOOKUP($C80,[1]West!$B$2:$K$200,4,FALSE())="","",VLOOKUP($C80,[1]West!$B$2:$K$200,4,FALSE()))</f>
        <v>1.4</v>
      </c>
      <c r="G80" s="23" t="n">
        <f aca="false">IF(VLOOKUP($C80,[1]West!$B$2:$K$200,5,FALSE())="","",VLOOKUP($C80,[1]West!$B$2:$K$200,5,FALSE()))</f>
        <v>1.52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2.7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1.5</v>
      </c>
      <c r="E81" s="24" t="n">
        <f aca="false">IF(VLOOKUP($C81,[1]West!$B$2:$K$200,3,FALSE())="","",VLOOKUP($C81,[1]West!$B$2:$K$200,3,FALSE()))</f>
        <v>223000</v>
      </c>
      <c r="F81" s="23" t="n">
        <f aca="false">IF(VLOOKUP($C81,[1]West!$B$2:$K$200,4,FALSE())="","",VLOOKUP($C81,[1]West!$B$2:$K$200,4,FALSE()))</f>
        <v>1.42</v>
      </c>
      <c r="G81" s="23" t="n">
        <f aca="false">IF(VLOOKUP($C81,[1]West!$B$2:$K$200,5,FALSE())="","",VLOOKUP($C81,[1]West!$B$2:$K$200,5,FALSE()))</f>
        <v>1.6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2.7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2.7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2.75" hidden="false" customHeight="false" outlineLevel="0" collapsed="false">
      <c r="D84" s="32"/>
      <c r="E84" s="22"/>
      <c r="F84" s="21"/>
      <c r="G84" s="21"/>
    </row>
    <row r="85" customFormat="false" ht="13.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2.7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1.43</v>
      </c>
      <c r="E86" s="24" t="n">
        <f aca="false">IF(VLOOKUP($C86,[1]West!$B$2:$K$200,3,FALSE())="","",VLOOKUP($C86,[1]West!$B$2:$K$200,3,FALSE()))</f>
        <v>270000</v>
      </c>
      <c r="F86" s="23" t="n">
        <f aca="false">IF(VLOOKUP($C86,[1]West!$B$2:$K$200,4,FALSE())="","",VLOOKUP($C86,[1]West!$B$2:$K$200,4,FALSE()))</f>
        <v>1.32</v>
      </c>
      <c r="G86" s="23" t="n">
        <f aca="false">IF(VLOOKUP($C86,[1]West!$B$2:$K$200,5,FALSE())="","",VLOOKUP($C86,[1]West!$B$2:$K$200,5,FALSE()))</f>
        <v>1.555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2.7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2.7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1.42</v>
      </c>
      <c r="E88" s="24" t="n">
        <f aca="false">[1]West!D19</f>
        <v>339000</v>
      </c>
      <c r="F88" s="23" t="n">
        <f aca="false">[1]West!G19</f>
        <v>1.35</v>
      </c>
      <c r="G88" s="23" t="n">
        <f aca="false">[1]West!H19</f>
        <v>1.48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2.7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0</v>
      </c>
      <c r="E89" s="24" t="n">
        <f aca="false">[1]West!D20</f>
        <v>0</v>
      </c>
      <c r="F89" s="23" t="n">
        <f aca="false">[1]West!G20</f>
        <v>0</v>
      </c>
      <c r="G89" s="23" t="n">
        <f aca="false">[1]West!H20</f>
        <v>0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2.7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1.54</v>
      </c>
      <c r="E90" s="24" t="n">
        <f aca="false">[1]West!D21</f>
        <v>20000</v>
      </c>
      <c r="F90" s="23" t="n">
        <f aca="false">[1]West!G21</f>
        <v>1.52</v>
      </c>
      <c r="G90" s="23" t="n">
        <f aca="false">[1]West!H21</f>
        <v>1.57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2.7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0</v>
      </c>
      <c r="E91" s="24" t="n">
        <f aca="false">[1]West!D22</f>
        <v>0</v>
      </c>
      <c r="F91" s="23" t="n">
        <f aca="false">[1]West!G22</f>
        <v>0</v>
      </c>
      <c r="G91" s="23" t="n">
        <f aca="false">[1]West!H22</f>
        <v>0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2.75" hidden="false" customHeight="false" outlineLevel="0" collapsed="false">
      <c r="D92" s="21"/>
      <c r="E92" s="22"/>
      <c r="F92" s="21"/>
      <c r="G92" s="21"/>
    </row>
    <row r="93" customFormat="false" ht="13.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2.7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2.7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2.7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1.75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1.75</v>
      </c>
      <c r="G96" s="23" t="n">
        <f aca="false">IF(VLOOKUP($C96,[1]West!$B$2:$K$200,5,FALSE())="","",VLOOKUP($C96,[1]West!$B$2:$K$200,5,FALSE()))</f>
        <v>1.75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2.7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2.7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2.7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2.7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2.75" hidden="false" customHeight="false" outlineLevel="0" collapsed="false">
      <c r="D101" s="21"/>
      <c r="E101" s="22"/>
      <c r="F101" s="21"/>
      <c r="G101" s="21"/>
    </row>
    <row r="102" customFormat="false" ht="13.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2.7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2.7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2.239</v>
      </c>
      <c r="E104" s="24" t="n">
        <f aca="false">IF(VLOOKUP($C104,[5]Northeast!$B$2:$K$200,3,FALSE())="","",VLOOKUP($C104,[5]Northeast!$B$2:$K$200,3,FALSE()))</f>
        <v>155000</v>
      </c>
      <c r="F104" s="23" t="n">
        <f aca="false">IF(VLOOKUP($C104,[5]Northeast!$B$2:$K$200,4,FALSE())="","",VLOOKUP($C104,[5]Northeast!$B$2:$K$200,4,FALSE()))</f>
        <v>2.08</v>
      </c>
      <c r="G104" s="23" t="n">
        <f aca="false">IF(VLOOKUP($C104,[5]Northeast!$B$2:$K$200,5,FALSE())="","",VLOOKUP($C104,[5]Northeast!$B$2:$K$200,5,FALSE()))</f>
        <v>2.41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2.7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2.033</v>
      </c>
      <c r="E105" s="24" t="n">
        <f aca="false">IF(VLOOKUP($C105,[5]Northeast!$B$2:$K$200,3,FALSE())="","",VLOOKUP($C105,[5]Northeast!$B$2:$K$200,3,FALSE()))</f>
        <v>280000</v>
      </c>
      <c r="F105" s="23" t="n">
        <f aca="false">IF(VLOOKUP($C105,[5]Northeast!$B$2:$K$200,4,FALSE())="","",VLOOKUP($C105,[5]Northeast!$B$2:$K$200,4,FALSE()))</f>
        <v>1.9</v>
      </c>
      <c r="G105" s="23" t="n">
        <f aca="false">IF(VLOOKUP($C105,[5]Northeast!$B$2:$K$200,5,FALSE())="","",VLOOKUP($C105,[5]Northeast!$B$2:$K$200,5,FALSE()))</f>
        <v>2.19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2.75" hidden="false" customHeight="false" outlineLevel="0" collapsed="false">
      <c r="D106" s="21"/>
      <c r="E106" s="22"/>
      <c r="F106" s="21"/>
      <c r="G106" s="21"/>
    </row>
    <row r="107" customFormat="false" ht="12.7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2.7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2.04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2.04</v>
      </c>
      <c r="G108" s="23" t="n">
        <f aca="false">IF(VLOOKUP($C108,[4]Southeast!$B$2:$K$200,5,FALSE())="","",VLOOKUP($C108,[4]Southeast!$B$2:$K$200,5,FALSE()))</f>
        <v>2.04</v>
      </c>
      <c r="H108" s="4" t="str">
        <f aca="false">IF(OR(E108="",F108=""),"",IF(AND(D108&gt;=F108,D108&lt;=G108),"","Check Range"))</f>
        <v/>
      </c>
    </row>
    <row r="109" customFormat="false" ht="12.7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2.7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2.7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2.12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2.12</v>
      </c>
      <c r="G111" s="23" t="n">
        <f aca="false">IF(VLOOKUP($C111,[4]Southeast!$B$2:$K$200,5,FALSE())="","",VLOOKUP($C111,[4]Southeast!$B$2:$K$200,5,FALSE()))</f>
        <v>2.12</v>
      </c>
      <c r="H111" s="4" t="str">
        <f aca="false">IF(OR(E111="",F111=""),"",IF(AND(D111&gt;=F111,D111&lt;=G111),"","Check Range"))</f>
        <v/>
      </c>
    </row>
    <row r="112" customFormat="false" ht="12.75" hidden="false" customHeight="false" outlineLevel="0" collapsed="false">
      <c r="D112" s="21"/>
      <c r="E112" s="22"/>
      <c r="F112" s="21"/>
      <c r="G112" s="21"/>
    </row>
    <row r="113" customFormat="false" ht="13.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2.7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2.7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2.7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1.615</v>
      </c>
      <c r="E116" s="24" t="n">
        <f aca="false">IF(VLOOKUP($C116,[1]West!$B$2:$K$200,3,FALSE())="","",VLOOKUP($C116,[1]West!$B$2:$K$200,3,FALSE()))</f>
        <v>230000</v>
      </c>
      <c r="F116" s="23" t="n">
        <f aca="false">IF(VLOOKUP($C116,[1]West!$B$2:$K$200,4,FALSE())="","",VLOOKUP($C116,[1]West!$B$2:$K$200,4,FALSE()))</f>
        <v>1.535</v>
      </c>
      <c r="G116" s="23" t="n">
        <f aca="false">IF(VLOOKUP($C116,[1]West!$B$2:$K$200,5,FALSE())="","",VLOOKUP($C116,[1]West!$B$2:$K$200,5,FALSE()))</f>
        <v>1.875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2.7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1.58</v>
      </c>
      <c r="E117" s="24" t="n">
        <f aca="false">IF(VLOOKUP($C117,[1]West!$B$2:$K$200,3,FALSE())="","",VLOOKUP($C117,[1]West!$B$2:$K$200,3,FALSE()))</f>
        <v>22500</v>
      </c>
      <c r="F117" s="23" t="n">
        <f aca="false">IF(VLOOKUP($C117,[1]West!$B$2:$K$200,4,FALSE())="","",VLOOKUP($C117,[1]West!$B$2:$K$200,4,FALSE()))</f>
        <v>1.46</v>
      </c>
      <c r="G117" s="23" t="n">
        <f aca="false">IF(VLOOKUP($C117,[1]West!$B$2:$K$200,5,FALSE())="","",VLOOKUP($C117,[1]West!$B$2:$K$200,5,FALSE()))</f>
        <v>1.64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2.7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1.66</v>
      </c>
      <c r="E118" s="24" t="n">
        <f aca="false">IF(VLOOKUP($C118,[1]West!$B$2:$K$200,3,FALSE())="","",VLOOKUP($C118,[1]West!$B$2:$K$200,3,FALSE()))</f>
        <v>380000</v>
      </c>
      <c r="F118" s="23" t="n">
        <f aca="false">IF(VLOOKUP($C118,[1]West!$B$2:$K$200,4,FALSE())="","",VLOOKUP($C118,[1]West!$B$2:$K$200,4,FALSE()))</f>
        <v>1.53</v>
      </c>
      <c r="G118" s="23" t="n">
        <f aca="false">IF(VLOOKUP($C118,[1]West!$B$2:$K$200,5,FALSE())="","",VLOOKUP($C118,[1]West!$B$2:$K$200,5,FALSE()))</f>
        <v>1.9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2.7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1.71</v>
      </c>
      <c r="E119" s="24" t="n">
        <f aca="false">IF(VLOOKUP($C119,[1]West!$B$2:$K$200,3,FALSE())="","",VLOOKUP($C119,[1]West!$B$2:$K$200,3,FALSE()))</f>
        <v>215000</v>
      </c>
      <c r="F119" s="23" t="n">
        <f aca="false">IF(VLOOKUP($C119,[1]West!$B$2:$K$200,4,FALSE())="","",VLOOKUP($C119,[1]West!$B$2:$K$200,4,FALSE()))</f>
        <v>1.63</v>
      </c>
      <c r="G119" s="23" t="n">
        <f aca="false">IF(VLOOKUP($C119,[1]West!$B$2:$K$200,5,FALSE())="","",VLOOKUP($C119,[1]West!$B$2:$K$200,5,FALSE()))</f>
        <v>1.93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2.7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2.7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2.7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2.7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2.7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2.7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2.7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2.7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2.7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2.167</v>
      </c>
      <c r="E128" s="24" t="n">
        <f aca="false">IF(VLOOKUP($C128,[5]Northeast!$B$2:$K$200,3,FALSE())="","",VLOOKUP($C128,[5]Northeast!$B$2:$K$200,3,FALSE()))</f>
        <v>211000</v>
      </c>
      <c r="F128" s="23" t="n">
        <f aca="false">IF(VLOOKUP($C128,[5]Northeast!$B$2:$K$200,4,FALSE())="","",VLOOKUP($C128,[5]Northeast!$B$2:$K$200,4,FALSE()))</f>
        <v>1.91</v>
      </c>
      <c r="G128" s="23" t="n">
        <f aca="false">IF(VLOOKUP($C128,[5]Northeast!$B$2:$K$200,5,FALSE())="","",VLOOKUP($C128,[5]Northeast!$B$2:$K$200,5,FALSE()))</f>
        <v>2.5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2.7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2.29</v>
      </c>
      <c r="E129" s="24" t="n">
        <f aca="false">IF(VLOOKUP($C129,[5]Northeast!$B$2:$K$200,3,FALSE())="","",VLOOKUP($C129,[5]Northeast!$B$2:$K$200,3,FALSE()))</f>
        <v>125000</v>
      </c>
      <c r="F129" s="23" t="n">
        <f aca="false">IF(VLOOKUP($C129,[5]Northeast!$B$2:$K$200,4,FALSE())="","",VLOOKUP($C129,[5]Northeast!$B$2:$K$200,4,FALSE()))</f>
        <v>1.9</v>
      </c>
      <c r="G129" s="23" t="n">
        <f aca="false">IF(VLOOKUP($C129,[5]Northeast!$B$2:$K$200,5,FALSE())="","",VLOOKUP($C129,[5]Northeast!$B$2:$K$200,5,FALSE()))</f>
        <v>2.58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2.7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2.382</v>
      </c>
      <c r="E130" s="24" t="n">
        <f aca="false">IF(VLOOKUP($C130,[5]Northeast!$B$2:$K$200,3,FALSE())="","",VLOOKUP($C130,[5]Northeast!$B$2:$K$200,3,FALSE()))</f>
        <v>142000</v>
      </c>
      <c r="F130" s="23" t="n">
        <f aca="false">IF(VLOOKUP($C130,[5]Northeast!$B$2:$K$200,4,FALSE())="","",VLOOKUP($C130,[5]Northeast!$B$2:$K$200,4,FALSE()))</f>
        <v>1.98</v>
      </c>
      <c r="G130" s="23" t="n">
        <f aca="false">IF(VLOOKUP($C130,[5]Northeast!$B$2:$K$200,5,FALSE())="","",VLOOKUP($C130,[5]Northeast!$B$2:$K$200,5,FALSE()))</f>
        <v>2.64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2.7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2.75" hidden="false" customHeight="false" outlineLevel="0" collapsed="false">
      <c r="D132" s="21"/>
      <c r="E132" s="22"/>
      <c r="F132" s="21"/>
      <c r="G132" s="21"/>
    </row>
    <row r="133" customFormat="false" ht="13.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2.7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2.7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2.7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2.7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2.7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2.7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2.7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2.7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2.7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2.7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2.7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2.7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2.7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2.24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2.24</v>
      </c>
      <c r="G146" s="23" t="n">
        <f aca="false">IF(VLOOKUP($C146,[5]Northeast!$B$2:$K$200,5,FALSE())="","",VLOOKUP($C146,[5]Northeast!$B$2:$K$200,5,FALSE()))</f>
        <v>2.24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2.7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2.7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2.7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2.7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2.7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2.7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2.7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2.7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2.7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2.7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2.7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2.7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2.7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2.7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2.7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2.7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2.7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2.7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2.7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2.7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2.7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2.7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2.7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2.7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2.7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2.7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2.7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2.7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2.7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2.7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2.7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2.7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2.7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2.7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2.7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2.7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2.7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2.7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2.7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2.7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2.7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2.7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2.7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2.7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2.7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2.7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2.7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2.7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2.7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2.7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2.7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2.7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2.7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2.7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2.7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2.7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2.7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2.7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2.7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2.7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2.7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2.7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2.7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2.7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2.7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2.7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2.7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2.7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2.7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2.7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2.7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2.7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2.7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2.7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2.7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2.7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2.7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2.7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2.7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2.7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2.7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2.7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2.7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2.75" hidden="false" customHeight="false" outlineLevel="0" collapsed="false">
      <c r="D230" s="31"/>
      <c r="F230" s="21"/>
      <c r="G230" s="21"/>
    </row>
    <row r="231" customFormat="false" ht="12.75" hidden="false" customHeight="false" outlineLevel="0" collapsed="false">
      <c r="D231" s="21"/>
      <c r="F231" s="21"/>
      <c r="G231" s="21"/>
    </row>
    <row r="232" customFormat="false" ht="12.75" hidden="false" customHeight="false" outlineLevel="0" collapsed="false">
      <c r="D232" s="21"/>
      <c r="F232" s="21"/>
      <c r="G232" s="21"/>
    </row>
    <row r="233" customFormat="false" ht="12.75" hidden="false" customHeight="false" outlineLevel="0" collapsed="false">
      <c r="D233" s="21"/>
      <c r="F233" s="21"/>
      <c r="G233" s="21"/>
    </row>
    <row r="234" customFormat="false" ht="12.75" hidden="false" customHeight="false" outlineLevel="0" collapsed="false">
      <c r="D234" s="21"/>
      <c r="F234" s="21"/>
      <c r="G234" s="21"/>
    </row>
    <row r="235" customFormat="false" ht="12.75" hidden="false" customHeight="false" outlineLevel="0" collapsed="false">
      <c r="D235" s="21"/>
      <c r="F235" s="21"/>
      <c r="G235" s="21"/>
    </row>
    <row r="236" customFormat="false" ht="12.75" hidden="false" customHeight="false" outlineLevel="0" collapsed="false">
      <c r="D236" s="21"/>
      <c r="F236" s="21"/>
      <c r="G236" s="21"/>
    </row>
    <row r="237" customFormat="false" ht="12.75" hidden="false" customHeight="false" outlineLevel="0" collapsed="false">
      <c r="D237" s="21"/>
      <c r="F237" s="21"/>
      <c r="G237" s="21"/>
    </row>
    <row r="238" customFormat="false" ht="12.75" hidden="false" customHeight="false" outlineLevel="0" collapsed="false">
      <c r="D238" s="21"/>
      <c r="F238" s="21"/>
      <c r="G238" s="21"/>
    </row>
    <row r="239" customFormat="false" ht="12.75" hidden="false" customHeight="false" outlineLevel="0" collapsed="false">
      <c r="D239" s="21"/>
      <c r="F239" s="21"/>
      <c r="G239" s="21"/>
    </row>
    <row r="240" customFormat="false" ht="12.75" hidden="false" customHeight="false" outlineLevel="0" collapsed="false">
      <c r="D240" s="21"/>
      <c r="F240" s="21"/>
      <c r="G240" s="21"/>
    </row>
    <row r="241" customFormat="false" ht="12.75" hidden="false" customHeight="false" outlineLevel="0" collapsed="false">
      <c r="D241" s="21"/>
      <c r="F241" s="21"/>
      <c r="G241" s="21"/>
    </row>
    <row r="242" customFormat="false" ht="12.75" hidden="false" customHeight="false" outlineLevel="0" collapsed="false">
      <c r="D242" s="21"/>
      <c r="F242" s="21"/>
      <c r="G242" s="21"/>
    </row>
    <row r="243" customFormat="false" ht="12.75" hidden="false" customHeight="false" outlineLevel="0" collapsed="false">
      <c r="D243" s="21"/>
      <c r="F243" s="21"/>
      <c r="G243" s="21"/>
    </row>
    <row r="244" customFormat="false" ht="12.75" hidden="false" customHeight="false" outlineLevel="0" collapsed="false">
      <c r="D244" s="21"/>
      <c r="F244" s="21"/>
      <c r="G244" s="21"/>
    </row>
    <row r="245" customFormat="false" ht="12.75" hidden="false" customHeight="false" outlineLevel="0" collapsed="false">
      <c r="D245" s="21"/>
      <c r="F245" s="21"/>
      <c r="G245" s="21"/>
    </row>
    <row r="246" customFormat="false" ht="12.75" hidden="false" customHeight="false" outlineLevel="0" collapsed="false">
      <c r="D246" s="21"/>
      <c r="F246" s="21"/>
      <c r="G246" s="21"/>
    </row>
    <row r="247" customFormat="false" ht="12.75" hidden="false" customHeight="false" outlineLevel="0" collapsed="false">
      <c r="D247" s="21"/>
      <c r="F247" s="21"/>
      <c r="G247" s="21"/>
    </row>
    <row r="248" customFormat="false" ht="12.75" hidden="false" customHeight="false" outlineLevel="0" collapsed="false">
      <c r="D248" s="21"/>
      <c r="F248" s="21"/>
      <c r="G248" s="21"/>
    </row>
    <row r="249" customFormat="false" ht="12.75" hidden="false" customHeight="false" outlineLevel="0" collapsed="false">
      <c r="D249" s="21"/>
      <c r="F249" s="21"/>
      <c r="G249" s="21"/>
    </row>
    <row r="250" customFormat="false" ht="12.75" hidden="false" customHeight="false" outlineLevel="0" collapsed="false">
      <c r="D250" s="21"/>
      <c r="F250" s="21"/>
      <c r="G250" s="21"/>
    </row>
    <row r="251" customFormat="false" ht="12.75" hidden="false" customHeight="false" outlineLevel="0" collapsed="false">
      <c r="D251" s="21"/>
      <c r="F251" s="21"/>
      <c r="G251" s="21"/>
    </row>
    <row r="252" customFormat="false" ht="12.75" hidden="false" customHeight="false" outlineLevel="0" collapsed="false">
      <c r="D252" s="21"/>
      <c r="F252" s="21"/>
      <c r="G252" s="21"/>
    </row>
    <row r="253" customFormat="false" ht="12.75" hidden="false" customHeight="false" outlineLevel="0" collapsed="false">
      <c r="D253" s="21"/>
      <c r="F253" s="21"/>
      <c r="G253" s="21"/>
    </row>
    <row r="254" customFormat="false" ht="12.75" hidden="false" customHeight="false" outlineLevel="0" collapsed="false">
      <c r="D254" s="21"/>
      <c r="F254" s="21"/>
      <c r="G254" s="21"/>
    </row>
    <row r="255" customFormat="false" ht="12.75" hidden="false" customHeight="false" outlineLevel="0" collapsed="false">
      <c r="D255" s="21"/>
      <c r="F255" s="21"/>
      <c r="G255" s="21"/>
    </row>
    <row r="256" customFormat="false" ht="12.75" hidden="false" customHeight="false" outlineLevel="0" collapsed="false">
      <c r="D256" s="21"/>
      <c r="F256" s="21"/>
      <c r="G256" s="21"/>
    </row>
    <row r="257" customFormat="false" ht="12.75" hidden="false" customHeight="false" outlineLevel="0" collapsed="false">
      <c r="D257" s="21"/>
      <c r="F257" s="21"/>
      <c r="G257" s="21"/>
    </row>
    <row r="258" customFormat="false" ht="12.75" hidden="false" customHeight="false" outlineLevel="0" collapsed="false">
      <c r="D258" s="21"/>
      <c r="F258" s="21"/>
      <c r="G258" s="21"/>
    </row>
    <row r="259" customFormat="false" ht="12.75" hidden="false" customHeight="false" outlineLevel="0" collapsed="false">
      <c r="D259" s="21"/>
      <c r="F259" s="21"/>
      <c r="G259" s="21"/>
    </row>
    <row r="260" customFormat="false" ht="12.75" hidden="false" customHeight="false" outlineLevel="0" collapsed="false">
      <c r="D260" s="21"/>
      <c r="F260" s="21"/>
      <c r="G260" s="21"/>
    </row>
    <row r="261" customFormat="false" ht="12.75" hidden="false" customHeight="false" outlineLevel="0" collapsed="false">
      <c r="D261" s="21"/>
      <c r="F261" s="21"/>
      <c r="G261" s="21"/>
    </row>
    <row r="262" customFormat="false" ht="12.75" hidden="false" customHeight="false" outlineLevel="0" collapsed="false">
      <c r="D262" s="21"/>
      <c r="F262" s="21"/>
      <c r="G262" s="21"/>
    </row>
    <row r="263" customFormat="false" ht="12.75" hidden="false" customHeight="false" outlineLevel="0" collapsed="false">
      <c r="D263" s="21"/>
      <c r="F263" s="21"/>
      <c r="G263" s="21"/>
    </row>
    <row r="264" customFormat="false" ht="12.75" hidden="false" customHeight="false" outlineLevel="0" collapsed="false">
      <c r="D264" s="21"/>
      <c r="F264" s="21"/>
      <c r="G264" s="21"/>
    </row>
    <row r="265" customFormat="false" ht="12.75" hidden="false" customHeight="false" outlineLevel="0" collapsed="false">
      <c r="D265" s="21"/>
      <c r="F265" s="21"/>
      <c r="G265" s="21"/>
    </row>
    <row r="266" customFormat="false" ht="12.75" hidden="false" customHeight="false" outlineLevel="0" collapsed="false">
      <c r="D266" s="21"/>
      <c r="F266" s="21"/>
      <c r="G266" s="21"/>
    </row>
    <row r="267" customFormat="false" ht="12.75" hidden="false" customHeight="false" outlineLevel="0" collapsed="false">
      <c r="D267" s="21"/>
      <c r="F267" s="21"/>
      <c r="G267" s="21"/>
    </row>
    <row r="268" customFormat="false" ht="12.75" hidden="false" customHeight="false" outlineLevel="0" collapsed="false">
      <c r="D268" s="21"/>
      <c r="F268" s="21"/>
      <c r="G268" s="21"/>
    </row>
    <row r="269" customFormat="false" ht="12.75" hidden="false" customHeight="false" outlineLevel="0" collapsed="false">
      <c r="D269" s="21"/>
      <c r="F269" s="21"/>
      <c r="G269" s="21"/>
    </row>
    <row r="270" customFormat="false" ht="12.75" hidden="false" customHeight="false" outlineLevel="0" collapsed="false">
      <c r="D270" s="21"/>
      <c r="F270" s="21"/>
      <c r="G270" s="21"/>
    </row>
    <row r="271" customFormat="false" ht="12.75" hidden="false" customHeight="false" outlineLevel="0" collapsed="false">
      <c r="D271" s="21"/>
      <c r="F271" s="21"/>
      <c r="G271" s="21"/>
    </row>
    <row r="272" customFormat="false" ht="12.75" hidden="false" customHeight="false" outlineLevel="0" collapsed="false">
      <c r="D272" s="21"/>
      <c r="F272" s="21"/>
      <c r="G272" s="21"/>
    </row>
    <row r="273" customFormat="false" ht="12.75" hidden="false" customHeight="false" outlineLevel="0" collapsed="false">
      <c r="D273" s="21"/>
      <c r="F273" s="21"/>
      <c r="G273" s="21"/>
    </row>
    <row r="274" customFormat="false" ht="12.75" hidden="false" customHeight="false" outlineLevel="0" collapsed="false">
      <c r="D274" s="21"/>
      <c r="F274" s="21"/>
      <c r="G274" s="21"/>
    </row>
    <row r="275" customFormat="false" ht="12.75" hidden="false" customHeight="false" outlineLevel="0" collapsed="false">
      <c r="D275" s="21"/>
      <c r="F275" s="21"/>
      <c r="G275" s="21"/>
    </row>
    <row r="276" customFormat="false" ht="12.75" hidden="false" customHeight="false" outlineLevel="0" collapsed="false">
      <c r="D276" s="21"/>
      <c r="F276" s="21"/>
      <c r="G276" s="21"/>
    </row>
    <row r="277" customFormat="false" ht="12.75" hidden="false" customHeight="false" outlineLevel="0" collapsed="false">
      <c r="D277" s="21"/>
      <c r="F277" s="21"/>
      <c r="G277" s="21"/>
    </row>
    <row r="278" customFormat="false" ht="12.75" hidden="false" customHeight="false" outlineLevel="0" collapsed="false">
      <c r="D278" s="21"/>
      <c r="F278" s="21"/>
      <c r="G278" s="21"/>
    </row>
    <row r="279" customFormat="false" ht="12.75" hidden="false" customHeight="false" outlineLevel="0" collapsed="false">
      <c r="D279" s="21"/>
      <c r="F279" s="21"/>
      <c r="G279" s="21"/>
    </row>
    <row r="280" customFormat="false" ht="12.75" hidden="false" customHeight="false" outlineLevel="0" collapsed="false">
      <c r="D280" s="21"/>
      <c r="F280" s="21"/>
      <c r="G280" s="21"/>
    </row>
    <row r="281" customFormat="false" ht="12.75" hidden="false" customHeight="false" outlineLevel="0" collapsed="false">
      <c r="D281" s="21"/>
      <c r="F281" s="21"/>
      <c r="G281" s="21"/>
    </row>
    <row r="282" customFormat="false" ht="12.75" hidden="false" customHeight="false" outlineLevel="0" collapsed="false">
      <c r="D282" s="21"/>
      <c r="F282" s="21"/>
      <c r="G282" s="21"/>
    </row>
    <row r="283" customFormat="false" ht="12.75" hidden="false" customHeight="false" outlineLevel="0" collapsed="false">
      <c r="D283" s="21"/>
      <c r="F283" s="21"/>
      <c r="G283" s="21"/>
    </row>
    <row r="284" customFormat="false" ht="12.75" hidden="false" customHeight="false" outlineLevel="0" collapsed="false">
      <c r="D284" s="21"/>
      <c r="F284" s="21"/>
      <c r="G284" s="21"/>
    </row>
    <row r="285" customFormat="false" ht="12.75" hidden="false" customHeight="false" outlineLevel="0" collapsed="false">
      <c r="D285" s="21"/>
      <c r="F285" s="21"/>
      <c r="G285" s="21"/>
    </row>
    <row r="286" customFormat="false" ht="12.75" hidden="false" customHeight="false" outlineLevel="0" collapsed="false">
      <c r="D286" s="21"/>
      <c r="F286" s="21"/>
      <c r="G286" s="21"/>
    </row>
    <row r="287" customFormat="false" ht="12.75" hidden="false" customHeight="false" outlineLevel="0" collapsed="false">
      <c r="D287" s="21"/>
      <c r="F287" s="21"/>
      <c r="G287" s="21"/>
    </row>
    <row r="288" customFormat="false" ht="12.75" hidden="false" customHeight="false" outlineLevel="0" collapsed="false">
      <c r="D288" s="21"/>
      <c r="F288" s="21"/>
      <c r="G288" s="21"/>
    </row>
    <row r="289" customFormat="false" ht="12.75" hidden="false" customHeight="false" outlineLevel="0" collapsed="false">
      <c r="D289" s="21"/>
      <c r="F289" s="21"/>
      <c r="G289" s="21"/>
    </row>
    <row r="290" customFormat="false" ht="12.75" hidden="false" customHeight="false" outlineLevel="0" collapsed="false">
      <c r="D290" s="21"/>
      <c r="F290" s="21"/>
      <c r="G290" s="21"/>
    </row>
    <row r="291" customFormat="false" ht="12.75" hidden="false" customHeight="false" outlineLevel="0" collapsed="false">
      <c r="D291" s="21"/>
      <c r="F291" s="21"/>
      <c r="G291" s="21"/>
    </row>
    <row r="292" customFormat="false" ht="12.75" hidden="false" customHeight="false" outlineLevel="0" collapsed="false">
      <c r="D292" s="21"/>
      <c r="F292" s="21"/>
      <c r="G292" s="21"/>
    </row>
    <row r="293" customFormat="false" ht="12.75" hidden="false" customHeight="false" outlineLevel="0" collapsed="false">
      <c r="D293" s="21"/>
      <c r="F293" s="21"/>
      <c r="G293" s="21"/>
    </row>
    <row r="294" customFormat="false" ht="12.75" hidden="false" customHeight="false" outlineLevel="0" collapsed="false">
      <c r="D294" s="21"/>
      <c r="F294" s="21"/>
      <c r="G294" s="21"/>
    </row>
    <row r="295" customFormat="false" ht="12.75" hidden="false" customHeight="false" outlineLevel="0" collapsed="false">
      <c r="D295" s="21"/>
      <c r="F295" s="21"/>
      <c r="G295" s="21"/>
    </row>
    <row r="296" customFormat="false" ht="12.75" hidden="false" customHeight="false" outlineLevel="0" collapsed="false">
      <c r="D296" s="21"/>
      <c r="F296" s="21"/>
      <c r="G296" s="21"/>
    </row>
    <row r="297" customFormat="false" ht="12.75" hidden="false" customHeight="false" outlineLevel="0" collapsed="false">
      <c r="D297" s="21"/>
      <c r="F297" s="21"/>
      <c r="G297" s="21"/>
    </row>
    <row r="298" customFormat="false" ht="12.75" hidden="false" customHeight="false" outlineLevel="0" collapsed="false">
      <c r="D298" s="21"/>
      <c r="F298" s="21"/>
      <c r="G298" s="21"/>
    </row>
    <row r="299" customFormat="false" ht="12.75" hidden="false" customHeight="false" outlineLevel="0" collapsed="false">
      <c r="D299" s="21"/>
      <c r="F299" s="21"/>
      <c r="G299" s="21"/>
    </row>
    <row r="300" customFormat="false" ht="12.75" hidden="false" customHeight="false" outlineLevel="0" collapsed="false">
      <c r="D300" s="21"/>
      <c r="F300" s="21"/>
      <c r="G300" s="21"/>
    </row>
    <row r="301" customFormat="false" ht="12.75" hidden="false" customHeight="false" outlineLevel="0" collapsed="false">
      <c r="D301" s="21"/>
      <c r="F301" s="21"/>
      <c r="G301" s="21"/>
    </row>
    <row r="302" customFormat="false" ht="12.75" hidden="false" customHeight="false" outlineLevel="0" collapsed="false">
      <c r="D302" s="21"/>
      <c r="F302" s="21"/>
      <c r="G302" s="21"/>
    </row>
    <row r="303" customFormat="false" ht="12.75" hidden="false" customHeight="false" outlineLevel="0" collapsed="false">
      <c r="D303" s="21"/>
      <c r="F303" s="21"/>
      <c r="G303" s="21"/>
    </row>
    <row r="304" customFormat="false" ht="12.75" hidden="false" customHeight="false" outlineLevel="0" collapsed="false">
      <c r="D304" s="21"/>
      <c r="F304" s="21"/>
      <c r="G304" s="21"/>
    </row>
    <row r="305" customFormat="false" ht="12.75" hidden="false" customHeight="false" outlineLevel="0" collapsed="false">
      <c r="D305" s="21"/>
      <c r="F305" s="21"/>
      <c r="G305" s="21"/>
    </row>
    <row r="306" customFormat="false" ht="12.75" hidden="false" customHeight="false" outlineLevel="0" collapsed="false">
      <c r="D306" s="21"/>
      <c r="F306" s="21"/>
      <c r="G306" s="21"/>
    </row>
    <row r="307" customFormat="false" ht="12.75" hidden="false" customHeight="false" outlineLevel="0" collapsed="false">
      <c r="D307" s="21"/>
      <c r="F307" s="21"/>
      <c r="G307" s="21"/>
    </row>
    <row r="308" customFormat="false" ht="12.75" hidden="false" customHeight="false" outlineLevel="0" collapsed="false">
      <c r="D308" s="21"/>
      <c r="F308" s="21"/>
      <c r="G308" s="21"/>
    </row>
    <row r="309" customFormat="false" ht="12.75" hidden="false" customHeight="false" outlineLevel="0" collapsed="false">
      <c r="D309" s="21"/>
      <c r="F309" s="21"/>
      <c r="G309" s="21"/>
    </row>
    <row r="310" customFormat="false" ht="12.75" hidden="false" customHeight="false" outlineLevel="0" collapsed="false">
      <c r="D310" s="21"/>
      <c r="F310" s="21"/>
      <c r="G310" s="21"/>
    </row>
    <row r="311" customFormat="false" ht="12.75" hidden="false" customHeight="false" outlineLevel="0" collapsed="false">
      <c r="D311" s="21"/>
      <c r="F311" s="21"/>
      <c r="G311" s="21"/>
    </row>
    <row r="312" customFormat="false" ht="12.75" hidden="false" customHeight="false" outlineLevel="0" collapsed="false">
      <c r="D312" s="21"/>
      <c r="F312" s="21"/>
      <c r="G312" s="21"/>
    </row>
    <row r="313" customFormat="false" ht="12.75" hidden="false" customHeight="false" outlineLevel="0" collapsed="false">
      <c r="D313" s="21"/>
      <c r="F313" s="21"/>
      <c r="G313" s="21"/>
    </row>
    <row r="314" customFormat="false" ht="12.75" hidden="false" customHeight="false" outlineLevel="0" collapsed="false">
      <c r="D314" s="21"/>
      <c r="F314" s="21"/>
      <c r="G314" s="21"/>
    </row>
    <row r="315" customFormat="false" ht="12.75" hidden="false" customHeight="false" outlineLevel="0" collapsed="false">
      <c r="D315" s="21"/>
      <c r="F315" s="21"/>
      <c r="G315" s="21"/>
    </row>
    <row r="316" customFormat="false" ht="12.75" hidden="false" customHeight="false" outlineLevel="0" collapsed="false">
      <c r="D316" s="21"/>
      <c r="F316" s="21"/>
      <c r="G316" s="21"/>
    </row>
    <row r="317" customFormat="false" ht="12.75" hidden="false" customHeight="false" outlineLevel="0" collapsed="false">
      <c r="D317" s="21"/>
      <c r="F317" s="21"/>
      <c r="G317" s="21"/>
    </row>
    <row r="318" customFormat="false" ht="12.75" hidden="false" customHeight="false" outlineLevel="0" collapsed="false">
      <c r="D318" s="21"/>
      <c r="F318" s="21"/>
      <c r="G318" s="21"/>
    </row>
    <row r="319" customFormat="false" ht="12.75" hidden="false" customHeight="false" outlineLevel="0" collapsed="false">
      <c r="D319" s="21"/>
      <c r="F319" s="21"/>
      <c r="G319" s="21"/>
    </row>
    <row r="320" customFormat="false" ht="12.75" hidden="false" customHeight="false" outlineLevel="0" collapsed="false">
      <c r="D320" s="21"/>
      <c r="F320" s="21"/>
      <c r="G320" s="21"/>
    </row>
    <row r="321" customFormat="false" ht="12.75" hidden="false" customHeight="false" outlineLevel="0" collapsed="false">
      <c r="D321" s="21"/>
      <c r="F321" s="21"/>
      <c r="G321" s="21"/>
    </row>
    <row r="322" customFormat="false" ht="12.75" hidden="false" customHeight="false" outlineLevel="0" collapsed="false">
      <c r="D322" s="21"/>
      <c r="F322" s="21"/>
      <c r="G322" s="21"/>
    </row>
    <row r="323" customFormat="false" ht="12.75" hidden="false" customHeight="false" outlineLevel="0" collapsed="false">
      <c r="D323" s="21"/>
      <c r="F323" s="21"/>
      <c r="G323" s="21"/>
    </row>
    <row r="324" customFormat="false" ht="12.75" hidden="false" customHeight="false" outlineLevel="0" collapsed="false">
      <c r="D324" s="21"/>
      <c r="F324" s="21"/>
      <c r="G324" s="21"/>
    </row>
    <row r="325" customFormat="false" ht="12.75" hidden="false" customHeight="false" outlineLevel="0" collapsed="false">
      <c r="D325" s="21"/>
      <c r="F325" s="21"/>
      <c r="G325" s="21"/>
    </row>
    <row r="326" customFormat="false" ht="12.75" hidden="false" customHeight="false" outlineLevel="0" collapsed="false">
      <c r="D326" s="21"/>
      <c r="F326" s="21"/>
      <c r="G326" s="21"/>
    </row>
    <row r="327" customFormat="false" ht="12.75" hidden="false" customHeight="false" outlineLevel="0" collapsed="false">
      <c r="D327" s="21"/>
      <c r="F327" s="21"/>
      <c r="G327" s="21"/>
    </row>
    <row r="328" customFormat="false" ht="12.75" hidden="false" customHeight="false" outlineLevel="0" collapsed="false">
      <c r="D328" s="21"/>
      <c r="F328" s="21"/>
      <c r="G328" s="21"/>
    </row>
    <row r="329" customFormat="false" ht="12.75" hidden="false" customHeight="false" outlineLevel="0" collapsed="false">
      <c r="D329" s="21"/>
      <c r="F329" s="21"/>
      <c r="G329" s="21"/>
    </row>
    <row r="330" customFormat="false" ht="12.75" hidden="false" customHeight="false" outlineLevel="0" collapsed="false">
      <c r="D330" s="21"/>
      <c r="F330" s="21"/>
      <c r="G330" s="21"/>
    </row>
    <row r="331" customFormat="false" ht="12.75" hidden="false" customHeight="false" outlineLevel="0" collapsed="false">
      <c r="D331" s="21"/>
      <c r="F331" s="21"/>
      <c r="G331" s="21"/>
    </row>
    <row r="332" customFormat="false" ht="12.75" hidden="false" customHeight="false" outlineLevel="0" collapsed="false">
      <c r="D332" s="21"/>
      <c r="F332" s="21"/>
      <c r="G332" s="21"/>
    </row>
    <row r="333" customFormat="false" ht="12.75" hidden="false" customHeight="false" outlineLevel="0" collapsed="false">
      <c r="D333" s="21"/>
      <c r="F333" s="21"/>
      <c r="G333" s="21"/>
    </row>
    <row r="334" customFormat="false" ht="12.75" hidden="false" customHeight="false" outlineLevel="0" collapsed="false">
      <c r="D334" s="21"/>
      <c r="F334" s="21"/>
      <c r="G334" s="21"/>
    </row>
    <row r="335" customFormat="false" ht="12.75" hidden="false" customHeight="false" outlineLevel="0" collapsed="false">
      <c r="D335" s="21"/>
      <c r="F335" s="21"/>
      <c r="G335" s="21"/>
    </row>
    <row r="336" customFormat="false" ht="12.75" hidden="false" customHeight="false" outlineLevel="0" collapsed="false">
      <c r="D336" s="21"/>
      <c r="F336" s="21"/>
      <c r="G336" s="21"/>
    </row>
    <row r="337" customFormat="false" ht="12.75" hidden="false" customHeight="false" outlineLevel="0" collapsed="false">
      <c r="D337" s="21"/>
      <c r="F337" s="21"/>
      <c r="G337" s="21"/>
    </row>
    <row r="338" customFormat="false" ht="12.75" hidden="false" customHeight="false" outlineLevel="0" collapsed="false">
      <c r="D338" s="21"/>
      <c r="F338" s="21"/>
      <c r="G338" s="21"/>
    </row>
    <row r="339" customFormat="false" ht="12.75" hidden="false" customHeight="false" outlineLevel="0" collapsed="false">
      <c r="D339" s="21"/>
      <c r="F339" s="21"/>
      <c r="G339" s="21"/>
    </row>
    <row r="340" customFormat="false" ht="12.75" hidden="false" customHeight="false" outlineLevel="0" collapsed="false">
      <c r="D340" s="21"/>
      <c r="F340" s="21"/>
      <c r="G340" s="21"/>
    </row>
    <row r="341" customFormat="false" ht="12.75" hidden="false" customHeight="false" outlineLevel="0" collapsed="false">
      <c r="D341" s="21"/>
      <c r="F341" s="21"/>
      <c r="G341" s="21"/>
    </row>
    <row r="342" customFormat="false" ht="12.75" hidden="false" customHeight="false" outlineLevel="0" collapsed="false">
      <c r="D342" s="21"/>
      <c r="F342" s="21"/>
      <c r="G342" s="21"/>
    </row>
    <row r="343" customFormat="false" ht="12.75" hidden="false" customHeight="false" outlineLevel="0" collapsed="false">
      <c r="D343" s="21"/>
      <c r="F343" s="21"/>
      <c r="G343" s="21"/>
    </row>
    <row r="344" customFormat="false" ht="12.75" hidden="false" customHeight="false" outlineLevel="0" collapsed="false">
      <c r="D344" s="21"/>
      <c r="F344" s="21"/>
      <c r="G344" s="21"/>
    </row>
    <row r="345" customFormat="false" ht="12.75" hidden="false" customHeight="false" outlineLevel="0" collapsed="false">
      <c r="D345" s="21"/>
      <c r="F345" s="21"/>
      <c r="G345" s="21"/>
    </row>
    <row r="346" customFormat="false" ht="12.75" hidden="false" customHeight="false" outlineLevel="0" collapsed="false">
      <c r="D346" s="21"/>
      <c r="F346" s="21"/>
      <c r="G346" s="21"/>
    </row>
    <row r="347" customFormat="false" ht="12.75" hidden="false" customHeight="false" outlineLevel="0" collapsed="false">
      <c r="D347" s="21"/>
      <c r="F347" s="21"/>
      <c r="G347" s="21"/>
    </row>
    <row r="348" customFormat="false" ht="12.75" hidden="false" customHeight="false" outlineLevel="0" collapsed="false">
      <c r="D348" s="21"/>
      <c r="F348" s="21"/>
      <c r="G348" s="21"/>
    </row>
    <row r="349" customFormat="false" ht="12.75" hidden="false" customHeight="false" outlineLevel="0" collapsed="false">
      <c r="D349" s="21"/>
      <c r="F349" s="21"/>
      <c r="G349" s="21"/>
    </row>
    <row r="350" customFormat="false" ht="12.75" hidden="false" customHeight="false" outlineLevel="0" collapsed="false">
      <c r="D350" s="21"/>
      <c r="F350" s="21"/>
      <c r="G350" s="21"/>
    </row>
    <row r="351" customFormat="false" ht="12.75" hidden="false" customHeight="false" outlineLevel="0" collapsed="false">
      <c r="D351" s="21"/>
      <c r="F351" s="21"/>
      <c r="G351" s="21"/>
    </row>
    <row r="352" customFormat="false" ht="12.75" hidden="false" customHeight="false" outlineLevel="0" collapsed="false">
      <c r="D352" s="21"/>
      <c r="F352" s="21"/>
      <c r="G352" s="21"/>
    </row>
    <row r="353" customFormat="false" ht="12.75" hidden="false" customHeight="false" outlineLevel="0" collapsed="false">
      <c r="D353" s="21"/>
      <c r="F353" s="21"/>
      <c r="G353" s="21"/>
    </row>
    <row r="354" customFormat="false" ht="12.75" hidden="false" customHeight="false" outlineLevel="0" collapsed="false">
      <c r="D354" s="21"/>
      <c r="F354" s="21"/>
      <c r="G354" s="21"/>
    </row>
    <row r="355" customFormat="false" ht="12.75" hidden="false" customHeight="false" outlineLevel="0" collapsed="false">
      <c r="D355" s="21"/>
      <c r="F355" s="21"/>
      <c r="G355" s="21"/>
    </row>
    <row r="356" customFormat="false" ht="12.75" hidden="false" customHeight="false" outlineLevel="0" collapsed="false">
      <c r="D356" s="21"/>
      <c r="F356" s="21"/>
      <c r="G356" s="21"/>
    </row>
    <row r="357" customFormat="false" ht="12.75" hidden="false" customHeight="false" outlineLevel="0" collapsed="false">
      <c r="D357" s="21"/>
      <c r="F357" s="21"/>
      <c r="G357" s="21"/>
    </row>
    <row r="358" customFormat="false" ht="12.75" hidden="false" customHeight="false" outlineLevel="0" collapsed="false">
      <c r="D358" s="21"/>
      <c r="F358" s="21"/>
      <c r="G358" s="21"/>
    </row>
    <row r="359" customFormat="false" ht="12.75" hidden="false" customHeight="false" outlineLevel="0" collapsed="false">
      <c r="D359" s="21"/>
      <c r="F359" s="21"/>
      <c r="G359" s="21"/>
    </row>
    <row r="360" customFormat="false" ht="12.75" hidden="false" customHeight="false" outlineLevel="0" collapsed="false">
      <c r="D360" s="21"/>
      <c r="F360" s="21"/>
      <c r="G360" s="21"/>
    </row>
    <row r="361" customFormat="false" ht="12.75" hidden="false" customHeight="false" outlineLevel="0" collapsed="false">
      <c r="D361" s="21"/>
      <c r="F361" s="21"/>
      <c r="G361" s="21"/>
    </row>
    <row r="362" customFormat="false" ht="12.75" hidden="false" customHeight="false" outlineLevel="0" collapsed="false">
      <c r="D362" s="21"/>
      <c r="F362" s="21"/>
      <c r="G362" s="21"/>
    </row>
    <row r="363" customFormat="false" ht="12.75" hidden="false" customHeight="false" outlineLevel="0" collapsed="false">
      <c r="D363" s="21"/>
      <c r="F363" s="21"/>
      <c r="G363" s="21"/>
    </row>
    <row r="364" customFormat="false" ht="12.75" hidden="false" customHeight="false" outlineLevel="0" collapsed="false">
      <c r="D364" s="21"/>
      <c r="F364" s="21"/>
      <c r="G364" s="21"/>
    </row>
    <row r="365" customFormat="false" ht="12.75" hidden="false" customHeight="false" outlineLevel="0" collapsed="false">
      <c r="D365" s="21"/>
      <c r="F365" s="21"/>
      <c r="G365" s="21"/>
    </row>
    <row r="366" customFormat="false" ht="12.75" hidden="false" customHeight="false" outlineLevel="0" collapsed="false">
      <c r="D366" s="21"/>
      <c r="F366" s="21"/>
      <c r="G366" s="21"/>
    </row>
    <row r="367" customFormat="false" ht="12.75" hidden="false" customHeight="false" outlineLevel="0" collapsed="false">
      <c r="D367" s="21"/>
      <c r="F367" s="21"/>
      <c r="G367" s="21"/>
    </row>
    <row r="368" customFormat="false" ht="12.75" hidden="false" customHeight="false" outlineLevel="0" collapsed="false">
      <c r="D368" s="21"/>
      <c r="F368" s="21"/>
      <c r="G368" s="21"/>
    </row>
    <row r="369" customFormat="false" ht="12.75" hidden="false" customHeight="false" outlineLevel="0" collapsed="false">
      <c r="D369" s="21"/>
      <c r="F369" s="21"/>
      <c r="G369" s="21"/>
    </row>
    <row r="370" customFormat="false" ht="12.75" hidden="false" customHeight="false" outlineLevel="0" collapsed="false">
      <c r="D370" s="21"/>
      <c r="F370" s="21"/>
      <c r="G370" s="21"/>
    </row>
    <row r="371" customFormat="false" ht="12.75" hidden="false" customHeight="false" outlineLevel="0" collapsed="false">
      <c r="D371" s="21"/>
      <c r="F371" s="21"/>
      <c r="G371" s="21"/>
    </row>
    <row r="372" customFormat="false" ht="12.75" hidden="false" customHeight="false" outlineLevel="0" collapsed="false">
      <c r="D372" s="21"/>
      <c r="F372" s="21"/>
      <c r="G372" s="21"/>
    </row>
    <row r="373" customFormat="false" ht="12.75" hidden="false" customHeight="false" outlineLevel="0" collapsed="false">
      <c r="D373" s="21"/>
      <c r="F373" s="21"/>
      <c r="G373" s="21"/>
    </row>
    <row r="374" customFormat="false" ht="12.75" hidden="false" customHeight="false" outlineLevel="0" collapsed="false">
      <c r="D374" s="21"/>
      <c r="F374" s="21"/>
      <c r="G374" s="21"/>
    </row>
    <row r="375" customFormat="false" ht="12.75" hidden="false" customHeight="false" outlineLevel="0" collapsed="false">
      <c r="D375" s="21"/>
      <c r="F375" s="21"/>
      <c r="G375" s="21"/>
    </row>
    <row r="376" customFormat="false" ht="12.75" hidden="false" customHeight="false" outlineLevel="0" collapsed="false">
      <c r="D376" s="21"/>
      <c r="F376" s="21"/>
      <c r="G376" s="21"/>
    </row>
    <row r="377" customFormat="false" ht="12.75" hidden="false" customHeight="false" outlineLevel="0" collapsed="false">
      <c r="D377" s="21"/>
      <c r="F377" s="21"/>
      <c r="G377" s="21"/>
    </row>
    <row r="378" customFormat="false" ht="12.75" hidden="false" customHeight="false" outlineLevel="0" collapsed="false">
      <c r="D378" s="21"/>
      <c r="F378" s="21"/>
      <c r="G378" s="21"/>
    </row>
    <row r="379" customFormat="false" ht="12.75" hidden="false" customHeight="false" outlineLevel="0" collapsed="false">
      <c r="D379" s="21"/>
      <c r="F379" s="21"/>
      <c r="G379" s="21"/>
    </row>
    <row r="380" customFormat="false" ht="12.75" hidden="false" customHeight="false" outlineLevel="0" collapsed="false">
      <c r="D380" s="21"/>
      <c r="F380" s="21"/>
      <c r="G380" s="21"/>
    </row>
    <row r="381" customFormat="false" ht="12.75" hidden="false" customHeight="false" outlineLevel="0" collapsed="false">
      <c r="D381" s="21"/>
      <c r="F381" s="21"/>
      <c r="G381" s="21"/>
    </row>
    <row r="382" customFormat="false" ht="12.75" hidden="false" customHeight="false" outlineLevel="0" collapsed="false">
      <c r="D382" s="21"/>
      <c r="F382" s="21"/>
      <c r="G382" s="21"/>
    </row>
    <row r="383" customFormat="false" ht="12.75" hidden="false" customHeight="false" outlineLevel="0" collapsed="false">
      <c r="D383" s="21"/>
      <c r="F383" s="21"/>
      <c r="G383" s="21"/>
    </row>
    <row r="384" customFormat="false" ht="12.75" hidden="false" customHeight="false" outlineLevel="0" collapsed="false">
      <c r="D384" s="21"/>
      <c r="F384" s="21"/>
      <c r="G384" s="21"/>
    </row>
    <row r="385" customFormat="false" ht="12.75" hidden="false" customHeight="false" outlineLevel="0" collapsed="false">
      <c r="D385" s="21"/>
      <c r="F385" s="21"/>
      <c r="G385" s="21"/>
    </row>
    <row r="386" customFormat="false" ht="12.75" hidden="false" customHeight="false" outlineLevel="0" collapsed="false">
      <c r="D386" s="21"/>
      <c r="F386" s="21"/>
      <c r="G386" s="21"/>
    </row>
    <row r="387" customFormat="false" ht="12.75" hidden="false" customHeight="false" outlineLevel="0" collapsed="false">
      <c r="D387" s="21"/>
      <c r="F387" s="21"/>
      <c r="G387" s="21"/>
    </row>
    <row r="388" customFormat="false" ht="12.75" hidden="false" customHeight="false" outlineLevel="0" collapsed="false">
      <c r="D388" s="21"/>
      <c r="F388" s="21"/>
      <c r="G388" s="21"/>
    </row>
    <row r="389" customFormat="false" ht="12.75" hidden="false" customHeight="false" outlineLevel="0" collapsed="false">
      <c r="D389" s="21"/>
      <c r="F389" s="21"/>
      <c r="G389" s="21"/>
    </row>
    <row r="390" customFormat="false" ht="12.75" hidden="false" customHeight="false" outlineLevel="0" collapsed="false">
      <c r="D390" s="21"/>
      <c r="F390" s="21"/>
      <c r="G390" s="21"/>
    </row>
    <row r="391" customFormat="false" ht="12.75" hidden="false" customHeight="false" outlineLevel="0" collapsed="false">
      <c r="D391" s="21"/>
      <c r="F391" s="21"/>
      <c r="G391" s="21"/>
    </row>
    <row r="392" customFormat="false" ht="12.75" hidden="false" customHeight="false" outlineLevel="0" collapsed="false">
      <c r="D392" s="21"/>
      <c r="F392" s="21"/>
      <c r="G392" s="21"/>
    </row>
    <row r="393" customFormat="false" ht="12.75" hidden="false" customHeight="false" outlineLevel="0" collapsed="false">
      <c r="D393" s="21"/>
      <c r="F393" s="21"/>
      <c r="G393" s="21"/>
    </row>
    <row r="394" customFormat="false" ht="12.75" hidden="false" customHeight="false" outlineLevel="0" collapsed="false">
      <c r="D394" s="21"/>
      <c r="F394" s="21"/>
      <c r="G394" s="21"/>
    </row>
    <row r="395" customFormat="false" ht="12.75" hidden="false" customHeight="false" outlineLevel="0" collapsed="false">
      <c r="D395" s="21"/>
      <c r="F395" s="21"/>
      <c r="G395" s="21"/>
    </row>
    <row r="396" customFormat="false" ht="12.75" hidden="false" customHeight="false" outlineLevel="0" collapsed="false">
      <c r="D396" s="21"/>
      <c r="F396" s="21"/>
      <c r="G396" s="21"/>
    </row>
    <row r="397" customFormat="false" ht="12.75" hidden="false" customHeight="false" outlineLevel="0" collapsed="false">
      <c r="D397" s="21"/>
      <c r="F397" s="21"/>
      <c r="G397" s="21"/>
    </row>
    <row r="398" customFormat="false" ht="12.75" hidden="false" customHeight="false" outlineLevel="0" collapsed="false">
      <c r="D398" s="21"/>
      <c r="F398" s="21"/>
      <c r="G398" s="21"/>
    </row>
    <row r="399" customFormat="false" ht="12.75" hidden="false" customHeight="false" outlineLevel="0" collapsed="false">
      <c r="D399" s="21"/>
      <c r="F399" s="21"/>
      <c r="G399" s="21"/>
    </row>
    <row r="400" customFormat="false" ht="12.75" hidden="false" customHeight="false" outlineLevel="0" collapsed="false">
      <c r="D400" s="21"/>
      <c r="F400" s="21"/>
      <c r="G400" s="21"/>
    </row>
    <row r="401" customFormat="false" ht="12.75" hidden="false" customHeight="false" outlineLevel="0" collapsed="false">
      <c r="D401" s="21"/>
      <c r="F401" s="21"/>
      <c r="G401" s="21"/>
    </row>
    <row r="402" customFormat="false" ht="12.75" hidden="false" customHeight="false" outlineLevel="0" collapsed="false">
      <c r="D402" s="21"/>
      <c r="F402" s="21"/>
      <c r="G402" s="21"/>
    </row>
    <row r="403" customFormat="false" ht="12.75" hidden="false" customHeight="false" outlineLevel="0" collapsed="false">
      <c r="D403" s="21"/>
      <c r="F403" s="21"/>
      <c r="G403" s="21"/>
    </row>
    <row r="404" customFormat="false" ht="12.75" hidden="false" customHeight="false" outlineLevel="0" collapsed="false">
      <c r="D404" s="21"/>
      <c r="F404" s="21"/>
      <c r="G404" s="21"/>
    </row>
    <row r="405" customFormat="false" ht="12.75" hidden="false" customHeight="false" outlineLevel="0" collapsed="false">
      <c r="D405" s="21"/>
      <c r="F405" s="21"/>
      <c r="G405" s="21"/>
    </row>
    <row r="406" customFormat="false" ht="12.75" hidden="false" customHeight="false" outlineLevel="0" collapsed="false">
      <c r="D406" s="21"/>
      <c r="F406" s="21"/>
      <c r="G406" s="21"/>
    </row>
    <row r="407" customFormat="false" ht="12.75" hidden="false" customHeight="false" outlineLevel="0" collapsed="false">
      <c r="D407" s="21"/>
      <c r="F407" s="21"/>
      <c r="G407" s="21"/>
    </row>
    <row r="408" customFormat="false" ht="12.75" hidden="false" customHeight="false" outlineLevel="0" collapsed="false">
      <c r="D408" s="21"/>
      <c r="F408" s="21"/>
      <c r="G408" s="21"/>
    </row>
    <row r="409" customFormat="false" ht="12.75" hidden="false" customHeight="false" outlineLevel="0" collapsed="false">
      <c r="D409" s="21"/>
      <c r="F409" s="21"/>
      <c r="G409" s="21"/>
    </row>
    <row r="410" customFormat="false" ht="12.75" hidden="false" customHeight="false" outlineLevel="0" collapsed="false">
      <c r="D410" s="21"/>
      <c r="F410" s="21"/>
      <c r="G410" s="21"/>
    </row>
    <row r="411" customFormat="false" ht="12.75" hidden="false" customHeight="false" outlineLevel="0" collapsed="false">
      <c r="D411" s="21"/>
      <c r="F411" s="21"/>
      <c r="G411" s="21"/>
    </row>
    <row r="412" customFormat="false" ht="12.75" hidden="false" customHeight="false" outlineLevel="0" collapsed="false">
      <c r="D412" s="21"/>
      <c r="F412" s="21"/>
      <c r="G412" s="21"/>
    </row>
    <row r="413" customFormat="false" ht="12.75" hidden="false" customHeight="false" outlineLevel="0" collapsed="false">
      <c r="D413" s="21"/>
      <c r="F413" s="21"/>
      <c r="G413" s="21"/>
    </row>
    <row r="414" customFormat="false" ht="12.75" hidden="false" customHeight="false" outlineLevel="0" collapsed="false">
      <c r="D414" s="21"/>
      <c r="F414" s="21"/>
      <c r="G414" s="21"/>
    </row>
    <row r="415" customFormat="false" ht="12.75" hidden="false" customHeight="false" outlineLevel="0" collapsed="false">
      <c r="D415" s="21"/>
      <c r="F415" s="21"/>
      <c r="G415" s="21"/>
    </row>
    <row r="416" customFormat="false" ht="12.75" hidden="false" customHeight="false" outlineLevel="0" collapsed="false">
      <c r="D416" s="21"/>
      <c r="F416" s="21"/>
      <c r="G416" s="21"/>
    </row>
    <row r="417" customFormat="false" ht="12.75" hidden="false" customHeight="false" outlineLevel="0" collapsed="false">
      <c r="D417" s="21"/>
      <c r="F417" s="21"/>
      <c r="G417" s="21"/>
    </row>
    <row r="418" customFormat="false" ht="12.75" hidden="false" customHeight="false" outlineLevel="0" collapsed="false">
      <c r="D418" s="21"/>
      <c r="F418" s="21"/>
      <c r="G418" s="21"/>
    </row>
    <row r="419" customFormat="false" ht="12.75" hidden="false" customHeight="false" outlineLevel="0" collapsed="false">
      <c r="D419" s="21"/>
      <c r="F419" s="21"/>
      <c r="G419" s="21"/>
    </row>
    <row r="420" customFormat="false" ht="12.75" hidden="false" customHeight="false" outlineLevel="0" collapsed="false">
      <c r="D420" s="21"/>
      <c r="F420" s="21"/>
      <c r="G420" s="21"/>
    </row>
    <row r="421" customFormat="false" ht="12.75" hidden="false" customHeight="false" outlineLevel="0" collapsed="false">
      <c r="D421" s="21"/>
      <c r="F421" s="21"/>
      <c r="G421" s="21"/>
    </row>
    <row r="422" customFormat="false" ht="12.75" hidden="false" customHeight="false" outlineLevel="0" collapsed="false">
      <c r="D422" s="21"/>
      <c r="F422" s="21"/>
      <c r="G422" s="21"/>
    </row>
    <row r="423" customFormat="false" ht="12.75" hidden="false" customHeight="false" outlineLevel="0" collapsed="false">
      <c r="D423" s="21"/>
      <c r="F423" s="21"/>
      <c r="G423" s="21"/>
    </row>
    <row r="424" customFormat="false" ht="12.75" hidden="false" customHeight="false" outlineLevel="0" collapsed="false">
      <c r="D424" s="21"/>
      <c r="F424" s="21"/>
      <c r="G424" s="21"/>
    </row>
    <row r="425" customFormat="false" ht="12.75" hidden="false" customHeight="false" outlineLevel="0" collapsed="false">
      <c r="D425" s="21"/>
      <c r="F425" s="21"/>
      <c r="G425" s="21"/>
    </row>
    <row r="426" customFormat="false" ht="12.75" hidden="false" customHeight="false" outlineLevel="0" collapsed="false">
      <c r="D426" s="21"/>
      <c r="F426" s="21"/>
      <c r="G426" s="21"/>
    </row>
    <row r="427" customFormat="false" ht="12.75" hidden="false" customHeight="false" outlineLevel="0" collapsed="false">
      <c r="D427" s="21"/>
      <c r="F427" s="21"/>
      <c r="G427" s="21"/>
    </row>
    <row r="428" customFormat="false" ht="12.75" hidden="false" customHeight="false" outlineLevel="0" collapsed="false">
      <c r="D428" s="21"/>
      <c r="F428" s="21"/>
      <c r="G428" s="21"/>
    </row>
    <row r="429" customFormat="false" ht="12.75" hidden="false" customHeight="false" outlineLevel="0" collapsed="false">
      <c r="D429" s="21"/>
      <c r="F429" s="21"/>
      <c r="G429" s="21"/>
    </row>
    <row r="430" customFormat="false" ht="12.75" hidden="false" customHeight="false" outlineLevel="0" collapsed="false">
      <c r="D430" s="21"/>
      <c r="F430" s="21"/>
      <c r="G430" s="21"/>
    </row>
    <row r="431" customFormat="false" ht="12.75" hidden="false" customHeight="false" outlineLevel="0" collapsed="false">
      <c r="D431" s="21"/>
      <c r="F431" s="21"/>
      <c r="G431" s="21"/>
    </row>
    <row r="432" customFormat="false" ht="12.75" hidden="false" customHeight="false" outlineLevel="0" collapsed="false">
      <c r="D432" s="21"/>
      <c r="F432" s="21"/>
      <c r="G432" s="21"/>
    </row>
    <row r="433" customFormat="false" ht="12.75" hidden="false" customHeight="false" outlineLevel="0" collapsed="false">
      <c r="D433" s="21"/>
      <c r="F433" s="21"/>
      <c r="G433" s="21"/>
    </row>
    <row r="434" customFormat="false" ht="12.75" hidden="false" customHeight="false" outlineLevel="0" collapsed="false">
      <c r="D434" s="21"/>
      <c r="F434" s="21"/>
      <c r="G434" s="21"/>
    </row>
    <row r="435" customFormat="false" ht="12.75" hidden="false" customHeight="false" outlineLevel="0" collapsed="false">
      <c r="D435" s="21"/>
      <c r="F435" s="21"/>
      <c r="G435" s="21"/>
    </row>
    <row r="436" customFormat="false" ht="12.75" hidden="false" customHeight="false" outlineLevel="0" collapsed="false">
      <c r="D436" s="21"/>
      <c r="F436" s="21"/>
      <c r="G436" s="21"/>
    </row>
    <row r="437" customFormat="false" ht="12.75" hidden="false" customHeight="false" outlineLevel="0" collapsed="false">
      <c r="D437" s="21"/>
      <c r="F437" s="21"/>
      <c r="G437" s="21"/>
    </row>
    <row r="438" customFormat="false" ht="12.75" hidden="false" customHeight="false" outlineLevel="0" collapsed="false">
      <c r="D438" s="21"/>
      <c r="F438" s="21"/>
      <c r="G438" s="21"/>
    </row>
    <row r="439" customFormat="false" ht="12.75" hidden="false" customHeight="false" outlineLevel="0" collapsed="false">
      <c r="D439" s="21"/>
      <c r="F439" s="21"/>
      <c r="G439" s="21"/>
    </row>
    <row r="440" customFormat="false" ht="12.75" hidden="false" customHeight="false" outlineLevel="0" collapsed="false">
      <c r="D440" s="21"/>
      <c r="F440" s="21"/>
      <c r="G440" s="21"/>
    </row>
    <row r="441" customFormat="false" ht="12.75" hidden="false" customHeight="false" outlineLevel="0" collapsed="false">
      <c r="D441" s="21"/>
      <c r="F441" s="21"/>
      <c r="G441" s="21"/>
    </row>
    <row r="442" customFormat="false" ht="12.75" hidden="false" customHeight="false" outlineLevel="0" collapsed="false">
      <c r="D442" s="21"/>
      <c r="F442" s="21"/>
      <c r="G442" s="21"/>
    </row>
    <row r="443" customFormat="false" ht="12.75" hidden="false" customHeight="false" outlineLevel="0" collapsed="false">
      <c r="D443" s="21"/>
      <c r="F443" s="21"/>
      <c r="G443" s="21"/>
    </row>
    <row r="444" customFormat="false" ht="12.75" hidden="false" customHeight="false" outlineLevel="0" collapsed="false">
      <c r="D444" s="21"/>
      <c r="F444" s="21"/>
      <c r="G444" s="21"/>
    </row>
    <row r="445" customFormat="false" ht="12.75" hidden="false" customHeight="false" outlineLevel="0" collapsed="false">
      <c r="D445" s="21"/>
      <c r="F445" s="21"/>
      <c r="G445" s="21"/>
    </row>
    <row r="446" customFormat="false" ht="12.75" hidden="false" customHeight="false" outlineLevel="0" collapsed="false">
      <c r="D446" s="21"/>
      <c r="F446" s="21"/>
      <c r="G446" s="21"/>
    </row>
    <row r="447" customFormat="false" ht="12.75" hidden="false" customHeight="false" outlineLevel="0" collapsed="false">
      <c r="D447" s="21"/>
      <c r="F447" s="21"/>
      <c r="G447" s="21"/>
    </row>
    <row r="448" customFormat="false" ht="12.75" hidden="false" customHeight="false" outlineLevel="0" collapsed="false">
      <c r="D448" s="21"/>
      <c r="F448" s="21"/>
      <c r="G448" s="21"/>
    </row>
    <row r="449" customFormat="false" ht="12.75" hidden="false" customHeight="false" outlineLevel="0" collapsed="false">
      <c r="D449" s="21"/>
      <c r="F449" s="21"/>
      <c r="G449" s="21"/>
    </row>
    <row r="450" customFormat="false" ht="12.75" hidden="false" customHeight="false" outlineLevel="0" collapsed="false">
      <c r="D450" s="21"/>
      <c r="F450" s="21"/>
      <c r="G450" s="21"/>
    </row>
    <row r="451" customFormat="false" ht="12.75" hidden="false" customHeight="false" outlineLevel="0" collapsed="false">
      <c r="D451" s="21"/>
      <c r="F451" s="21"/>
      <c r="G451" s="21"/>
    </row>
    <row r="452" customFormat="false" ht="12.75" hidden="false" customHeight="false" outlineLevel="0" collapsed="false">
      <c r="D452" s="21"/>
      <c r="F452" s="21"/>
      <c r="G452" s="21"/>
    </row>
    <row r="453" customFormat="false" ht="12.75" hidden="false" customHeight="false" outlineLevel="0" collapsed="false">
      <c r="D453" s="21"/>
      <c r="F453" s="21"/>
      <c r="G453" s="21"/>
    </row>
    <row r="454" customFormat="false" ht="12.75" hidden="false" customHeight="false" outlineLevel="0" collapsed="false">
      <c r="D454" s="21"/>
      <c r="F454" s="21"/>
      <c r="G454" s="21"/>
    </row>
    <row r="455" customFormat="false" ht="12.75" hidden="false" customHeight="false" outlineLevel="0" collapsed="false">
      <c r="D455" s="21"/>
      <c r="F455" s="21"/>
      <c r="G455" s="21"/>
    </row>
    <row r="456" customFormat="false" ht="12.75" hidden="false" customHeight="false" outlineLevel="0" collapsed="false">
      <c r="D456" s="21"/>
      <c r="F456" s="21"/>
      <c r="G456" s="21"/>
    </row>
    <row r="457" customFormat="false" ht="12.75" hidden="false" customHeight="false" outlineLevel="0" collapsed="false">
      <c r="D457" s="21"/>
      <c r="F457" s="21"/>
      <c r="G457" s="21"/>
    </row>
    <row r="458" customFormat="false" ht="12.75" hidden="false" customHeight="false" outlineLevel="0" collapsed="false">
      <c r="D458" s="21"/>
      <c r="F458" s="21"/>
      <c r="G458" s="21"/>
    </row>
    <row r="459" customFormat="false" ht="12.75" hidden="false" customHeight="false" outlineLevel="0" collapsed="false">
      <c r="D459" s="21"/>
      <c r="F459" s="21"/>
      <c r="G459" s="21"/>
    </row>
    <row r="460" customFormat="false" ht="12.75" hidden="false" customHeight="false" outlineLevel="0" collapsed="false">
      <c r="D460" s="21"/>
      <c r="F460" s="21"/>
      <c r="G460" s="21"/>
    </row>
    <row r="461" customFormat="false" ht="12.75" hidden="false" customHeight="false" outlineLevel="0" collapsed="false">
      <c r="D461" s="21"/>
      <c r="F461" s="21"/>
      <c r="G461" s="21"/>
    </row>
    <row r="462" customFormat="false" ht="12.75" hidden="false" customHeight="false" outlineLevel="0" collapsed="false">
      <c r="D462" s="21"/>
      <c r="F462" s="21"/>
      <c r="G462" s="21"/>
    </row>
    <row r="463" customFormat="false" ht="12.75" hidden="false" customHeight="false" outlineLevel="0" collapsed="false">
      <c r="D463" s="21"/>
      <c r="F463" s="21"/>
      <c r="G463" s="21"/>
    </row>
    <row r="464" customFormat="false" ht="12.75" hidden="false" customHeight="false" outlineLevel="0" collapsed="false">
      <c r="D464" s="21"/>
      <c r="F464" s="21"/>
      <c r="G464" s="21"/>
    </row>
    <row r="465" customFormat="false" ht="12.75" hidden="false" customHeight="false" outlineLevel="0" collapsed="false">
      <c r="D465" s="21"/>
      <c r="F465" s="21"/>
      <c r="G465" s="21"/>
    </row>
    <row r="466" customFormat="false" ht="12.75" hidden="false" customHeight="false" outlineLevel="0" collapsed="false">
      <c r="D466" s="21"/>
      <c r="F466" s="21"/>
      <c r="G466" s="21"/>
    </row>
    <row r="467" customFormat="false" ht="12.75" hidden="false" customHeight="false" outlineLevel="0" collapsed="false">
      <c r="D467" s="21"/>
      <c r="F467" s="21"/>
      <c r="G467" s="21"/>
    </row>
    <row r="468" customFormat="false" ht="12.75" hidden="false" customHeight="false" outlineLevel="0" collapsed="false">
      <c r="D468" s="21"/>
      <c r="F468" s="21"/>
      <c r="G468" s="21"/>
    </row>
    <row r="469" customFormat="false" ht="12.75" hidden="false" customHeight="false" outlineLevel="0" collapsed="false">
      <c r="D469" s="21"/>
      <c r="F469" s="21"/>
      <c r="G469" s="21"/>
    </row>
    <row r="470" customFormat="false" ht="12.75" hidden="false" customHeight="false" outlineLevel="0" collapsed="false">
      <c r="D470" s="21"/>
      <c r="F470" s="21"/>
      <c r="G470" s="21"/>
    </row>
    <row r="471" customFormat="false" ht="12.75" hidden="false" customHeight="false" outlineLevel="0" collapsed="false">
      <c r="D471" s="21"/>
      <c r="F471" s="21"/>
      <c r="G471" s="21"/>
    </row>
    <row r="472" customFormat="false" ht="12.75" hidden="false" customHeight="false" outlineLevel="0" collapsed="false">
      <c r="D472" s="21"/>
      <c r="F472" s="21"/>
      <c r="G472" s="21"/>
    </row>
    <row r="473" customFormat="false" ht="12.75" hidden="false" customHeight="false" outlineLevel="0" collapsed="false">
      <c r="D473" s="21"/>
      <c r="F473" s="21"/>
      <c r="G473" s="21"/>
    </row>
    <row r="474" customFormat="false" ht="12.75" hidden="false" customHeight="false" outlineLevel="0" collapsed="false">
      <c r="D474" s="21"/>
      <c r="F474" s="21"/>
      <c r="G474" s="21"/>
    </row>
    <row r="475" customFormat="false" ht="12.75" hidden="false" customHeight="false" outlineLevel="0" collapsed="false">
      <c r="D475" s="21"/>
      <c r="F475" s="21"/>
      <c r="G475" s="21"/>
    </row>
    <row r="476" customFormat="false" ht="12.75" hidden="false" customHeight="false" outlineLevel="0" collapsed="false">
      <c r="D476" s="21"/>
      <c r="F476" s="21"/>
      <c r="G476" s="21"/>
    </row>
    <row r="477" customFormat="false" ht="12.75" hidden="false" customHeight="false" outlineLevel="0" collapsed="false">
      <c r="D477" s="21"/>
      <c r="F477" s="21"/>
      <c r="G477" s="21"/>
    </row>
    <row r="478" customFormat="false" ht="12.75" hidden="false" customHeight="false" outlineLevel="0" collapsed="false">
      <c r="D478" s="21"/>
      <c r="F478" s="21"/>
      <c r="G478" s="21"/>
    </row>
    <row r="479" customFormat="false" ht="12.75" hidden="false" customHeight="false" outlineLevel="0" collapsed="false">
      <c r="D479" s="21"/>
      <c r="F479" s="21"/>
      <c r="G479" s="21"/>
    </row>
    <row r="480" customFormat="false" ht="12.75" hidden="false" customHeight="false" outlineLevel="0" collapsed="false">
      <c r="D480" s="21"/>
      <c r="F480" s="21"/>
      <c r="G480" s="21"/>
    </row>
    <row r="481" customFormat="false" ht="12.75" hidden="false" customHeight="false" outlineLevel="0" collapsed="false">
      <c r="D481" s="21"/>
      <c r="F481" s="21"/>
      <c r="G481" s="21"/>
    </row>
    <row r="482" customFormat="false" ht="12.75" hidden="false" customHeight="false" outlineLevel="0" collapsed="false">
      <c r="D482" s="21"/>
      <c r="F482" s="21"/>
      <c r="G482" s="21"/>
    </row>
    <row r="483" customFormat="false" ht="12.75" hidden="false" customHeight="false" outlineLevel="0" collapsed="false">
      <c r="D483" s="21"/>
      <c r="F483" s="21"/>
      <c r="G483" s="21"/>
    </row>
    <row r="484" customFormat="false" ht="12.75" hidden="false" customHeight="false" outlineLevel="0" collapsed="false">
      <c r="D484" s="21"/>
      <c r="F484" s="21"/>
      <c r="G484" s="21"/>
    </row>
    <row r="485" customFormat="false" ht="12.75" hidden="false" customHeight="false" outlineLevel="0" collapsed="false">
      <c r="D485" s="21"/>
      <c r="F485" s="21"/>
      <c r="G485" s="21"/>
    </row>
    <row r="486" customFormat="false" ht="12.75" hidden="false" customHeight="false" outlineLevel="0" collapsed="false">
      <c r="D486" s="21"/>
      <c r="F486" s="21"/>
      <c r="G486" s="21"/>
    </row>
    <row r="487" customFormat="false" ht="12.75" hidden="false" customHeight="false" outlineLevel="0" collapsed="false">
      <c r="D487" s="21"/>
      <c r="F487" s="21"/>
      <c r="G487" s="21"/>
    </row>
    <row r="488" customFormat="false" ht="12.75" hidden="false" customHeight="false" outlineLevel="0" collapsed="false">
      <c r="D488" s="21"/>
      <c r="F488" s="21"/>
      <c r="G488" s="21"/>
    </row>
    <row r="489" customFormat="false" ht="12.75" hidden="false" customHeight="false" outlineLevel="0" collapsed="false">
      <c r="D489" s="21"/>
      <c r="F489" s="21"/>
      <c r="G489" s="21"/>
    </row>
    <row r="490" customFormat="false" ht="12.75" hidden="false" customHeight="false" outlineLevel="0" collapsed="false">
      <c r="D490" s="21"/>
      <c r="F490" s="21"/>
      <c r="G490" s="21"/>
    </row>
    <row r="491" customFormat="false" ht="12.75" hidden="false" customHeight="false" outlineLevel="0" collapsed="false">
      <c r="D491" s="21"/>
      <c r="F491" s="21"/>
      <c r="G491" s="21"/>
    </row>
    <row r="492" customFormat="false" ht="12.75" hidden="false" customHeight="false" outlineLevel="0" collapsed="false">
      <c r="D492" s="21"/>
      <c r="F492" s="21"/>
      <c r="G492" s="21"/>
    </row>
    <row r="493" customFormat="false" ht="12.75" hidden="false" customHeight="false" outlineLevel="0" collapsed="false">
      <c r="D493" s="21"/>
      <c r="F493" s="21"/>
      <c r="G493" s="21"/>
    </row>
    <row r="494" customFormat="false" ht="12.75" hidden="false" customHeight="false" outlineLevel="0" collapsed="false">
      <c r="D494" s="21"/>
      <c r="F494" s="21"/>
      <c r="G494" s="21"/>
    </row>
    <row r="495" customFormat="false" ht="12.75" hidden="false" customHeight="false" outlineLevel="0" collapsed="false">
      <c r="D495" s="21"/>
      <c r="F495" s="21"/>
      <c r="G495" s="21"/>
    </row>
    <row r="496" customFormat="false" ht="12.75" hidden="false" customHeight="false" outlineLevel="0" collapsed="false">
      <c r="D496" s="21"/>
      <c r="F496" s="21"/>
      <c r="G496" s="21"/>
    </row>
    <row r="497" customFormat="false" ht="12.75" hidden="false" customHeight="false" outlineLevel="0" collapsed="false">
      <c r="D497" s="21"/>
      <c r="F497" s="21"/>
      <c r="G497" s="21"/>
    </row>
    <row r="498" customFormat="false" ht="12.75" hidden="false" customHeight="false" outlineLevel="0" collapsed="false">
      <c r="D498" s="21"/>
      <c r="F498" s="21"/>
      <c r="G498" s="21"/>
    </row>
    <row r="499" customFormat="false" ht="12.75" hidden="false" customHeight="false" outlineLevel="0" collapsed="false">
      <c r="D499" s="21"/>
      <c r="F499" s="21"/>
      <c r="G499" s="21"/>
    </row>
    <row r="500" customFormat="false" ht="12.75" hidden="false" customHeight="false" outlineLevel="0" collapsed="false">
      <c r="D500" s="21"/>
      <c r="F500" s="21"/>
      <c r="G500" s="21"/>
    </row>
    <row r="501" customFormat="false" ht="12.75" hidden="false" customHeight="false" outlineLevel="0" collapsed="false">
      <c r="D501" s="21"/>
      <c r="F501" s="21"/>
      <c r="G501" s="21"/>
    </row>
    <row r="502" customFormat="false" ht="12.75" hidden="false" customHeight="false" outlineLevel="0" collapsed="false">
      <c r="D502" s="21"/>
      <c r="F502" s="21"/>
      <c r="G502" s="21"/>
    </row>
    <row r="503" customFormat="false" ht="12.75" hidden="false" customHeight="false" outlineLevel="0" collapsed="false">
      <c r="D503" s="21"/>
      <c r="F503" s="21"/>
      <c r="G503" s="21"/>
    </row>
    <row r="504" customFormat="false" ht="12.75" hidden="false" customHeight="false" outlineLevel="0" collapsed="false">
      <c r="D504" s="21"/>
      <c r="F504" s="21"/>
      <c r="G504" s="21"/>
    </row>
    <row r="505" customFormat="false" ht="12.75" hidden="false" customHeight="false" outlineLevel="0" collapsed="false">
      <c r="D505" s="21"/>
      <c r="F505" s="21"/>
      <c r="G505" s="21"/>
    </row>
    <row r="506" customFormat="false" ht="12.75" hidden="false" customHeight="false" outlineLevel="0" collapsed="false">
      <c r="D506" s="21"/>
      <c r="F506" s="21"/>
      <c r="G506" s="21"/>
    </row>
    <row r="507" customFormat="false" ht="12.75" hidden="false" customHeight="false" outlineLevel="0" collapsed="false">
      <c r="D507" s="21"/>
      <c r="F507" s="21"/>
      <c r="G507" s="21"/>
    </row>
    <row r="508" customFormat="false" ht="12.75" hidden="false" customHeight="false" outlineLevel="0" collapsed="false">
      <c r="D508" s="21"/>
      <c r="F508" s="21"/>
      <c r="G508" s="21"/>
    </row>
    <row r="509" customFormat="false" ht="12.75" hidden="false" customHeight="false" outlineLevel="0" collapsed="false">
      <c r="D509" s="21"/>
      <c r="F509" s="21"/>
      <c r="G509" s="21"/>
    </row>
    <row r="510" customFormat="false" ht="12.75" hidden="false" customHeight="false" outlineLevel="0" collapsed="false">
      <c r="D510" s="21"/>
      <c r="F510" s="21"/>
      <c r="G510" s="21"/>
    </row>
    <row r="511" customFormat="false" ht="12.75" hidden="false" customHeight="false" outlineLevel="0" collapsed="false">
      <c r="D511" s="21"/>
      <c r="F511" s="21"/>
      <c r="G511" s="21"/>
    </row>
    <row r="512" customFormat="false" ht="12.75" hidden="false" customHeight="false" outlineLevel="0" collapsed="false">
      <c r="D512" s="21"/>
      <c r="F512" s="21"/>
      <c r="G512" s="21"/>
    </row>
    <row r="513" customFormat="false" ht="12.75" hidden="false" customHeight="false" outlineLevel="0" collapsed="false">
      <c r="D513" s="21"/>
      <c r="F513" s="21"/>
      <c r="G513" s="21"/>
    </row>
    <row r="514" customFormat="false" ht="12.75" hidden="false" customHeight="false" outlineLevel="0" collapsed="false">
      <c r="D514" s="21"/>
      <c r="F514" s="21"/>
      <c r="G514" s="21"/>
    </row>
    <row r="515" customFormat="false" ht="12.75" hidden="false" customHeight="false" outlineLevel="0" collapsed="false">
      <c r="D515" s="21"/>
      <c r="F515" s="21"/>
      <c r="G515" s="21"/>
    </row>
    <row r="516" customFormat="false" ht="12.75" hidden="false" customHeight="false" outlineLevel="0" collapsed="false">
      <c r="D516" s="21"/>
      <c r="F516" s="21"/>
      <c r="G516" s="21"/>
    </row>
    <row r="517" customFormat="false" ht="12.75" hidden="false" customHeight="false" outlineLevel="0" collapsed="false">
      <c r="D517" s="21"/>
      <c r="F517" s="21"/>
      <c r="G517" s="21"/>
    </row>
    <row r="518" customFormat="false" ht="12.75" hidden="false" customHeight="false" outlineLevel="0" collapsed="false">
      <c r="D518" s="21"/>
      <c r="F518" s="21"/>
      <c r="G518" s="21"/>
    </row>
    <row r="519" customFormat="false" ht="12.75" hidden="false" customHeight="false" outlineLevel="0" collapsed="false">
      <c r="D519" s="21"/>
      <c r="F519" s="21"/>
      <c r="G519" s="21"/>
    </row>
    <row r="520" customFormat="false" ht="12.75" hidden="false" customHeight="false" outlineLevel="0" collapsed="false">
      <c r="D520" s="21"/>
      <c r="F520" s="21"/>
      <c r="G520" s="21"/>
    </row>
    <row r="521" customFormat="false" ht="12.75" hidden="false" customHeight="false" outlineLevel="0" collapsed="false">
      <c r="D521" s="21"/>
      <c r="F521" s="21"/>
      <c r="G521" s="21"/>
    </row>
    <row r="522" customFormat="false" ht="12.75" hidden="false" customHeight="false" outlineLevel="0" collapsed="false">
      <c r="D522" s="21"/>
      <c r="F522" s="21"/>
      <c r="G522" s="21"/>
    </row>
    <row r="523" customFormat="false" ht="12.75" hidden="false" customHeight="false" outlineLevel="0" collapsed="false">
      <c r="D523" s="21"/>
      <c r="F523" s="21"/>
      <c r="G523" s="21"/>
    </row>
    <row r="524" customFormat="false" ht="12.75" hidden="false" customHeight="false" outlineLevel="0" collapsed="false">
      <c r="D524" s="21"/>
      <c r="F524" s="21"/>
      <c r="G524" s="21"/>
    </row>
    <row r="525" customFormat="false" ht="12.75" hidden="false" customHeight="false" outlineLevel="0" collapsed="false">
      <c r="D525" s="21"/>
      <c r="F525" s="21"/>
      <c r="G525" s="21"/>
    </row>
    <row r="526" customFormat="false" ht="12.75" hidden="false" customHeight="false" outlineLevel="0" collapsed="false">
      <c r="D526" s="21"/>
      <c r="F526" s="21"/>
      <c r="G526" s="21"/>
    </row>
    <row r="527" customFormat="false" ht="12.75" hidden="false" customHeight="false" outlineLevel="0" collapsed="false">
      <c r="D527" s="21"/>
      <c r="F527" s="21"/>
      <c r="G527" s="21"/>
    </row>
    <row r="528" customFormat="false" ht="12.75" hidden="false" customHeight="false" outlineLevel="0" collapsed="false">
      <c r="D528" s="21"/>
      <c r="F528" s="21"/>
      <c r="G528" s="21"/>
    </row>
    <row r="529" customFormat="false" ht="12.75" hidden="false" customHeight="false" outlineLevel="0" collapsed="false">
      <c r="D529" s="21"/>
      <c r="F529" s="21"/>
      <c r="G529" s="21"/>
    </row>
    <row r="530" customFormat="false" ht="12.75" hidden="false" customHeight="false" outlineLevel="0" collapsed="false">
      <c r="D530" s="21"/>
      <c r="F530" s="21"/>
      <c r="G530" s="21"/>
    </row>
    <row r="531" customFormat="false" ht="12.75" hidden="false" customHeight="false" outlineLevel="0" collapsed="false">
      <c r="D531" s="21"/>
      <c r="F531" s="21"/>
      <c r="G531" s="21"/>
    </row>
    <row r="532" customFormat="false" ht="12.75" hidden="false" customHeight="false" outlineLevel="0" collapsed="false">
      <c r="D532" s="21"/>
      <c r="F532" s="21"/>
      <c r="G532" s="21"/>
    </row>
    <row r="533" customFormat="false" ht="12.75" hidden="false" customHeight="false" outlineLevel="0" collapsed="false">
      <c r="D533" s="21"/>
      <c r="F533" s="21"/>
      <c r="G533" s="21"/>
    </row>
    <row r="534" customFormat="false" ht="12.75" hidden="false" customHeight="false" outlineLevel="0" collapsed="false">
      <c r="D534" s="21"/>
      <c r="F534" s="21"/>
      <c r="G534" s="21"/>
    </row>
    <row r="535" customFormat="false" ht="12.75" hidden="false" customHeight="false" outlineLevel="0" collapsed="false">
      <c r="D535" s="21"/>
      <c r="F535" s="21"/>
      <c r="G535" s="21"/>
    </row>
    <row r="536" customFormat="false" ht="12.75" hidden="false" customHeight="false" outlineLevel="0" collapsed="false">
      <c r="D536" s="21"/>
      <c r="F536" s="21"/>
      <c r="G536" s="21"/>
    </row>
    <row r="537" customFormat="false" ht="12.75" hidden="false" customHeight="false" outlineLevel="0" collapsed="false">
      <c r="D537" s="21"/>
      <c r="F537" s="21"/>
      <c r="G537" s="21"/>
    </row>
    <row r="538" customFormat="false" ht="12.75" hidden="false" customHeight="false" outlineLevel="0" collapsed="false">
      <c r="D538" s="21"/>
      <c r="F538" s="21"/>
      <c r="G538" s="21"/>
    </row>
    <row r="539" customFormat="false" ht="12.75" hidden="false" customHeight="false" outlineLevel="0" collapsed="false">
      <c r="D539" s="21"/>
      <c r="F539" s="21"/>
      <c r="G539" s="21"/>
    </row>
    <row r="540" customFormat="false" ht="12.75" hidden="false" customHeight="false" outlineLevel="0" collapsed="false">
      <c r="D540" s="21"/>
      <c r="F540" s="21"/>
      <c r="G540" s="21"/>
    </row>
    <row r="541" customFormat="false" ht="12.75" hidden="false" customHeight="false" outlineLevel="0" collapsed="false">
      <c r="D541" s="21"/>
      <c r="F541" s="21"/>
      <c r="G541" s="21"/>
    </row>
    <row r="542" customFormat="false" ht="12.75" hidden="false" customHeight="false" outlineLevel="0" collapsed="false">
      <c r="D542" s="21"/>
      <c r="F542" s="21"/>
      <c r="G542" s="21"/>
    </row>
    <row r="543" customFormat="false" ht="12.75" hidden="false" customHeight="false" outlineLevel="0" collapsed="false">
      <c r="D543" s="21"/>
      <c r="F543" s="21"/>
      <c r="G543" s="21"/>
    </row>
    <row r="544" customFormat="false" ht="12.75" hidden="false" customHeight="false" outlineLevel="0" collapsed="false">
      <c r="D544" s="21"/>
      <c r="F544" s="21"/>
      <c r="G544" s="21"/>
    </row>
    <row r="545" customFormat="false" ht="12.75" hidden="false" customHeight="false" outlineLevel="0" collapsed="false">
      <c r="D545" s="21"/>
      <c r="F545" s="21"/>
      <c r="G545" s="21"/>
    </row>
    <row r="546" customFormat="false" ht="12.75" hidden="false" customHeight="false" outlineLevel="0" collapsed="false">
      <c r="D546" s="21"/>
      <c r="F546" s="21"/>
      <c r="G546" s="21"/>
    </row>
    <row r="547" customFormat="false" ht="12.75" hidden="false" customHeight="false" outlineLevel="0" collapsed="false">
      <c r="D547" s="21"/>
      <c r="F547" s="21"/>
      <c r="G547" s="21"/>
    </row>
    <row r="548" customFormat="false" ht="12.75" hidden="false" customHeight="false" outlineLevel="0" collapsed="false">
      <c r="D548" s="21"/>
      <c r="F548" s="21"/>
      <c r="G548" s="21"/>
    </row>
    <row r="549" customFormat="false" ht="12.75" hidden="false" customHeight="false" outlineLevel="0" collapsed="false">
      <c r="D549" s="21"/>
      <c r="F549" s="21"/>
      <c r="G549" s="21"/>
    </row>
    <row r="550" customFormat="false" ht="12.75" hidden="false" customHeight="false" outlineLevel="0" collapsed="false">
      <c r="D550" s="21"/>
    </row>
    <row r="551" customFormat="false" ht="12.75" hidden="false" customHeight="false" outlineLevel="0" collapsed="false">
      <c r="D551" s="21"/>
    </row>
    <row r="552" customFormat="false" ht="12.75" hidden="false" customHeight="false" outlineLevel="0" collapsed="false">
      <c r="D552" s="21"/>
    </row>
    <row r="553" customFormat="false" ht="12.75" hidden="false" customHeight="false" outlineLevel="0" collapsed="false">
      <c r="D553" s="21"/>
    </row>
    <row r="554" customFormat="false" ht="12.75" hidden="false" customHeight="false" outlineLevel="0" collapsed="false">
      <c r="D554" s="21"/>
    </row>
    <row r="555" customFormat="false" ht="12.75" hidden="false" customHeight="false" outlineLevel="0" collapsed="false">
      <c r="D555" s="21"/>
    </row>
    <row r="556" customFormat="false" ht="12.75" hidden="false" customHeight="false" outlineLevel="0" collapsed="false">
      <c r="D556" s="21"/>
    </row>
    <row r="557" customFormat="false" ht="12.75" hidden="false" customHeight="false" outlineLevel="0" collapsed="false">
      <c r="D557" s="21"/>
    </row>
    <row r="558" customFormat="false" ht="12.75" hidden="false" customHeight="false" outlineLevel="0" collapsed="false">
      <c r="D558" s="21"/>
    </row>
    <row r="559" customFormat="false" ht="12.75" hidden="false" customHeight="false" outlineLevel="0" collapsed="false">
      <c r="D559" s="21"/>
    </row>
    <row r="560" customFormat="false" ht="12.75" hidden="false" customHeight="false" outlineLevel="0" collapsed="false">
      <c r="D560" s="21"/>
    </row>
    <row r="561" customFormat="false" ht="12.7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s_khopper</cp:lastModifiedBy>
  <cp:lastPrinted>2001-04-19T17:46:18Z</cp:lastPrinted>
  <dcterms:modified xsi:type="dcterms:W3CDTF">2001-11-20T17:22:28Z</dcterms:modified>
  <cp:revision>0</cp:revision>
  <dc:subject/>
  <dc:title/>
</cp:coreProperties>
</file>