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56.xml" ContentType="application/vnd.openxmlformats-officedocument.spreadsheetml.worksheet+xml"/>
  <Override PartName="/xl/worksheets/sheet55.xml" ContentType="application/vnd.openxmlformats-officedocument.spreadsheetml.worksheet+xml"/>
  <Override PartName="/xl/worksheets/sheet54.xml" ContentType="application/vnd.openxmlformats-officedocument.spreadsheetml.worksheet+xml"/>
  <Override PartName="/xl/worksheets/sheet53.xml" ContentType="application/vnd.openxmlformats-officedocument.spreadsheetml.worksheet+xml"/>
  <Override PartName="/xl/worksheets/sheet52.xml" ContentType="application/vnd.openxmlformats-officedocument.spreadsheetml.worksheet+xml"/>
  <Override PartName="/xl/worksheets/sheet51.xml" ContentType="application/vnd.openxmlformats-officedocument.spreadsheetml.worksheet+xml"/>
  <Override PartName="/xl/worksheets/sheet13.xml" ContentType="application/vnd.openxmlformats-officedocument.spreadsheetml.worksheet+xml"/>
  <Override PartName="/xl/worksheets/sheet49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63.xml" ContentType="application/vnd.openxmlformats-officedocument.spreadsheetml.worksheet+xml"/>
  <Override PartName="/xl/worksheets/sheet3.xml" ContentType="application/vnd.openxmlformats-officedocument.spreadsheetml.worksheet+xml"/>
  <Override PartName="/xl/worksheets/sheet62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60.xml" ContentType="application/vnd.openxmlformats-officedocument.spreadsheetml.worksheet+xml"/>
  <Override PartName="/xl/worksheets/sheet7.xml" ContentType="application/vnd.openxmlformats-officedocument.spreadsheetml.worksheet+xml"/>
  <Override PartName="/xl/worksheets/sheet22.xml" ContentType="application/vnd.openxmlformats-officedocument.spreadsheetml.worksheet+xml"/>
  <Override PartName="/xl/worksheets/sheet59.xml" ContentType="application/vnd.openxmlformats-officedocument.spreadsheetml.worksheet+xml"/>
  <Override PartName="/xl/worksheets/sheet57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61.xml" ContentType="application/vnd.openxmlformats-officedocument.spreadsheetml.worksheet+xml"/>
  <Override PartName="/xl/worksheets/sheet29.xml" ContentType="application/vnd.openxmlformats-officedocument.spreadsheetml.worksheet+xml"/>
  <Override PartName="/xl/worksheets/sheet65.xml" ContentType="application/vnd.openxmlformats-officedocument.spreadsheetml.worksheet+xml"/>
  <Override PartName="/xl/worksheets/sheet28.xml" ContentType="application/vnd.openxmlformats-officedocument.spreadsheetml.worksheet+xml"/>
  <Override PartName="/xl/worksheets/sheet64.xml" ContentType="application/vnd.openxmlformats-officedocument.spreadsheetml.worksheet+xml"/>
  <Override PartName="/xl/worksheets/sheet20.xml" ContentType="application/vnd.openxmlformats-officedocument.spreadsheetml.worksheet+xml"/>
  <Override PartName="/xl/worksheets/sheet5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58.xml" ContentType="application/vnd.openxmlformats-officedocument.spreadsheetml.worksheet+xml"/>
  <Override PartName="/xl/worksheets/sheet6.xml" ContentType="application/vnd.openxmlformats-officedocument.spreadsheetml.worksheet+xml"/>
  <Override PartName="/xl/worksheets/sheet21.xml" ContentType="application/vnd.openxmlformats-officedocument.spreadsheetml.worksheet+xml"/>
  <Override PartName="/xl/worksheets/sheet2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10.xml" ContentType="application/vnd.openxmlformats-officedocument.spreadsheetml.worksheet+xml"/>
  <Override PartName="/xl/worksheets/sheet47.xml" ContentType="application/vnd.openxmlformats-officedocument.spreadsheetml.worksheet+xml"/>
  <Override PartName="/xl/worksheets/sheet11.xml" ContentType="application/vnd.openxmlformats-officedocument.spreadsheetml.worksheet+xml"/>
  <Override PartName="/xl/worksheets/sheet48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 Calc" sheetId="1" state="visible" r:id="rId3"/>
    <sheet name="FEB5" sheetId="2" state="visible" r:id="rId4"/>
    <sheet name="FEB6" sheetId="3" state="visible" r:id="rId5"/>
    <sheet name="FEB7" sheetId="4" state="visible" r:id="rId6"/>
    <sheet name="FEB8" sheetId="5" state="visible" r:id="rId7"/>
    <sheet name="FEB9" sheetId="6" state="visible" r:id="rId8"/>
    <sheet name="FEB12" sheetId="7" state="visible" r:id="rId9"/>
    <sheet name="FEB13" sheetId="8" state="visible" r:id="rId10"/>
    <sheet name="FEB14" sheetId="9" state="visible" r:id="rId11"/>
    <sheet name="FEB15" sheetId="10" state="visible" r:id="rId12"/>
    <sheet name="FEB16" sheetId="11" state="visible" r:id="rId13"/>
    <sheet name="FEB119" sheetId="12" state="visible" r:id="rId14"/>
    <sheet name="FEB20" sheetId="13" state="visible" r:id="rId15"/>
    <sheet name="FEB21" sheetId="14" state="visible" r:id="rId16"/>
    <sheet name="FEB22" sheetId="15" state="visible" r:id="rId17"/>
    <sheet name="FEB23" sheetId="16" state="visible" r:id="rId18"/>
    <sheet name="FEB26" sheetId="17" state="visible" r:id="rId19"/>
    <sheet name="FEB27" sheetId="18" state="visible" r:id="rId20"/>
    <sheet name="FEB28" sheetId="19" state="visible" r:id="rId21"/>
    <sheet name="march1" sheetId="20" state="visible" r:id="rId22"/>
    <sheet name="march2" sheetId="21" state="visible" r:id="rId23"/>
    <sheet name="march5" sheetId="22" state="visible" r:id="rId24"/>
    <sheet name="march6" sheetId="23" state="visible" r:id="rId25"/>
    <sheet name="march7" sheetId="24" state="visible" r:id="rId26"/>
    <sheet name="march8" sheetId="25" state="visible" r:id="rId27"/>
    <sheet name="march9" sheetId="26" state="visible" r:id="rId28"/>
    <sheet name="march12" sheetId="27" state="visible" r:id="rId29"/>
    <sheet name="march13" sheetId="28" state="visible" r:id="rId30"/>
    <sheet name="march14" sheetId="29" state="visible" r:id="rId31"/>
    <sheet name="march15" sheetId="30" state="visible" r:id="rId32"/>
    <sheet name="march16" sheetId="31" state="visible" r:id="rId33"/>
    <sheet name="march19" sheetId="32" state="visible" r:id="rId34"/>
    <sheet name="march20" sheetId="33" state="visible" r:id="rId35"/>
    <sheet name="march21" sheetId="34" state="visible" r:id="rId36"/>
    <sheet name="march22" sheetId="35" state="visible" r:id="rId37"/>
    <sheet name="march23" sheetId="36" state="visible" r:id="rId38"/>
    <sheet name="march26" sheetId="37" state="visible" r:id="rId39"/>
    <sheet name="march27" sheetId="38" state="visible" r:id="rId40"/>
    <sheet name="march28" sheetId="39" state="visible" r:id="rId41"/>
    <sheet name="march29" sheetId="40" state="visible" r:id="rId42"/>
    <sheet name="march30" sheetId="41" state="visible" r:id="rId43"/>
    <sheet name="april2" sheetId="42" state="visible" r:id="rId44"/>
    <sheet name="april3" sheetId="43" state="visible" r:id="rId45"/>
    <sheet name="apri4" sheetId="44" state="visible" r:id="rId46"/>
    <sheet name="apriL5" sheetId="45" state="visible" r:id="rId47"/>
    <sheet name="apriL6" sheetId="46" state="visible" r:id="rId48"/>
    <sheet name="apriL9" sheetId="47" state="visible" r:id="rId49"/>
    <sheet name="rogers" sheetId="48" state="visible" r:id="rId50"/>
    <sheet name="apriL10" sheetId="49" state="visible" r:id="rId51"/>
    <sheet name="apriL11" sheetId="50" state="visible" r:id="rId52"/>
    <sheet name="apriL12" sheetId="51" state="visible" r:id="rId53"/>
    <sheet name="apriL13" sheetId="52" state="visible" r:id="rId54"/>
    <sheet name="apriL16" sheetId="53" state="visible" r:id="rId55"/>
    <sheet name="apriL17" sheetId="54" state="visible" r:id="rId56"/>
    <sheet name="apriL18" sheetId="55" state="visible" r:id="rId57"/>
    <sheet name="apriL19" sheetId="56" state="visible" r:id="rId58"/>
    <sheet name="apriL20" sheetId="57" state="visible" r:id="rId59"/>
    <sheet name="apriL23" sheetId="58" state="visible" r:id="rId60"/>
    <sheet name="apriL24" sheetId="59" state="visible" r:id="rId61"/>
    <sheet name="apriL25" sheetId="60" state="visible" r:id="rId62"/>
    <sheet name="apriL26" sheetId="61" state="visible" r:id="rId63"/>
    <sheet name="apriL27" sheetId="62" state="visible" r:id="rId64"/>
    <sheet name="apriL30" sheetId="63" state="visible" r:id="rId65"/>
    <sheet name="MAY1" sheetId="64" state="visible" r:id="rId66"/>
    <sheet name="MAY2" sheetId="65" state="visible" r:id="rId6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<sst xmlns="http://schemas.openxmlformats.org/spreadsheetml/2006/main" count="1855" uniqueCount="149">
  <si>
    <t xml:space="preserve">May MID</t>
  </si>
  <si>
    <t xml:space="preserve">May</t>
  </si>
  <si>
    <t xml:space="preserve">Cinergy </t>
  </si>
  <si>
    <t xml:space="preserve">TVA </t>
  </si>
  <si>
    <t xml:space="preserve">Entergy </t>
  </si>
  <si>
    <t xml:space="preserve">ENTERGY</t>
  </si>
  <si>
    <t xml:space="preserve">Nymex Gas Swap</t>
  </si>
  <si>
    <t xml:space="preserve">Implied HR</t>
  </si>
  <si>
    <t xml:space="preserve">Entergy</t>
  </si>
  <si>
    <t xml:space="preserve">BID</t>
  </si>
  <si>
    <t xml:space="preserve">OFFER</t>
  </si>
  <si>
    <t xml:space="preserve">Sell  ENT/CINERGY :  </t>
  </si>
  <si>
    <t xml:space="preserve">Buy ENT/CINERGY:</t>
  </si>
  <si>
    <t xml:space="preserve">Sell  ENT/TVA :  </t>
  </si>
  <si>
    <t xml:space="preserve">Buy ENT/TVA:</t>
  </si>
  <si>
    <t xml:space="preserve">Cinergy</t>
  </si>
  <si>
    <t xml:space="preserve">MAY POSITION</t>
  </si>
  <si>
    <t xml:space="preserve">open position</t>
  </si>
  <si>
    <t xml:space="preserve">Last Mark</t>
  </si>
  <si>
    <t xml:space="preserve">Today</t>
  </si>
  <si>
    <t xml:space="preserve">Curve Shift:</t>
  </si>
  <si>
    <t xml:space="preserve">Memorial Day</t>
  </si>
  <si>
    <t xml:space="preserve">TVA</t>
  </si>
  <si>
    <t xml:space="preserve">Daily Settlement</t>
  </si>
  <si>
    <t xml:space="preserve">Mid </t>
  </si>
  <si>
    <t xml:space="preserve">Interbook Positions</t>
  </si>
  <si>
    <t xml:space="preserve">Buys</t>
  </si>
  <si>
    <t xml:space="preserve">Volume</t>
  </si>
  <si>
    <t xml:space="preserve">Sells</t>
  </si>
  <si>
    <t xml:space="preserve">Lt Mgmt</t>
  </si>
  <si>
    <t xml:space="preserve">Onpeak</t>
  </si>
  <si>
    <t xml:space="preserve">EPMI SE</t>
  </si>
  <si>
    <t xml:space="preserve">net</t>
  </si>
  <si>
    <t xml:space="preserve">New Deals:</t>
  </si>
  <si>
    <t xml:space="preserve">Purchase Expense</t>
  </si>
  <si>
    <t xml:space="preserve">Sales Revenue</t>
  </si>
  <si>
    <t xml:space="preserve">Interbook Recovery:</t>
  </si>
  <si>
    <t xml:space="preserve">Feb-6th</t>
  </si>
  <si>
    <t xml:space="preserve">ST SPP</t>
  </si>
  <si>
    <t xml:space="preserve">BOW ST SPP</t>
  </si>
  <si>
    <t xml:space="preserve">Curve shift - one day</t>
  </si>
  <si>
    <t xml:space="preserve">Curve shift - BOW</t>
  </si>
  <si>
    <t xml:space="preserve">FEB 7TH</t>
  </si>
  <si>
    <t xml:space="preserve">Next Day SPP (EOL)</t>
  </si>
  <si>
    <t xml:space="preserve">Total Purchase Expense</t>
  </si>
  <si>
    <t xml:space="preserve">Total Sales Revenue</t>
  </si>
  <si>
    <t xml:space="preserve">FEB 8TH</t>
  </si>
  <si>
    <t xml:space="preserve">Next Day 2/8-2/9</t>
  </si>
  <si>
    <t xml:space="preserve">NET</t>
  </si>
  <si>
    <t xml:space="preserve">Wednesday</t>
  </si>
  <si>
    <t xml:space="preserve">FEB 12th</t>
  </si>
  <si>
    <t xml:space="preserve">Monday (bght Thus.)</t>
  </si>
  <si>
    <t xml:space="preserve">Next Week</t>
  </si>
  <si>
    <t xml:space="preserve">BOM</t>
  </si>
  <si>
    <t xml:space="preserve">Thurs purchase</t>
  </si>
  <si>
    <t xml:space="preserve">Yellow indicates forward transactions</t>
  </si>
  <si>
    <t xml:space="preserve">FEB 13th</t>
  </si>
  <si>
    <t xml:space="preserve">Next Week   (sold Friday)</t>
  </si>
  <si>
    <t xml:space="preserve">FEB 14th</t>
  </si>
  <si>
    <t xml:space="preserve">Daily Settlement  ST SPP</t>
  </si>
  <si>
    <t xml:space="preserve">2/12-2/16</t>
  </si>
  <si>
    <t xml:space="preserve">BOM 2/14-2/28</t>
  </si>
  <si>
    <t xml:space="preserve">wed</t>
  </si>
  <si>
    <t xml:space="preserve">Daily Settlement  Interbooks</t>
  </si>
  <si>
    <t xml:space="preserve">EPEM</t>
  </si>
  <si>
    <t xml:space="preserve">MIRANT</t>
  </si>
  <si>
    <t xml:space="preserve">CARGILL</t>
  </si>
  <si>
    <t xml:space="preserve">DYNEGY</t>
  </si>
  <si>
    <t xml:space="preserve">RELIANT</t>
  </si>
  <si>
    <t xml:space="preserve">FEB 15th</t>
  </si>
  <si>
    <t xml:space="preserve">On Tuesday these transactions:</t>
  </si>
  <si>
    <t xml:space="preserve">Sold Next week 200 times @ average of $45.56</t>
  </si>
  <si>
    <t xml:space="preserve">Bought March Cinergy at $46.50</t>
  </si>
  <si>
    <t xml:space="preserve">Bought March TVA @ $</t>
  </si>
  <si>
    <t xml:space="preserve">Sold March gas,  one a day,  at average of $5.73 mmbtud.    </t>
  </si>
  <si>
    <t xml:space="preserve">Bought March gas, one a day to close at $5.98 -  loss of approx.   $63,000</t>
  </si>
  <si>
    <t xml:space="preserve">FEB 16th</t>
  </si>
  <si>
    <t xml:space="preserve">Sold Next week 200 times @ average of $45.81</t>
  </si>
  <si>
    <t xml:space="preserve">Bought March TVA @ $49.25</t>
  </si>
  <si>
    <t xml:space="preserve">On Wed, bought Entergy March  at $50 and $51.25</t>
  </si>
  <si>
    <t xml:space="preserve">FEB 19th</t>
  </si>
  <si>
    <t xml:space="preserve">Sales Expense</t>
  </si>
  <si>
    <t xml:space="preserve">FEB 22nd</t>
  </si>
  <si>
    <t xml:space="preserve">EOL</t>
  </si>
  <si>
    <t xml:space="preserve">AXIA</t>
  </si>
  <si>
    <t xml:space="preserve">APB</t>
  </si>
  <si>
    <t xml:space="preserve">WESCO</t>
  </si>
  <si>
    <t xml:space="preserve">APC</t>
  </si>
  <si>
    <t xml:space="preserve">AMEREX</t>
  </si>
  <si>
    <t xml:space="preserve">CIN</t>
  </si>
  <si>
    <t xml:space="preserve">ICE</t>
  </si>
  <si>
    <t xml:space="preserve">AEP</t>
  </si>
  <si>
    <t xml:space="preserve">Marked yesterday</t>
  </si>
  <si>
    <t xml:space="preserve">Actual</t>
  </si>
  <si>
    <t xml:space="preserve">Next Day</t>
  </si>
  <si>
    <t xml:space="preserve">Open Position</t>
  </si>
  <si>
    <t xml:space="preserve">Shift Final</t>
  </si>
  <si>
    <t xml:space="preserve">Curve Shift</t>
  </si>
  <si>
    <t xml:space="preserve">March TVA</t>
  </si>
  <si>
    <t xml:space="preserve">March Today</t>
  </si>
  <si>
    <t xml:space="preserve">March Cinergy</t>
  </si>
  <si>
    <t xml:space="preserve">FEB 23rd</t>
  </si>
  <si>
    <t xml:space="preserve">Buy</t>
  </si>
  <si>
    <t xml:space="preserve">Sell</t>
  </si>
  <si>
    <t xml:space="preserve">BOM 2/26-2/28</t>
  </si>
  <si>
    <t xml:space="preserve">aquila</t>
  </si>
  <si>
    <t xml:space="preserve">epmi se</t>
  </si>
  <si>
    <t xml:space="preserve">dynegy</t>
  </si>
  <si>
    <t xml:space="preserve">cargill</t>
  </si>
  <si>
    <t xml:space="preserve">aep</t>
  </si>
  <si>
    <t xml:space="preserve">sempra</t>
  </si>
  <si>
    <t xml:space="preserve">reliant</t>
  </si>
  <si>
    <t xml:space="preserve">cleco</t>
  </si>
  <si>
    <t xml:space="preserve">epem</t>
  </si>
  <si>
    <t xml:space="preserve">dte</t>
  </si>
  <si>
    <t xml:space="preserve">mirant</t>
  </si>
  <si>
    <t xml:space="preserve">P&amp;L from the above:</t>
  </si>
  <si>
    <t xml:space="preserve">mwhrs</t>
  </si>
  <si>
    <t xml:space="preserve">FEB 26th</t>
  </si>
  <si>
    <t xml:space="preserve">ST Serc</t>
  </si>
  <si>
    <t xml:space="preserve">FEB 27th</t>
  </si>
  <si>
    <t xml:space="preserve">DYN</t>
  </si>
  <si>
    <t xml:space="preserve">SE ANALYST</t>
  </si>
  <si>
    <t xml:space="preserve">CARG</t>
  </si>
  <si>
    <t xml:space="preserve">CLECO</t>
  </si>
  <si>
    <t xml:space="preserve">CINERGY</t>
  </si>
  <si>
    <t xml:space="preserve">MIR</t>
  </si>
  <si>
    <t xml:space="preserve">2/28-3/2</t>
  </si>
  <si>
    <t xml:space="preserve">BOM 2/28-3/2</t>
  </si>
  <si>
    <t xml:space="preserve">AQUILA</t>
  </si>
  <si>
    <t xml:space="preserve">axia</t>
  </si>
  <si>
    <t xml:space="preserve">peco</t>
  </si>
  <si>
    <t xml:space="preserve">March</t>
  </si>
  <si>
    <t xml:space="preserve">APRIL</t>
  </si>
  <si>
    <t xml:space="preserve">3/1-3/2</t>
  </si>
  <si>
    <t xml:space="preserve">epmi</t>
  </si>
  <si>
    <t xml:space="preserve">3/272001</t>
  </si>
  <si>
    <t xml:space="preserve">3/282001</t>
  </si>
  <si>
    <t xml:space="preserve">LT MGMT</t>
  </si>
  <si>
    <t xml:space="preserve">se analyst</t>
  </si>
  <si>
    <t xml:space="preserve">TVA $55 + $4 trans/losses $1.20</t>
  </si>
  <si>
    <t xml:space="preserve">New Albany gen:  $75 + $4 trans/ losses $1.89</t>
  </si>
  <si>
    <t xml:space="preserve">Next Week,  April 9-13th</t>
  </si>
  <si>
    <t xml:space="preserve">Net out</t>
  </si>
  <si>
    <t xml:space="preserve">deal # 572288.1</t>
  </si>
  <si>
    <t xml:space="preserve">deal # 572289.1</t>
  </si>
  <si>
    <t xml:space="preserve">Monday,  April 9th</t>
  </si>
  <si>
    <t xml:space="preserve">Buy remainder from SE deal #572287.1</t>
  </si>
  <si>
    <t xml:space="preserve">LT ERCOT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</si>
</sst>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/d"/>
    <numFmt numFmtId="166" formatCode="\$#,##0.00_);&quot;($&quot;#,##0.00\)"/>
    <numFmt numFmtId="167" formatCode="0.00"/>
    <numFmt numFmtId="168" formatCode="\$#,##0.00"/>
    <numFmt numFmtId="169" formatCode="0.00_);\(0.00\)"/>
    <numFmt numFmtId="170" formatCode="[$-409]m/d/yyyy"/>
    <numFmt numFmtId="171" formatCode="[$-409]#,##0.00_);\(#,##0.00\)"/>
    <numFmt numFmtId="172" formatCode="\$#,##0.00_);[RED]&quot;($&quot;#,##0.00\)"/>
    <numFmt numFmtId="173" formatCode="[$-409]d\-mmm"/>
    <numFmt numFmtId="174" formatCode="[$-409]#,##0.00_);[RED]\(#,##0.00\)"/>
    <numFmt numFmtId="175" formatCode="\$#,##0_);[RED]&quot;($&quot;#,##0\)"/>
    <numFmt numFmtId="176" formatCode="#,##0"/>
    <numFmt numFmtId="177" formatCode="#,##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FF0000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3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2" fontId="8" fillId="3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0" fontId="8" fillId="3" borderId="7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2" fontId="8" fillId="3" borderId="7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5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9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2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worksheet" Target="worksheets/sheet46.xml"/><Relationship Id="rId49" Type="http://schemas.openxmlformats.org/officeDocument/2006/relationships/worksheet" Target="worksheets/sheet47.xml"/><Relationship Id="rId50" Type="http://schemas.openxmlformats.org/officeDocument/2006/relationships/worksheet" Target="worksheets/sheet48.xml"/><Relationship Id="rId51" Type="http://schemas.openxmlformats.org/officeDocument/2006/relationships/worksheet" Target="worksheets/sheet49.xml"/><Relationship Id="rId52" Type="http://schemas.openxmlformats.org/officeDocument/2006/relationships/worksheet" Target="worksheets/sheet50.xml"/><Relationship Id="rId53" Type="http://schemas.openxmlformats.org/officeDocument/2006/relationships/worksheet" Target="worksheets/sheet51.xml"/><Relationship Id="rId54" Type="http://schemas.openxmlformats.org/officeDocument/2006/relationships/worksheet" Target="worksheets/sheet52.xml"/><Relationship Id="rId55" Type="http://schemas.openxmlformats.org/officeDocument/2006/relationships/worksheet" Target="worksheets/sheet53.xml"/><Relationship Id="rId56" Type="http://schemas.openxmlformats.org/officeDocument/2006/relationships/worksheet" Target="worksheets/sheet54.xml"/><Relationship Id="rId57" Type="http://schemas.openxmlformats.org/officeDocument/2006/relationships/worksheet" Target="worksheets/sheet55.xml"/><Relationship Id="rId58" Type="http://schemas.openxmlformats.org/officeDocument/2006/relationships/worksheet" Target="worksheets/sheet56.xml"/><Relationship Id="rId59" Type="http://schemas.openxmlformats.org/officeDocument/2006/relationships/worksheet" Target="worksheets/sheet57.xml"/><Relationship Id="rId60" Type="http://schemas.openxmlformats.org/officeDocument/2006/relationships/worksheet" Target="worksheets/sheet58.xml"/><Relationship Id="rId61" Type="http://schemas.openxmlformats.org/officeDocument/2006/relationships/worksheet" Target="worksheets/sheet59.xml"/><Relationship Id="rId62" Type="http://schemas.openxmlformats.org/officeDocument/2006/relationships/worksheet" Target="worksheets/sheet60.xml"/><Relationship Id="rId63" Type="http://schemas.openxmlformats.org/officeDocument/2006/relationships/worksheet" Target="worksheets/sheet61.xml"/><Relationship Id="rId64" Type="http://schemas.openxmlformats.org/officeDocument/2006/relationships/worksheet" Target="worksheets/sheet62.xml"/><Relationship Id="rId65" Type="http://schemas.openxmlformats.org/officeDocument/2006/relationships/worksheet" Target="worksheets/sheet63.xml"/><Relationship Id="rId66" Type="http://schemas.openxmlformats.org/officeDocument/2006/relationships/worksheet" Target="worksheets/sheet64.xml"/><Relationship Id="rId67" Type="http://schemas.openxmlformats.org/officeDocument/2006/relationships/worksheet" Target="worksheets/sheet65.xml"/><Relationship Id="rId6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S1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9.85"/>
    <col collapsed="false" customWidth="true" hidden="false" outlineLevel="0" max="3" min="3" style="0" width="19.56"/>
    <col collapsed="false" customWidth="true" hidden="false" outlineLevel="0" max="4" min="4" style="0" width="7.56"/>
    <col collapsed="false" customWidth="true" hidden="false" outlineLevel="0" max="6" min="5" style="0" width="10.71"/>
    <col collapsed="false" customWidth="true" hidden="false" outlineLevel="0" max="7" min="7" style="0" width="14.7"/>
    <col collapsed="false" customWidth="true" hidden="false" outlineLevel="0" max="8" min="8" style="0" width="16.7"/>
    <col collapsed="false" customWidth="true" hidden="false" outlineLevel="0" max="9" min="9" style="0" width="18.7"/>
    <col collapsed="false" customWidth="true" hidden="false" outlineLevel="0" max="10" min="10" style="0" width="18.28"/>
    <col collapsed="false" customWidth="true" hidden="false" outlineLevel="0" max="11" min="11" style="0" width="18.99"/>
    <col collapsed="false" customWidth="true" hidden="false" outlineLevel="0" max="12" min="12" style="0" width="14.99"/>
    <col collapsed="false" customWidth="true" hidden="false" outlineLevel="0" max="13" min="13" style="0" width="15.28"/>
    <col collapsed="false" customWidth="true" hidden="false" outlineLevel="0" max="14" min="14" style="0" width="15.13"/>
    <col collapsed="false" customWidth="true" hidden="false" outlineLevel="0" max="16" min="16" style="0" width="16.56"/>
    <col collapsed="false" customWidth="true" hidden="false" outlineLevel="0" max="17" min="17" style="0" width="13.41"/>
    <col collapsed="false" customWidth="true" hidden="false" outlineLevel="0" max="18" min="18" style="0" width="11.13"/>
    <col collapsed="false" customWidth="true" hidden="false" outlineLevel="0" max="19" min="19" style="0" width="14.56"/>
    <col collapsed="false" customWidth="true" hidden="false" outlineLevel="0" max="20" min="20" style="0" width="15.7"/>
    <col collapsed="false" customWidth="true" hidden="false" outlineLevel="0" max="22" min="22" style="0" width="12.42"/>
    <col collapsed="false" customWidth="true" hidden="false" outlineLevel="0" max="24" min="24" style="0" width="11.7"/>
  </cols>
  <sheetData>
    <row r="2" customFormat="false" ht="12.75" hidden="false" customHeight="false" outlineLevel="0" collapsed="false">
      <c r="C2" s="1" t="s">
        <v>0</v>
      </c>
      <c r="E2" s="1" t="s">
        <v>1</v>
      </c>
      <c r="G2" s="1" t="s">
        <v>1</v>
      </c>
      <c r="H2" s="1" t="s">
        <v>2</v>
      </c>
      <c r="I2" s="1" t="s">
        <v>2</v>
      </c>
      <c r="J2" s="1" t="s">
        <v>3</v>
      </c>
      <c r="K2" s="1" t="s">
        <v>3</v>
      </c>
      <c r="L2" s="1" t="s">
        <v>4</v>
      </c>
      <c r="M2" s="1" t="s">
        <v>4</v>
      </c>
      <c r="N2" s="1"/>
      <c r="O2" s="1"/>
      <c r="P2" s="1"/>
    </row>
    <row r="3" customFormat="false" ht="12.75" hidden="false" customHeight="false" outlineLevel="0" collapsed="false">
      <c r="C3" s="1" t="s">
        <v>5</v>
      </c>
      <c r="E3" s="1" t="s">
        <v>6</v>
      </c>
      <c r="G3" s="1" t="s">
        <v>7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/>
      <c r="O3" s="1"/>
      <c r="P3" s="1"/>
    </row>
    <row r="4" customFormat="false" ht="12.75" hidden="false" customHeight="false" outlineLevel="0" collapsed="false">
      <c r="G4" s="1" t="s">
        <v>8</v>
      </c>
      <c r="H4" s="1" t="s">
        <v>9</v>
      </c>
      <c r="I4" s="1" t="s">
        <v>10</v>
      </c>
      <c r="J4" s="1" t="s">
        <v>9</v>
      </c>
      <c r="K4" s="1" t="s">
        <v>10</v>
      </c>
      <c r="L4" s="1" t="s">
        <v>9</v>
      </c>
      <c r="M4" s="1" t="s">
        <v>10</v>
      </c>
      <c r="N4" s="1"/>
      <c r="O4" s="1"/>
      <c r="P4" s="1"/>
    </row>
    <row r="5" customFormat="false" ht="12.75" hidden="true" customHeight="false" outlineLevel="0" collapsed="false">
      <c r="B5" s="2" t="n">
        <v>36950</v>
      </c>
      <c r="C5" s="3" t="n">
        <v>50.4</v>
      </c>
      <c r="E5" s="3" t="n">
        <v>5.22</v>
      </c>
      <c r="G5" s="4" t="n">
        <f aca="false">C5/E5</f>
        <v>9.6551724137931</v>
      </c>
      <c r="H5" s="3" t="n">
        <v>44.5</v>
      </c>
      <c r="J5" s="3" t="n">
        <v>46.5</v>
      </c>
      <c r="K5" s="3" t="n">
        <v>46.5</v>
      </c>
      <c r="L5" s="3" t="n">
        <f aca="false">C5</f>
        <v>50.4</v>
      </c>
      <c r="M5" s="3" t="n">
        <f aca="false">D5</f>
        <v>0</v>
      </c>
      <c r="N5" s="3"/>
      <c r="O5" s="3"/>
      <c r="P5" s="3" t="n">
        <v>47</v>
      </c>
    </row>
    <row r="6" customFormat="false" ht="12.75" hidden="true" customHeight="false" outlineLevel="0" collapsed="false">
      <c r="B6" s="2" t="n">
        <v>36951</v>
      </c>
      <c r="C6" s="3" t="n">
        <v>49.9</v>
      </c>
      <c r="E6" s="3" t="n">
        <v>5.27</v>
      </c>
      <c r="F6" s="5"/>
      <c r="G6" s="4" t="n">
        <f aca="false">C6/E6</f>
        <v>9.46869070208729</v>
      </c>
      <c r="H6" s="3" t="n">
        <v>43.25</v>
      </c>
      <c r="J6" s="3" t="n">
        <v>45</v>
      </c>
      <c r="K6" s="3" t="n">
        <v>45</v>
      </c>
      <c r="L6" s="3" t="n">
        <v>49</v>
      </c>
      <c r="M6" s="3" t="n">
        <v>49</v>
      </c>
      <c r="N6" s="3"/>
      <c r="O6" s="3"/>
      <c r="P6" s="3" t="n">
        <v>47.25</v>
      </c>
    </row>
    <row r="7" customFormat="false" ht="12.75" hidden="true" customHeight="false" outlineLevel="0" collapsed="false">
      <c r="B7" s="2"/>
      <c r="C7" s="3" t="n">
        <v>48.75</v>
      </c>
      <c r="E7" s="3" t="n">
        <v>5.2</v>
      </c>
      <c r="G7" s="4" t="n">
        <f aca="false">C7/E7</f>
        <v>9.375</v>
      </c>
      <c r="H7" s="3" t="n">
        <v>43</v>
      </c>
      <c r="J7" s="3" t="n">
        <v>44</v>
      </c>
      <c r="K7" s="3" t="n">
        <v>44</v>
      </c>
      <c r="L7" s="3" t="n">
        <v>48.63</v>
      </c>
      <c r="M7" s="3" t="n">
        <v>48.63</v>
      </c>
      <c r="N7" s="3"/>
      <c r="O7" s="3"/>
      <c r="P7" s="3" t="n">
        <v>47</v>
      </c>
    </row>
    <row r="8" customFormat="false" ht="12.75" hidden="true" customHeight="false" outlineLevel="0" collapsed="false">
      <c r="B8" s="2"/>
      <c r="C8" s="3" t="n">
        <v>48.65</v>
      </c>
      <c r="E8" s="3" t="n">
        <v>5.185</v>
      </c>
      <c r="G8" s="4" t="n">
        <f aca="false">C8/E8</f>
        <v>9.38283510125362</v>
      </c>
      <c r="H8" s="3" t="n">
        <v>43</v>
      </c>
      <c r="J8" s="3" t="n">
        <v>44</v>
      </c>
      <c r="K8" s="3" t="n">
        <v>44</v>
      </c>
      <c r="L8" s="3" t="n">
        <v>48.65</v>
      </c>
      <c r="M8" s="3" t="n">
        <v>48.65</v>
      </c>
      <c r="N8" s="3"/>
      <c r="O8" s="3"/>
      <c r="P8" s="3" t="n">
        <v>47</v>
      </c>
    </row>
    <row r="9" customFormat="false" ht="12.75" hidden="true" customHeight="false" outlineLevel="0" collapsed="false">
      <c r="B9" s="2"/>
      <c r="C9" s="3" t="n">
        <v>48.8</v>
      </c>
      <c r="E9" s="3" t="n">
        <v>5.19</v>
      </c>
      <c r="G9" s="4" t="n">
        <f aca="false">C9/E9</f>
        <v>9.40269749518304</v>
      </c>
      <c r="H9" s="3"/>
      <c r="J9" s="3"/>
      <c r="K9" s="3"/>
      <c r="L9" s="3"/>
      <c r="M9" s="3"/>
      <c r="N9" s="3"/>
      <c r="O9" s="3"/>
      <c r="P9" s="3"/>
    </row>
    <row r="10" customFormat="false" ht="12.75" hidden="true" customHeight="false" outlineLevel="0" collapsed="false">
      <c r="B10" s="2"/>
      <c r="C10" s="3" t="n">
        <v>48.9</v>
      </c>
      <c r="E10" s="3" t="n">
        <v>5.18</v>
      </c>
      <c r="G10" s="4" t="n">
        <f aca="false">C10/E10</f>
        <v>9.44015444015444</v>
      </c>
      <c r="H10" s="3"/>
      <c r="J10" s="3"/>
      <c r="K10" s="3"/>
      <c r="L10" s="3"/>
      <c r="M10" s="3"/>
      <c r="N10" s="3"/>
      <c r="O10" s="3"/>
      <c r="P10" s="3"/>
    </row>
    <row r="11" customFormat="false" ht="12.75" hidden="true" customHeight="false" outlineLevel="0" collapsed="false">
      <c r="B11" s="2" t="n">
        <v>36952</v>
      </c>
      <c r="C11" s="3" t="n">
        <v>51.25</v>
      </c>
      <c r="E11" s="3" t="n">
        <v>5.265</v>
      </c>
      <c r="G11" s="4" t="n">
        <f aca="false">C11/E11</f>
        <v>9.7340930674264</v>
      </c>
      <c r="H11" s="3" t="n">
        <v>45.25</v>
      </c>
      <c r="J11" s="3" t="n">
        <v>46.38</v>
      </c>
      <c r="K11" s="3" t="n">
        <v>46.38</v>
      </c>
      <c r="L11" s="3" t="n">
        <v>51.25</v>
      </c>
      <c r="M11" s="3" t="n">
        <v>51.25</v>
      </c>
      <c r="N11" s="3"/>
      <c r="O11" s="3"/>
      <c r="P11" s="3" t="n">
        <v>50</v>
      </c>
    </row>
    <row r="12" customFormat="false" ht="12.75" hidden="true" customHeight="false" outlineLevel="0" collapsed="false">
      <c r="B12" s="2"/>
      <c r="C12" s="3" t="n">
        <v>51</v>
      </c>
      <c r="E12" s="3" t="n">
        <v>5.265</v>
      </c>
      <c r="G12" s="4" t="n">
        <f aca="false">C12/E12</f>
        <v>9.68660968660969</v>
      </c>
      <c r="H12" s="3" t="n">
        <v>45.25</v>
      </c>
      <c r="J12" s="3" t="n">
        <v>46.38</v>
      </c>
      <c r="K12" s="3" t="n">
        <v>46.38</v>
      </c>
      <c r="L12" s="3" t="n">
        <v>51.25</v>
      </c>
      <c r="M12" s="3" t="n">
        <v>51.25</v>
      </c>
      <c r="N12" s="3"/>
      <c r="O12" s="3"/>
      <c r="P12" s="3" t="n">
        <v>49.5</v>
      </c>
    </row>
    <row r="13" customFormat="false" ht="12.75" hidden="true" customHeight="false" outlineLevel="0" collapsed="false">
      <c r="B13" s="2"/>
      <c r="C13" s="3" t="n">
        <v>51.25</v>
      </c>
      <c r="E13" s="3" t="n">
        <v>5.285</v>
      </c>
      <c r="G13" s="4" t="n">
        <f aca="false">C13/E13</f>
        <v>9.69725638599811</v>
      </c>
      <c r="H13" s="3"/>
      <c r="J13" s="3"/>
      <c r="K13" s="3"/>
      <c r="L13" s="3"/>
      <c r="M13" s="3"/>
      <c r="N13" s="3"/>
      <c r="O13" s="3"/>
      <c r="P13" s="3"/>
    </row>
    <row r="14" customFormat="false" ht="12.75" hidden="true" customHeight="false" outlineLevel="0" collapsed="false">
      <c r="B14" s="2" t="n">
        <v>36955</v>
      </c>
      <c r="C14" s="6" t="n">
        <v>52</v>
      </c>
      <c r="D14" s="7"/>
      <c r="E14" s="6" t="n">
        <v>5.39</v>
      </c>
      <c r="F14" s="7"/>
      <c r="G14" s="8" t="n">
        <f aca="false">C14/E14</f>
        <v>9.64749536178108</v>
      </c>
      <c r="H14" s="6" t="n">
        <v>47</v>
      </c>
      <c r="J14" s="6" t="n">
        <v>48.25</v>
      </c>
      <c r="K14" s="6" t="n">
        <v>48.25</v>
      </c>
      <c r="L14" s="6" t="n">
        <f aca="false">C14</f>
        <v>52</v>
      </c>
      <c r="M14" s="6" t="n">
        <f aca="false">D14</f>
        <v>0</v>
      </c>
      <c r="N14" s="6"/>
      <c r="O14" s="6"/>
      <c r="P14" s="6" t="n">
        <v>49.5</v>
      </c>
    </row>
    <row r="15" customFormat="false" ht="12.75" hidden="true" customHeight="false" outlineLevel="0" collapsed="false">
      <c r="B15" s="2"/>
      <c r="C15" s="3" t="n">
        <v>52</v>
      </c>
      <c r="E15" s="3" t="n">
        <v>5.425</v>
      </c>
      <c r="G15" s="4" t="n">
        <f aca="false">C15/E15</f>
        <v>9.5852534562212</v>
      </c>
      <c r="H15" s="3"/>
      <c r="J15" s="3"/>
      <c r="K15" s="3"/>
      <c r="L15" s="3"/>
      <c r="M15" s="3"/>
      <c r="N15" s="3"/>
      <c r="O15" s="3"/>
      <c r="P15" s="3"/>
    </row>
    <row r="16" customFormat="false" ht="12.75" hidden="true" customHeight="false" outlineLevel="0" collapsed="false">
      <c r="B16" s="2"/>
      <c r="C16" s="3" t="n">
        <v>52</v>
      </c>
      <c r="E16" s="3" t="n">
        <v>5.385</v>
      </c>
      <c r="G16" s="4" t="n">
        <f aca="false">C16/E16</f>
        <v>9.65645311049211</v>
      </c>
      <c r="H16" s="3" t="n">
        <v>46.88</v>
      </c>
      <c r="J16" s="3" t="n">
        <v>47</v>
      </c>
      <c r="K16" s="3" t="n">
        <v>47</v>
      </c>
      <c r="L16" s="3" t="n">
        <f aca="false">C16</f>
        <v>52</v>
      </c>
      <c r="M16" s="3" t="n">
        <f aca="false">D16</f>
        <v>0</v>
      </c>
      <c r="N16" s="3"/>
      <c r="O16" s="3"/>
      <c r="P16" s="3" t="n">
        <v>49</v>
      </c>
    </row>
    <row r="17" customFormat="false" ht="12.75" hidden="true" customHeight="false" outlineLevel="0" collapsed="false">
      <c r="B17" s="2"/>
      <c r="C17" s="3" t="n">
        <v>52</v>
      </c>
      <c r="E17" s="3" t="n">
        <v>5.37</v>
      </c>
      <c r="G17" s="4" t="n">
        <f aca="false">C17/E17</f>
        <v>9.68342644320298</v>
      </c>
      <c r="H17" s="3" t="n">
        <v>47</v>
      </c>
      <c r="J17" s="3" t="n">
        <v>48</v>
      </c>
      <c r="K17" s="3" t="n">
        <v>48</v>
      </c>
      <c r="L17" s="3" t="n">
        <v>52</v>
      </c>
      <c r="M17" s="3" t="n">
        <v>52</v>
      </c>
      <c r="N17" s="3"/>
      <c r="O17" s="3"/>
      <c r="P17" s="3" t="n">
        <v>50</v>
      </c>
    </row>
    <row r="18" customFormat="false" ht="12.75" hidden="true" customHeight="false" outlineLevel="0" collapsed="false">
      <c r="B18" s="2"/>
      <c r="C18" s="3"/>
      <c r="E18" s="3"/>
      <c r="G18" s="4"/>
    </row>
    <row r="19" customFormat="false" ht="12.75" hidden="true" customHeight="false" outlineLevel="0" collapsed="false">
      <c r="B19" s="2" t="n">
        <v>36956</v>
      </c>
      <c r="C19" s="6" t="n">
        <v>52</v>
      </c>
      <c r="D19" s="7"/>
      <c r="E19" s="6" t="n">
        <v>5.35</v>
      </c>
      <c r="F19" s="7"/>
      <c r="G19" s="8" t="n">
        <f aca="false">C19/E19</f>
        <v>9.7196261682243</v>
      </c>
      <c r="H19" s="6" t="n">
        <v>47.5</v>
      </c>
      <c r="J19" s="6" t="n">
        <v>48</v>
      </c>
      <c r="K19" s="6" t="n">
        <v>48</v>
      </c>
      <c r="L19" s="6" t="n">
        <v>51.75</v>
      </c>
      <c r="M19" s="6" t="n">
        <v>51.75</v>
      </c>
      <c r="N19" s="6"/>
      <c r="O19" s="6"/>
      <c r="P19" s="6" t="n">
        <v>50</v>
      </c>
    </row>
    <row r="20" customFormat="false" ht="12.75" hidden="true" customHeight="false" outlineLevel="0" collapsed="false">
      <c r="B20" s="2"/>
      <c r="C20" s="6" t="n">
        <f aca="false">L20</f>
        <v>52.25</v>
      </c>
      <c r="D20" s="7"/>
      <c r="E20" s="6" t="n">
        <v>5.34</v>
      </c>
      <c r="F20" s="7"/>
      <c r="G20" s="8" t="n">
        <f aca="false">C20/E20</f>
        <v>9.78464419475655</v>
      </c>
      <c r="H20" s="6" t="n">
        <v>47.5</v>
      </c>
      <c r="J20" s="6" t="n">
        <v>47.5</v>
      </c>
      <c r="K20" s="6" t="n">
        <v>47.5</v>
      </c>
      <c r="L20" s="6" t="n">
        <v>52.25</v>
      </c>
      <c r="M20" s="6" t="n">
        <v>52.25</v>
      </c>
      <c r="N20" s="6"/>
      <c r="O20" s="6"/>
      <c r="P20" s="6" t="n">
        <v>51.5</v>
      </c>
    </row>
    <row r="21" customFormat="false" ht="12.75" hidden="false" customHeight="false" outlineLevel="0" collapsed="false">
      <c r="B21" s="2"/>
      <c r="C21" s="6"/>
      <c r="D21" s="7"/>
      <c r="E21" s="6"/>
      <c r="F21" s="7"/>
      <c r="G21" s="8"/>
      <c r="H21" s="6"/>
      <c r="J21" s="6"/>
      <c r="K21" s="6"/>
      <c r="L21" s="6"/>
      <c r="M21" s="6"/>
      <c r="N21" s="6"/>
      <c r="O21" s="6"/>
      <c r="P21" s="6"/>
    </row>
    <row r="22" customFormat="false" ht="12.75" hidden="true" customHeight="false" outlineLevel="0" collapsed="false">
      <c r="B22" s="2" t="n">
        <v>36957</v>
      </c>
      <c r="C22" s="6" t="n">
        <f aca="false">L22</f>
        <v>51.75</v>
      </c>
      <c r="D22" s="7"/>
      <c r="E22" s="6" t="n">
        <v>5.37</v>
      </c>
      <c r="F22" s="7"/>
      <c r="G22" s="8" t="n">
        <f aca="false">C22/E22</f>
        <v>9.63687150837989</v>
      </c>
      <c r="H22" s="6" t="n">
        <v>46.5</v>
      </c>
      <c r="J22" s="6" t="n">
        <v>47.25</v>
      </c>
      <c r="K22" s="6" t="n">
        <v>47.25</v>
      </c>
      <c r="L22" s="6" t="n">
        <v>51.75</v>
      </c>
      <c r="M22" s="6" t="n">
        <v>51.75</v>
      </c>
      <c r="N22" s="6"/>
      <c r="O22" s="6"/>
      <c r="P22" s="6" t="n">
        <v>48.75</v>
      </c>
    </row>
    <row r="23" customFormat="false" ht="12.75" hidden="true" customHeight="false" outlineLevel="0" collapsed="false">
      <c r="B23" s="2" t="n">
        <v>36958</v>
      </c>
      <c r="C23" s="9" t="n">
        <v>50.25</v>
      </c>
      <c r="D23" s="10"/>
      <c r="E23" s="9" t="n">
        <v>5.325</v>
      </c>
      <c r="F23" s="10"/>
      <c r="G23" s="11" t="n">
        <f aca="false">C23/E23</f>
        <v>9.43661971830986</v>
      </c>
      <c r="H23" s="9" t="n">
        <v>44.75</v>
      </c>
      <c r="J23" s="9" t="n">
        <v>46</v>
      </c>
      <c r="K23" s="9" t="n">
        <v>46</v>
      </c>
      <c r="L23" s="9" t="n">
        <v>50.25</v>
      </c>
      <c r="M23" s="9" t="n">
        <v>50.25</v>
      </c>
      <c r="N23" s="9"/>
      <c r="O23" s="9"/>
      <c r="P23" s="9" t="n">
        <v>47.75</v>
      </c>
    </row>
    <row r="24" customFormat="false" ht="12.75" hidden="true" customHeight="false" outlineLevel="0" collapsed="false">
      <c r="B24" s="2"/>
      <c r="C24" s="6" t="n">
        <v>50.25</v>
      </c>
      <c r="D24" s="7"/>
      <c r="E24" s="6" t="n">
        <v>5.24</v>
      </c>
      <c r="F24" s="7"/>
      <c r="G24" s="8" t="n">
        <f aca="false">C24/E24</f>
        <v>9.58969465648855</v>
      </c>
      <c r="H24" s="6" t="n">
        <v>44.25</v>
      </c>
      <c r="J24" s="6" t="n">
        <v>46</v>
      </c>
      <c r="K24" s="6" t="n">
        <v>46</v>
      </c>
      <c r="L24" s="6" t="n">
        <v>49.75</v>
      </c>
      <c r="M24" s="6" t="n">
        <v>49.75</v>
      </c>
      <c r="N24" s="6"/>
      <c r="O24" s="6"/>
      <c r="P24" s="6" t="n">
        <v>46</v>
      </c>
    </row>
    <row r="25" customFormat="false" ht="12.75" hidden="true" customHeight="false" outlineLevel="0" collapsed="false">
      <c r="B25" s="2"/>
      <c r="C25" s="6"/>
      <c r="D25" s="7"/>
      <c r="E25" s="6"/>
      <c r="F25" s="7"/>
      <c r="G25" s="8"/>
      <c r="H25" s="6"/>
      <c r="J25" s="6"/>
      <c r="K25" s="6"/>
      <c r="L25" s="6"/>
      <c r="M25" s="6"/>
      <c r="N25" s="6"/>
      <c r="O25" s="6"/>
      <c r="P25" s="6"/>
    </row>
    <row r="26" customFormat="false" ht="12.75" hidden="true" customHeight="false" outlineLevel="0" collapsed="false">
      <c r="B26" s="2" t="n">
        <v>36959</v>
      </c>
      <c r="C26" s="6" t="n">
        <v>49.25</v>
      </c>
      <c r="D26" s="7"/>
      <c r="E26" s="6" t="n">
        <v>5.25</v>
      </c>
      <c r="F26" s="7"/>
      <c r="G26" s="8" t="n">
        <f aca="false">C26/E26</f>
        <v>9.38095238095238</v>
      </c>
      <c r="H26" s="6" t="n">
        <v>43.5</v>
      </c>
      <c r="J26" s="6" t="n">
        <v>44.25</v>
      </c>
      <c r="K26" s="6" t="n">
        <v>44.25</v>
      </c>
      <c r="L26" s="6" t="n">
        <v>50</v>
      </c>
      <c r="M26" s="6" t="n">
        <v>50</v>
      </c>
      <c r="N26" s="6"/>
      <c r="O26" s="6"/>
      <c r="P26" s="6"/>
    </row>
    <row r="27" customFormat="false" ht="12.75" hidden="true" customHeight="false" outlineLevel="0" collapsed="false">
      <c r="B27" s="2"/>
      <c r="C27" s="6" t="n">
        <v>49.5</v>
      </c>
      <c r="D27" s="7"/>
      <c r="E27" s="6" t="n">
        <v>5.075</v>
      </c>
      <c r="F27" s="7"/>
      <c r="G27" s="8" t="n">
        <f aca="false">C27/E27</f>
        <v>9.75369458128079</v>
      </c>
      <c r="H27" s="6" t="n">
        <v>43.25</v>
      </c>
      <c r="J27" s="6" t="n">
        <v>44.25</v>
      </c>
      <c r="K27" s="6" t="n">
        <v>44.25</v>
      </c>
      <c r="L27" s="6" t="n">
        <v>50</v>
      </c>
      <c r="M27" s="6" t="n">
        <v>50</v>
      </c>
      <c r="N27" s="6"/>
      <c r="O27" s="6"/>
      <c r="P27" s="6" t="n">
        <v>45</v>
      </c>
    </row>
    <row r="28" customFormat="false" ht="12.75" hidden="true" customHeight="false" outlineLevel="0" collapsed="false">
      <c r="B28" s="2"/>
      <c r="C28" s="6"/>
      <c r="D28" s="7"/>
      <c r="E28" s="6"/>
      <c r="F28" s="7"/>
      <c r="G28" s="8"/>
      <c r="H28" s="6"/>
      <c r="J28" s="6"/>
      <c r="K28" s="6"/>
      <c r="L28" s="6"/>
      <c r="M28" s="6"/>
      <c r="N28" s="6"/>
      <c r="O28" s="6"/>
      <c r="P28" s="6"/>
    </row>
    <row r="29" customFormat="false" ht="12.75" hidden="true" customHeight="false" outlineLevel="0" collapsed="false">
      <c r="B29" s="2" t="n">
        <v>36962</v>
      </c>
      <c r="C29" s="6" t="n">
        <v>47</v>
      </c>
      <c r="D29" s="7"/>
      <c r="E29" s="6" t="n">
        <v>5.12</v>
      </c>
      <c r="F29" s="7"/>
      <c r="G29" s="8" t="n">
        <f aca="false">C29/E29</f>
        <v>9.1796875</v>
      </c>
      <c r="H29" s="6" t="n">
        <v>41</v>
      </c>
      <c r="J29" s="6" t="n">
        <v>42</v>
      </c>
      <c r="K29" s="6" t="n">
        <v>42</v>
      </c>
      <c r="L29" s="6" t="n">
        <v>47.5</v>
      </c>
      <c r="M29" s="6" t="n">
        <v>47.5</v>
      </c>
      <c r="N29" s="6"/>
      <c r="O29" s="6"/>
      <c r="P29" s="6" t="n">
        <v>43</v>
      </c>
    </row>
    <row r="30" customFormat="false" ht="12.75" hidden="true" customHeight="false" outlineLevel="0" collapsed="false">
      <c r="B30" s="2"/>
      <c r="C30" s="6"/>
      <c r="D30" s="7"/>
      <c r="E30" s="6"/>
      <c r="F30" s="7"/>
      <c r="G30" s="8"/>
      <c r="H30" s="6"/>
      <c r="J30" s="6"/>
      <c r="K30" s="6"/>
    </row>
    <row r="31" customFormat="false" ht="12.75" hidden="true" customHeight="false" outlineLevel="0" collapsed="false">
      <c r="B31" s="2" t="n">
        <v>36965</v>
      </c>
      <c r="C31" s="6" t="n">
        <v>43.25</v>
      </c>
      <c r="D31" s="7"/>
      <c r="E31" s="6" t="n">
        <v>4.915</v>
      </c>
      <c r="F31" s="7"/>
      <c r="G31" s="8" t="n">
        <f aca="false">C31/E31</f>
        <v>8.79959308240081</v>
      </c>
      <c r="H31" s="6" t="n">
        <v>37.5</v>
      </c>
      <c r="J31" s="6" t="n">
        <v>37.75</v>
      </c>
      <c r="K31" s="6" t="n">
        <v>37.75</v>
      </c>
      <c r="L31" s="6" t="n">
        <v>44</v>
      </c>
      <c r="M31" s="6" t="n">
        <v>44</v>
      </c>
      <c r="N31" s="6"/>
      <c r="O31" s="6"/>
      <c r="P31" s="6" t="n">
        <v>39.75</v>
      </c>
    </row>
    <row r="32" customFormat="false" ht="12.75" hidden="true" customHeight="false" outlineLevel="0" collapsed="false">
      <c r="B32" s="2"/>
      <c r="C32" s="6"/>
      <c r="D32" s="7"/>
      <c r="E32" s="6"/>
      <c r="F32" s="7"/>
      <c r="G32" s="8"/>
      <c r="H32" s="6"/>
      <c r="J32" s="6"/>
      <c r="K32" s="6"/>
    </row>
    <row r="33" customFormat="false" ht="12.75" hidden="true" customHeight="false" outlineLevel="0" collapsed="false">
      <c r="B33" s="2" t="n">
        <v>36969</v>
      </c>
      <c r="C33" s="6" t="n">
        <v>47.25</v>
      </c>
      <c r="D33" s="7"/>
      <c r="E33" s="6" t="n">
        <v>5.05</v>
      </c>
      <c r="F33" s="7"/>
      <c r="G33" s="8" t="n">
        <f aca="false">C33/E33</f>
        <v>9.35643564356436</v>
      </c>
      <c r="H33" s="6" t="n">
        <v>41.5</v>
      </c>
      <c r="J33" s="6" t="n">
        <v>41.75</v>
      </c>
      <c r="K33" s="6" t="n">
        <v>41.75</v>
      </c>
      <c r="L33" s="6" t="n">
        <v>47.75</v>
      </c>
      <c r="M33" s="6" t="n">
        <v>47.75</v>
      </c>
      <c r="N33" s="6"/>
      <c r="O33" s="6"/>
      <c r="P33" s="6" t="n">
        <v>44.88</v>
      </c>
    </row>
    <row r="34" customFormat="false" ht="12.75" hidden="true" customHeight="false" outlineLevel="0" collapsed="false">
      <c r="B34" s="2"/>
      <c r="C34" s="6"/>
      <c r="D34" s="7"/>
      <c r="E34" s="6"/>
      <c r="F34" s="7"/>
      <c r="G34" s="8"/>
      <c r="H34" s="6"/>
      <c r="J34" s="6"/>
      <c r="K34" s="6"/>
      <c r="L34" s="6"/>
      <c r="M34" s="6"/>
      <c r="N34" s="6"/>
      <c r="O34" s="6"/>
      <c r="P34" s="6"/>
    </row>
    <row r="35" customFormat="false" ht="12.75" hidden="true" customHeight="false" outlineLevel="0" collapsed="false">
      <c r="B35" s="2" t="n">
        <v>36970</v>
      </c>
      <c r="C35" s="6" t="n">
        <v>47.5</v>
      </c>
      <c r="D35" s="7"/>
      <c r="E35" s="6" t="n">
        <v>5.23</v>
      </c>
      <c r="F35" s="7"/>
      <c r="G35" s="8" t="n">
        <f aca="false">C35/E35</f>
        <v>9.08221797323136</v>
      </c>
      <c r="H35" s="6" t="n">
        <v>41.75</v>
      </c>
      <c r="J35" s="6" t="n">
        <v>42</v>
      </c>
      <c r="K35" s="6" t="n">
        <v>42</v>
      </c>
      <c r="L35" s="6" t="n">
        <v>47.75</v>
      </c>
      <c r="M35" s="6" t="n">
        <v>47.75</v>
      </c>
      <c r="N35" s="6"/>
      <c r="O35" s="6"/>
      <c r="P35" s="6" t="n">
        <v>47.25</v>
      </c>
    </row>
    <row r="36" customFormat="false" ht="12.75" hidden="true" customHeight="false" outlineLevel="0" collapsed="false">
      <c r="B36" s="2"/>
      <c r="C36" s="6" t="n">
        <v>48</v>
      </c>
      <c r="D36" s="7"/>
      <c r="E36" s="6" t="n">
        <v>5.29</v>
      </c>
      <c r="F36" s="7"/>
      <c r="G36" s="8" t="n">
        <f aca="false">C36/E36</f>
        <v>9.07372400756144</v>
      </c>
      <c r="H36" s="6" t="n">
        <v>42</v>
      </c>
      <c r="J36" s="6" t="n">
        <v>42.25</v>
      </c>
      <c r="K36" s="6" t="n">
        <v>42.25</v>
      </c>
      <c r="L36" s="6" t="n">
        <v>48.5</v>
      </c>
      <c r="M36" s="6" t="n">
        <v>48.5</v>
      </c>
      <c r="N36" s="6"/>
      <c r="O36" s="6"/>
      <c r="P36" s="6" t="n">
        <v>47.25</v>
      </c>
    </row>
    <row r="37" customFormat="false" ht="12.75" hidden="true" customHeight="false" outlineLevel="0" collapsed="false">
      <c r="B37" s="2"/>
      <c r="C37" s="6"/>
      <c r="D37" s="7"/>
      <c r="E37" s="6"/>
      <c r="F37" s="7"/>
      <c r="G37" s="8"/>
      <c r="H37" s="6"/>
      <c r="J37" s="6"/>
      <c r="K37" s="6"/>
      <c r="L37" s="6"/>
      <c r="M37" s="6"/>
      <c r="N37" s="6"/>
      <c r="O37" s="6"/>
      <c r="P37" s="6"/>
    </row>
    <row r="38" customFormat="false" ht="12.75" hidden="true" customHeight="false" outlineLevel="0" collapsed="false">
      <c r="B38" s="2" t="n">
        <v>36971</v>
      </c>
      <c r="C38" s="6" t="n">
        <v>46.75</v>
      </c>
      <c r="D38" s="7"/>
      <c r="E38" s="6" t="n">
        <v>5.03</v>
      </c>
      <c r="F38" s="7"/>
      <c r="G38" s="8" t="n">
        <f aca="false">C38/E38</f>
        <v>9.29423459244533</v>
      </c>
      <c r="H38" s="6" t="n">
        <v>40</v>
      </c>
      <c r="J38" s="6" t="n">
        <v>40.75</v>
      </c>
      <c r="K38" s="6" t="n">
        <v>40.75</v>
      </c>
      <c r="L38" s="6" t="n">
        <v>47</v>
      </c>
      <c r="M38" s="6" t="n">
        <v>47</v>
      </c>
      <c r="N38" s="6"/>
      <c r="O38" s="6"/>
      <c r="P38" s="6" t="n">
        <v>45.5</v>
      </c>
    </row>
    <row r="39" customFormat="false" ht="12.75" hidden="true" customHeight="false" outlineLevel="0" collapsed="false">
      <c r="B39" s="2"/>
      <c r="C39" s="6"/>
      <c r="D39" s="7"/>
      <c r="E39" s="6"/>
      <c r="F39" s="7"/>
      <c r="G39" s="8"/>
      <c r="H39" s="6"/>
      <c r="J39" s="6"/>
      <c r="K39" s="6"/>
      <c r="L39" s="6"/>
      <c r="M39" s="6"/>
      <c r="N39" s="6"/>
      <c r="O39" s="6"/>
      <c r="P39" s="6"/>
    </row>
    <row r="40" customFormat="false" ht="12.75" hidden="true" customHeight="false" outlineLevel="0" collapsed="false">
      <c r="B40" s="2" t="n">
        <v>36973</v>
      </c>
      <c r="C40" s="6" t="n">
        <v>47.75</v>
      </c>
      <c r="D40" s="7"/>
      <c r="E40" s="6" t="n">
        <v>5.26</v>
      </c>
      <c r="F40" s="7"/>
      <c r="G40" s="8" t="n">
        <f aca="false">C40/E40</f>
        <v>9.07794676806084</v>
      </c>
      <c r="H40" s="6" t="n">
        <v>43</v>
      </c>
      <c r="J40" s="6" t="n">
        <v>43</v>
      </c>
      <c r="K40" s="6" t="n">
        <v>43</v>
      </c>
      <c r="L40" s="6" t="n">
        <v>48.25</v>
      </c>
      <c r="M40" s="6" t="n">
        <v>48.25</v>
      </c>
      <c r="N40" s="6"/>
      <c r="O40" s="6"/>
      <c r="P40" s="6" t="n">
        <v>46.5</v>
      </c>
    </row>
    <row r="41" customFormat="false" ht="12.75" hidden="true" customHeight="false" outlineLevel="0" collapsed="false">
      <c r="B41" s="2"/>
      <c r="C41" s="6"/>
      <c r="D41" s="7"/>
      <c r="E41" s="6"/>
      <c r="F41" s="7"/>
      <c r="G41" s="8"/>
      <c r="H41" s="6"/>
      <c r="J41" s="6"/>
      <c r="K41" s="6"/>
    </row>
    <row r="42" customFormat="false" ht="12.75" hidden="true" customHeight="false" outlineLevel="0" collapsed="false">
      <c r="B42" s="2" t="n">
        <v>36977</v>
      </c>
      <c r="C42" s="6" t="n">
        <v>47.25</v>
      </c>
      <c r="D42" s="7"/>
      <c r="E42" s="6" t="n">
        <v>5.58</v>
      </c>
      <c r="F42" s="7"/>
      <c r="G42" s="8" t="n">
        <f aca="false">C42/E42</f>
        <v>8.46774193548387</v>
      </c>
      <c r="H42" s="6" t="n">
        <v>42.75</v>
      </c>
      <c r="J42" s="6" t="n">
        <v>42.75</v>
      </c>
      <c r="K42" s="6" t="n">
        <v>42.75</v>
      </c>
      <c r="L42" s="6" t="n">
        <v>47.5</v>
      </c>
      <c r="M42" s="6" t="n">
        <v>47.5</v>
      </c>
      <c r="N42" s="6"/>
      <c r="O42" s="6"/>
      <c r="P42" s="6" t="n">
        <v>45.5</v>
      </c>
    </row>
    <row r="43" customFormat="false" ht="12.75" hidden="false" customHeight="false" outlineLevel="0" collapsed="false">
      <c r="B43" s="2"/>
      <c r="C43" s="6"/>
      <c r="D43" s="7"/>
      <c r="E43" s="6"/>
      <c r="F43" s="7"/>
      <c r="G43" s="8"/>
      <c r="H43" s="6"/>
      <c r="J43" s="6"/>
      <c r="K43" s="6"/>
    </row>
    <row r="44" customFormat="false" ht="12.75" hidden="false" customHeight="false" outlineLevel="0" collapsed="false">
      <c r="B44" s="2" t="n">
        <v>37008</v>
      </c>
      <c r="C44" s="6" t="n">
        <v>68.25</v>
      </c>
      <c r="D44" s="7"/>
      <c r="E44" s="6" t="n">
        <v>4.85</v>
      </c>
      <c r="F44" s="7"/>
      <c r="G44" s="8" t="n">
        <f aca="false">C44/E44</f>
        <v>14.0721649484536</v>
      </c>
      <c r="H44" s="6" t="n">
        <v>60</v>
      </c>
      <c r="I44" s="5" t="n">
        <v>62</v>
      </c>
      <c r="J44" s="6" t="n">
        <v>60.75</v>
      </c>
      <c r="K44" s="6" t="n">
        <v>62.25</v>
      </c>
      <c r="L44" s="6" t="n">
        <v>66.5</v>
      </c>
      <c r="M44" s="6" t="n">
        <v>68</v>
      </c>
      <c r="N44" s="6"/>
      <c r="O44" s="6"/>
      <c r="P44" s="6"/>
    </row>
    <row r="45" customFormat="false" ht="12.75" hidden="false" customHeight="false" outlineLevel="0" collapsed="false">
      <c r="B45" s="2"/>
      <c r="C45" s="6"/>
      <c r="D45" s="7"/>
      <c r="E45" s="6"/>
      <c r="F45" s="7"/>
      <c r="G45" s="8"/>
      <c r="H45" s="6"/>
      <c r="I45" s="6"/>
    </row>
    <row r="46" customFormat="false" ht="12.75" hidden="false" customHeight="false" outlineLevel="0" collapsed="false">
      <c r="B46" s="2"/>
      <c r="C46" s="6"/>
      <c r="D46" s="7"/>
      <c r="E46" s="6"/>
      <c r="F46" s="7"/>
      <c r="G46" s="8"/>
      <c r="H46" s="6"/>
      <c r="I46" s="6"/>
    </row>
    <row r="47" customFormat="false" ht="12.75" hidden="false" customHeight="false" outlineLevel="0" collapsed="false">
      <c r="B47" s="2"/>
      <c r="C47" s="6"/>
      <c r="D47" s="7"/>
      <c r="E47" s="6"/>
      <c r="F47" s="7"/>
      <c r="G47" s="8"/>
      <c r="H47" s="6"/>
      <c r="I47" s="6"/>
    </row>
    <row r="48" customFormat="false" ht="12.75" hidden="false" customHeight="false" outlineLevel="0" collapsed="false">
      <c r="B48" s="12"/>
      <c r="C48" s="3"/>
      <c r="E48" s="3"/>
      <c r="G48" s="4"/>
      <c r="H48" s="3"/>
      <c r="I48" s="3"/>
    </row>
    <row r="49" customFormat="false" ht="12.75" hidden="false" customHeight="false" outlineLevel="0" collapsed="false">
      <c r="B49" s="12"/>
      <c r="C49" s="3"/>
      <c r="E49" s="3"/>
      <c r="G49" s="4"/>
      <c r="H49" s="3"/>
      <c r="I49" s="3"/>
    </row>
    <row r="50" customFormat="false" ht="12.75" hidden="false" customHeight="false" outlineLevel="0" collapsed="false">
      <c r="A50" s="13"/>
      <c r="B50" s="14"/>
      <c r="C50" s="15"/>
      <c r="D50" s="16"/>
      <c r="E50" s="17"/>
      <c r="G50" s="18"/>
      <c r="H50" s="3"/>
      <c r="I50" s="3"/>
    </row>
    <row r="51" customFormat="false" ht="15.75" hidden="false" customHeight="false" outlineLevel="0" collapsed="false">
      <c r="A51" s="19"/>
      <c r="B51" s="20"/>
      <c r="C51" s="21" t="s">
        <v>11</v>
      </c>
      <c r="D51" s="22"/>
      <c r="E51" s="23" t="n">
        <f aca="false">L44-I44</f>
        <v>4.5</v>
      </c>
      <c r="G51" s="3"/>
      <c r="H51" s="3"/>
      <c r="I51" s="24"/>
    </row>
    <row r="52" customFormat="false" ht="12.75" hidden="false" customHeight="false" outlineLevel="0" collapsed="false">
      <c r="A52" s="19"/>
      <c r="B52" s="20"/>
      <c r="C52" s="25"/>
      <c r="D52" s="22"/>
      <c r="E52" s="23"/>
      <c r="G52" s="3"/>
      <c r="H52" s="3"/>
      <c r="I52" s="3"/>
    </row>
    <row r="53" customFormat="false" ht="15.75" hidden="false" customHeight="false" outlineLevel="0" collapsed="false">
      <c r="A53" s="19"/>
      <c r="B53" s="20"/>
      <c r="C53" s="26" t="s">
        <v>12</v>
      </c>
      <c r="D53" s="22"/>
      <c r="E53" s="23" t="n">
        <f aca="false">M44-I44</f>
        <v>6</v>
      </c>
      <c r="G53" s="3"/>
      <c r="H53" s="3"/>
      <c r="I53" s="24"/>
    </row>
    <row r="54" customFormat="false" ht="12.75" hidden="false" customHeight="false" outlineLevel="0" collapsed="false">
      <c r="A54" s="19"/>
      <c r="B54" s="20"/>
      <c r="C54" s="25"/>
      <c r="D54" s="22"/>
      <c r="E54" s="27"/>
      <c r="G54" s="3"/>
      <c r="H54" s="3"/>
      <c r="I54" s="3"/>
    </row>
    <row r="55" customFormat="false" ht="12.75" hidden="false" customHeight="false" outlineLevel="0" collapsed="false">
      <c r="A55" s="19"/>
      <c r="B55" s="20"/>
      <c r="C55" s="25"/>
      <c r="D55" s="22"/>
      <c r="E55" s="27"/>
      <c r="G55" s="3"/>
      <c r="H55" s="3"/>
      <c r="I55" s="3"/>
    </row>
    <row r="56" customFormat="false" ht="15.75" hidden="false" customHeight="false" outlineLevel="0" collapsed="false">
      <c r="A56" s="19"/>
      <c r="B56" s="20"/>
      <c r="C56" s="21" t="s">
        <v>13</v>
      </c>
      <c r="D56" s="22"/>
      <c r="E56" s="23" t="n">
        <f aca="false">L44-K44</f>
        <v>4.25</v>
      </c>
      <c r="G56" s="3"/>
      <c r="H56" s="3"/>
      <c r="I56" s="3"/>
    </row>
    <row r="57" customFormat="false" ht="12.75" hidden="false" customHeight="false" outlineLevel="0" collapsed="false">
      <c r="A57" s="19"/>
      <c r="B57" s="20"/>
      <c r="C57" s="25"/>
      <c r="D57" s="22"/>
      <c r="E57" s="23"/>
      <c r="G57" s="4"/>
      <c r="H57" s="3"/>
      <c r="I57" s="3"/>
    </row>
    <row r="58" customFormat="false" ht="15.75" hidden="false" customHeight="false" outlineLevel="0" collapsed="false">
      <c r="A58" s="19"/>
      <c r="B58" s="20"/>
      <c r="C58" s="26" t="s">
        <v>14</v>
      </c>
      <c r="D58" s="22"/>
      <c r="E58" s="23" t="n">
        <f aca="false">M44-J44</f>
        <v>7.25</v>
      </c>
      <c r="G58" s="4"/>
      <c r="H58" s="3"/>
      <c r="I58" s="3"/>
    </row>
    <row r="59" customFormat="false" ht="12.75" hidden="false" customHeight="false" outlineLevel="0" collapsed="false">
      <c r="A59" s="28"/>
      <c r="B59" s="29"/>
      <c r="C59" s="30"/>
      <c r="D59" s="31"/>
      <c r="E59" s="32"/>
      <c r="G59" s="4"/>
      <c r="H59" s="24"/>
      <c r="I59" s="3"/>
    </row>
    <row r="60" customFormat="false" ht="12.75" hidden="false" customHeight="false" outlineLevel="0" collapsed="false">
      <c r="B60" s="12"/>
      <c r="C60" s="3"/>
      <c r="E60" s="3"/>
      <c r="G60" s="4"/>
      <c r="H60" s="3"/>
      <c r="I60" s="3"/>
    </row>
    <row r="61" customFormat="false" ht="12.75" hidden="false" customHeight="false" outlineLevel="0" collapsed="false">
      <c r="B61" s="12"/>
      <c r="C61" s="3"/>
      <c r="E61" s="3"/>
      <c r="G61" s="4"/>
      <c r="H61" s="3"/>
      <c r="I61" s="3"/>
    </row>
    <row r="62" customFormat="false" ht="12.75" hidden="false" customHeight="false" outlineLevel="0" collapsed="false">
      <c r="K62" s="12"/>
      <c r="L62" s="3"/>
      <c r="N62" s="3"/>
      <c r="O62" s="33"/>
    </row>
    <row r="63" customFormat="false" ht="12.75" hidden="false" customHeight="false" outlineLevel="0" collapsed="false">
      <c r="K63" s="12"/>
      <c r="L63" s="3"/>
      <c r="N63" s="3"/>
      <c r="O63" s="33"/>
    </row>
    <row r="64" customFormat="false" ht="12.75" hidden="false" customHeight="false" outlineLevel="0" collapsed="false">
      <c r="B64" s="34"/>
      <c r="C64" s="3"/>
      <c r="E64" s="35"/>
      <c r="F64" s="36"/>
      <c r="G64" s="35"/>
      <c r="N64" s="34"/>
      <c r="O64" s="3"/>
      <c r="Q64" s="35"/>
      <c r="R64" s="36"/>
      <c r="S64" s="35"/>
    </row>
    <row r="73" customFormat="false" ht="12.75" hidden="false" customHeight="false" outlineLevel="0" collapsed="false">
      <c r="G73" s="37" t="s">
        <v>5</v>
      </c>
      <c r="N73" s="1" t="s">
        <v>15</v>
      </c>
    </row>
    <row r="74" customFormat="false" ht="15.75" hidden="false" customHeight="false" outlineLevel="0" collapsed="false">
      <c r="A74" s="38" t="s">
        <v>16</v>
      </c>
      <c r="C74" s="39"/>
      <c r="F74" s="35"/>
      <c r="G74" s="40" t="s">
        <v>17</v>
      </c>
      <c r="H74" s="35"/>
      <c r="I74" s="41"/>
      <c r="M74" s="35"/>
      <c r="N74" s="40" t="s">
        <v>17</v>
      </c>
      <c r="O74" s="35"/>
    </row>
    <row r="75" customFormat="false" ht="12.75" hidden="false" customHeight="false" outlineLevel="0" collapsed="false">
      <c r="B75" s="42" t="s">
        <v>18</v>
      </c>
      <c r="E75" s="43" t="n">
        <v>37012</v>
      </c>
      <c r="F75" s="35"/>
      <c r="G75" s="44" t="n">
        <v>-50</v>
      </c>
      <c r="H75" s="35"/>
      <c r="I75" s="41"/>
      <c r="K75" s="42" t="s">
        <v>18</v>
      </c>
      <c r="L75" s="43" t="n">
        <v>37012</v>
      </c>
      <c r="M75" s="35"/>
      <c r="N75" s="44" t="n">
        <v>50</v>
      </c>
      <c r="O75" s="35"/>
    </row>
    <row r="76" customFormat="false" ht="12.75" hidden="false" customHeight="false" outlineLevel="0" collapsed="false">
      <c r="B76" s="45" t="n">
        <v>85</v>
      </c>
      <c r="E76" s="43" t="n">
        <v>37013</v>
      </c>
      <c r="F76" s="35"/>
      <c r="G76" s="44" t="n">
        <v>-50</v>
      </c>
      <c r="H76" s="35"/>
      <c r="I76" s="41"/>
      <c r="K76" s="45" t="n">
        <v>80</v>
      </c>
      <c r="L76" s="43" t="n">
        <v>37013</v>
      </c>
      <c r="M76" s="35"/>
      <c r="N76" s="44" t="n">
        <v>50</v>
      </c>
      <c r="O76" s="35"/>
    </row>
    <row r="77" customFormat="false" ht="12.75" hidden="false" customHeight="false" outlineLevel="0" collapsed="false">
      <c r="A77" s="46" t="s">
        <v>19</v>
      </c>
      <c r="B77" s="47"/>
      <c r="E77" s="43" t="n">
        <v>37014</v>
      </c>
      <c r="F77" s="35"/>
      <c r="G77" s="44" t="n">
        <v>-50</v>
      </c>
      <c r="H77" s="35"/>
      <c r="I77" s="41"/>
      <c r="J77" s="46" t="s">
        <v>19</v>
      </c>
      <c r="K77" s="47"/>
      <c r="L77" s="43" t="n">
        <v>37014</v>
      </c>
      <c r="M77" s="35"/>
      <c r="N77" s="44" t="n">
        <v>50</v>
      </c>
      <c r="O77" s="35"/>
    </row>
    <row r="78" customFormat="false" ht="12.75" hidden="false" customHeight="false" outlineLevel="0" collapsed="false">
      <c r="E78" s="43" t="n">
        <v>37015</v>
      </c>
      <c r="F78" s="35"/>
      <c r="G78" s="44" t="n">
        <v>-50</v>
      </c>
      <c r="H78" s="35"/>
      <c r="I78" s="41"/>
      <c r="L78" s="43" t="n">
        <v>37015</v>
      </c>
      <c r="M78" s="35"/>
      <c r="N78" s="44" t="n">
        <v>50</v>
      </c>
      <c r="O78" s="35"/>
    </row>
    <row r="79" customFormat="false" ht="15.75" hidden="false" customHeight="false" outlineLevel="0" collapsed="false">
      <c r="A79" s="38" t="s">
        <v>20</v>
      </c>
      <c r="B79" s="48" t="n">
        <f aca="false">(B77-B76)*(G106*16)</f>
        <v>272000</v>
      </c>
      <c r="E79" s="43" t="n">
        <v>37016</v>
      </c>
      <c r="F79" s="35"/>
      <c r="G79" s="49" t="n">
        <v>0</v>
      </c>
      <c r="H79" s="35"/>
      <c r="I79" s="41"/>
      <c r="J79" s="50" t="s">
        <v>20</v>
      </c>
      <c r="K79" s="48" t="n">
        <f aca="false">(K77-K76)*-N106</f>
        <v>16000</v>
      </c>
      <c r="L79" s="43" t="n">
        <v>37016</v>
      </c>
      <c r="M79" s="35"/>
      <c r="N79" s="49" t="n">
        <v>0</v>
      </c>
      <c r="O79" s="35"/>
    </row>
    <row r="80" customFormat="false" ht="12.75" hidden="false" customHeight="false" outlineLevel="0" collapsed="false">
      <c r="E80" s="43" t="n">
        <v>37017</v>
      </c>
      <c r="F80" s="35"/>
      <c r="G80" s="49" t="n">
        <v>0</v>
      </c>
      <c r="H80" s="35"/>
      <c r="I80" s="41"/>
      <c r="L80" s="43" t="n">
        <v>37017</v>
      </c>
      <c r="M80" s="35"/>
      <c r="N80" s="49" t="n">
        <v>0</v>
      </c>
      <c r="O80" s="35"/>
    </row>
    <row r="81" customFormat="false" ht="12.75" hidden="false" customHeight="false" outlineLevel="0" collapsed="false">
      <c r="B81" s="51"/>
      <c r="E81" s="43" t="n">
        <v>37018</v>
      </c>
      <c r="F81" s="35"/>
      <c r="G81" s="49" t="n">
        <v>0</v>
      </c>
      <c r="H81" s="35"/>
      <c r="I81" s="41"/>
      <c r="L81" s="43" t="n">
        <v>37018</v>
      </c>
      <c r="M81" s="35"/>
      <c r="N81" s="44" t="n">
        <v>0</v>
      </c>
      <c r="O81" s="35"/>
    </row>
    <row r="82" customFormat="false" ht="12.75" hidden="false" customHeight="false" outlineLevel="0" collapsed="false">
      <c r="B82" s="52"/>
      <c r="E82" s="43" t="n">
        <v>37019</v>
      </c>
      <c r="F82" s="35"/>
      <c r="G82" s="49" t="n">
        <v>0</v>
      </c>
      <c r="H82" s="35"/>
      <c r="I82" s="41"/>
      <c r="L82" s="43" t="n">
        <v>37019</v>
      </c>
      <c r="M82" s="35"/>
      <c r="N82" s="44" t="n">
        <v>0</v>
      </c>
      <c r="O82" s="35"/>
    </row>
    <row r="83" customFormat="false" ht="12.75" hidden="false" customHeight="false" outlineLevel="0" collapsed="false">
      <c r="B83" s="53"/>
      <c r="E83" s="43" t="n">
        <v>37020</v>
      </c>
      <c r="F83" s="35"/>
      <c r="G83" s="49" t="n">
        <v>0</v>
      </c>
      <c r="H83" s="35"/>
      <c r="I83" s="41"/>
      <c r="L83" s="43" t="n">
        <v>37020</v>
      </c>
      <c r="M83" s="35"/>
      <c r="N83" s="44" t="n">
        <v>0</v>
      </c>
      <c r="O83" s="35"/>
    </row>
    <row r="84" customFormat="false" ht="12.75" hidden="false" customHeight="false" outlineLevel="0" collapsed="false">
      <c r="E84" s="43" t="n">
        <v>37021</v>
      </c>
      <c r="F84" s="35"/>
      <c r="G84" s="49" t="n">
        <v>0</v>
      </c>
      <c r="H84" s="35"/>
      <c r="I84" s="41"/>
      <c r="L84" s="43" t="n">
        <v>37021</v>
      </c>
      <c r="M84" s="35"/>
      <c r="N84" s="44" t="n">
        <v>0</v>
      </c>
      <c r="O84" s="35"/>
    </row>
    <row r="85" customFormat="false" ht="12.75" hidden="false" customHeight="false" outlineLevel="0" collapsed="false">
      <c r="E85" s="43" t="n">
        <v>37022</v>
      </c>
      <c r="F85" s="35"/>
      <c r="G85" s="49" t="n">
        <v>0</v>
      </c>
      <c r="H85" s="35"/>
      <c r="I85" s="41"/>
      <c r="L85" s="43" t="n">
        <v>37022</v>
      </c>
      <c r="M85" s="35"/>
      <c r="N85" s="44" t="n">
        <v>0</v>
      </c>
      <c r="O85" s="35"/>
    </row>
    <row r="86" customFormat="false" ht="12.75" hidden="false" customHeight="false" outlineLevel="0" collapsed="false">
      <c r="E86" s="43" t="n">
        <v>37023</v>
      </c>
      <c r="F86" s="35"/>
      <c r="G86" s="49" t="n">
        <v>0</v>
      </c>
      <c r="H86" s="35"/>
      <c r="I86" s="41"/>
      <c r="L86" s="43" t="n">
        <v>37023</v>
      </c>
      <c r="M86" s="35"/>
      <c r="N86" s="49" t="n">
        <v>0</v>
      </c>
      <c r="O86" s="35"/>
    </row>
    <row r="87" customFormat="false" ht="12.75" hidden="false" customHeight="false" outlineLevel="0" collapsed="false">
      <c r="E87" s="43" t="n">
        <v>37024</v>
      </c>
      <c r="F87" s="35"/>
      <c r="G87" s="49" t="n">
        <v>0</v>
      </c>
      <c r="H87" s="35"/>
      <c r="I87" s="41"/>
      <c r="L87" s="43" t="n">
        <v>37024</v>
      </c>
      <c r="M87" s="35"/>
      <c r="N87" s="49" t="n">
        <v>0</v>
      </c>
      <c r="O87" s="35"/>
    </row>
    <row r="88" customFormat="false" ht="12.75" hidden="false" customHeight="false" outlineLevel="0" collapsed="false">
      <c r="E88" s="43" t="n">
        <v>37025</v>
      </c>
      <c r="F88" s="35"/>
      <c r="G88" s="49" t="n">
        <v>0</v>
      </c>
      <c r="H88" s="35"/>
      <c r="I88" s="41"/>
      <c r="L88" s="43" t="n">
        <v>37025</v>
      </c>
      <c r="M88" s="35"/>
      <c r="N88" s="44" t="n">
        <v>0</v>
      </c>
      <c r="O88" s="35"/>
    </row>
    <row r="89" customFormat="false" ht="12.75" hidden="false" customHeight="false" outlineLevel="0" collapsed="false">
      <c r="E89" s="43" t="n">
        <v>37026</v>
      </c>
      <c r="F89" s="35"/>
      <c r="G89" s="49" t="n">
        <v>0</v>
      </c>
      <c r="H89" s="35"/>
      <c r="I89" s="41"/>
      <c r="L89" s="43" t="n">
        <v>37026</v>
      </c>
      <c r="M89" s="35"/>
      <c r="N89" s="44" t="n">
        <v>0</v>
      </c>
      <c r="O89" s="35"/>
    </row>
    <row r="90" customFormat="false" ht="12.75" hidden="false" customHeight="false" outlineLevel="0" collapsed="false">
      <c r="E90" s="43" t="n">
        <v>37027</v>
      </c>
      <c r="F90" s="35"/>
      <c r="G90" s="49" t="n">
        <v>0</v>
      </c>
      <c r="H90" s="35"/>
      <c r="I90" s="41"/>
      <c r="L90" s="43" t="n">
        <v>37027</v>
      </c>
      <c r="M90" s="35"/>
      <c r="N90" s="44" t="n">
        <v>0</v>
      </c>
      <c r="O90" s="35"/>
    </row>
    <row r="91" customFormat="false" ht="12.75" hidden="false" customHeight="false" outlineLevel="0" collapsed="false">
      <c r="E91" s="43" t="n">
        <v>37028</v>
      </c>
      <c r="F91" s="35"/>
      <c r="G91" s="49" t="n">
        <v>0</v>
      </c>
      <c r="H91" s="35"/>
      <c r="I91" s="41"/>
      <c r="L91" s="43" t="n">
        <v>37028</v>
      </c>
      <c r="M91" s="35"/>
      <c r="N91" s="44" t="n">
        <v>0</v>
      </c>
      <c r="O91" s="35"/>
    </row>
    <row r="92" customFormat="false" ht="12.75" hidden="false" customHeight="false" outlineLevel="0" collapsed="false">
      <c r="E92" s="43" t="n">
        <v>37029</v>
      </c>
      <c r="F92" s="35"/>
      <c r="G92" s="49" t="n">
        <v>0</v>
      </c>
      <c r="H92" s="35"/>
      <c r="I92" s="41"/>
      <c r="L92" s="43" t="n">
        <v>37029</v>
      </c>
      <c r="M92" s="35"/>
      <c r="N92" s="44" t="n">
        <v>0</v>
      </c>
      <c r="O92" s="35"/>
    </row>
    <row r="93" customFormat="false" ht="12.75" hidden="false" customHeight="false" outlineLevel="0" collapsed="false">
      <c r="E93" s="43" t="n">
        <v>37030</v>
      </c>
      <c r="F93" s="35"/>
      <c r="G93" s="49" t="n">
        <v>0</v>
      </c>
      <c r="H93" s="35"/>
      <c r="I93" s="41"/>
      <c r="L93" s="43" t="n">
        <v>37030</v>
      </c>
      <c r="M93" s="35"/>
      <c r="N93" s="49" t="n">
        <v>0</v>
      </c>
      <c r="O93" s="35"/>
    </row>
    <row r="94" customFormat="false" ht="12.75" hidden="false" customHeight="false" outlineLevel="0" collapsed="false">
      <c r="E94" s="43" t="n">
        <v>37031</v>
      </c>
      <c r="F94" s="35"/>
      <c r="G94" s="49" t="n">
        <v>0</v>
      </c>
      <c r="H94" s="35"/>
      <c r="I94" s="41"/>
      <c r="L94" s="43" t="n">
        <v>37031</v>
      </c>
      <c r="M94" s="35"/>
      <c r="N94" s="49" t="n">
        <v>0</v>
      </c>
      <c r="O94" s="35"/>
    </row>
    <row r="95" customFormat="false" ht="12.75" hidden="false" customHeight="false" outlineLevel="0" collapsed="false">
      <c r="E95" s="43" t="n">
        <v>37032</v>
      </c>
      <c r="F95" s="35"/>
      <c r="G95" s="49" t="n">
        <v>0</v>
      </c>
      <c r="H95" s="35"/>
      <c r="I95" s="41"/>
      <c r="L95" s="43" t="n">
        <v>37032</v>
      </c>
      <c r="M95" s="35"/>
      <c r="N95" s="44" t="n">
        <v>0</v>
      </c>
      <c r="O95" s="35"/>
    </row>
    <row r="96" customFormat="false" ht="12.75" hidden="false" customHeight="false" outlineLevel="0" collapsed="false">
      <c r="E96" s="43" t="n">
        <v>37033</v>
      </c>
      <c r="F96" s="35"/>
      <c r="G96" s="49" t="n">
        <v>0</v>
      </c>
      <c r="H96" s="35"/>
      <c r="I96" s="41"/>
      <c r="L96" s="43" t="n">
        <v>37033</v>
      </c>
      <c r="M96" s="35"/>
      <c r="N96" s="44" t="n">
        <v>0</v>
      </c>
      <c r="O96" s="35"/>
    </row>
    <row r="97" customFormat="false" ht="12.75" hidden="false" customHeight="false" outlineLevel="0" collapsed="false">
      <c r="E97" s="43" t="n">
        <v>37034</v>
      </c>
      <c r="F97" s="35"/>
      <c r="G97" s="49" t="n">
        <v>0</v>
      </c>
      <c r="H97" s="35"/>
      <c r="I97" s="41"/>
      <c r="L97" s="43" t="n">
        <v>37034</v>
      </c>
      <c r="M97" s="35"/>
      <c r="N97" s="44" t="n">
        <v>0</v>
      </c>
      <c r="O97" s="35"/>
    </row>
    <row r="98" customFormat="false" ht="12.75" hidden="false" customHeight="false" outlineLevel="0" collapsed="false">
      <c r="E98" s="43" t="n">
        <v>37035</v>
      </c>
      <c r="F98" s="35"/>
      <c r="G98" s="49" t="n">
        <v>0</v>
      </c>
      <c r="H98" s="35"/>
      <c r="I98" s="41"/>
      <c r="L98" s="43" t="n">
        <v>37035</v>
      </c>
      <c r="M98" s="35"/>
      <c r="N98" s="44" t="n">
        <v>0</v>
      </c>
      <c r="O98" s="35"/>
    </row>
    <row r="99" customFormat="false" ht="12.75" hidden="false" customHeight="false" outlineLevel="0" collapsed="false">
      <c r="E99" s="43" t="n">
        <v>37036</v>
      </c>
      <c r="F99" s="35"/>
      <c r="G99" s="49" t="n">
        <v>0</v>
      </c>
      <c r="H99" s="35"/>
      <c r="I99" s="41"/>
      <c r="L99" s="43" t="n">
        <v>37036</v>
      </c>
      <c r="M99" s="35"/>
      <c r="N99" s="44" t="n">
        <v>0</v>
      </c>
      <c r="O99" s="35"/>
    </row>
    <row r="100" customFormat="false" ht="12.75" hidden="false" customHeight="false" outlineLevel="0" collapsed="false">
      <c r="E100" s="43" t="n">
        <v>37037</v>
      </c>
      <c r="F100" s="35"/>
      <c r="G100" s="49" t="n">
        <v>0</v>
      </c>
      <c r="H100" s="35"/>
      <c r="I100" s="41"/>
      <c r="L100" s="43" t="n">
        <v>37037</v>
      </c>
      <c r="M100" s="35"/>
      <c r="N100" s="49" t="n">
        <v>0</v>
      </c>
      <c r="O100" s="35"/>
    </row>
    <row r="101" customFormat="false" ht="12.75" hidden="false" customHeight="false" outlineLevel="0" collapsed="false">
      <c r="E101" s="43" t="n">
        <v>37038</v>
      </c>
      <c r="F101" s="35"/>
      <c r="G101" s="49" t="n">
        <v>0</v>
      </c>
      <c r="H101" s="35"/>
      <c r="I101" s="41"/>
      <c r="L101" s="43" t="n">
        <v>37038</v>
      </c>
      <c r="M101" s="35"/>
      <c r="N101" s="49" t="n">
        <v>0</v>
      </c>
      <c r="O101" s="35"/>
    </row>
    <row r="102" customFormat="false" ht="12.75" hidden="false" customHeight="false" outlineLevel="0" collapsed="false">
      <c r="E102" s="43" t="n">
        <v>37039</v>
      </c>
      <c r="F102" s="35"/>
      <c r="G102" s="54" t="n">
        <v>0</v>
      </c>
      <c r="H102" s="55" t="s">
        <v>21</v>
      </c>
      <c r="I102" s="41"/>
      <c r="L102" s="43" t="n">
        <v>37039</v>
      </c>
      <c r="M102" s="35"/>
      <c r="N102" s="54" t="n">
        <v>0</v>
      </c>
      <c r="O102" s="35" t="s">
        <v>21</v>
      </c>
    </row>
    <row r="103" customFormat="false" ht="12.75" hidden="false" customHeight="false" outlineLevel="0" collapsed="false">
      <c r="E103" s="43" t="n">
        <v>37040</v>
      </c>
      <c r="F103" s="35"/>
      <c r="G103" s="49" t="n">
        <v>0</v>
      </c>
      <c r="H103" s="35"/>
      <c r="I103" s="41"/>
      <c r="L103" s="43" t="n">
        <v>37040</v>
      </c>
      <c r="M103" s="35"/>
      <c r="N103" s="44" t="n">
        <v>0</v>
      </c>
      <c r="O103" s="35"/>
    </row>
    <row r="104" customFormat="false" ht="12.75" hidden="false" customHeight="false" outlineLevel="0" collapsed="false">
      <c r="E104" s="43" t="n">
        <v>37041</v>
      </c>
      <c r="F104" s="56"/>
      <c r="G104" s="49" t="n">
        <v>0</v>
      </c>
      <c r="H104" s="56"/>
      <c r="I104" s="57"/>
      <c r="J104" s="58"/>
      <c r="L104" s="43" t="n">
        <v>37041</v>
      </c>
      <c r="M104" s="56"/>
      <c r="N104" s="44" t="n">
        <v>0</v>
      </c>
      <c r="O104" s="56"/>
    </row>
    <row r="105" customFormat="false" ht="12.75" hidden="false" customHeight="false" outlineLevel="0" collapsed="false">
      <c r="E105" s="59" t="n">
        <v>37042</v>
      </c>
      <c r="F105" s="60"/>
      <c r="G105" s="61" t="n">
        <v>0</v>
      </c>
      <c r="H105" s="60"/>
      <c r="L105" s="59" t="n">
        <v>37042</v>
      </c>
      <c r="M105" s="60"/>
      <c r="N105" s="62" t="n">
        <v>0</v>
      </c>
    </row>
    <row r="106" customFormat="false" ht="12.75" hidden="false" customHeight="false" outlineLevel="0" collapsed="false">
      <c r="G106" s="63" t="n">
        <f aca="false">SUM(G75:G105)</f>
        <v>-200</v>
      </c>
      <c r="N106" s="63" t="n">
        <f aca="false">SUM(N75:N105)</f>
        <v>200</v>
      </c>
    </row>
    <row r="110" customFormat="false" ht="12.75" hidden="false" customHeight="false" outlineLevel="0" collapsed="false">
      <c r="C110" s="37" t="s">
        <v>8</v>
      </c>
      <c r="D110" s="37"/>
      <c r="E110" s="37" t="s">
        <v>22</v>
      </c>
      <c r="H110" s="37" t="s">
        <v>8</v>
      </c>
      <c r="I110" s="37"/>
      <c r="J110" s="37" t="s">
        <v>22</v>
      </c>
      <c r="L110" s="37" t="s">
        <v>8</v>
      </c>
      <c r="M110" s="37"/>
      <c r="N110" s="37" t="s">
        <v>22</v>
      </c>
    </row>
    <row r="111" customFormat="false" ht="12.75" hidden="false" customHeight="false" outlineLevel="0" collapsed="false">
      <c r="Q111" s="37" t="s">
        <v>8</v>
      </c>
      <c r="R111" s="37"/>
      <c r="S111" s="37" t="s">
        <v>22</v>
      </c>
    </row>
    <row r="112" customFormat="false" ht="12.75" hidden="false" customHeight="false" outlineLevel="0" collapsed="false">
      <c r="B112" s="64" t="n">
        <v>36647</v>
      </c>
      <c r="C112" s="65" t="n">
        <v>32.86</v>
      </c>
      <c r="D112" s="65" t="n">
        <v>25.37</v>
      </c>
      <c r="G112" s="64" t="n">
        <v>36678</v>
      </c>
      <c r="H112" s="65" t="n">
        <v>80.46</v>
      </c>
      <c r="I112" s="65" t="n">
        <v>68.9</v>
      </c>
      <c r="K112" s="64"/>
      <c r="L112" s="65"/>
      <c r="M112" s="65"/>
    </row>
    <row r="113" customFormat="false" ht="12.75" hidden="false" customHeight="false" outlineLevel="0" collapsed="false">
      <c r="B113" s="64" t="n">
        <v>36648</v>
      </c>
      <c r="C113" s="65" t="n">
        <v>32.13</v>
      </c>
      <c r="D113" s="65" t="n">
        <v>25.54</v>
      </c>
      <c r="G113" s="64" t="n">
        <v>36679</v>
      </c>
      <c r="H113" s="65" t="n">
        <v>68</v>
      </c>
      <c r="I113" s="65" t="n">
        <v>61.93</v>
      </c>
      <c r="K113" s="64" t="n">
        <v>36710</v>
      </c>
      <c r="L113" s="65" t="n">
        <v>69.43</v>
      </c>
      <c r="M113" s="65" t="n">
        <v>70.64</v>
      </c>
      <c r="P113" s="64" t="n">
        <v>36739</v>
      </c>
      <c r="Q113" s="65" t="n">
        <v>50.03</v>
      </c>
      <c r="R113" s="65" t="n">
        <v>47.66</v>
      </c>
    </row>
    <row r="114" customFormat="false" ht="12.75" hidden="false" customHeight="false" outlineLevel="0" collapsed="false">
      <c r="B114" s="64" t="n">
        <v>36649</v>
      </c>
      <c r="C114" s="65" t="n">
        <v>31.77</v>
      </c>
      <c r="D114" s="65" t="n">
        <v>27.24</v>
      </c>
      <c r="G114" s="64" t="n">
        <v>36682</v>
      </c>
      <c r="H114" s="65" t="n">
        <v>43.68</v>
      </c>
      <c r="I114" s="65" t="n">
        <v>29.19</v>
      </c>
      <c r="K114" s="64" t="n">
        <v>36712</v>
      </c>
      <c r="L114" s="65" t="n">
        <v>55.54</v>
      </c>
      <c r="M114" s="65" t="n">
        <v>63.4</v>
      </c>
      <c r="P114" s="64" t="n">
        <v>36740</v>
      </c>
      <c r="Q114" s="65" t="n">
        <v>48.85</v>
      </c>
      <c r="R114" s="65" t="n">
        <v>47.31</v>
      </c>
    </row>
    <row r="115" customFormat="false" ht="12.75" hidden="false" customHeight="false" outlineLevel="0" collapsed="false">
      <c r="B115" s="64" t="n">
        <v>36650</v>
      </c>
      <c r="C115" s="65" t="n">
        <v>33.79</v>
      </c>
      <c r="D115" s="65" t="n">
        <v>31.91</v>
      </c>
      <c r="G115" s="64" t="n">
        <v>36683</v>
      </c>
      <c r="H115" s="65" t="n">
        <v>39.23</v>
      </c>
      <c r="I115" s="65" t="n">
        <v>24.85</v>
      </c>
      <c r="K115" s="64" t="n">
        <v>36713</v>
      </c>
      <c r="L115" s="65" t="n">
        <v>52.58</v>
      </c>
      <c r="M115" s="65" t="n">
        <v>43.62</v>
      </c>
      <c r="P115" s="64" t="n">
        <v>36741</v>
      </c>
      <c r="Q115" s="65" t="n">
        <v>48.89</v>
      </c>
      <c r="R115" s="65" t="n">
        <v>52.99</v>
      </c>
    </row>
    <row r="116" customFormat="false" ht="12.75" hidden="false" customHeight="false" outlineLevel="0" collapsed="false">
      <c r="B116" s="64" t="n">
        <v>36651</v>
      </c>
      <c r="C116" s="65" t="n">
        <v>50.62</v>
      </c>
      <c r="D116" s="65" t="n">
        <v>53.93</v>
      </c>
      <c r="G116" s="64" t="n">
        <v>36684</v>
      </c>
      <c r="H116" s="65" t="n">
        <v>39.39</v>
      </c>
      <c r="I116" s="65" t="n">
        <v>24.59</v>
      </c>
      <c r="K116" s="64" t="n">
        <v>36714</v>
      </c>
      <c r="L116" s="65" t="n">
        <v>54.48</v>
      </c>
      <c r="M116" s="65" t="n">
        <v>45.79</v>
      </c>
      <c r="P116" s="64" t="n">
        <v>36742</v>
      </c>
      <c r="Q116" s="65" t="n">
        <v>48</v>
      </c>
      <c r="R116" s="65" t="n">
        <v>46.7</v>
      </c>
    </row>
    <row r="117" customFormat="false" ht="12.75" hidden="false" customHeight="false" outlineLevel="0" collapsed="false">
      <c r="B117" s="64" t="n">
        <v>36654</v>
      </c>
      <c r="C117" s="65" t="n">
        <v>54.24</v>
      </c>
      <c r="D117" s="65" t="n">
        <v>56.47</v>
      </c>
      <c r="G117" s="64" t="n">
        <v>36685</v>
      </c>
      <c r="H117" s="65" t="n">
        <v>47.36</v>
      </c>
      <c r="I117" s="65" t="n">
        <v>30.47</v>
      </c>
      <c r="K117" s="64" t="n">
        <v>36717</v>
      </c>
      <c r="L117" s="65" t="n">
        <v>98.92</v>
      </c>
      <c r="M117" s="65" t="n">
        <v>98.67</v>
      </c>
      <c r="P117" s="64" t="n">
        <v>36745</v>
      </c>
      <c r="Q117" s="65" t="n">
        <v>64.24</v>
      </c>
      <c r="R117" s="65" t="n">
        <v>67.03</v>
      </c>
    </row>
    <row r="118" customFormat="false" ht="12.75" hidden="false" customHeight="false" outlineLevel="0" collapsed="false">
      <c r="B118" s="64" t="n">
        <v>36655</v>
      </c>
      <c r="C118" s="65" t="n">
        <v>139.65</v>
      </c>
      <c r="D118" s="65" t="n">
        <v>104.63</v>
      </c>
      <c r="G118" s="64" t="n">
        <v>36686</v>
      </c>
      <c r="H118" s="65" t="n">
        <v>57.01</v>
      </c>
      <c r="I118" s="65" t="n">
        <v>56.51</v>
      </c>
      <c r="K118" s="64" t="n">
        <v>36718</v>
      </c>
      <c r="L118" s="65" t="n">
        <v>64.12</v>
      </c>
      <c r="M118" s="65" t="n">
        <v>60.32</v>
      </c>
      <c r="P118" s="64" t="n">
        <v>36746</v>
      </c>
      <c r="Q118" s="65" t="n">
        <v>94.41</v>
      </c>
      <c r="R118" s="65" t="n">
        <v>100.88</v>
      </c>
    </row>
    <row r="119" customFormat="false" ht="12.75" hidden="false" customHeight="false" outlineLevel="0" collapsed="false">
      <c r="B119" s="64" t="n">
        <v>36656</v>
      </c>
      <c r="C119" s="65" t="n">
        <v>96.44</v>
      </c>
      <c r="D119" s="65" t="n">
        <v>77.72</v>
      </c>
      <c r="G119" s="64" t="n">
        <v>36689</v>
      </c>
      <c r="H119" s="65" t="n">
        <v>67.46</v>
      </c>
      <c r="I119" s="65" t="n">
        <v>70.09</v>
      </c>
      <c r="K119" s="64" t="n">
        <v>36719</v>
      </c>
      <c r="L119" s="65" t="n">
        <v>68.58</v>
      </c>
      <c r="M119" s="65" t="n">
        <v>61.72</v>
      </c>
      <c r="P119" s="64" t="n">
        <v>36747</v>
      </c>
      <c r="Q119" s="65" t="n">
        <v>119.8</v>
      </c>
      <c r="R119" s="65" t="n">
        <v>120.92</v>
      </c>
    </row>
    <row r="120" customFormat="false" ht="12.75" hidden="false" customHeight="false" outlineLevel="0" collapsed="false">
      <c r="B120" s="64" t="n">
        <v>36657</v>
      </c>
      <c r="C120" s="65" t="n">
        <v>58.39</v>
      </c>
      <c r="D120" s="65" t="n">
        <v>48.72</v>
      </c>
      <c r="G120" s="64" t="n">
        <v>36690</v>
      </c>
      <c r="H120" s="65" t="n">
        <v>53.16</v>
      </c>
      <c r="I120" s="65" t="n">
        <v>51.06</v>
      </c>
      <c r="K120" s="64" t="n">
        <v>36720</v>
      </c>
      <c r="L120" s="65" t="n">
        <v>90.93</v>
      </c>
      <c r="M120" s="65" t="n">
        <v>54.48</v>
      </c>
      <c r="P120" s="64" t="n">
        <v>36748</v>
      </c>
      <c r="Q120" s="65" t="n">
        <v>84.29</v>
      </c>
      <c r="R120" s="65" t="n">
        <v>72.95</v>
      </c>
    </row>
    <row r="121" customFormat="false" ht="12.75" hidden="false" customHeight="false" outlineLevel="0" collapsed="false">
      <c r="B121" s="64" t="n">
        <v>36658</v>
      </c>
      <c r="C121" s="65" t="n">
        <v>81.21</v>
      </c>
      <c r="D121" s="65" t="n">
        <v>72.68</v>
      </c>
      <c r="G121" s="64" t="n">
        <v>36691</v>
      </c>
      <c r="H121" s="65" t="n">
        <v>52.67</v>
      </c>
      <c r="I121" s="65" t="n">
        <v>48.93</v>
      </c>
      <c r="K121" s="64" t="n">
        <v>36721</v>
      </c>
      <c r="L121" s="65" t="n">
        <v>81.21</v>
      </c>
      <c r="M121" s="65" t="n">
        <v>52.57</v>
      </c>
      <c r="P121" s="64" t="n">
        <v>36749</v>
      </c>
      <c r="Q121" s="65" t="n">
        <v>75.01</v>
      </c>
      <c r="R121" s="65" t="n">
        <v>48.79</v>
      </c>
    </row>
    <row r="122" customFormat="false" ht="12.75" hidden="false" customHeight="false" outlineLevel="0" collapsed="false">
      <c r="B122" s="64" t="n">
        <v>36661</v>
      </c>
      <c r="C122" s="65" t="n">
        <v>44.69</v>
      </c>
      <c r="D122" s="65" t="n">
        <v>33.4</v>
      </c>
      <c r="G122" s="64" t="n">
        <v>36692</v>
      </c>
      <c r="H122" s="65" t="n">
        <v>46.25</v>
      </c>
      <c r="I122" s="65" t="n">
        <v>44.21</v>
      </c>
      <c r="K122" s="64" t="n">
        <v>36724</v>
      </c>
      <c r="L122" s="65" t="n">
        <v>107.21</v>
      </c>
      <c r="M122" s="65" t="n">
        <v>90.86</v>
      </c>
      <c r="P122" s="64" t="n">
        <v>36752</v>
      </c>
      <c r="Q122" s="65" t="n">
        <v>84.36</v>
      </c>
      <c r="R122" s="65" t="n">
        <v>64.22</v>
      </c>
    </row>
    <row r="123" customFormat="false" ht="12.75" hidden="false" customHeight="false" outlineLevel="0" collapsed="false">
      <c r="B123" s="64" t="n">
        <v>36662</v>
      </c>
      <c r="C123" s="65" t="n">
        <v>32.65</v>
      </c>
      <c r="D123" s="65" t="n">
        <v>24.3</v>
      </c>
      <c r="G123" s="64" t="n">
        <v>36693</v>
      </c>
      <c r="H123" s="65" t="n">
        <v>44.07</v>
      </c>
      <c r="I123" s="65" t="n">
        <v>45.11</v>
      </c>
      <c r="K123" s="64" t="n">
        <v>36725</v>
      </c>
      <c r="L123" s="65" t="n">
        <v>164.61</v>
      </c>
      <c r="M123" s="65" t="n">
        <v>104.99</v>
      </c>
      <c r="P123" s="64" t="n">
        <v>36753</v>
      </c>
      <c r="Q123" s="65" t="n">
        <v>84.34</v>
      </c>
      <c r="R123" s="65" t="n">
        <v>61.26</v>
      </c>
    </row>
    <row r="124" customFormat="false" ht="12.75" hidden="false" customHeight="false" outlineLevel="0" collapsed="false">
      <c r="B124" s="64" t="n">
        <v>36663</v>
      </c>
      <c r="C124" s="65" t="n">
        <v>33.54</v>
      </c>
      <c r="D124" s="65" t="n">
        <v>27.07</v>
      </c>
      <c r="G124" s="64" t="n">
        <v>36696</v>
      </c>
      <c r="H124" s="65" t="n">
        <v>43.28</v>
      </c>
      <c r="I124" s="65" t="n">
        <v>38.19</v>
      </c>
      <c r="K124" s="64" t="n">
        <v>36726</v>
      </c>
      <c r="L124" s="65" t="n">
        <v>68.65</v>
      </c>
      <c r="M124" s="65" t="n">
        <v>54.98</v>
      </c>
      <c r="P124" s="64" t="n">
        <v>36754</v>
      </c>
      <c r="Q124" s="65" t="n">
        <v>63.27</v>
      </c>
      <c r="R124" s="65" t="n">
        <v>50.03</v>
      </c>
    </row>
    <row r="125" customFormat="false" ht="12.75" hidden="false" customHeight="false" outlineLevel="0" collapsed="false">
      <c r="B125" s="64" t="n">
        <v>36664</v>
      </c>
      <c r="C125" s="65" t="n">
        <v>54.55</v>
      </c>
      <c r="D125" s="65" t="n">
        <v>48.15</v>
      </c>
      <c r="G125" s="64" t="n">
        <v>36697</v>
      </c>
      <c r="H125" s="65" t="n">
        <v>43.4</v>
      </c>
      <c r="I125" s="65" t="n">
        <v>37.16</v>
      </c>
      <c r="K125" s="64" t="n">
        <v>36727</v>
      </c>
      <c r="L125" s="65" t="n">
        <v>54.98</v>
      </c>
      <c r="M125" s="65" t="n">
        <v>38.71</v>
      </c>
      <c r="P125" s="64" t="n">
        <v>36755</v>
      </c>
      <c r="Q125" s="65" t="n">
        <v>74.98</v>
      </c>
      <c r="R125" s="65" t="n">
        <v>54.03</v>
      </c>
    </row>
    <row r="126" customFormat="false" ht="12.75" hidden="false" customHeight="false" outlineLevel="0" collapsed="false">
      <c r="B126" s="64" t="n">
        <v>36665</v>
      </c>
      <c r="C126" s="65" t="n">
        <v>49.35</v>
      </c>
      <c r="D126" s="65" t="n">
        <v>40.73</v>
      </c>
      <c r="G126" s="64" t="n">
        <v>36698</v>
      </c>
      <c r="H126" s="65" t="n">
        <v>43.99</v>
      </c>
      <c r="I126" s="65" t="n">
        <v>34.7</v>
      </c>
      <c r="K126" s="64" t="n">
        <v>36728</v>
      </c>
      <c r="L126" s="65" t="n">
        <v>55.26</v>
      </c>
      <c r="M126" s="65" t="n">
        <v>28.27</v>
      </c>
      <c r="P126" s="64" t="n">
        <v>36756</v>
      </c>
      <c r="Q126" s="65" t="n">
        <v>88.17</v>
      </c>
      <c r="R126" s="65" t="n">
        <v>52.96</v>
      </c>
    </row>
    <row r="127" customFormat="false" ht="12.75" hidden="false" customHeight="false" outlineLevel="0" collapsed="false">
      <c r="B127" s="64" t="n">
        <v>36668</v>
      </c>
      <c r="C127" s="65" t="n">
        <v>50.43</v>
      </c>
      <c r="D127" s="65" t="n">
        <v>44.74</v>
      </c>
      <c r="G127" s="64" t="n">
        <v>36699</v>
      </c>
      <c r="H127" s="65" t="n">
        <v>52.55</v>
      </c>
      <c r="I127" s="65" t="n">
        <v>45.47</v>
      </c>
      <c r="K127" s="64" t="n">
        <v>36731</v>
      </c>
      <c r="L127" s="65" t="n">
        <v>53.43</v>
      </c>
      <c r="M127" s="65" t="n">
        <v>28.54</v>
      </c>
      <c r="P127" s="64" t="n">
        <v>36759</v>
      </c>
      <c r="Q127" s="65" t="n">
        <v>62.4</v>
      </c>
      <c r="R127" s="65" t="n">
        <v>37.04</v>
      </c>
    </row>
    <row r="128" customFormat="false" ht="12.75" hidden="false" customHeight="false" outlineLevel="0" collapsed="false">
      <c r="B128" s="64" t="n">
        <v>36669</v>
      </c>
      <c r="C128" s="65" t="n">
        <v>51.13</v>
      </c>
      <c r="D128" s="65" t="n">
        <v>43.28</v>
      </c>
      <c r="G128" s="64" t="n">
        <v>36700</v>
      </c>
      <c r="H128" s="65" t="n">
        <v>58.31</v>
      </c>
      <c r="I128" s="65" t="n">
        <v>52.58</v>
      </c>
      <c r="K128" s="64" t="n">
        <v>36732</v>
      </c>
      <c r="L128" s="65" t="n">
        <v>45.04</v>
      </c>
      <c r="M128" s="65" t="n">
        <v>24.53</v>
      </c>
      <c r="P128" s="64" t="n">
        <v>36760</v>
      </c>
      <c r="Q128" s="65" t="n">
        <v>53.83</v>
      </c>
      <c r="R128" s="65" t="n">
        <v>32.31</v>
      </c>
    </row>
    <row r="129" customFormat="false" ht="12.75" hidden="false" customHeight="false" outlineLevel="0" collapsed="false">
      <c r="B129" s="64" t="n">
        <v>36670</v>
      </c>
      <c r="C129" s="65" t="n">
        <v>64.21</v>
      </c>
      <c r="D129" s="65" t="n">
        <v>57.38</v>
      </c>
      <c r="G129" s="64" t="n">
        <v>36703</v>
      </c>
      <c r="H129" s="65" t="n">
        <v>52.09</v>
      </c>
      <c r="I129" s="65" t="n">
        <v>52.55</v>
      </c>
      <c r="K129" s="64" t="n">
        <v>36733</v>
      </c>
      <c r="L129" s="65" t="n">
        <v>41.92</v>
      </c>
      <c r="M129" s="65" t="n">
        <v>24.21</v>
      </c>
      <c r="P129" s="64" t="n">
        <v>36761</v>
      </c>
      <c r="Q129" s="65" t="n">
        <v>64.1</v>
      </c>
      <c r="R129" s="65" t="n">
        <v>30.29</v>
      </c>
    </row>
    <row r="130" customFormat="false" ht="12.75" hidden="false" customHeight="false" outlineLevel="0" collapsed="false">
      <c r="B130" s="64" t="n">
        <v>36671</v>
      </c>
      <c r="C130" s="65" t="n">
        <v>52.67</v>
      </c>
      <c r="D130" s="65" t="n">
        <v>40.86</v>
      </c>
      <c r="G130" s="64" t="n">
        <v>36704</v>
      </c>
      <c r="H130" s="65" t="n">
        <v>53.13</v>
      </c>
      <c r="I130" s="65" t="n">
        <v>47.19</v>
      </c>
      <c r="K130" s="64" t="n">
        <v>36734</v>
      </c>
      <c r="L130" s="65" t="n">
        <v>45.48</v>
      </c>
      <c r="M130" s="65" t="n">
        <v>31.33</v>
      </c>
      <c r="P130" s="64" t="n">
        <v>36762</v>
      </c>
      <c r="Q130" s="65" t="n">
        <v>60.24</v>
      </c>
      <c r="R130" s="65" t="n">
        <v>37.36</v>
      </c>
    </row>
    <row r="131" customFormat="false" ht="12.75" hidden="false" customHeight="false" outlineLevel="0" collapsed="false">
      <c r="B131" s="64" t="n">
        <v>36672</v>
      </c>
      <c r="C131" s="65" t="n">
        <v>65.63</v>
      </c>
      <c r="D131" s="65" t="n">
        <v>47.08</v>
      </c>
      <c r="G131" s="64" t="n">
        <v>36705</v>
      </c>
      <c r="H131" s="65" t="n">
        <v>47.84</v>
      </c>
      <c r="I131" s="65" t="n">
        <v>33.45</v>
      </c>
      <c r="K131" s="64" t="n">
        <v>36735</v>
      </c>
      <c r="L131" s="65" t="n">
        <v>49.47</v>
      </c>
      <c r="M131" s="65" t="n">
        <v>43.63</v>
      </c>
      <c r="P131" s="64" t="n">
        <v>36763</v>
      </c>
      <c r="Q131" s="65" t="n">
        <v>71.45</v>
      </c>
      <c r="R131" s="65" t="n">
        <v>49.37</v>
      </c>
    </row>
    <row r="132" customFormat="false" ht="12.75" hidden="false" customHeight="false" outlineLevel="0" collapsed="false">
      <c r="B132" s="64" t="n">
        <v>36676</v>
      </c>
      <c r="C132" s="65" t="n">
        <v>58.65</v>
      </c>
      <c r="D132" s="65" t="n">
        <v>35.4</v>
      </c>
      <c r="G132" s="64" t="n">
        <v>36706</v>
      </c>
      <c r="H132" s="65" t="n">
        <v>43.38</v>
      </c>
      <c r="I132" s="65" t="n">
        <v>27.19</v>
      </c>
      <c r="K132" s="66" t="n">
        <v>36738</v>
      </c>
      <c r="L132" s="67" t="n">
        <v>52.67</v>
      </c>
      <c r="M132" s="67" t="n">
        <v>51.26</v>
      </c>
      <c r="N132" s="60"/>
      <c r="P132" s="64" t="n">
        <v>36766</v>
      </c>
      <c r="Q132" s="65" t="n">
        <v>78.39</v>
      </c>
      <c r="R132" s="65" t="n">
        <v>61.66</v>
      </c>
    </row>
    <row r="133" customFormat="false" ht="12.75" hidden="false" customHeight="false" outlineLevel="0" collapsed="false">
      <c r="B133" s="66" t="n">
        <v>36677</v>
      </c>
      <c r="C133" s="67" t="n">
        <v>53.02</v>
      </c>
      <c r="D133" s="67" t="n">
        <v>43.98</v>
      </c>
      <c r="E133" s="60"/>
      <c r="F133" s="60"/>
      <c r="G133" s="66" t="n">
        <v>36707</v>
      </c>
      <c r="H133" s="67" t="n">
        <v>42.73</v>
      </c>
      <c r="I133" s="67" t="n">
        <v>24.51</v>
      </c>
      <c r="J133" s="60"/>
      <c r="L133" s="68" t="n">
        <f aca="false">AVERAGE(L111:L132)</f>
        <v>68.7255</v>
      </c>
      <c r="M133" s="68" t="n">
        <f aca="false">AVERAGE(M111:M132)</f>
        <v>53.626</v>
      </c>
      <c r="N133" s="68" t="n">
        <f aca="false">L133-M133</f>
        <v>15.0995</v>
      </c>
      <c r="P133" s="64" t="n">
        <v>36767</v>
      </c>
      <c r="Q133" s="65" t="n">
        <v>109.07</v>
      </c>
      <c r="R133" s="65" t="n">
        <v>74.15</v>
      </c>
    </row>
    <row r="134" customFormat="false" ht="12.75" hidden="false" customHeight="false" outlineLevel="0" collapsed="false">
      <c r="C134" s="68" t="n">
        <f aca="false">AVERAGE(C112:C133)</f>
        <v>55.5281818181818</v>
      </c>
      <c r="D134" s="68" t="n">
        <f aca="false">AVERAGE(D112:D133)</f>
        <v>45.9354545454546</v>
      </c>
      <c r="E134" s="68" t="n">
        <f aca="false">C134-D134</f>
        <v>9.59272727272727</v>
      </c>
      <c r="H134" s="68" t="n">
        <f aca="false">AVERAGE(H112:H133)</f>
        <v>50.8836363636364</v>
      </c>
      <c r="I134" s="68" t="n">
        <f aca="false">AVERAGE(I112:I133)</f>
        <v>43.1286363636364</v>
      </c>
      <c r="J134" s="68" t="n">
        <f aca="false">H134-I134</f>
        <v>7.755</v>
      </c>
      <c r="P134" s="64" t="n">
        <v>36768</v>
      </c>
      <c r="Q134" s="65" t="n">
        <v>77.41</v>
      </c>
      <c r="R134" s="65" t="n">
        <v>59.2</v>
      </c>
    </row>
    <row r="135" customFormat="false" ht="12.75" hidden="false" customHeight="true" outlineLevel="0" collapsed="false">
      <c r="P135" s="66" t="n">
        <v>36769</v>
      </c>
      <c r="Q135" s="67" t="n">
        <v>88.33</v>
      </c>
      <c r="R135" s="67" t="n">
        <v>67.74</v>
      </c>
      <c r="S135" s="60"/>
    </row>
    <row r="136" customFormat="false" ht="12.75" hidden="false" customHeight="false" outlineLevel="0" collapsed="false">
      <c r="Q136" s="68" t="n">
        <f aca="false">AVERAGE(Q114:Q135)</f>
        <v>74.7195454545455</v>
      </c>
      <c r="R136" s="68" t="n">
        <f aca="false">AVERAGE(R114:R135)</f>
        <v>58.5995454545455</v>
      </c>
      <c r="S136" s="68" t="n">
        <f aca="false">Q136-R136</f>
        <v>16.12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4" activeCellId="0" sqref="K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7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37" t="s">
        <v>69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35.78</v>
      </c>
      <c r="L3" s="95" t="s">
        <v>38</v>
      </c>
      <c r="M3" s="0" t="n">
        <v>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100</v>
      </c>
    </row>
    <row r="5" customFormat="false" ht="15.75" hidden="false" customHeight="false" outlineLevel="0" collapsed="false">
      <c r="C5" s="50" t="s">
        <v>59</v>
      </c>
      <c r="E5" s="72" t="s">
        <v>26</v>
      </c>
      <c r="F5" s="1" t="s">
        <v>27</v>
      </c>
      <c r="H5" s="72" t="s">
        <v>28</v>
      </c>
      <c r="I5" s="1" t="s">
        <v>27</v>
      </c>
      <c r="L5" s="5" t="s">
        <v>31</v>
      </c>
      <c r="M5" s="60" t="n">
        <v>-400</v>
      </c>
      <c r="N5" s="60"/>
    </row>
    <row r="6" customFormat="false" ht="15.75" hidden="false" customHeight="false" outlineLevel="0" collapsed="false">
      <c r="C6" s="50"/>
      <c r="D6" s="0" t="n">
        <v>1</v>
      </c>
      <c r="E6" s="87" t="n">
        <v>33.5</v>
      </c>
      <c r="F6" s="88" t="n">
        <v>50</v>
      </c>
      <c r="G6" s="86" t="s">
        <v>60</v>
      </c>
      <c r="H6" s="87" t="n">
        <v>33.5</v>
      </c>
      <c r="I6" s="88" t="n">
        <v>50</v>
      </c>
      <c r="J6" s="86" t="s">
        <v>60</v>
      </c>
      <c r="M6" s="58"/>
      <c r="N6" s="58"/>
    </row>
    <row r="7" customFormat="false" ht="12.75" hidden="false" customHeight="false" outlineLevel="0" collapsed="false">
      <c r="C7" s="73"/>
      <c r="D7" s="0" t="n">
        <v>2</v>
      </c>
      <c r="E7" s="87" t="n">
        <v>33.5</v>
      </c>
      <c r="F7" s="88" t="n">
        <v>50</v>
      </c>
      <c r="G7" s="86" t="s">
        <v>60</v>
      </c>
      <c r="H7" s="87" t="n">
        <v>33.5</v>
      </c>
      <c r="I7" s="88" t="n">
        <v>50</v>
      </c>
      <c r="J7" s="86" t="s">
        <v>60</v>
      </c>
      <c r="M7" s="0" t="n">
        <f aca="false">SUM(M3:M6)</f>
        <v>-300</v>
      </c>
      <c r="N7" s="104" t="s">
        <v>48</v>
      </c>
    </row>
    <row r="8" customFormat="false" ht="12.75" hidden="false" customHeight="false" outlineLevel="0" collapsed="false">
      <c r="C8" s="73"/>
      <c r="D8" s="0" t="n">
        <v>3</v>
      </c>
      <c r="E8" s="87" t="n">
        <v>33.5</v>
      </c>
      <c r="F8" s="88" t="n">
        <v>50</v>
      </c>
      <c r="G8" s="86" t="s">
        <v>60</v>
      </c>
      <c r="H8" s="87" t="n">
        <v>33.5</v>
      </c>
      <c r="I8" s="88" t="n">
        <v>50</v>
      </c>
      <c r="J8" s="86" t="s">
        <v>60</v>
      </c>
    </row>
    <row r="9" customFormat="false" ht="12.75" hidden="false" customHeight="false" outlineLevel="0" collapsed="false">
      <c r="C9" s="73"/>
      <c r="D9" s="0" t="n">
        <v>4</v>
      </c>
      <c r="E9" s="87" t="n">
        <v>33.5</v>
      </c>
      <c r="F9" s="106" t="n">
        <v>50</v>
      </c>
      <c r="G9" s="86" t="s">
        <v>60</v>
      </c>
      <c r="H9" s="87" t="n">
        <v>33.5</v>
      </c>
      <c r="I9" s="88" t="n">
        <v>50</v>
      </c>
      <c r="J9" s="86" t="s">
        <v>53</v>
      </c>
    </row>
    <row r="10" customFormat="false" ht="12.75" hidden="false" customHeight="false" outlineLevel="0" collapsed="false">
      <c r="C10" s="73"/>
      <c r="D10" s="0" t="n">
        <v>5</v>
      </c>
      <c r="E10" s="87" t="n">
        <v>33.5</v>
      </c>
      <c r="F10" s="106" t="n">
        <v>50</v>
      </c>
      <c r="G10" s="86" t="s">
        <v>61</v>
      </c>
      <c r="H10" s="87" t="n">
        <v>33.5</v>
      </c>
      <c r="I10" s="88" t="n">
        <v>50</v>
      </c>
      <c r="J10" s="86" t="s">
        <v>53</v>
      </c>
    </row>
    <row r="11" customFormat="false" ht="12.75" hidden="false" customHeight="false" outlineLevel="0" collapsed="false">
      <c r="C11" s="73"/>
      <c r="D11" s="0" t="n">
        <v>6</v>
      </c>
      <c r="E11" s="119" t="n">
        <v>33.5</v>
      </c>
      <c r="F11" s="120" t="n">
        <v>50</v>
      </c>
      <c r="G11" s="112" t="s">
        <v>61</v>
      </c>
      <c r="H11" s="119" t="n">
        <v>33.5</v>
      </c>
      <c r="I11" s="120" t="n">
        <v>50</v>
      </c>
      <c r="J11" s="112" t="s">
        <v>60</v>
      </c>
      <c r="K11" s="60"/>
    </row>
    <row r="12" customFormat="false" ht="12.75" hidden="false" customHeight="false" outlineLevel="0" collapsed="false">
      <c r="C12" s="73"/>
      <c r="E12" s="74" t="n">
        <f aca="false">AVERAGE(E6:E11)</f>
        <v>33.5</v>
      </c>
      <c r="F12" s="5" t="n">
        <f aca="false">SUM(F6:F11)</f>
        <v>300</v>
      </c>
      <c r="H12" s="77"/>
      <c r="I12" s="105"/>
      <c r="J12" s="107"/>
    </row>
    <row r="13" customFormat="false" ht="12.75" hidden="false" customHeight="false" outlineLevel="0" collapsed="false">
      <c r="C13" s="73"/>
      <c r="E13" s="74"/>
      <c r="F13" s="5"/>
      <c r="H13" s="77" t="n">
        <f aca="false">AVERAGE(H6:H11)</f>
        <v>33.5</v>
      </c>
      <c r="I13" s="105" t="n">
        <f aca="false">SUM(I6:I11)</f>
        <v>300</v>
      </c>
    </row>
    <row r="14" customFormat="false" ht="12.75" hidden="false" customHeight="false" outlineLevel="0" collapsed="false">
      <c r="C14" s="73"/>
      <c r="E14" s="74"/>
      <c r="F14" s="5"/>
      <c r="H14" s="77"/>
      <c r="I14" s="105"/>
    </row>
    <row r="15" customFormat="false" ht="12.75" hidden="false" customHeight="false" outlineLevel="0" collapsed="false">
      <c r="C15" s="73"/>
      <c r="E15" s="74"/>
      <c r="F15" s="5"/>
      <c r="H15" s="77"/>
      <c r="I15" s="105"/>
    </row>
    <row r="16" customFormat="false" ht="12.75" hidden="false" customHeight="false" outlineLevel="0" collapsed="false">
      <c r="C16" s="73"/>
      <c r="E16" s="74"/>
      <c r="F16" s="5"/>
      <c r="H16" s="77"/>
      <c r="I16" s="105"/>
    </row>
    <row r="17" customFormat="false" ht="12.75" hidden="false" customHeight="false" outlineLevel="0" collapsed="false">
      <c r="C17" s="73"/>
      <c r="E17" s="74"/>
      <c r="F17" s="5"/>
      <c r="H17" s="77"/>
      <c r="I17" s="105"/>
    </row>
    <row r="18" customFormat="false" ht="12.75" hidden="false" customHeight="false" outlineLevel="0" collapsed="false">
      <c r="C18" s="73" t="s">
        <v>44</v>
      </c>
      <c r="D18" s="82" t="n">
        <f aca="false">-(E12*F12)*16</f>
        <v>-160800</v>
      </c>
      <c r="E18" s="74"/>
      <c r="F18" s="5"/>
      <c r="H18" s="77"/>
      <c r="I18" s="105"/>
    </row>
    <row r="19" customFormat="false" ht="12.75" hidden="false" customHeight="false" outlineLevel="0" collapsed="false">
      <c r="C19" s="73" t="s">
        <v>45</v>
      </c>
      <c r="D19" s="85" t="n">
        <f aca="false">(H13*I13)*16</f>
        <v>160800</v>
      </c>
      <c r="E19" s="74"/>
      <c r="F19" s="5"/>
      <c r="H19" s="77"/>
      <c r="I19" s="105"/>
    </row>
    <row r="20" customFormat="false" ht="12.75" hidden="false" customHeight="false" outlineLevel="0" collapsed="false">
      <c r="D20" s="74" t="n">
        <f aca="false">D19+D18</f>
        <v>0</v>
      </c>
      <c r="E20" s="74"/>
      <c r="F20" s="5"/>
      <c r="H20" s="77"/>
      <c r="I20" s="105"/>
    </row>
    <row r="21" customFormat="false" ht="12.75" hidden="false" customHeight="false" outlineLevel="0" collapsed="false">
      <c r="D21" s="74"/>
      <c r="E21" s="74"/>
      <c r="F21" s="5"/>
      <c r="H21" s="77"/>
      <c r="I21" s="105"/>
    </row>
    <row r="22" customFormat="false" ht="12.75" hidden="false" customHeight="false" outlineLevel="0" collapsed="false">
      <c r="C22" s="73"/>
      <c r="E22" s="74"/>
      <c r="F22" s="5"/>
      <c r="H22" s="77"/>
      <c r="I22" s="105"/>
    </row>
    <row r="23" customFormat="false" ht="12.75" hidden="false" customHeight="false" outlineLevel="0" collapsed="false">
      <c r="C23" s="73"/>
      <c r="E23" s="74"/>
      <c r="F23" s="5"/>
      <c r="H23" s="77"/>
      <c r="I23" s="58"/>
      <c r="J23" s="58"/>
    </row>
    <row r="24" customFormat="false" ht="15.75" hidden="false" customHeight="false" outlineLevel="0" collapsed="false">
      <c r="C24" s="73"/>
      <c r="E24" s="72" t="s">
        <v>26</v>
      </c>
      <c r="F24" s="1" t="s">
        <v>27</v>
      </c>
      <c r="H24" s="72" t="s">
        <v>28</v>
      </c>
      <c r="I24" s="1" t="s">
        <v>27</v>
      </c>
    </row>
    <row r="25" customFormat="false" ht="15.75" hidden="false" customHeight="false" outlineLevel="0" collapsed="false">
      <c r="C25" s="73"/>
      <c r="E25" s="72"/>
      <c r="F25" s="1"/>
      <c r="H25" s="72"/>
      <c r="I25" s="1"/>
    </row>
    <row r="26" customFormat="false" ht="12.75" hidden="false" customHeight="false" outlineLevel="0" collapsed="false">
      <c r="C26" s="73"/>
      <c r="D26" s="0" t="n">
        <v>1</v>
      </c>
      <c r="E26" s="115" t="n">
        <v>35</v>
      </c>
      <c r="F26" s="116" t="n">
        <v>50</v>
      </c>
      <c r="G26" s="0" t="n">
        <v>1</v>
      </c>
      <c r="H26" s="115" t="n">
        <v>34.5</v>
      </c>
      <c r="I26" s="121" t="n">
        <v>50</v>
      </c>
    </row>
    <row r="27" customFormat="false" ht="12.75" hidden="false" customHeight="false" outlineLevel="0" collapsed="false">
      <c r="C27" s="73"/>
      <c r="D27" s="0" t="n">
        <v>2</v>
      </c>
      <c r="E27" s="115" t="n">
        <v>34.5</v>
      </c>
      <c r="F27" s="116" t="n">
        <v>50</v>
      </c>
      <c r="G27" s="0" t="n">
        <v>2</v>
      </c>
      <c r="H27" s="115" t="n">
        <v>35.25</v>
      </c>
      <c r="I27" s="121" t="n">
        <v>50</v>
      </c>
    </row>
    <row r="28" customFormat="false" ht="12" hidden="false" customHeight="true" outlineLevel="0" collapsed="false">
      <c r="C28" s="73"/>
      <c r="D28" s="0" t="n">
        <v>3</v>
      </c>
      <c r="E28" s="115" t="n">
        <v>36</v>
      </c>
      <c r="F28" s="116" t="n">
        <v>50</v>
      </c>
      <c r="G28" s="0" t="n">
        <v>3</v>
      </c>
      <c r="H28" s="115" t="n">
        <v>35.5</v>
      </c>
      <c r="I28" s="121" t="n">
        <v>50</v>
      </c>
    </row>
    <row r="29" customFormat="false" ht="12.75" hidden="false" customHeight="true" outlineLevel="0" collapsed="false">
      <c r="C29" s="73"/>
      <c r="D29" s="0" t="n">
        <v>4</v>
      </c>
      <c r="E29" s="115" t="n">
        <v>36.5</v>
      </c>
      <c r="F29" s="116" t="n">
        <v>50</v>
      </c>
      <c r="G29" s="0" t="n">
        <v>4</v>
      </c>
      <c r="H29" s="115" t="n">
        <v>36</v>
      </c>
      <c r="I29" s="121" t="n">
        <v>50</v>
      </c>
    </row>
    <row r="30" customFormat="false" ht="15.75" hidden="false" customHeight="true" outlineLevel="0" collapsed="false">
      <c r="C30" s="50" t="s">
        <v>63</v>
      </c>
      <c r="D30" s="0" t="n">
        <v>5</v>
      </c>
      <c r="E30" s="115" t="n">
        <v>36.5</v>
      </c>
      <c r="F30" s="116" t="n">
        <v>50</v>
      </c>
      <c r="G30" s="0" t="n">
        <v>5</v>
      </c>
      <c r="H30" s="115" t="n">
        <v>35.5</v>
      </c>
      <c r="I30" s="121" t="n">
        <v>50</v>
      </c>
    </row>
    <row r="31" customFormat="false" ht="12.75" hidden="false" customHeight="false" outlineLevel="0" collapsed="false">
      <c r="C31" s="73"/>
      <c r="D31" s="0" t="n">
        <v>6</v>
      </c>
      <c r="E31" s="115" t="n">
        <v>36.25</v>
      </c>
      <c r="F31" s="116" t="n">
        <v>50</v>
      </c>
      <c r="G31" s="0" t="n">
        <v>6</v>
      </c>
      <c r="H31" s="115" t="n">
        <v>35.5</v>
      </c>
      <c r="I31" s="121" t="n">
        <v>50</v>
      </c>
    </row>
    <row r="32" customFormat="false" ht="12.75" hidden="false" customHeight="false" outlineLevel="0" collapsed="false">
      <c r="C32" s="73"/>
      <c r="D32" s="0" t="n">
        <v>7</v>
      </c>
      <c r="E32" s="115" t="n">
        <v>36.25</v>
      </c>
      <c r="F32" s="116" t="n">
        <v>50</v>
      </c>
      <c r="G32" s="0" t="n">
        <v>7</v>
      </c>
      <c r="H32" s="115" t="n">
        <v>35.75</v>
      </c>
      <c r="I32" s="121" t="n">
        <v>50</v>
      </c>
    </row>
    <row r="33" customFormat="false" ht="12.75" hidden="false" customHeight="false" outlineLevel="0" collapsed="false">
      <c r="C33" s="73"/>
      <c r="D33" s="0" t="n">
        <v>8</v>
      </c>
      <c r="E33" s="115" t="n">
        <v>36</v>
      </c>
      <c r="F33" s="116" t="n">
        <v>50</v>
      </c>
      <c r="G33" s="0" t="n">
        <v>8</v>
      </c>
      <c r="H33" s="115" t="n">
        <v>36.5</v>
      </c>
      <c r="I33" s="121" t="n">
        <v>50</v>
      </c>
    </row>
    <row r="34" customFormat="false" ht="12.75" hidden="false" customHeight="false" outlineLevel="0" collapsed="false">
      <c r="C34" s="73"/>
      <c r="D34" s="0" t="n">
        <v>9</v>
      </c>
      <c r="E34" s="115" t="n">
        <v>35.5</v>
      </c>
      <c r="F34" s="116" t="n">
        <v>50</v>
      </c>
      <c r="G34" s="0" t="n">
        <v>9</v>
      </c>
      <c r="H34" s="110" t="n">
        <v>35.75</v>
      </c>
      <c r="I34" s="122" t="n">
        <v>50</v>
      </c>
      <c r="J34" s="60"/>
    </row>
    <row r="35" customFormat="false" ht="12.75" hidden="false" customHeight="false" outlineLevel="0" collapsed="false">
      <c r="C35" s="73"/>
      <c r="D35" s="0" t="n">
        <v>10</v>
      </c>
      <c r="E35" s="115" t="n">
        <v>35</v>
      </c>
      <c r="F35" s="116" t="n">
        <v>50</v>
      </c>
      <c r="H35" s="77" t="n">
        <f aca="false">AVERAGE(H26:H34)</f>
        <v>35.5833333333333</v>
      </c>
      <c r="I35" s="105" t="n">
        <f aca="false">SUM(I28:I34)</f>
        <v>350</v>
      </c>
    </row>
    <row r="36" customFormat="false" ht="12.75" hidden="false" customHeight="false" outlineLevel="0" collapsed="false">
      <c r="C36" s="73"/>
      <c r="D36" s="0" t="n">
        <v>11</v>
      </c>
      <c r="E36" s="115" t="n">
        <v>35.5</v>
      </c>
      <c r="F36" s="116" t="n">
        <v>50</v>
      </c>
      <c r="H36" s="77"/>
      <c r="I36" s="105"/>
    </row>
    <row r="37" customFormat="false" ht="12.75" hidden="false" customHeight="false" outlineLevel="0" collapsed="false">
      <c r="C37" s="73"/>
      <c r="D37" s="0" t="n">
        <v>21</v>
      </c>
      <c r="E37" s="115" t="n">
        <v>35.25</v>
      </c>
      <c r="F37" s="116" t="n">
        <v>50</v>
      </c>
      <c r="H37" s="77"/>
      <c r="I37" s="105"/>
    </row>
    <row r="38" customFormat="false" ht="12.75" hidden="false" customHeight="false" outlineLevel="0" collapsed="false">
      <c r="C38" s="73"/>
      <c r="D38" s="0" t="n">
        <v>13</v>
      </c>
      <c r="E38" s="115" t="n">
        <v>36</v>
      </c>
      <c r="F38" s="116" t="n">
        <v>50</v>
      </c>
      <c r="H38" s="77"/>
      <c r="I38" s="105"/>
    </row>
    <row r="39" customFormat="false" ht="12.75" hidden="false" customHeight="false" outlineLevel="0" collapsed="false">
      <c r="C39" s="73"/>
      <c r="D39" s="0" t="n">
        <v>14</v>
      </c>
      <c r="E39" s="115" t="n">
        <v>36.5</v>
      </c>
      <c r="F39" s="116" t="n">
        <v>50</v>
      </c>
      <c r="H39" s="77"/>
      <c r="I39" s="105"/>
    </row>
    <row r="40" customFormat="false" ht="12.75" hidden="false" customHeight="false" outlineLevel="0" collapsed="false">
      <c r="C40" s="73"/>
      <c r="D40" s="0" t="n">
        <v>15</v>
      </c>
      <c r="E40" s="110" t="n">
        <v>36</v>
      </c>
      <c r="F40" s="111" t="n">
        <v>50</v>
      </c>
      <c r="G40" s="60"/>
      <c r="H40" s="77"/>
      <c r="I40" s="105"/>
    </row>
    <row r="41" customFormat="false" ht="12.75" hidden="false" customHeight="false" outlineLevel="0" collapsed="false">
      <c r="C41" s="73"/>
      <c r="E41" s="74" t="n">
        <f aca="false">AVERAGE(E26:E40)</f>
        <v>35.7833333333333</v>
      </c>
      <c r="F41" s="5" t="n">
        <f aca="false">SUM(F28:F40)</f>
        <v>650</v>
      </c>
      <c r="H41" s="115"/>
      <c r="I41" s="116"/>
    </row>
    <row r="42" customFormat="false" ht="12.75" hidden="false" customHeight="false" outlineLevel="0" collapsed="false">
      <c r="C42" s="73"/>
      <c r="E42" s="74"/>
      <c r="F42" s="5"/>
      <c r="H42" s="115"/>
      <c r="I42" s="116"/>
    </row>
    <row r="43" customFormat="false" ht="12.75" hidden="false" customHeight="false" outlineLevel="0" collapsed="false">
      <c r="H43" s="115"/>
      <c r="I43" s="116"/>
    </row>
    <row r="45" customFormat="false" ht="12.75" hidden="false" customHeight="false" outlineLevel="0" collapsed="false">
      <c r="E45" s="77"/>
    </row>
    <row r="46" customFormat="false" ht="12.75" hidden="false" customHeight="false" outlineLevel="0" collapsed="false">
      <c r="C46" s="73" t="s">
        <v>44</v>
      </c>
      <c r="D46" s="82" t="n">
        <f aca="false">-(E41*F41)*16</f>
        <v>-372146.666666667</v>
      </c>
      <c r="E46" s="77"/>
    </row>
    <row r="47" customFormat="false" ht="12.75" hidden="false" customHeight="false" outlineLevel="0" collapsed="false">
      <c r="C47" s="73" t="s">
        <v>45</v>
      </c>
      <c r="D47" s="85" t="n">
        <f aca="false">(H35*I35)*16</f>
        <v>199266.666666667</v>
      </c>
      <c r="E47" s="77"/>
    </row>
    <row r="48" customFormat="false" ht="13.5" hidden="false" customHeight="false" outlineLevel="0" collapsed="false">
      <c r="D48" s="74" t="n">
        <f aca="false">D47+D46</f>
        <v>-172880</v>
      </c>
      <c r="E48" s="77"/>
    </row>
    <row r="49" customFormat="false" ht="12.75" hidden="false" customHeight="false" outlineLevel="0" collapsed="false">
      <c r="D49" s="74"/>
      <c r="E49" s="77"/>
      <c r="L49" s="78"/>
      <c r="M49" s="79"/>
    </row>
    <row r="50" customFormat="false" ht="12.75" hidden="false" customHeight="false" outlineLevel="0" collapsed="false">
      <c r="D50" s="74"/>
      <c r="E50" s="77"/>
      <c r="L50" s="80" t="s">
        <v>33</v>
      </c>
      <c r="M50" s="81"/>
    </row>
    <row r="51" customFormat="false" ht="16.5" hidden="false" customHeight="false" outlineLevel="0" collapsed="false">
      <c r="B51" s="37" t="s">
        <v>36</v>
      </c>
      <c r="C51" s="37"/>
      <c r="D51" s="46" t="s">
        <v>29</v>
      </c>
      <c r="E51" s="0" t="n">
        <f aca="false">M4</f>
        <v>100</v>
      </c>
      <c r="G51" s="41" t="n">
        <f aca="false">E3-0.25</f>
        <v>35.53</v>
      </c>
      <c r="H51" s="74" t="n">
        <f aca="false">(G51*E51)*-16</f>
        <v>-56848</v>
      </c>
      <c r="L51" s="83" t="n">
        <f aca="false">H53+D48</f>
        <v>864.000000000058</v>
      </c>
      <c r="M51" s="84"/>
    </row>
    <row r="52" customFormat="false" ht="12.75" hidden="false" customHeight="false" outlineLevel="0" collapsed="false">
      <c r="D52" s="46" t="s">
        <v>31</v>
      </c>
      <c r="E52" s="60" t="n">
        <f aca="false">M5</f>
        <v>-400</v>
      </c>
      <c r="F52" s="60"/>
      <c r="G52" s="113" t="n">
        <f aca="false">E3+0.25</f>
        <v>36.03</v>
      </c>
      <c r="H52" s="75" t="n">
        <f aca="false">(G52*E52)*-16</f>
        <v>230592</v>
      </c>
      <c r="I52" s="60"/>
      <c r="J52" s="58"/>
    </row>
    <row r="53" customFormat="false" ht="12.75" hidden="false" customHeight="false" outlineLevel="0" collapsed="false">
      <c r="E53" s="0" t="n">
        <f aca="false">E52+E51</f>
        <v>-300</v>
      </c>
      <c r="H53" s="74" t="n">
        <f aca="false">SUM(H51:H52)</f>
        <v>173744</v>
      </c>
      <c r="J53" s="58"/>
    </row>
    <row r="54" customFormat="false" ht="12.75" hidden="false" customHeight="false" outlineLevel="0" collapsed="false">
      <c r="E54" s="74"/>
      <c r="L54" s="89" t="s">
        <v>40</v>
      </c>
      <c r="M54" s="90"/>
    </row>
    <row r="55" customFormat="false" ht="15.75" hidden="false" customHeight="false" outlineLevel="0" collapsed="false">
      <c r="L55" s="91"/>
      <c r="M55" s="92"/>
    </row>
    <row r="56" customFormat="false" ht="12.75" hidden="false" customHeight="false" outlineLevel="0" collapsed="false">
      <c r="L56" s="93"/>
      <c r="M56" s="94"/>
    </row>
    <row r="59" customFormat="false" ht="12.75" hidden="false" customHeight="false" outlineLevel="0" collapsed="false">
      <c r="A59" s="117" t="s">
        <v>55</v>
      </c>
      <c r="B59" s="10"/>
      <c r="C59" s="10"/>
      <c r="D59" s="10"/>
      <c r="L59" s="89" t="s">
        <v>41</v>
      </c>
      <c r="M59" s="90"/>
    </row>
    <row r="60" customFormat="false" ht="15.75" hidden="false" customHeight="false" outlineLevel="0" collapsed="false">
      <c r="L60" s="91"/>
      <c r="M60" s="92"/>
    </row>
    <row r="61" customFormat="false" ht="12.75" hidden="false" customHeight="false" outlineLevel="0" collapsed="false">
      <c r="L61" s="93"/>
      <c r="M61" s="94"/>
    </row>
    <row r="65" customFormat="false" ht="12.75" hidden="false" customHeight="false" outlineLevel="0" collapsed="false">
      <c r="A65" s="37" t="s">
        <v>70</v>
      </c>
    </row>
    <row r="66" customFormat="false" ht="12.75" hidden="false" customHeight="false" outlineLevel="0" collapsed="false">
      <c r="A66" s="37"/>
    </row>
    <row r="67" customFormat="false" ht="13.5" hidden="false" customHeight="true" outlineLevel="0" collapsed="false">
      <c r="A67" s="37" t="s">
        <v>71</v>
      </c>
    </row>
    <row r="68" customFormat="false" ht="12.75" hidden="false" customHeight="false" outlineLevel="0" collapsed="false">
      <c r="A68" s="37" t="s">
        <v>72</v>
      </c>
    </row>
    <row r="69" customFormat="false" ht="12.75" hidden="false" customHeight="false" outlineLevel="0" collapsed="false">
      <c r="A69" s="37" t="s">
        <v>73</v>
      </c>
    </row>
    <row r="70" customFormat="false" ht="12.75" hidden="false" customHeight="false" outlineLevel="0" collapsed="false">
      <c r="A70" s="37" t="s">
        <v>74</v>
      </c>
    </row>
    <row r="71" customFormat="false" ht="12.75" hidden="false" customHeight="false" outlineLevel="0" collapsed="false">
      <c r="A71" s="37" t="s">
        <v>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0" activeCellId="0" sqref="G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7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37" t="s">
        <v>76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35.25</v>
      </c>
      <c r="L3" s="95" t="s">
        <v>38</v>
      </c>
      <c r="M3" s="0" t="n">
        <v>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100</v>
      </c>
    </row>
    <row r="5" customFormat="false" ht="15.75" hidden="false" customHeight="false" outlineLevel="0" collapsed="false">
      <c r="C5" s="50" t="s">
        <v>59</v>
      </c>
      <c r="E5" s="72" t="s">
        <v>26</v>
      </c>
      <c r="F5" s="1" t="s">
        <v>27</v>
      </c>
      <c r="H5" s="72" t="s">
        <v>28</v>
      </c>
      <c r="I5" s="1" t="s">
        <v>27</v>
      </c>
      <c r="L5" s="5" t="s">
        <v>31</v>
      </c>
      <c r="M5" s="60" t="n">
        <v>-400</v>
      </c>
      <c r="N5" s="60"/>
    </row>
    <row r="6" customFormat="false" ht="15.75" hidden="false" customHeight="false" outlineLevel="0" collapsed="false">
      <c r="C6" s="50"/>
      <c r="D6" s="0" t="n">
        <v>1</v>
      </c>
      <c r="E6" s="87" t="n">
        <v>33.5</v>
      </c>
      <c r="F6" s="88" t="n">
        <v>50</v>
      </c>
      <c r="G6" s="86" t="s">
        <v>60</v>
      </c>
      <c r="H6" s="87" t="n">
        <v>33.5</v>
      </c>
      <c r="I6" s="88" t="n">
        <v>50</v>
      </c>
      <c r="J6" s="86" t="s">
        <v>60</v>
      </c>
      <c r="M6" s="58"/>
      <c r="N6" s="58"/>
    </row>
    <row r="7" customFormat="false" ht="12.75" hidden="false" customHeight="false" outlineLevel="0" collapsed="false">
      <c r="C7" s="73"/>
      <c r="D7" s="0" t="n">
        <v>2</v>
      </c>
      <c r="E7" s="87" t="n">
        <v>33.5</v>
      </c>
      <c r="F7" s="88" t="n">
        <v>50</v>
      </c>
      <c r="G7" s="86" t="s">
        <v>60</v>
      </c>
      <c r="H7" s="87" t="n">
        <v>33.5</v>
      </c>
      <c r="I7" s="88" t="n">
        <v>50</v>
      </c>
      <c r="J7" s="86" t="s">
        <v>60</v>
      </c>
      <c r="M7" s="0" t="n">
        <f aca="false">SUM(M3:M6)</f>
        <v>-300</v>
      </c>
      <c r="N7" s="104" t="s">
        <v>48</v>
      </c>
    </row>
    <row r="8" customFormat="false" ht="12.75" hidden="false" customHeight="false" outlineLevel="0" collapsed="false">
      <c r="C8" s="73"/>
      <c r="D8" s="0" t="n">
        <v>3</v>
      </c>
      <c r="E8" s="87" t="n">
        <v>33.5</v>
      </c>
      <c r="F8" s="88" t="n">
        <v>50</v>
      </c>
      <c r="G8" s="86" t="s">
        <v>60</v>
      </c>
      <c r="H8" s="87" t="n">
        <v>33.5</v>
      </c>
      <c r="I8" s="88" t="n">
        <v>50</v>
      </c>
      <c r="J8" s="86" t="s">
        <v>60</v>
      </c>
    </row>
    <row r="9" customFormat="false" ht="12.75" hidden="false" customHeight="false" outlineLevel="0" collapsed="false">
      <c r="C9" s="73"/>
      <c r="D9" s="0" t="n">
        <v>4</v>
      </c>
      <c r="E9" s="87" t="n">
        <v>33.5</v>
      </c>
      <c r="F9" s="106" t="n">
        <v>50</v>
      </c>
      <c r="G9" s="86" t="s">
        <v>60</v>
      </c>
      <c r="H9" s="87" t="n">
        <v>33.5</v>
      </c>
      <c r="I9" s="88" t="n">
        <v>50</v>
      </c>
      <c r="J9" s="86" t="s">
        <v>53</v>
      </c>
    </row>
    <row r="10" customFormat="false" ht="12.75" hidden="false" customHeight="false" outlineLevel="0" collapsed="false">
      <c r="C10" s="73"/>
      <c r="D10" s="0" t="n">
        <v>5</v>
      </c>
      <c r="E10" s="87" t="n">
        <v>33.5</v>
      </c>
      <c r="F10" s="106" t="n">
        <v>50</v>
      </c>
      <c r="G10" s="86" t="s">
        <v>61</v>
      </c>
      <c r="H10" s="87" t="n">
        <v>33.5</v>
      </c>
      <c r="I10" s="88" t="n">
        <v>50</v>
      </c>
      <c r="J10" s="86" t="s">
        <v>53</v>
      </c>
    </row>
    <row r="11" customFormat="false" ht="12.75" hidden="false" customHeight="false" outlineLevel="0" collapsed="false">
      <c r="C11" s="73"/>
      <c r="D11" s="0" t="n">
        <v>6</v>
      </c>
      <c r="E11" s="119" t="n">
        <v>33.5</v>
      </c>
      <c r="F11" s="120" t="n">
        <v>50</v>
      </c>
      <c r="G11" s="112" t="s">
        <v>61</v>
      </c>
      <c r="H11" s="119" t="n">
        <v>33.5</v>
      </c>
      <c r="I11" s="120" t="n">
        <v>50</v>
      </c>
      <c r="J11" s="112" t="s">
        <v>60</v>
      </c>
      <c r="K11" s="60"/>
    </row>
    <row r="12" customFormat="false" ht="12.75" hidden="false" customHeight="false" outlineLevel="0" collapsed="false">
      <c r="C12" s="73"/>
      <c r="E12" s="74" t="n">
        <f aca="false">AVERAGE(E6:E11)</f>
        <v>33.5</v>
      </c>
      <c r="F12" s="5" t="n">
        <f aca="false">SUM(F6:F11)</f>
        <v>300</v>
      </c>
      <c r="H12" s="77"/>
      <c r="I12" s="105"/>
      <c r="J12" s="107"/>
    </row>
    <row r="13" customFormat="false" ht="12.75" hidden="false" customHeight="false" outlineLevel="0" collapsed="false">
      <c r="C13" s="73"/>
      <c r="E13" s="74"/>
      <c r="F13" s="5"/>
      <c r="H13" s="77" t="n">
        <f aca="false">AVERAGE(H6:H11)</f>
        <v>33.5</v>
      </c>
      <c r="I13" s="105" t="n">
        <f aca="false">SUM(I6:I11)</f>
        <v>300</v>
      </c>
    </row>
    <row r="14" customFormat="false" ht="12.75" hidden="false" customHeight="false" outlineLevel="0" collapsed="false">
      <c r="C14" s="73"/>
      <c r="E14" s="74"/>
      <c r="F14" s="5"/>
      <c r="H14" s="77"/>
      <c r="I14" s="105"/>
    </row>
    <row r="15" customFormat="false" ht="12.75" hidden="false" customHeight="false" outlineLevel="0" collapsed="false">
      <c r="C15" s="73"/>
      <c r="E15" s="74"/>
      <c r="F15" s="5"/>
      <c r="H15" s="77"/>
      <c r="I15" s="105"/>
    </row>
    <row r="16" customFormat="false" ht="12.75" hidden="false" customHeight="false" outlineLevel="0" collapsed="false">
      <c r="C16" s="73"/>
      <c r="E16" s="74"/>
      <c r="F16" s="5"/>
      <c r="H16" s="77"/>
      <c r="I16" s="105"/>
    </row>
    <row r="17" customFormat="false" ht="12.75" hidden="false" customHeight="false" outlineLevel="0" collapsed="false">
      <c r="C17" s="73"/>
      <c r="E17" s="74"/>
      <c r="F17" s="5"/>
      <c r="H17" s="77"/>
      <c r="I17" s="105"/>
    </row>
    <row r="18" customFormat="false" ht="12.75" hidden="false" customHeight="false" outlineLevel="0" collapsed="false">
      <c r="C18" s="73" t="s">
        <v>44</v>
      </c>
      <c r="D18" s="82" t="n">
        <f aca="false">-(E12*F12)*16</f>
        <v>-160800</v>
      </c>
      <c r="E18" s="74"/>
      <c r="F18" s="5"/>
      <c r="H18" s="77"/>
      <c r="I18" s="105"/>
    </row>
    <row r="19" customFormat="false" ht="12.75" hidden="false" customHeight="false" outlineLevel="0" collapsed="false">
      <c r="C19" s="73" t="s">
        <v>45</v>
      </c>
      <c r="D19" s="85" t="n">
        <f aca="false">(H13*I13)*16</f>
        <v>160800</v>
      </c>
      <c r="E19" s="74"/>
      <c r="F19" s="5"/>
      <c r="H19" s="77"/>
      <c r="I19" s="105"/>
    </row>
    <row r="20" customFormat="false" ht="12.75" hidden="false" customHeight="false" outlineLevel="0" collapsed="false">
      <c r="D20" s="74" t="n">
        <f aca="false">D19+D18</f>
        <v>0</v>
      </c>
      <c r="E20" s="74"/>
      <c r="F20" s="5"/>
      <c r="H20" s="77"/>
      <c r="I20" s="105"/>
    </row>
    <row r="21" customFormat="false" ht="12.75" hidden="false" customHeight="false" outlineLevel="0" collapsed="false">
      <c r="D21" s="74"/>
      <c r="E21" s="74"/>
      <c r="F21" s="5"/>
      <c r="H21" s="77"/>
      <c r="I21" s="105"/>
    </row>
    <row r="22" customFormat="false" ht="12.75" hidden="false" customHeight="false" outlineLevel="0" collapsed="false">
      <c r="C22" s="73"/>
      <c r="E22" s="74"/>
      <c r="F22" s="5"/>
      <c r="H22" s="77"/>
      <c r="I22" s="105"/>
    </row>
    <row r="23" customFormat="false" ht="12.75" hidden="false" customHeight="false" outlineLevel="0" collapsed="false">
      <c r="C23" s="73"/>
      <c r="E23" s="74"/>
      <c r="F23" s="5"/>
      <c r="H23" s="77"/>
      <c r="I23" s="58"/>
      <c r="J23" s="58"/>
    </row>
    <row r="24" customFormat="false" ht="15.75" hidden="false" customHeight="false" outlineLevel="0" collapsed="false">
      <c r="C24" s="73"/>
      <c r="E24" s="72" t="s">
        <v>26</v>
      </c>
      <c r="F24" s="1" t="s">
        <v>27</v>
      </c>
      <c r="H24" s="72" t="s">
        <v>28</v>
      </c>
      <c r="I24" s="1" t="s">
        <v>27</v>
      </c>
    </row>
    <row r="25" customFormat="false" ht="15.75" hidden="false" customHeight="false" outlineLevel="0" collapsed="false">
      <c r="C25" s="73"/>
      <c r="E25" s="72"/>
      <c r="F25" s="1"/>
      <c r="H25" s="72"/>
      <c r="I25" s="1"/>
    </row>
    <row r="26" customFormat="false" ht="12.75" hidden="false" customHeight="false" outlineLevel="0" collapsed="false">
      <c r="C26" s="73"/>
      <c r="D26" s="0" t="n">
        <v>1</v>
      </c>
      <c r="E26" s="115" t="n">
        <v>34</v>
      </c>
      <c r="F26" s="116" t="n">
        <v>50</v>
      </c>
      <c r="G26" s="0" t="n">
        <v>1</v>
      </c>
      <c r="H26" s="115" t="n">
        <v>35</v>
      </c>
      <c r="I26" s="121" t="n">
        <v>50</v>
      </c>
    </row>
    <row r="27" customFormat="false" ht="12.75" hidden="false" customHeight="false" outlineLevel="0" collapsed="false">
      <c r="C27" s="73"/>
      <c r="D27" s="0" t="n">
        <v>2</v>
      </c>
      <c r="E27" s="115" t="n">
        <v>34</v>
      </c>
      <c r="F27" s="116" t="n">
        <v>50</v>
      </c>
      <c r="G27" s="0" t="n">
        <v>2</v>
      </c>
      <c r="H27" s="115" t="n">
        <v>35.5</v>
      </c>
      <c r="I27" s="121" t="n">
        <v>50</v>
      </c>
    </row>
    <row r="28" customFormat="false" ht="12" hidden="false" customHeight="true" outlineLevel="0" collapsed="false">
      <c r="C28" s="73"/>
      <c r="D28" s="0" t="n">
        <v>3</v>
      </c>
      <c r="E28" s="115" t="n">
        <v>35</v>
      </c>
      <c r="F28" s="116" t="n">
        <v>50</v>
      </c>
      <c r="G28" s="0" t="n">
        <v>3</v>
      </c>
      <c r="H28" s="115" t="n">
        <v>36</v>
      </c>
      <c r="I28" s="121" t="n">
        <v>50</v>
      </c>
    </row>
    <row r="29" customFormat="false" ht="12.75" hidden="false" customHeight="true" outlineLevel="0" collapsed="false">
      <c r="C29" s="73"/>
      <c r="D29" s="0" t="n">
        <v>4</v>
      </c>
      <c r="E29" s="115" t="n">
        <v>34</v>
      </c>
      <c r="F29" s="116" t="n">
        <v>50</v>
      </c>
      <c r="G29" s="0" t="n">
        <v>4</v>
      </c>
      <c r="H29" s="115" t="n">
        <v>36.25</v>
      </c>
      <c r="I29" s="121" t="n">
        <v>50</v>
      </c>
    </row>
    <row r="30" customFormat="false" ht="15.75" hidden="false" customHeight="true" outlineLevel="0" collapsed="false">
      <c r="C30" s="50" t="s">
        <v>63</v>
      </c>
      <c r="D30" s="0" t="n">
        <v>5</v>
      </c>
      <c r="E30" s="115" t="n">
        <v>34</v>
      </c>
      <c r="F30" s="116" t="n">
        <v>50</v>
      </c>
      <c r="G30" s="0" t="n">
        <v>5</v>
      </c>
      <c r="H30" s="115" t="n">
        <v>36</v>
      </c>
      <c r="I30" s="121" t="n">
        <v>50</v>
      </c>
    </row>
    <row r="31" customFormat="false" ht="12.75" hidden="false" customHeight="false" outlineLevel="0" collapsed="false">
      <c r="C31" s="73"/>
      <c r="D31" s="0" t="n">
        <v>6</v>
      </c>
      <c r="E31" s="115" t="n">
        <v>36</v>
      </c>
      <c r="F31" s="116" t="n">
        <v>50</v>
      </c>
      <c r="G31" s="0" t="n">
        <v>6</v>
      </c>
      <c r="H31" s="108" t="n">
        <v>35.75</v>
      </c>
      <c r="I31" s="123" t="n">
        <v>50</v>
      </c>
    </row>
    <row r="32" customFormat="false" ht="12.75" hidden="false" customHeight="false" outlineLevel="0" collapsed="false">
      <c r="C32" s="73"/>
      <c r="D32" s="0" t="n">
        <v>7</v>
      </c>
      <c r="E32" s="115" t="n">
        <v>36.25</v>
      </c>
      <c r="F32" s="116" t="n">
        <v>50</v>
      </c>
      <c r="G32" s="0" t="n">
        <v>7</v>
      </c>
      <c r="H32" s="115" t="n">
        <v>33.5</v>
      </c>
      <c r="I32" s="121" t="n">
        <v>50</v>
      </c>
    </row>
    <row r="33" customFormat="false" ht="13.5" hidden="false" customHeight="false" outlineLevel="0" collapsed="false">
      <c r="C33" s="73"/>
      <c r="D33" s="0" t="n">
        <v>8</v>
      </c>
      <c r="E33" s="115" t="n">
        <v>36.25</v>
      </c>
      <c r="F33" s="116" t="n">
        <v>50</v>
      </c>
      <c r="G33" s="0" t="n">
        <v>8</v>
      </c>
      <c r="H33" s="124" t="n">
        <v>34.5</v>
      </c>
      <c r="I33" s="125" t="n">
        <v>50</v>
      </c>
      <c r="J33" s="126"/>
    </row>
    <row r="34" customFormat="false" ht="12.75" hidden="false" customHeight="false" outlineLevel="0" collapsed="false">
      <c r="C34" s="73"/>
      <c r="D34" s="0" t="n">
        <v>9</v>
      </c>
      <c r="E34" s="115" t="n">
        <v>36</v>
      </c>
      <c r="F34" s="116" t="n">
        <v>50</v>
      </c>
      <c r="H34" s="77" t="n">
        <f aca="false">AVERAGE(H26:H33)</f>
        <v>35.3125</v>
      </c>
      <c r="I34" s="105" t="n">
        <f aca="false">SUM(I26:I33)</f>
        <v>400</v>
      </c>
      <c r="J34" s="58"/>
    </row>
    <row r="35" customFormat="false" ht="12.75" hidden="false" customHeight="false" outlineLevel="0" collapsed="false">
      <c r="C35" s="73"/>
      <c r="D35" s="0" t="n">
        <v>10</v>
      </c>
      <c r="E35" s="115" t="n">
        <v>35.75</v>
      </c>
      <c r="F35" s="116" t="n">
        <v>50</v>
      </c>
      <c r="H35" s="77"/>
      <c r="I35" s="105"/>
    </row>
    <row r="36" customFormat="false" ht="12.75" hidden="false" customHeight="false" outlineLevel="0" collapsed="false">
      <c r="C36" s="73"/>
      <c r="D36" s="0" t="n">
        <v>11</v>
      </c>
      <c r="E36" s="115" t="n">
        <v>35.75</v>
      </c>
      <c r="F36" s="116" t="n">
        <v>50</v>
      </c>
      <c r="H36" s="77"/>
      <c r="I36" s="105"/>
      <c r="J36" s="58"/>
    </row>
    <row r="37" customFormat="false" ht="12.75" hidden="false" customHeight="false" outlineLevel="0" collapsed="false">
      <c r="C37" s="73"/>
      <c r="D37" s="0" t="n">
        <v>21</v>
      </c>
      <c r="E37" s="115" t="n">
        <v>35.5</v>
      </c>
      <c r="F37" s="116" t="n">
        <v>50</v>
      </c>
      <c r="H37" s="77"/>
      <c r="I37" s="105"/>
    </row>
    <row r="38" customFormat="false" ht="12.75" hidden="false" customHeight="false" outlineLevel="0" collapsed="false">
      <c r="C38" s="73"/>
      <c r="D38" s="0" t="n">
        <v>13</v>
      </c>
      <c r="E38" s="115" t="n">
        <v>35.5</v>
      </c>
      <c r="F38" s="116" t="n">
        <v>50</v>
      </c>
      <c r="H38" s="77"/>
      <c r="I38" s="105"/>
    </row>
    <row r="39" customFormat="false" ht="13.5" hidden="false" customHeight="false" outlineLevel="0" collapsed="false">
      <c r="C39" s="73"/>
      <c r="D39" s="0" t="n">
        <v>14</v>
      </c>
      <c r="E39" s="124" t="n">
        <v>35.5</v>
      </c>
      <c r="F39" s="127" t="n">
        <v>50</v>
      </c>
      <c r="G39" s="126"/>
      <c r="H39" s="115"/>
      <c r="I39" s="116"/>
    </row>
    <row r="40" customFormat="false" ht="12.75" hidden="false" customHeight="false" outlineLevel="0" collapsed="false">
      <c r="C40" s="73"/>
      <c r="E40" s="74" t="n">
        <f aca="false">AVERAGE(E26:E39)</f>
        <v>35.25</v>
      </c>
      <c r="F40" s="5" t="n">
        <f aca="false">SUM(F26:F39)</f>
        <v>700</v>
      </c>
      <c r="H40" s="115"/>
      <c r="I40" s="116"/>
    </row>
    <row r="41" customFormat="false" ht="12.75" hidden="false" customHeight="false" outlineLevel="0" collapsed="false">
      <c r="C41" s="73"/>
      <c r="E41" s="74"/>
      <c r="F41" s="5"/>
      <c r="H41" s="115"/>
      <c r="I41" s="116"/>
    </row>
    <row r="44" customFormat="false" ht="12.75" hidden="false" customHeight="false" outlineLevel="0" collapsed="false">
      <c r="E44" s="77"/>
    </row>
    <row r="45" customFormat="false" ht="12.75" hidden="false" customHeight="false" outlineLevel="0" collapsed="false">
      <c r="C45" s="73" t="s">
        <v>44</v>
      </c>
      <c r="D45" s="82" t="n">
        <f aca="false">-(E40*F40)*16</f>
        <v>-394800</v>
      </c>
      <c r="E45" s="77"/>
    </row>
    <row r="46" customFormat="false" ht="12.75" hidden="false" customHeight="false" outlineLevel="0" collapsed="false">
      <c r="C46" s="73" t="s">
        <v>45</v>
      </c>
      <c r="D46" s="85" t="n">
        <f aca="false">(H34*I34)*16</f>
        <v>226000</v>
      </c>
      <c r="E46" s="77"/>
    </row>
    <row r="47" customFormat="false" ht="13.5" hidden="false" customHeight="false" outlineLevel="0" collapsed="false">
      <c r="D47" s="74" t="n">
        <f aca="false">D46+D45</f>
        <v>-168800</v>
      </c>
      <c r="E47" s="77"/>
    </row>
    <row r="48" customFormat="false" ht="12.75" hidden="false" customHeight="false" outlineLevel="0" collapsed="false">
      <c r="D48" s="74"/>
      <c r="E48" s="77"/>
      <c r="L48" s="78"/>
      <c r="M48" s="79"/>
    </row>
    <row r="49" customFormat="false" ht="12.75" hidden="false" customHeight="false" outlineLevel="0" collapsed="false">
      <c r="D49" s="74"/>
      <c r="E49" s="77"/>
      <c r="L49" s="80" t="s">
        <v>33</v>
      </c>
      <c r="M49" s="81"/>
    </row>
    <row r="50" customFormat="false" ht="16.5" hidden="false" customHeight="false" outlineLevel="0" collapsed="false">
      <c r="B50" s="37" t="s">
        <v>36</v>
      </c>
      <c r="C50" s="37"/>
      <c r="D50" s="46" t="s">
        <v>29</v>
      </c>
      <c r="E50" s="0" t="n">
        <f aca="false">M4</f>
        <v>100</v>
      </c>
      <c r="G50" s="41" t="n">
        <f aca="false">E3-0.25</f>
        <v>35</v>
      </c>
      <c r="L50" s="83" t="n">
        <f aca="false">H54+D47</f>
        <v>2400</v>
      </c>
      <c r="M50" s="84"/>
    </row>
    <row r="51" customFormat="false" ht="12.75" hidden="false" customHeight="false" outlineLevel="0" collapsed="false">
      <c r="D51" s="46" t="s">
        <v>31</v>
      </c>
      <c r="E51" s="60" t="n">
        <f aca="false">M5</f>
        <v>-400</v>
      </c>
      <c r="F51" s="60"/>
      <c r="G51" s="113" t="n">
        <f aca="false">E3+0.25</f>
        <v>35.5</v>
      </c>
    </row>
    <row r="52" customFormat="false" ht="12.75" hidden="false" customHeight="false" outlineLevel="0" collapsed="false">
      <c r="E52" s="0" t="n">
        <f aca="false">E51+E50</f>
        <v>-300</v>
      </c>
      <c r="H52" s="74" t="n">
        <f aca="false">(G50*E50)*-16</f>
        <v>-56000</v>
      </c>
    </row>
    <row r="53" customFormat="false" ht="12.75" hidden="false" customHeight="false" outlineLevel="0" collapsed="false">
      <c r="E53" s="74"/>
      <c r="H53" s="75" t="n">
        <f aca="false">(G51*E51)*-16</f>
        <v>227200</v>
      </c>
      <c r="I53" s="60"/>
      <c r="J53" s="58"/>
      <c r="L53" s="89" t="s">
        <v>40</v>
      </c>
      <c r="M53" s="90"/>
    </row>
    <row r="54" customFormat="false" ht="15.75" hidden="false" customHeight="false" outlineLevel="0" collapsed="false">
      <c r="H54" s="74" t="n">
        <f aca="false">SUM(H52:H53)</f>
        <v>171200</v>
      </c>
      <c r="J54" s="58"/>
      <c r="L54" s="91"/>
      <c r="M54" s="92"/>
    </row>
    <row r="55" customFormat="false" ht="12.75" hidden="false" customHeight="false" outlineLevel="0" collapsed="false">
      <c r="L55" s="93"/>
      <c r="M55" s="94"/>
    </row>
    <row r="58" customFormat="false" ht="12.75" hidden="false" customHeight="false" outlineLevel="0" collapsed="false">
      <c r="A58" s="117" t="s">
        <v>55</v>
      </c>
      <c r="B58" s="10"/>
      <c r="C58" s="10"/>
      <c r="D58" s="10"/>
      <c r="L58" s="89" t="s">
        <v>41</v>
      </c>
      <c r="M58" s="90"/>
    </row>
    <row r="59" customFormat="false" ht="15.75" hidden="false" customHeight="false" outlineLevel="0" collapsed="false">
      <c r="L59" s="91"/>
      <c r="M59" s="92"/>
    </row>
    <row r="60" customFormat="false" ht="12.75" hidden="false" customHeight="false" outlineLevel="0" collapsed="false">
      <c r="L60" s="93"/>
      <c r="M60" s="94"/>
    </row>
    <row r="64" customFormat="false" ht="12.75" hidden="false" customHeight="false" outlineLevel="0" collapsed="false">
      <c r="A64" s="37" t="s">
        <v>70</v>
      </c>
    </row>
    <row r="65" customFormat="false" ht="12.75" hidden="false" customHeight="false" outlineLevel="0" collapsed="false">
      <c r="A65" s="37"/>
    </row>
    <row r="66" customFormat="false" ht="13.5" hidden="false" customHeight="true" outlineLevel="0" collapsed="false">
      <c r="A66" s="37" t="s">
        <v>77</v>
      </c>
    </row>
    <row r="67" customFormat="false" ht="12.75" hidden="false" customHeight="false" outlineLevel="0" collapsed="false">
      <c r="A67" s="37" t="s">
        <v>72</v>
      </c>
    </row>
    <row r="68" customFormat="false" ht="12.75" hidden="false" customHeight="false" outlineLevel="0" collapsed="false">
      <c r="A68" s="37" t="s">
        <v>78</v>
      </c>
    </row>
    <row r="69" customFormat="false" ht="12.75" hidden="false" customHeight="false" outlineLevel="0" collapsed="false">
      <c r="A69" s="37" t="s">
        <v>79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46" activeCellId="0" sqref="G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7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37" t="s">
        <v>80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44.53</v>
      </c>
      <c r="L3" s="95" t="s">
        <v>38</v>
      </c>
      <c r="M3" s="0" t="n">
        <v>-200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100</v>
      </c>
    </row>
    <row r="5" customFormat="false" ht="15.75" hidden="false" customHeight="false" outlineLevel="0" collapsed="false">
      <c r="C5" s="50" t="s">
        <v>59</v>
      </c>
      <c r="E5" s="72" t="s">
        <v>26</v>
      </c>
      <c r="F5" s="1" t="s">
        <v>27</v>
      </c>
      <c r="H5" s="72" t="s">
        <v>28</v>
      </c>
      <c r="I5" s="1" t="s">
        <v>27</v>
      </c>
      <c r="L5" s="5" t="s">
        <v>31</v>
      </c>
      <c r="M5" s="60" t="n">
        <v>-600</v>
      </c>
      <c r="N5" s="60"/>
    </row>
    <row r="6" customFormat="false" ht="15.75" hidden="false" customHeight="false" outlineLevel="0" collapsed="false">
      <c r="C6" s="50"/>
      <c r="D6" s="0" t="n">
        <v>1</v>
      </c>
      <c r="E6" s="87" t="n">
        <v>33.5</v>
      </c>
      <c r="F6" s="88" t="n">
        <v>50</v>
      </c>
      <c r="G6" s="86" t="s">
        <v>60</v>
      </c>
      <c r="H6" s="87" t="n">
        <v>33.5</v>
      </c>
      <c r="I6" s="88" t="n">
        <v>50</v>
      </c>
      <c r="J6" s="86" t="s">
        <v>60</v>
      </c>
      <c r="M6" s="58"/>
      <c r="N6" s="58"/>
    </row>
    <row r="7" customFormat="false" ht="12.75" hidden="false" customHeight="false" outlineLevel="0" collapsed="false">
      <c r="C7" s="73"/>
      <c r="D7" s="0" t="n">
        <v>2</v>
      </c>
      <c r="E7" s="87" t="n">
        <v>33.5</v>
      </c>
      <c r="F7" s="88" t="n">
        <v>50</v>
      </c>
      <c r="G7" s="86" t="s">
        <v>60</v>
      </c>
      <c r="H7" s="87" t="n">
        <v>33.5</v>
      </c>
      <c r="I7" s="88" t="n">
        <v>50</v>
      </c>
      <c r="J7" s="86" t="s">
        <v>60</v>
      </c>
      <c r="M7" s="0" t="n">
        <f aca="false">SUM(M3:M6)</f>
        <v>-700</v>
      </c>
      <c r="N7" s="104" t="s">
        <v>48</v>
      </c>
    </row>
    <row r="8" customFormat="false" ht="12.75" hidden="false" customHeight="false" outlineLevel="0" collapsed="false">
      <c r="C8" s="73"/>
      <c r="D8" s="0" t="n">
        <v>3</v>
      </c>
      <c r="E8" s="87" t="n">
        <v>33.5</v>
      </c>
      <c r="F8" s="88" t="n">
        <v>50</v>
      </c>
      <c r="G8" s="86" t="s">
        <v>60</v>
      </c>
      <c r="H8" s="87" t="n">
        <v>33.5</v>
      </c>
      <c r="I8" s="88" t="n">
        <v>50</v>
      </c>
      <c r="J8" s="86" t="s">
        <v>60</v>
      </c>
    </row>
    <row r="9" customFormat="false" ht="12.75" hidden="false" customHeight="false" outlineLevel="0" collapsed="false">
      <c r="C9" s="73"/>
      <c r="D9" s="0" t="n">
        <v>4</v>
      </c>
      <c r="E9" s="87" t="n">
        <v>33.5</v>
      </c>
      <c r="F9" s="106" t="n">
        <v>50</v>
      </c>
      <c r="G9" s="86" t="s">
        <v>60</v>
      </c>
      <c r="H9" s="87" t="n">
        <v>33.5</v>
      </c>
      <c r="I9" s="88" t="n">
        <v>50</v>
      </c>
      <c r="J9" s="86" t="s">
        <v>53</v>
      </c>
    </row>
    <row r="10" customFormat="false" ht="12.75" hidden="false" customHeight="false" outlineLevel="0" collapsed="false">
      <c r="C10" s="73"/>
      <c r="D10" s="0" t="n">
        <v>5</v>
      </c>
      <c r="E10" s="87" t="n">
        <v>33.5</v>
      </c>
      <c r="F10" s="106" t="n">
        <v>50</v>
      </c>
      <c r="G10" s="86" t="s">
        <v>61</v>
      </c>
      <c r="H10" s="87" t="n">
        <v>33.5</v>
      </c>
      <c r="I10" s="88" t="n">
        <v>50</v>
      </c>
      <c r="J10" s="86" t="s">
        <v>53</v>
      </c>
    </row>
    <row r="11" customFormat="false" ht="12.75" hidden="false" customHeight="false" outlineLevel="0" collapsed="false">
      <c r="C11" s="73"/>
      <c r="D11" s="0" t="n">
        <v>6</v>
      </c>
      <c r="E11" s="119" t="n">
        <v>33.5</v>
      </c>
      <c r="F11" s="120" t="n">
        <v>50</v>
      </c>
      <c r="G11" s="112" t="s">
        <v>61</v>
      </c>
      <c r="H11" s="119" t="n">
        <v>33.5</v>
      </c>
      <c r="I11" s="120" t="n">
        <v>50</v>
      </c>
      <c r="J11" s="112" t="s">
        <v>60</v>
      </c>
      <c r="K11" s="60"/>
    </row>
    <row r="12" customFormat="false" ht="12.75" hidden="false" customHeight="false" outlineLevel="0" collapsed="false">
      <c r="C12" s="73"/>
      <c r="E12" s="74" t="n">
        <f aca="false">AVERAGE(E6:E11)</f>
        <v>33.5</v>
      </c>
      <c r="F12" s="5" t="n">
        <f aca="false">SUM(F6:F11)</f>
        <v>300</v>
      </c>
      <c r="H12" s="77"/>
      <c r="I12" s="105"/>
      <c r="J12" s="107"/>
    </row>
    <row r="13" customFormat="false" ht="12.75" hidden="false" customHeight="false" outlineLevel="0" collapsed="false">
      <c r="C13" s="73"/>
      <c r="E13" s="74"/>
      <c r="F13" s="5"/>
      <c r="H13" s="77" t="n">
        <f aca="false">AVERAGE(H6:H11)</f>
        <v>33.5</v>
      </c>
      <c r="I13" s="105" t="n">
        <f aca="false">SUM(I6:I11)</f>
        <v>300</v>
      </c>
    </row>
    <row r="14" customFormat="false" ht="12.75" hidden="false" customHeight="false" outlineLevel="0" collapsed="false">
      <c r="C14" s="73"/>
      <c r="E14" s="74"/>
      <c r="F14" s="5"/>
      <c r="H14" s="77"/>
      <c r="I14" s="105"/>
    </row>
    <row r="15" customFormat="false" ht="12.75" hidden="false" customHeight="false" outlineLevel="0" collapsed="false">
      <c r="C15" s="73"/>
      <c r="E15" s="74"/>
      <c r="F15" s="5"/>
      <c r="H15" s="77"/>
      <c r="I15" s="105"/>
    </row>
    <row r="16" customFormat="false" ht="12.75" hidden="false" customHeight="false" outlineLevel="0" collapsed="false">
      <c r="C16" s="73"/>
      <c r="E16" s="74"/>
      <c r="F16" s="5"/>
      <c r="H16" s="77"/>
      <c r="I16" s="105"/>
    </row>
    <row r="17" customFormat="false" ht="12.75" hidden="false" customHeight="false" outlineLevel="0" collapsed="false">
      <c r="C17" s="73"/>
      <c r="E17" s="74"/>
      <c r="F17" s="5"/>
      <c r="H17" s="77"/>
      <c r="I17" s="105"/>
    </row>
    <row r="18" customFormat="false" ht="12.75" hidden="false" customHeight="false" outlineLevel="0" collapsed="false">
      <c r="C18" s="73" t="s">
        <v>44</v>
      </c>
      <c r="D18" s="82" t="n">
        <f aca="false">-(E12*F12)*16</f>
        <v>-160800</v>
      </c>
      <c r="E18" s="74"/>
      <c r="F18" s="5"/>
      <c r="H18" s="77"/>
      <c r="I18" s="105"/>
    </row>
    <row r="19" customFormat="false" ht="12.75" hidden="false" customHeight="false" outlineLevel="0" collapsed="false">
      <c r="C19" s="73" t="s">
        <v>45</v>
      </c>
      <c r="D19" s="85" t="n">
        <f aca="false">(H13*I13)*16</f>
        <v>160800</v>
      </c>
      <c r="E19" s="74"/>
      <c r="F19" s="5"/>
      <c r="H19" s="77"/>
      <c r="I19" s="105"/>
    </row>
    <row r="20" customFormat="false" ht="12.75" hidden="false" customHeight="false" outlineLevel="0" collapsed="false">
      <c r="D20" s="74" t="n">
        <f aca="false">D19+D18</f>
        <v>0</v>
      </c>
      <c r="E20" s="74"/>
      <c r="F20" s="5"/>
      <c r="H20" s="77"/>
      <c r="I20" s="105"/>
    </row>
    <row r="21" customFormat="false" ht="12.75" hidden="false" customHeight="false" outlineLevel="0" collapsed="false">
      <c r="D21" s="74"/>
      <c r="E21" s="74"/>
      <c r="F21" s="5"/>
      <c r="H21" s="77"/>
      <c r="I21" s="105"/>
    </row>
    <row r="22" customFormat="false" ht="12.75" hidden="false" customHeight="false" outlineLevel="0" collapsed="false">
      <c r="C22" s="73"/>
      <c r="E22" s="74"/>
      <c r="F22" s="5"/>
      <c r="H22" s="77"/>
      <c r="I22" s="105"/>
    </row>
    <row r="23" customFormat="false" ht="12.75" hidden="false" customHeight="false" outlineLevel="0" collapsed="false">
      <c r="C23" s="73"/>
      <c r="E23" s="74"/>
      <c r="F23" s="5"/>
      <c r="H23" s="77"/>
      <c r="I23" s="58"/>
      <c r="J23" s="58"/>
    </row>
    <row r="24" customFormat="false" ht="15.75" hidden="false" customHeight="false" outlineLevel="0" collapsed="false">
      <c r="C24" s="73"/>
      <c r="E24" s="72" t="s">
        <v>26</v>
      </c>
      <c r="F24" s="1" t="s">
        <v>27</v>
      </c>
      <c r="H24" s="72" t="s">
        <v>28</v>
      </c>
      <c r="I24" s="1" t="s">
        <v>27</v>
      </c>
    </row>
    <row r="25" customFormat="false" ht="12.75" hidden="false" customHeight="false" outlineLevel="0" collapsed="false">
      <c r="C25" s="73"/>
      <c r="D25" s="0" t="n">
        <v>1</v>
      </c>
      <c r="E25" s="115" t="n">
        <v>43</v>
      </c>
      <c r="F25" s="116" t="n">
        <v>50</v>
      </c>
      <c r="G25" s="0" t="n">
        <v>1</v>
      </c>
      <c r="H25" s="115" t="n">
        <v>44</v>
      </c>
      <c r="I25" s="121" t="n">
        <v>50</v>
      </c>
    </row>
    <row r="26" customFormat="false" ht="12.75" hidden="false" customHeight="false" outlineLevel="0" collapsed="false">
      <c r="C26" s="73"/>
      <c r="D26" s="0" t="n">
        <v>2</v>
      </c>
      <c r="E26" s="115" t="n">
        <v>43</v>
      </c>
      <c r="F26" s="116" t="n">
        <v>50</v>
      </c>
      <c r="G26" s="0" t="n">
        <v>2</v>
      </c>
      <c r="H26" s="115" t="n">
        <v>45</v>
      </c>
      <c r="I26" s="121" t="n">
        <v>50</v>
      </c>
    </row>
    <row r="27" customFormat="false" ht="12.75" hidden="false" customHeight="false" outlineLevel="0" collapsed="false">
      <c r="C27" s="73"/>
      <c r="D27" s="0" t="n">
        <v>3</v>
      </c>
      <c r="E27" s="115" t="n">
        <v>43</v>
      </c>
      <c r="F27" s="116" t="n">
        <v>50</v>
      </c>
      <c r="G27" s="0" t="n">
        <v>3</v>
      </c>
      <c r="H27" s="110" t="n">
        <v>45</v>
      </c>
      <c r="I27" s="122" t="n">
        <v>50</v>
      </c>
      <c r="J27" s="60"/>
    </row>
    <row r="28" customFormat="false" ht="12.75" hidden="false" customHeight="false" outlineLevel="0" collapsed="false">
      <c r="C28" s="73"/>
      <c r="D28" s="0" t="n">
        <v>4</v>
      </c>
      <c r="E28" s="115" t="n">
        <v>44.25</v>
      </c>
      <c r="F28" s="116" t="n">
        <v>50</v>
      </c>
      <c r="H28" s="77" t="n">
        <f aca="false">AVERAGE(H25:H27)</f>
        <v>44.6666666666667</v>
      </c>
      <c r="I28" s="105" t="n">
        <f aca="false">SUM(I18:I27)</f>
        <v>150</v>
      </c>
      <c r="J28" s="58"/>
    </row>
    <row r="29" customFormat="false" ht="12.75" hidden="false" customHeight="false" outlineLevel="0" collapsed="false">
      <c r="C29" s="73"/>
      <c r="D29" s="0" t="n">
        <v>5</v>
      </c>
      <c r="E29" s="115" t="n">
        <v>44.25</v>
      </c>
      <c r="F29" s="116" t="n">
        <v>50</v>
      </c>
      <c r="H29" s="77"/>
      <c r="I29" s="105"/>
    </row>
    <row r="30" customFormat="false" ht="12.75" hidden="false" customHeight="false" outlineLevel="0" collapsed="false">
      <c r="C30" s="73"/>
      <c r="D30" s="0" t="n">
        <v>6</v>
      </c>
      <c r="E30" s="115" t="n">
        <v>44.5</v>
      </c>
      <c r="F30" s="116" t="n">
        <v>50</v>
      </c>
      <c r="H30" s="77"/>
      <c r="I30" s="105"/>
      <c r="J30" s="58"/>
    </row>
    <row r="31" customFormat="false" ht="12.75" hidden="false" customHeight="false" outlineLevel="0" collapsed="false">
      <c r="C31" s="73"/>
      <c r="D31" s="0" t="n">
        <v>7</v>
      </c>
      <c r="E31" s="115" t="n">
        <v>44.5</v>
      </c>
      <c r="F31" s="116" t="n">
        <v>50</v>
      </c>
      <c r="H31" s="77"/>
      <c r="I31" s="105"/>
    </row>
    <row r="32" customFormat="false" ht="12.75" hidden="false" customHeight="false" outlineLevel="0" collapsed="false">
      <c r="C32" s="73"/>
      <c r="D32" s="0" t="n">
        <v>8</v>
      </c>
      <c r="E32" s="115" t="n">
        <v>44.5</v>
      </c>
      <c r="F32" s="116" t="n">
        <v>50</v>
      </c>
      <c r="H32" s="77"/>
      <c r="I32" s="105"/>
    </row>
    <row r="33" customFormat="false" ht="12.75" hidden="false" customHeight="false" outlineLevel="0" collapsed="false">
      <c r="C33" s="73"/>
      <c r="D33" s="0" t="n">
        <v>9</v>
      </c>
      <c r="E33" s="115" t="n">
        <v>44.5</v>
      </c>
      <c r="F33" s="116" t="n">
        <v>50</v>
      </c>
      <c r="H33" s="115"/>
      <c r="I33" s="116"/>
    </row>
    <row r="34" customFormat="false" ht="12.75" hidden="false" customHeight="false" outlineLevel="0" collapsed="false">
      <c r="C34" s="73"/>
      <c r="D34" s="0" t="n">
        <v>10</v>
      </c>
      <c r="E34" s="115" t="n">
        <v>45</v>
      </c>
      <c r="F34" s="116" t="n">
        <v>50</v>
      </c>
      <c r="H34" s="115"/>
      <c r="I34" s="116"/>
    </row>
    <row r="35" customFormat="false" ht="12" hidden="false" customHeight="true" outlineLevel="0" collapsed="false">
      <c r="C35" s="73"/>
      <c r="D35" s="0" t="n">
        <v>11</v>
      </c>
      <c r="E35" s="115" t="n">
        <v>45.25</v>
      </c>
      <c r="F35" s="116" t="n">
        <v>50</v>
      </c>
      <c r="H35" s="115"/>
      <c r="I35" s="116"/>
    </row>
    <row r="36" customFormat="false" ht="12.75" hidden="false" customHeight="true" outlineLevel="0" collapsed="false">
      <c r="C36" s="73"/>
      <c r="D36" s="0" t="n">
        <v>12</v>
      </c>
      <c r="E36" s="115" t="n">
        <v>45</v>
      </c>
      <c r="F36" s="116" t="n">
        <v>50</v>
      </c>
      <c r="H36" s="115"/>
      <c r="I36" s="116"/>
    </row>
    <row r="37" customFormat="false" ht="15.75" hidden="false" customHeight="true" outlineLevel="0" collapsed="false">
      <c r="C37" s="50" t="s">
        <v>63</v>
      </c>
      <c r="D37" s="0" t="n">
        <v>13</v>
      </c>
      <c r="E37" s="115" t="n">
        <v>44.75</v>
      </c>
      <c r="F37" s="116" t="n">
        <v>50</v>
      </c>
      <c r="H37" s="115"/>
      <c r="I37" s="116"/>
    </row>
    <row r="38" customFormat="false" ht="12.75" hidden="false" customHeight="false" outlineLevel="0" collapsed="false">
      <c r="C38" s="73"/>
      <c r="D38" s="0" t="n">
        <v>14</v>
      </c>
      <c r="E38" s="115" t="n">
        <v>44.25</v>
      </c>
      <c r="F38" s="116" t="n">
        <v>50</v>
      </c>
      <c r="H38" s="115"/>
      <c r="I38" s="116"/>
    </row>
    <row r="39" customFormat="false" ht="12.75" hidden="false" customHeight="false" outlineLevel="0" collapsed="false">
      <c r="C39" s="73"/>
      <c r="D39" s="0" t="n">
        <v>15</v>
      </c>
      <c r="E39" s="115" t="n">
        <v>44.25</v>
      </c>
      <c r="F39" s="116" t="n">
        <v>50</v>
      </c>
      <c r="H39" s="115"/>
      <c r="I39" s="116"/>
    </row>
    <row r="40" customFormat="false" ht="12.75" hidden="false" customHeight="false" outlineLevel="0" collapsed="false">
      <c r="C40" s="73"/>
      <c r="D40" s="0" t="n">
        <v>16</v>
      </c>
      <c r="E40" s="115" t="n">
        <v>45</v>
      </c>
      <c r="F40" s="116" t="n">
        <v>50</v>
      </c>
      <c r="H40" s="115"/>
      <c r="I40" s="116"/>
    </row>
    <row r="41" customFormat="false" ht="12.75" hidden="false" customHeight="false" outlineLevel="0" collapsed="false">
      <c r="C41" s="73"/>
      <c r="D41" s="0" t="n">
        <v>17</v>
      </c>
      <c r="E41" s="110" t="n">
        <v>48</v>
      </c>
      <c r="F41" s="111" t="n">
        <v>50</v>
      </c>
      <c r="G41" s="60"/>
      <c r="H41" s="115"/>
      <c r="I41" s="116"/>
    </row>
    <row r="42" customFormat="false" ht="12.75" hidden="false" customHeight="false" outlineLevel="0" collapsed="false">
      <c r="C42" s="73"/>
      <c r="E42" s="77" t="n">
        <f aca="false">AVERAGE(E24:E41)</f>
        <v>44.5294117647059</v>
      </c>
      <c r="F42" s="105" t="n">
        <f aca="false">SUM(F24:F41)</f>
        <v>850</v>
      </c>
      <c r="G42" s="58"/>
      <c r="H42" s="115"/>
      <c r="I42" s="116"/>
    </row>
    <row r="43" customFormat="false" ht="12.75" hidden="false" customHeight="false" outlineLevel="0" collapsed="false">
      <c r="C43" s="73"/>
      <c r="E43" s="74"/>
      <c r="F43" s="5"/>
      <c r="H43" s="115"/>
      <c r="I43" s="116"/>
    </row>
    <row r="44" customFormat="false" ht="12.75" hidden="false" customHeight="false" outlineLevel="0" collapsed="false">
      <c r="C44" s="73"/>
      <c r="H44" s="115"/>
      <c r="I44" s="116"/>
    </row>
    <row r="45" customFormat="false" ht="12.75" hidden="false" customHeight="false" outlineLevel="0" collapsed="false">
      <c r="C45" s="73"/>
      <c r="H45" s="115"/>
      <c r="I45" s="116"/>
    </row>
    <row r="46" customFormat="false" ht="12.75" hidden="false" customHeight="false" outlineLevel="0" collapsed="false">
      <c r="C46" s="73"/>
      <c r="E46" s="77"/>
    </row>
    <row r="47" customFormat="false" ht="12.75" hidden="false" customHeight="false" outlineLevel="0" collapsed="false">
      <c r="C47" s="73"/>
      <c r="E47" s="77"/>
    </row>
    <row r="48" customFormat="false" ht="12.75" hidden="false" customHeight="false" outlineLevel="0" collapsed="false">
      <c r="C48" s="73"/>
      <c r="E48" s="77"/>
    </row>
    <row r="49" customFormat="false" ht="12.75" hidden="false" customHeight="false" outlineLevel="0" collapsed="false">
      <c r="E49" s="77"/>
    </row>
    <row r="50" customFormat="false" ht="12.75" hidden="false" customHeight="false" outlineLevel="0" collapsed="false">
      <c r="E50" s="77"/>
    </row>
    <row r="51" customFormat="false" ht="12.75" hidden="false" customHeight="false" outlineLevel="0" collapsed="false">
      <c r="E51" s="77"/>
    </row>
    <row r="52" customFormat="false" ht="12.75" hidden="false" customHeight="false" outlineLevel="0" collapsed="false">
      <c r="C52" s="73" t="s">
        <v>44</v>
      </c>
      <c r="D52" s="82" t="n">
        <f aca="false">-(E42*F42)*16</f>
        <v>-605600</v>
      </c>
    </row>
    <row r="53" customFormat="false" ht="12.75" hidden="false" customHeight="false" outlineLevel="0" collapsed="false">
      <c r="C53" s="73" t="s">
        <v>45</v>
      </c>
      <c r="D53" s="85" t="n">
        <f aca="false">(H28*I28)*16</f>
        <v>107200</v>
      </c>
    </row>
    <row r="54" customFormat="false" ht="13.5" hidden="false" customHeight="false" outlineLevel="0" collapsed="false">
      <c r="D54" s="74" t="n">
        <f aca="false">D53+D52</f>
        <v>-498400</v>
      </c>
    </row>
    <row r="55" customFormat="false" ht="12.75" hidden="false" customHeight="false" outlineLevel="0" collapsed="false">
      <c r="D55" s="74"/>
      <c r="E55" s="74"/>
      <c r="L55" s="78"/>
      <c r="M55" s="79"/>
    </row>
    <row r="56" customFormat="false" ht="12.75" hidden="false" customHeight="false" outlineLevel="0" collapsed="false">
      <c r="D56" s="74"/>
      <c r="L56" s="80" t="s">
        <v>33</v>
      </c>
      <c r="M56" s="81"/>
    </row>
    <row r="57" customFormat="false" ht="16.5" hidden="false" customHeight="false" outlineLevel="0" collapsed="false">
      <c r="B57" s="37" t="s">
        <v>36</v>
      </c>
      <c r="C57" s="37"/>
      <c r="D57" s="46" t="s">
        <v>29</v>
      </c>
      <c r="E57" s="0" t="n">
        <f aca="false">M4</f>
        <v>100</v>
      </c>
      <c r="G57" s="41" t="n">
        <f aca="false">E3-0.25</f>
        <v>44.28</v>
      </c>
      <c r="H57" s="74" t="n">
        <f aca="false">(G57*E57)*-16</f>
        <v>-70848</v>
      </c>
      <c r="J57" s="58"/>
      <c r="L57" s="83" t="n">
        <f aca="false">H59+D54</f>
        <v>-139360</v>
      </c>
      <c r="M57" s="84"/>
    </row>
    <row r="58" customFormat="false" ht="12.75" hidden="false" customHeight="false" outlineLevel="0" collapsed="false">
      <c r="D58" s="46" t="s">
        <v>31</v>
      </c>
      <c r="E58" s="60" t="n">
        <f aca="false">M5</f>
        <v>-600</v>
      </c>
      <c r="F58" s="60"/>
      <c r="G58" s="113" t="n">
        <f aca="false">E3+0.25</f>
        <v>44.78</v>
      </c>
      <c r="H58" s="75" t="n">
        <f aca="false">(G58*E58)*-16</f>
        <v>429888</v>
      </c>
      <c r="I58" s="60"/>
      <c r="J58" s="58"/>
    </row>
    <row r="59" customFormat="false" ht="12.75" hidden="false" customHeight="false" outlineLevel="0" collapsed="false">
      <c r="E59" s="0" t="n">
        <f aca="false">E58+E57</f>
        <v>-500</v>
      </c>
      <c r="H59" s="74" t="n">
        <f aca="false">SUM(H57:H58)</f>
        <v>359040</v>
      </c>
    </row>
    <row r="60" customFormat="false" ht="12.75" hidden="false" customHeight="false" outlineLevel="0" collapsed="false">
      <c r="L60" s="89" t="s">
        <v>40</v>
      </c>
      <c r="M60" s="90"/>
    </row>
    <row r="61" customFormat="false" ht="15.75" hidden="false" customHeight="false" outlineLevel="0" collapsed="false">
      <c r="L61" s="91"/>
      <c r="M61" s="92"/>
    </row>
    <row r="62" customFormat="false" ht="12.75" hidden="false" customHeight="false" outlineLevel="0" collapsed="false">
      <c r="L62" s="93"/>
      <c r="M62" s="94"/>
    </row>
    <row r="65" customFormat="false" ht="12.75" hidden="false" customHeight="false" outlineLevel="0" collapsed="false">
      <c r="A65" s="117" t="s">
        <v>55</v>
      </c>
      <c r="B65" s="10"/>
      <c r="C65" s="10"/>
      <c r="D65" s="10"/>
      <c r="L65" s="89" t="s">
        <v>41</v>
      </c>
      <c r="M65" s="90"/>
    </row>
    <row r="66" customFormat="false" ht="15.75" hidden="false" customHeight="false" outlineLevel="0" collapsed="false">
      <c r="L66" s="91"/>
      <c r="M66" s="92"/>
    </row>
    <row r="67" customFormat="false" ht="12.75" hidden="false" customHeight="false" outlineLevel="0" collapsed="false">
      <c r="L67" s="93"/>
      <c r="M67" s="94"/>
    </row>
    <row r="71" customFormat="false" ht="12.75" hidden="false" customHeight="false" outlineLevel="0" collapsed="false">
      <c r="A71" s="37" t="s">
        <v>70</v>
      </c>
    </row>
    <row r="72" customFormat="false" ht="12.75" hidden="false" customHeight="false" outlineLevel="0" collapsed="false">
      <c r="A72" s="37"/>
    </row>
    <row r="73" customFormat="false" ht="13.5" hidden="false" customHeight="true" outlineLevel="0" collapsed="false">
      <c r="A73" s="37" t="s">
        <v>77</v>
      </c>
    </row>
    <row r="74" customFormat="false" ht="12.75" hidden="false" customHeight="false" outlineLevel="0" collapsed="false">
      <c r="A74" s="37" t="s">
        <v>72</v>
      </c>
    </row>
    <row r="75" customFormat="false" ht="12.75" hidden="false" customHeight="false" outlineLevel="0" collapsed="false">
      <c r="A75" s="37" t="s">
        <v>78</v>
      </c>
    </row>
    <row r="76" customFormat="false" ht="12.75" hidden="false" customHeight="false" outlineLevel="0" collapsed="false">
      <c r="A76" s="37" t="s">
        <v>79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7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4.41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37" t="s">
        <v>80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43.71</v>
      </c>
      <c r="L3" s="95" t="s">
        <v>38</v>
      </c>
      <c r="M3" s="0" t="n">
        <v>-200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100</v>
      </c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  <c r="L5" s="5" t="s">
        <v>31</v>
      </c>
      <c r="M5" s="60" t="n">
        <v>-550</v>
      </c>
      <c r="N5" s="60"/>
    </row>
    <row r="6" customFormat="false" ht="15.75" hidden="false" customHeight="false" outlineLevel="0" collapsed="false">
      <c r="C6" s="50"/>
      <c r="E6" s="74"/>
      <c r="F6" s="5"/>
      <c r="H6" s="77"/>
      <c r="I6" s="105"/>
      <c r="M6" s="58"/>
      <c r="N6" s="58"/>
    </row>
    <row r="7" customFormat="false" ht="12.75" hidden="false" customHeight="false" outlineLevel="0" collapsed="false">
      <c r="C7" s="73"/>
      <c r="E7" s="74"/>
      <c r="F7" s="5"/>
      <c r="H7" s="77"/>
      <c r="I7" s="105"/>
      <c r="M7" s="0" t="n">
        <f aca="false">SUM(M3:M6)</f>
        <v>-650</v>
      </c>
      <c r="N7" s="104" t="s">
        <v>48</v>
      </c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</row>
    <row r="11" customFormat="false" ht="12.75" hidden="false" customHeight="false" outlineLevel="0" collapsed="false">
      <c r="C11" s="73"/>
      <c r="D11" s="0" t="n">
        <v>1</v>
      </c>
      <c r="E11" s="115" t="n">
        <v>44</v>
      </c>
      <c r="F11" s="116" t="n">
        <v>50</v>
      </c>
      <c r="G11" s="0" t="n">
        <v>1</v>
      </c>
      <c r="H11" s="128" t="n">
        <f aca="false">FEB119!E3</f>
        <v>44.53</v>
      </c>
      <c r="I11" s="1" t="n">
        <v>200</v>
      </c>
    </row>
    <row r="12" customFormat="false" ht="12.75" hidden="false" customHeight="false" outlineLevel="0" collapsed="false">
      <c r="C12" s="73"/>
      <c r="D12" s="0" t="n">
        <v>2</v>
      </c>
      <c r="E12" s="115" t="n">
        <v>44</v>
      </c>
      <c r="F12" s="116" t="n">
        <v>50</v>
      </c>
      <c r="G12" s="0" t="n">
        <v>2</v>
      </c>
      <c r="H12" s="115" t="n">
        <v>44</v>
      </c>
      <c r="I12" s="121" t="n">
        <v>50</v>
      </c>
    </row>
    <row r="13" customFormat="false" ht="12.75" hidden="false" customHeight="false" outlineLevel="0" collapsed="false">
      <c r="C13" s="73"/>
      <c r="D13" s="0" t="n">
        <v>3</v>
      </c>
      <c r="E13" s="115" t="n">
        <v>44</v>
      </c>
      <c r="F13" s="116" t="n">
        <v>50</v>
      </c>
      <c r="G13" s="0" t="n">
        <v>3</v>
      </c>
      <c r="H13" s="115" t="n">
        <v>45</v>
      </c>
      <c r="I13" s="121" t="n">
        <v>50</v>
      </c>
    </row>
    <row r="14" customFormat="false" ht="12.75" hidden="false" customHeight="false" outlineLevel="0" collapsed="false">
      <c r="C14" s="73"/>
      <c r="D14" s="0" t="n">
        <v>4</v>
      </c>
      <c r="E14" s="115" t="n">
        <v>44</v>
      </c>
      <c r="F14" s="116" t="n">
        <v>50</v>
      </c>
      <c r="G14" s="0" t="n">
        <v>4</v>
      </c>
      <c r="H14" s="115" t="n">
        <v>44</v>
      </c>
      <c r="I14" s="121" t="n">
        <v>50</v>
      </c>
      <c r="J14" s="58"/>
      <c r="K14" s="58"/>
    </row>
    <row r="15" customFormat="false" ht="12.75" hidden="false" customHeight="false" outlineLevel="0" collapsed="false">
      <c r="C15" s="73"/>
      <c r="D15" s="0" t="n">
        <v>5</v>
      </c>
      <c r="E15" s="115" t="n">
        <v>43.5</v>
      </c>
      <c r="F15" s="116" t="n">
        <v>50</v>
      </c>
      <c r="G15" s="0" t="n">
        <v>5</v>
      </c>
      <c r="H15" s="110" t="n">
        <v>43.75</v>
      </c>
      <c r="I15" s="122" t="n">
        <v>50</v>
      </c>
      <c r="J15" s="58"/>
    </row>
    <row r="16" customFormat="false" ht="12.75" hidden="false" customHeight="false" outlineLevel="0" collapsed="false">
      <c r="D16" s="0" t="n">
        <v>6</v>
      </c>
      <c r="E16" s="115" t="n">
        <v>43.75</v>
      </c>
      <c r="F16" s="116" t="n">
        <v>50</v>
      </c>
      <c r="H16" s="77" t="n">
        <f aca="false">AVERAGE(H12:H15)</f>
        <v>44.1875</v>
      </c>
      <c r="I16" s="105" t="n">
        <f aca="false">SUM(I8:I15)</f>
        <v>400</v>
      </c>
    </row>
    <row r="17" customFormat="false" ht="12.75" hidden="false" customHeight="false" outlineLevel="0" collapsed="false">
      <c r="C17" s="73"/>
      <c r="D17" s="0" t="n">
        <v>7</v>
      </c>
      <c r="E17" s="115" t="n">
        <v>43.5</v>
      </c>
      <c r="F17" s="116" t="n">
        <v>50</v>
      </c>
      <c r="H17" s="77"/>
      <c r="I17" s="105"/>
      <c r="J17" s="58"/>
    </row>
    <row r="18" customFormat="false" ht="12.75" hidden="false" customHeight="false" outlineLevel="0" collapsed="false">
      <c r="C18" s="73"/>
      <c r="D18" s="0" t="n">
        <v>8</v>
      </c>
      <c r="E18" s="115" t="n">
        <v>44</v>
      </c>
      <c r="F18" s="116" t="n">
        <v>50</v>
      </c>
      <c r="H18" s="77"/>
      <c r="I18" s="105"/>
    </row>
    <row r="19" customFormat="false" ht="12.75" hidden="false" customHeight="false" outlineLevel="0" collapsed="false">
      <c r="C19" s="73"/>
      <c r="D19" s="0" t="n">
        <v>9</v>
      </c>
      <c r="E19" s="115" t="n">
        <v>43.75</v>
      </c>
      <c r="F19" s="116" t="n">
        <v>50</v>
      </c>
      <c r="H19" s="77"/>
      <c r="I19" s="105"/>
    </row>
    <row r="20" customFormat="false" ht="12.75" hidden="false" customHeight="false" outlineLevel="0" collapsed="false">
      <c r="C20" s="73"/>
      <c r="D20" s="0" t="n">
        <v>10</v>
      </c>
      <c r="E20" s="115" t="n">
        <v>43.75</v>
      </c>
      <c r="F20" s="116" t="n">
        <v>50</v>
      </c>
      <c r="H20" s="77"/>
      <c r="I20" s="105"/>
    </row>
    <row r="21" customFormat="false" ht="12.75" hidden="false" customHeight="false" outlineLevel="0" collapsed="false">
      <c r="C21" s="73"/>
      <c r="D21" s="0" t="n">
        <v>11</v>
      </c>
      <c r="E21" s="115" t="n">
        <v>43.75</v>
      </c>
      <c r="F21" s="116" t="n">
        <v>50</v>
      </c>
      <c r="H21" s="115"/>
      <c r="I21" s="116"/>
    </row>
    <row r="22" customFormat="false" ht="12.75" hidden="false" customHeight="false" outlineLevel="0" collapsed="false">
      <c r="C22" s="73"/>
      <c r="D22" s="0" t="n">
        <v>12</v>
      </c>
      <c r="E22" s="115" t="n">
        <v>43.5</v>
      </c>
      <c r="F22" s="116" t="n">
        <v>50</v>
      </c>
      <c r="H22" s="115"/>
      <c r="I22" s="116"/>
    </row>
    <row r="23" customFormat="false" ht="12.75" hidden="false" customHeight="false" outlineLevel="0" collapsed="false">
      <c r="C23" s="73"/>
      <c r="D23" s="0" t="n">
        <v>13</v>
      </c>
      <c r="E23" s="115" t="n">
        <v>43.5</v>
      </c>
      <c r="F23" s="116" t="n">
        <v>50</v>
      </c>
      <c r="H23" s="115"/>
      <c r="I23" s="116"/>
    </row>
    <row r="24" customFormat="false" ht="12.75" hidden="false" customHeight="false" outlineLevel="0" collapsed="false">
      <c r="C24" s="73"/>
      <c r="D24" s="0" t="n">
        <v>14</v>
      </c>
      <c r="E24" s="115" t="n">
        <v>43.75</v>
      </c>
      <c r="F24" s="116" t="n">
        <v>50</v>
      </c>
      <c r="H24" s="115"/>
      <c r="I24" s="116"/>
    </row>
    <row r="25" customFormat="false" ht="12.75" hidden="false" customHeight="false" outlineLevel="0" collapsed="false">
      <c r="C25" s="73"/>
      <c r="D25" s="0" t="n">
        <v>15</v>
      </c>
      <c r="E25" s="115" t="n">
        <v>43.5</v>
      </c>
      <c r="F25" s="116" t="n">
        <v>50</v>
      </c>
      <c r="H25" s="115"/>
      <c r="I25" s="116"/>
    </row>
    <row r="26" customFormat="false" ht="13.5" hidden="false" customHeight="false" outlineLevel="0" collapsed="false">
      <c r="C26" s="73"/>
      <c r="D26" s="0" t="n">
        <v>16</v>
      </c>
      <c r="E26" s="115" t="n">
        <v>43.5</v>
      </c>
      <c r="F26" s="116" t="n">
        <v>50</v>
      </c>
      <c r="H26" s="115"/>
      <c r="I26" s="116"/>
    </row>
    <row r="27" customFormat="false" ht="12.75" hidden="false" customHeight="false" outlineLevel="0" collapsed="false">
      <c r="C27" s="73"/>
      <c r="D27" s="0" t="n">
        <v>17</v>
      </c>
      <c r="E27" s="110" t="n">
        <v>43.25</v>
      </c>
      <c r="F27" s="111" t="n">
        <v>50</v>
      </c>
      <c r="G27" s="58"/>
      <c r="H27" s="115"/>
      <c r="I27" s="116"/>
      <c r="J27" s="78"/>
      <c r="K27" s="79"/>
    </row>
    <row r="28" customFormat="false" ht="12.75" hidden="false" customHeight="false" outlineLevel="0" collapsed="false">
      <c r="C28" s="73"/>
      <c r="E28" s="77" t="n">
        <f aca="false">AVERAGE(E8:E27)</f>
        <v>43.7058823529412</v>
      </c>
      <c r="F28" s="105" t="n">
        <f aca="false">SUM(F8:F27)</f>
        <v>850</v>
      </c>
      <c r="G28" s="58"/>
      <c r="H28" s="115"/>
      <c r="I28" s="116"/>
      <c r="J28" s="80" t="s">
        <v>33</v>
      </c>
      <c r="K28" s="81"/>
    </row>
    <row r="29" customFormat="false" ht="16.5" hidden="false" customHeight="false" outlineLevel="0" collapsed="false">
      <c r="C29" s="73"/>
      <c r="E29" s="115"/>
      <c r="F29" s="116"/>
      <c r="G29" s="58"/>
      <c r="H29" s="115"/>
      <c r="I29" s="116"/>
      <c r="J29" s="83" t="n">
        <f aca="false">H42+D37</f>
        <v>5712</v>
      </c>
      <c r="K29" s="84"/>
    </row>
    <row r="30" customFormat="false" ht="12.75" hidden="false" customHeight="false" outlineLevel="0" collapsed="false">
      <c r="C30" s="73"/>
      <c r="E30" s="115"/>
      <c r="F30" s="116"/>
      <c r="H30" s="115"/>
      <c r="I30" s="116"/>
    </row>
    <row r="31" customFormat="false" ht="12.75" hidden="false" customHeight="false" outlineLevel="0" collapsed="false">
      <c r="C31" s="73"/>
      <c r="E31" s="115"/>
      <c r="F31" s="116"/>
      <c r="H31" s="115"/>
      <c r="I31" s="116"/>
    </row>
    <row r="32" customFormat="false" ht="12.75" hidden="false" customHeight="false" outlineLevel="0" collapsed="false">
      <c r="C32" s="73"/>
      <c r="E32" s="74"/>
      <c r="F32" s="5"/>
    </row>
    <row r="33" customFormat="false" ht="12" hidden="false" customHeight="true" outlineLevel="0" collapsed="false">
      <c r="C33" s="73"/>
    </row>
    <row r="34" customFormat="false" ht="12.75" hidden="false" customHeight="true" outlineLevel="0" collapsed="false">
      <c r="C34" s="73"/>
    </row>
    <row r="35" customFormat="false" ht="15.75" hidden="false" customHeight="true" outlineLevel="0" collapsed="false">
      <c r="C35" s="73" t="s">
        <v>34</v>
      </c>
      <c r="D35" s="82" t="n">
        <f aca="false">-(E28*F28)*16</f>
        <v>-594400</v>
      </c>
    </row>
    <row r="36" customFormat="false" ht="12.75" hidden="false" customHeight="false" outlineLevel="0" collapsed="false">
      <c r="C36" s="73" t="s">
        <v>81</v>
      </c>
      <c r="D36" s="85" t="n">
        <f aca="false">(H16*I16)*16</f>
        <v>282800</v>
      </c>
    </row>
    <row r="37" customFormat="false" ht="12.75" hidden="false" customHeight="false" outlineLevel="0" collapsed="false">
      <c r="C37" s="73"/>
      <c r="D37" s="74" t="n">
        <f aca="false">D36+D35</f>
        <v>-311600</v>
      </c>
    </row>
    <row r="38" customFormat="false" ht="12.75" hidden="false" customHeight="false" outlineLevel="0" collapsed="false">
      <c r="C38" s="73"/>
      <c r="D38" s="74"/>
      <c r="E38" s="74"/>
    </row>
    <row r="39" customFormat="false" ht="12.75" hidden="false" customHeight="false" outlineLevel="0" collapsed="false">
      <c r="C39" s="73"/>
      <c r="D39" s="74"/>
    </row>
    <row r="40" customFormat="false" ht="15.75" hidden="false" customHeight="false" outlineLevel="0" collapsed="false">
      <c r="C40" s="50" t="s">
        <v>63</v>
      </c>
      <c r="D40" s="46" t="s">
        <v>29</v>
      </c>
      <c r="E40" s="0" t="n">
        <f aca="false">M4</f>
        <v>100</v>
      </c>
      <c r="G40" s="41" t="n">
        <f aca="false">E3-0.25</f>
        <v>43.46</v>
      </c>
      <c r="H40" s="74" t="n">
        <f aca="false">(G40*E40)*-16</f>
        <v>-69536</v>
      </c>
      <c r="J40" s="58"/>
    </row>
    <row r="41" customFormat="false" ht="12.75" hidden="false" customHeight="false" outlineLevel="0" collapsed="false">
      <c r="C41" s="73"/>
      <c r="D41" s="46" t="s">
        <v>31</v>
      </c>
      <c r="E41" s="60" t="n">
        <f aca="false">M5</f>
        <v>-550</v>
      </c>
      <c r="F41" s="60"/>
      <c r="G41" s="113" t="n">
        <f aca="false">E3+0.25</f>
        <v>43.96</v>
      </c>
      <c r="H41" s="75" t="n">
        <f aca="false">(G41*E41)*-16</f>
        <v>386848</v>
      </c>
      <c r="I41" s="60"/>
      <c r="J41" s="58"/>
    </row>
    <row r="42" customFormat="false" ht="12.75" hidden="false" customHeight="false" outlineLevel="0" collapsed="false">
      <c r="C42" s="73"/>
      <c r="E42" s="0" t="n">
        <f aca="false">E41+E40</f>
        <v>-450</v>
      </c>
      <c r="H42" s="74" t="n">
        <f aca="false">SUM(H40:H41)</f>
        <v>317312</v>
      </c>
    </row>
    <row r="43" customFormat="false" ht="12.75" hidden="false" customHeight="false" outlineLevel="0" collapsed="false">
      <c r="C43" s="73"/>
    </row>
    <row r="44" customFormat="false" ht="12.75" hidden="false" customHeight="false" outlineLevel="0" collapsed="false">
      <c r="C44" s="73"/>
    </row>
    <row r="45" customFormat="false" ht="12.75" hidden="false" customHeight="false" outlineLevel="0" collapsed="false">
      <c r="C45" s="73"/>
    </row>
    <row r="48" customFormat="false" ht="12.75" hidden="false" customHeight="false" outlineLevel="0" collapsed="false">
      <c r="D48" s="7"/>
    </row>
    <row r="49" customFormat="false" ht="12.75" hidden="false" customHeight="false" outlineLevel="0" collapsed="false">
      <c r="B49" s="37"/>
      <c r="C49" s="37"/>
    </row>
    <row r="57" customFormat="false" ht="12.75" hidden="false" customHeight="false" outlineLevel="0" collapsed="false">
      <c r="B57" s="7"/>
      <c r="C57" s="7"/>
    </row>
    <row r="63" customFormat="false" ht="12.75" hidden="false" customHeight="false" outlineLevel="0" collapsed="false">
      <c r="A63" s="117" t="s">
        <v>55</v>
      </c>
    </row>
    <row r="69" customFormat="false" ht="12.75" hidden="false" customHeight="false" outlineLevel="0" collapsed="false">
      <c r="A69" s="37" t="s">
        <v>70</v>
      </c>
    </row>
    <row r="70" customFormat="false" ht="12.75" hidden="false" customHeight="false" outlineLevel="0" collapsed="false">
      <c r="A70" s="37"/>
    </row>
    <row r="71" customFormat="false" ht="13.5" hidden="false" customHeight="true" outlineLevel="0" collapsed="false">
      <c r="A71" s="37" t="s">
        <v>77</v>
      </c>
    </row>
    <row r="72" customFormat="false" ht="12.75" hidden="false" customHeight="false" outlineLevel="0" collapsed="false">
      <c r="A72" s="37" t="s">
        <v>72</v>
      </c>
    </row>
    <row r="73" customFormat="false" ht="12.75" hidden="false" customHeight="false" outlineLevel="0" collapsed="false">
      <c r="A73" s="37" t="s">
        <v>78</v>
      </c>
    </row>
    <row r="74" customFormat="false" ht="12.75" hidden="false" customHeight="false" outlineLevel="0" collapsed="false">
      <c r="A74" s="37" t="s">
        <v>79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2" activeCellId="0" sqref="A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7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4.41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37" t="s">
        <v>80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46.24</v>
      </c>
      <c r="L3" s="95" t="s">
        <v>38</v>
      </c>
      <c r="M3" s="0" t="n">
        <v>-200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100</v>
      </c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  <c r="L5" s="5" t="s">
        <v>31</v>
      </c>
      <c r="M5" s="60" t="n">
        <v>-550</v>
      </c>
      <c r="N5" s="60"/>
    </row>
    <row r="6" customFormat="false" ht="15.75" hidden="false" customHeight="false" outlineLevel="0" collapsed="false">
      <c r="C6" s="50"/>
      <c r="E6" s="74"/>
      <c r="F6" s="5"/>
      <c r="H6" s="77"/>
      <c r="I6" s="105"/>
      <c r="M6" s="58"/>
      <c r="N6" s="58"/>
    </row>
    <row r="7" customFormat="false" ht="12.75" hidden="false" customHeight="false" outlineLevel="0" collapsed="false">
      <c r="C7" s="73"/>
      <c r="E7" s="74"/>
      <c r="F7" s="5"/>
      <c r="H7" s="77"/>
      <c r="I7" s="105"/>
      <c r="M7" s="0" t="n">
        <f aca="false">SUM(M3:M6)</f>
        <v>-650</v>
      </c>
      <c r="N7" s="104" t="s">
        <v>48</v>
      </c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</row>
    <row r="11" customFormat="false" ht="12.75" hidden="false" customHeight="false" outlineLevel="0" collapsed="false">
      <c r="C11" s="73"/>
      <c r="D11" s="0" t="n">
        <v>1</v>
      </c>
      <c r="E11" s="115" t="n">
        <v>49.75</v>
      </c>
      <c r="F11" s="116" t="n">
        <v>50</v>
      </c>
      <c r="G11" s="0" t="n">
        <v>1</v>
      </c>
      <c r="H11" s="129" t="n">
        <f aca="false">FEB20!E3</f>
        <v>43.71</v>
      </c>
      <c r="I11" s="95" t="n">
        <v>200</v>
      </c>
    </row>
    <row r="12" customFormat="false" ht="12.75" hidden="false" customHeight="false" outlineLevel="0" collapsed="false">
      <c r="C12" s="73"/>
      <c r="D12" s="0" t="n">
        <v>2</v>
      </c>
      <c r="E12" s="115" t="n">
        <v>48</v>
      </c>
      <c r="F12" s="116" t="n">
        <v>50</v>
      </c>
      <c r="G12" s="0" t="n">
        <v>2</v>
      </c>
      <c r="H12" s="130" t="n">
        <v>50</v>
      </c>
      <c r="I12" s="121" t="n">
        <v>50</v>
      </c>
    </row>
    <row r="13" customFormat="false" ht="12.75" hidden="false" customHeight="false" outlineLevel="0" collapsed="false">
      <c r="C13" s="73"/>
      <c r="D13" s="0" t="n">
        <v>3</v>
      </c>
      <c r="E13" s="115" t="n">
        <v>48</v>
      </c>
      <c r="F13" s="116" t="n">
        <v>50</v>
      </c>
      <c r="G13" s="0" t="n">
        <v>3</v>
      </c>
      <c r="H13" s="130" t="n">
        <v>46</v>
      </c>
      <c r="I13" s="121" t="n">
        <v>50</v>
      </c>
    </row>
    <row r="14" customFormat="false" ht="12.75" hidden="false" customHeight="false" outlineLevel="0" collapsed="false">
      <c r="C14" s="73"/>
      <c r="D14" s="0" t="n">
        <v>4</v>
      </c>
      <c r="E14" s="115" t="n">
        <v>47</v>
      </c>
      <c r="F14" s="116" t="n">
        <v>50</v>
      </c>
      <c r="G14" s="0" t="n">
        <v>4</v>
      </c>
      <c r="H14" s="130" t="n">
        <v>46</v>
      </c>
      <c r="I14" s="121" t="n">
        <v>50</v>
      </c>
    </row>
    <row r="15" customFormat="false" ht="12.75" hidden="false" customHeight="false" outlineLevel="0" collapsed="false">
      <c r="C15" s="73"/>
      <c r="D15" s="0" t="n">
        <v>5</v>
      </c>
      <c r="E15" s="115" t="n">
        <v>46</v>
      </c>
      <c r="F15" s="116" t="n">
        <v>50</v>
      </c>
      <c r="G15" s="0" t="n">
        <v>5</v>
      </c>
      <c r="H15" s="131" t="n">
        <v>43.5</v>
      </c>
      <c r="I15" s="122" t="n">
        <v>50</v>
      </c>
      <c r="J15" s="60"/>
    </row>
    <row r="16" customFormat="false" ht="12.75" hidden="false" customHeight="false" outlineLevel="0" collapsed="false">
      <c r="C16" s="73"/>
      <c r="D16" s="0" t="n">
        <v>6</v>
      </c>
      <c r="E16" s="115" t="n">
        <v>46</v>
      </c>
      <c r="F16" s="116" t="n">
        <v>50</v>
      </c>
      <c r="H16" s="77" t="n">
        <f aca="false">AVERAGE(H11:H15)</f>
        <v>45.842</v>
      </c>
      <c r="I16" s="132" t="n">
        <f aca="false">SUM(I11:I15)</f>
        <v>400</v>
      </c>
    </row>
    <row r="17" customFormat="false" ht="12.75" hidden="false" customHeight="false" outlineLevel="0" collapsed="false">
      <c r="C17" s="73"/>
      <c r="D17" s="0" t="n">
        <v>7</v>
      </c>
      <c r="E17" s="115" t="n">
        <v>46</v>
      </c>
      <c r="F17" s="116" t="n">
        <v>50</v>
      </c>
      <c r="H17" s="129"/>
      <c r="I17" s="95"/>
    </row>
    <row r="18" customFormat="false" ht="12.75" hidden="false" customHeight="false" outlineLevel="0" collapsed="false">
      <c r="C18" s="73"/>
      <c r="D18" s="0" t="n">
        <v>8</v>
      </c>
      <c r="E18" s="115" t="n">
        <v>46</v>
      </c>
      <c r="F18" s="116" t="n">
        <v>50</v>
      </c>
      <c r="H18" s="129"/>
      <c r="I18" s="95"/>
      <c r="J18" s="58"/>
    </row>
    <row r="19" customFormat="false" ht="12.75" hidden="false" customHeight="false" outlineLevel="0" collapsed="false">
      <c r="C19" s="73"/>
      <c r="D19" s="0" t="n">
        <v>9</v>
      </c>
      <c r="E19" s="115" t="n">
        <v>45.75</v>
      </c>
      <c r="F19" s="116" t="n">
        <v>50</v>
      </c>
      <c r="H19" s="129"/>
      <c r="I19" s="95"/>
      <c r="J19" s="58"/>
    </row>
    <row r="20" customFormat="false" ht="12.75" hidden="false" customHeight="false" outlineLevel="0" collapsed="false">
      <c r="C20" s="73"/>
      <c r="D20" s="0" t="n">
        <v>10</v>
      </c>
      <c r="E20" s="115" t="n">
        <v>46</v>
      </c>
      <c r="F20" s="116" t="n">
        <v>50</v>
      </c>
      <c r="H20" s="129"/>
      <c r="I20" s="95"/>
    </row>
    <row r="21" customFormat="false" ht="12.75" hidden="false" customHeight="false" outlineLevel="0" collapsed="false">
      <c r="C21" s="73"/>
      <c r="D21" s="0" t="n">
        <v>11</v>
      </c>
      <c r="E21" s="115" t="n">
        <v>46</v>
      </c>
      <c r="F21" s="116" t="n">
        <v>50</v>
      </c>
      <c r="H21" s="129"/>
      <c r="I21" s="95"/>
    </row>
    <row r="22" customFormat="false" ht="12.75" hidden="false" customHeight="false" outlineLevel="0" collapsed="false">
      <c r="C22" s="73"/>
      <c r="D22" s="0" t="n">
        <v>12</v>
      </c>
      <c r="E22" s="115" t="n">
        <v>45.75</v>
      </c>
      <c r="F22" s="116" t="n">
        <v>50</v>
      </c>
      <c r="H22" s="115"/>
      <c r="I22" s="121"/>
    </row>
    <row r="23" customFormat="false" ht="12.75" hidden="false" customHeight="false" outlineLevel="0" collapsed="false">
      <c r="C23" s="73" t="s">
        <v>44</v>
      </c>
      <c r="D23" s="0" t="n">
        <v>13</v>
      </c>
      <c r="E23" s="115" t="n">
        <v>45.5</v>
      </c>
      <c r="F23" s="116" t="n">
        <v>50</v>
      </c>
      <c r="H23" s="115"/>
      <c r="I23" s="121"/>
    </row>
    <row r="24" customFormat="false" ht="12.75" hidden="false" customHeight="false" outlineLevel="0" collapsed="false">
      <c r="C24" s="73" t="s">
        <v>45</v>
      </c>
      <c r="D24" s="0" t="n">
        <v>14</v>
      </c>
      <c r="E24" s="115" t="n">
        <v>45.5</v>
      </c>
      <c r="F24" s="116" t="n">
        <v>50</v>
      </c>
      <c r="H24" s="115"/>
      <c r="I24" s="121"/>
      <c r="K24" s="58"/>
    </row>
    <row r="25" customFormat="false" ht="12.75" hidden="false" customHeight="false" outlineLevel="0" collapsed="false">
      <c r="D25" s="0" t="n">
        <v>15</v>
      </c>
      <c r="E25" s="115" t="n">
        <v>45.5</v>
      </c>
      <c r="F25" s="116" t="n">
        <v>50</v>
      </c>
      <c r="H25" s="108"/>
      <c r="I25" s="123"/>
    </row>
    <row r="26" customFormat="false" ht="12.75" hidden="false" customHeight="false" outlineLevel="0" collapsed="false">
      <c r="D26" s="0" t="n">
        <v>16</v>
      </c>
      <c r="E26" s="115" t="n">
        <v>45.25</v>
      </c>
      <c r="F26" s="116" t="n">
        <v>50</v>
      </c>
      <c r="H26" s="58"/>
      <c r="I26" s="58"/>
    </row>
    <row r="27" customFormat="false" ht="12.75" hidden="false" customHeight="false" outlineLevel="0" collapsed="false">
      <c r="C27" s="73"/>
      <c r="D27" s="0" t="n">
        <v>17</v>
      </c>
      <c r="E27" s="115" t="n">
        <v>44</v>
      </c>
      <c r="F27" s="116" t="n">
        <v>50</v>
      </c>
      <c r="H27" s="77"/>
      <c r="I27" s="105"/>
    </row>
    <row r="28" customFormat="false" ht="12.75" hidden="false" customHeight="false" outlineLevel="0" collapsed="false">
      <c r="C28" s="73"/>
      <c r="E28" s="110"/>
      <c r="F28" s="111"/>
      <c r="H28" s="115"/>
      <c r="I28" s="116"/>
    </row>
    <row r="29" customFormat="false" ht="12.75" hidden="false" customHeight="false" outlineLevel="0" collapsed="false">
      <c r="C29" s="73"/>
      <c r="E29" s="77" t="n">
        <f aca="false">AVERAGE(E11:E27)</f>
        <v>46.2352941176471</v>
      </c>
      <c r="F29" s="105" t="n">
        <f aca="false">SUM(F11:F27)</f>
        <v>850</v>
      </c>
      <c r="H29" s="115"/>
      <c r="I29" s="116"/>
    </row>
    <row r="30" customFormat="false" ht="12.75" hidden="false" customHeight="false" outlineLevel="0" collapsed="false">
      <c r="C30" s="73"/>
      <c r="E30" s="115"/>
      <c r="F30" s="116"/>
      <c r="H30" s="115"/>
      <c r="I30" s="116"/>
    </row>
    <row r="31" customFormat="false" ht="13.5" hidden="false" customHeight="false" outlineLevel="0" collapsed="false">
      <c r="C31" s="73"/>
      <c r="E31" s="115"/>
      <c r="F31" s="116"/>
      <c r="H31" s="115"/>
      <c r="I31" s="116"/>
    </row>
    <row r="32" customFormat="false" ht="12.75" hidden="false" customHeight="false" outlineLevel="0" collapsed="false">
      <c r="C32" s="73"/>
      <c r="E32" s="115"/>
      <c r="F32" s="116"/>
      <c r="H32" s="115"/>
      <c r="I32" s="116"/>
      <c r="J32" s="78"/>
      <c r="K32" s="79"/>
    </row>
    <row r="33" customFormat="false" ht="12.75" hidden="false" customHeight="false" outlineLevel="0" collapsed="false">
      <c r="C33" s="73"/>
      <c r="E33" s="115"/>
      <c r="F33" s="116"/>
      <c r="H33" s="115"/>
      <c r="I33" s="116"/>
      <c r="J33" s="80" t="s">
        <v>33</v>
      </c>
      <c r="K33" s="81"/>
    </row>
    <row r="34" customFormat="false" ht="16.5" hidden="false" customHeight="false" outlineLevel="0" collapsed="false">
      <c r="C34" s="73"/>
      <c r="E34" s="115"/>
      <c r="F34" s="116"/>
      <c r="H34" s="115"/>
      <c r="I34" s="116"/>
      <c r="J34" s="83" t="n">
        <f aca="false">H47+D42</f>
        <v>116.799999999988</v>
      </c>
      <c r="K34" s="84"/>
    </row>
    <row r="35" customFormat="false" ht="12.75" hidden="false" customHeight="false" outlineLevel="0" collapsed="false">
      <c r="C35" s="73"/>
      <c r="E35" s="108"/>
      <c r="F35" s="109"/>
    </row>
    <row r="36" customFormat="false" ht="12.75" hidden="false" customHeight="false" outlineLevel="0" collapsed="false">
      <c r="C36" s="73"/>
      <c r="E36" s="77"/>
      <c r="F36" s="105"/>
    </row>
    <row r="37" customFormat="false" ht="12.75" hidden="false" customHeight="false" outlineLevel="0" collapsed="false">
      <c r="C37" s="73"/>
      <c r="E37" s="74"/>
      <c r="F37" s="5"/>
    </row>
    <row r="38" customFormat="false" ht="12" hidden="false" customHeight="true" outlineLevel="0" collapsed="false">
      <c r="C38" s="73"/>
    </row>
    <row r="39" customFormat="false" ht="12.75" hidden="false" customHeight="true" outlineLevel="0" collapsed="false">
      <c r="C39" s="73"/>
    </row>
    <row r="40" customFormat="false" ht="15.75" hidden="false" customHeight="true" outlineLevel="0" collapsed="false">
      <c r="C40" s="73" t="s">
        <v>34</v>
      </c>
      <c r="D40" s="82" t="n">
        <f aca="false">-(E29*F29)*16</f>
        <v>-628800</v>
      </c>
    </row>
    <row r="41" customFormat="false" ht="12.75" hidden="false" customHeight="false" outlineLevel="0" collapsed="false">
      <c r="C41" s="73" t="s">
        <v>81</v>
      </c>
      <c r="D41" s="85" t="n">
        <f aca="false">(H16*I16)*16</f>
        <v>293388.8</v>
      </c>
    </row>
    <row r="42" customFormat="false" ht="12.75" hidden="false" customHeight="false" outlineLevel="0" collapsed="false">
      <c r="C42" s="73"/>
      <c r="D42" s="74" t="n">
        <f aca="false">D41+D40</f>
        <v>-335411.2</v>
      </c>
    </row>
    <row r="43" customFormat="false" ht="12.75" hidden="false" customHeight="false" outlineLevel="0" collapsed="false">
      <c r="C43" s="73"/>
      <c r="D43" s="74"/>
      <c r="E43" s="74"/>
    </row>
    <row r="44" customFormat="false" ht="12.75" hidden="false" customHeight="false" outlineLevel="0" collapsed="false">
      <c r="C44" s="73"/>
      <c r="D44" s="74"/>
    </row>
    <row r="45" customFormat="false" ht="15.75" hidden="false" customHeight="false" outlineLevel="0" collapsed="false">
      <c r="C45" s="50" t="s">
        <v>63</v>
      </c>
      <c r="D45" s="46" t="s">
        <v>29</v>
      </c>
      <c r="E45" s="0" t="n">
        <f aca="false">M4</f>
        <v>100</v>
      </c>
      <c r="G45" s="41" t="n">
        <f aca="false">E3-0.25</f>
        <v>45.99</v>
      </c>
      <c r="H45" s="74" t="n">
        <f aca="false">(G45*E45)*-16</f>
        <v>-73584</v>
      </c>
    </row>
    <row r="46" customFormat="false" ht="12.75" hidden="false" customHeight="false" outlineLevel="0" collapsed="false">
      <c r="C46" s="73"/>
      <c r="D46" s="46" t="s">
        <v>31</v>
      </c>
      <c r="E46" s="60" t="n">
        <f aca="false">M5</f>
        <v>-550</v>
      </c>
      <c r="F46" s="60"/>
      <c r="G46" s="113" t="n">
        <f aca="false">E3+0.25</f>
        <v>46.49</v>
      </c>
      <c r="H46" s="75" t="n">
        <f aca="false">(G46*E46)*-16</f>
        <v>409112</v>
      </c>
      <c r="I46" s="60"/>
    </row>
    <row r="47" customFormat="false" ht="12.75" hidden="false" customHeight="false" outlineLevel="0" collapsed="false">
      <c r="C47" s="73"/>
      <c r="E47" s="0" t="n">
        <f aca="false">E46+E45</f>
        <v>-450</v>
      </c>
      <c r="H47" s="74" t="n">
        <f aca="false">SUM(H45:H46)</f>
        <v>335528</v>
      </c>
    </row>
    <row r="48" customFormat="false" ht="12.75" hidden="false" customHeight="false" outlineLevel="0" collapsed="false">
      <c r="C48" s="73"/>
    </row>
    <row r="49" customFormat="false" ht="12.75" hidden="false" customHeight="false" outlineLevel="0" collapsed="false">
      <c r="C49" s="73"/>
      <c r="J49" s="58"/>
    </row>
    <row r="50" customFormat="false" ht="12.75" hidden="false" customHeight="false" outlineLevel="0" collapsed="false">
      <c r="C50" s="73"/>
      <c r="J50" s="58"/>
    </row>
    <row r="53" customFormat="false" ht="12.75" hidden="false" customHeight="false" outlineLevel="0" collapsed="false">
      <c r="D53" s="7"/>
    </row>
    <row r="54" customFormat="false" ht="12.75" hidden="false" customHeight="false" outlineLevel="0" collapsed="false">
      <c r="B54" s="37"/>
      <c r="C54" s="37"/>
    </row>
    <row r="62" customFormat="false" ht="12.75" hidden="false" customHeight="false" outlineLevel="0" collapsed="false">
      <c r="B62" s="7"/>
      <c r="C62" s="7"/>
    </row>
    <row r="68" customFormat="false" ht="12.75" hidden="false" customHeight="false" outlineLevel="0" collapsed="false">
      <c r="A68" s="117" t="s">
        <v>55</v>
      </c>
    </row>
    <row r="74" customFormat="false" ht="12.75" hidden="false" customHeight="false" outlineLevel="0" collapsed="false">
      <c r="A74" s="37" t="s">
        <v>70</v>
      </c>
    </row>
    <row r="75" customFormat="false" ht="12.75" hidden="false" customHeight="false" outlineLevel="0" collapsed="false">
      <c r="A75" s="37"/>
    </row>
    <row r="76" customFormat="false" ht="13.5" hidden="false" customHeight="true" outlineLevel="0" collapsed="false">
      <c r="A76" s="37" t="s">
        <v>77</v>
      </c>
    </row>
    <row r="77" customFormat="false" ht="12.75" hidden="false" customHeight="false" outlineLevel="0" collapsed="false">
      <c r="A77" s="37" t="s">
        <v>72</v>
      </c>
    </row>
    <row r="78" customFormat="false" ht="12.75" hidden="false" customHeight="false" outlineLevel="0" collapsed="false">
      <c r="A78" s="37" t="s">
        <v>78</v>
      </c>
    </row>
    <row r="79" customFormat="false" ht="12.75" hidden="false" customHeight="false" outlineLevel="0" collapsed="false">
      <c r="A79" s="37" t="s">
        <v>79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0" activeCellId="0" sqref="G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7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4.41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37" t="s">
        <v>82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43.57</v>
      </c>
      <c r="L3" s="95" t="s">
        <v>38</v>
      </c>
      <c r="M3" s="0" t="n">
        <v>-250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100</v>
      </c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  <c r="L5" s="5" t="s">
        <v>31</v>
      </c>
      <c r="M5" s="60" t="n">
        <v>-350</v>
      </c>
      <c r="N5" s="60"/>
    </row>
    <row r="6" customFormat="false" ht="15.75" hidden="false" customHeight="false" outlineLevel="0" collapsed="false">
      <c r="C6" s="50"/>
      <c r="E6" s="74"/>
      <c r="F6" s="5"/>
      <c r="H6" s="77"/>
      <c r="I6" s="105"/>
      <c r="M6" s="58"/>
      <c r="N6" s="58"/>
    </row>
    <row r="7" customFormat="false" ht="12.75" hidden="false" customHeight="false" outlineLevel="0" collapsed="false">
      <c r="C7" s="73"/>
      <c r="E7" s="74"/>
      <c r="F7" s="5"/>
      <c r="H7" s="77"/>
      <c r="I7" s="105"/>
      <c r="M7" s="0" t="n">
        <f aca="false">SUM(M3:M6)</f>
        <v>-500</v>
      </c>
      <c r="N7" s="104" t="s">
        <v>48</v>
      </c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</row>
    <row r="11" customFormat="false" ht="12.75" hidden="false" customHeight="false" outlineLevel="0" collapsed="false">
      <c r="C11" s="73" t="s">
        <v>83</v>
      </c>
      <c r="D11" s="0" t="n">
        <v>1</v>
      </c>
      <c r="E11" s="115" t="n">
        <v>45</v>
      </c>
      <c r="F11" s="116" t="n">
        <v>50</v>
      </c>
      <c r="G11" s="37" t="s">
        <v>65</v>
      </c>
      <c r="H11" s="129" t="n">
        <f aca="false">FEB21!E3</f>
        <v>46.24</v>
      </c>
      <c r="I11" s="95" t="n">
        <v>0</v>
      </c>
    </row>
    <row r="12" customFormat="false" ht="12.75" hidden="false" customHeight="false" outlineLevel="0" collapsed="false">
      <c r="C12" s="73" t="s">
        <v>83</v>
      </c>
      <c r="D12" s="0" t="n">
        <v>2</v>
      </c>
      <c r="E12" s="115" t="n">
        <v>44.75</v>
      </c>
      <c r="F12" s="116" t="n">
        <v>50</v>
      </c>
      <c r="G12" s="37" t="s">
        <v>64</v>
      </c>
      <c r="H12" s="130" t="n">
        <v>43.75</v>
      </c>
      <c r="I12" s="121" t="n">
        <v>50</v>
      </c>
      <c r="J12" s="0" t="s">
        <v>84</v>
      </c>
      <c r="K12" s="73" t="s">
        <v>83</v>
      </c>
    </row>
    <row r="13" customFormat="false" ht="12.75" hidden="false" customHeight="false" outlineLevel="0" collapsed="false">
      <c r="C13" s="73" t="s">
        <v>83</v>
      </c>
      <c r="D13" s="0" t="n">
        <v>3</v>
      </c>
      <c r="E13" s="115" t="n">
        <v>43.5</v>
      </c>
      <c r="F13" s="116" t="n">
        <v>50</v>
      </c>
      <c r="G13" s="37" t="s">
        <v>68</v>
      </c>
      <c r="H13" s="130" t="n">
        <v>43.25</v>
      </c>
      <c r="I13" s="121" t="n">
        <v>50</v>
      </c>
      <c r="J13" s="0" t="s">
        <v>67</v>
      </c>
      <c r="K13" s="73" t="s">
        <v>83</v>
      </c>
    </row>
    <row r="14" customFormat="false" ht="12.75" hidden="false" customHeight="false" outlineLevel="0" collapsed="false">
      <c r="C14" s="73" t="s">
        <v>85</v>
      </c>
      <c r="D14" s="0" t="n">
        <v>4</v>
      </c>
      <c r="E14" s="115" t="n">
        <v>43.25</v>
      </c>
      <c r="F14" s="116" t="n">
        <v>50</v>
      </c>
      <c r="G14" s="0" t="s">
        <v>86</v>
      </c>
      <c r="H14" s="130" t="n">
        <v>43.25</v>
      </c>
      <c r="I14" s="121" t="n">
        <v>50</v>
      </c>
      <c r="J14" s="0" t="s">
        <v>87</v>
      </c>
      <c r="K14" s="73" t="s">
        <v>83</v>
      </c>
    </row>
    <row r="15" customFormat="false" ht="12.75" hidden="false" customHeight="false" outlineLevel="0" collapsed="false">
      <c r="C15" s="73" t="s">
        <v>83</v>
      </c>
      <c r="D15" s="0" t="n">
        <v>5</v>
      </c>
      <c r="E15" s="115" t="n">
        <v>43.25</v>
      </c>
      <c r="F15" s="116" t="n">
        <v>50</v>
      </c>
      <c r="G15" s="37" t="s">
        <v>68</v>
      </c>
      <c r="H15" s="133" t="n">
        <v>43.5</v>
      </c>
      <c r="I15" s="123" t="n">
        <v>50</v>
      </c>
      <c r="J15" s="0" t="s">
        <v>65</v>
      </c>
      <c r="K15" s="73" t="s">
        <v>83</v>
      </c>
    </row>
    <row r="16" customFormat="false" ht="12.75" hidden="false" customHeight="false" outlineLevel="0" collapsed="false">
      <c r="C16" s="73" t="s">
        <v>83</v>
      </c>
      <c r="D16" s="0" t="n">
        <v>6</v>
      </c>
      <c r="E16" s="115" t="n">
        <v>43.25</v>
      </c>
      <c r="F16" s="116" t="n">
        <v>50</v>
      </c>
      <c r="G16" s="37" t="s">
        <v>68</v>
      </c>
      <c r="H16" s="134" t="n">
        <v>43.5</v>
      </c>
      <c r="I16" s="135" t="n">
        <v>50</v>
      </c>
      <c r="J16" s="0" t="s">
        <v>65</v>
      </c>
      <c r="K16" s="37" t="s">
        <v>88</v>
      </c>
    </row>
    <row r="17" customFormat="false" ht="12.75" hidden="false" customHeight="false" outlineLevel="0" collapsed="false">
      <c r="C17" s="73" t="s">
        <v>88</v>
      </c>
      <c r="D17" s="0" t="n">
        <v>7</v>
      </c>
      <c r="E17" s="115" t="n">
        <v>43.25</v>
      </c>
      <c r="F17" s="116" t="n">
        <v>50</v>
      </c>
      <c r="G17" s="0" t="s">
        <v>68</v>
      </c>
      <c r="H17" s="136" t="n">
        <v>43.5</v>
      </c>
      <c r="I17" s="137" t="n">
        <v>50</v>
      </c>
      <c r="J17" s="60" t="s">
        <v>65</v>
      </c>
      <c r="K17" s="73" t="s">
        <v>83</v>
      </c>
    </row>
    <row r="18" customFormat="false" ht="12.75" hidden="false" customHeight="false" outlineLevel="0" collapsed="false">
      <c r="C18" s="138" t="s">
        <v>83</v>
      </c>
      <c r="D18" s="7" t="n">
        <v>8</v>
      </c>
      <c r="E18" s="139" t="n">
        <v>43.5</v>
      </c>
      <c r="F18" s="116" t="n">
        <v>50</v>
      </c>
      <c r="G18" s="140" t="s">
        <v>89</v>
      </c>
      <c r="H18" s="77" t="n">
        <f aca="false">AVERAGE(H11:H17)</f>
        <v>43.8557142857143</v>
      </c>
      <c r="I18" s="132" t="n">
        <f aca="false">SUM(I11:I17)</f>
        <v>300</v>
      </c>
    </row>
    <row r="19" customFormat="false" ht="12.75" hidden="false" customHeight="false" outlineLevel="0" collapsed="false">
      <c r="C19" s="138" t="s">
        <v>83</v>
      </c>
      <c r="D19" s="7" t="n">
        <v>9</v>
      </c>
      <c r="E19" s="139" t="n">
        <v>43.5</v>
      </c>
      <c r="F19" s="116" t="n">
        <v>50</v>
      </c>
      <c r="G19" s="140" t="s">
        <v>89</v>
      </c>
      <c r="H19" s="130"/>
      <c r="I19" s="121"/>
    </row>
    <row r="20" customFormat="false" ht="12.75" hidden="false" customHeight="false" outlineLevel="0" collapsed="false">
      <c r="C20" s="73" t="s">
        <v>85</v>
      </c>
      <c r="D20" s="0" t="n">
        <v>10</v>
      </c>
      <c r="E20" s="115" t="n">
        <v>43.25</v>
      </c>
      <c r="F20" s="116" t="n">
        <v>50</v>
      </c>
      <c r="G20" s="0" t="s">
        <v>68</v>
      </c>
      <c r="H20" s="130"/>
      <c r="I20" s="121"/>
    </row>
    <row r="21" customFormat="false" ht="12.75" hidden="false" customHeight="false" outlineLevel="0" collapsed="false">
      <c r="C21" s="73" t="s">
        <v>88</v>
      </c>
      <c r="D21" s="0" t="n">
        <v>11</v>
      </c>
      <c r="E21" s="115" t="n">
        <v>43.5</v>
      </c>
      <c r="F21" s="116" t="n">
        <v>50</v>
      </c>
      <c r="G21" s="0" t="s">
        <v>68</v>
      </c>
      <c r="H21" s="130"/>
      <c r="I21" s="121"/>
    </row>
    <row r="22" customFormat="false" ht="12.75" hidden="false" customHeight="false" outlineLevel="0" collapsed="false">
      <c r="C22" s="73" t="s">
        <v>85</v>
      </c>
      <c r="D22" s="0" t="n">
        <v>12</v>
      </c>
      <c r="E22" s="115" t="n">
        <v>43.5</v>
      </c>
      <c r="F22" s="116" t="n">
        <v>50</v>
      </c>
      <c r="G22" s="0" t="s">
        <v>68</v>
      </c>
    </row>
    <row r="23" customFormat="false" ht="12.75" hidden="false" customHeight="false" outlineLevel="0" collapsed="false">
      <c r="C23" s="73" t="s">
        <v>88</v>
      </c>
      <c r="D23" s="0" t="n">
        <v>13</v>
      </c>
      <c r="E23" s="115" t="n">
        <v>43.5</v>
      </c>
      <c r="F23" s="116" t="n">
        <v>50</v>
      </c>
      <c r="G23" s="0" t="s">
        <v>65</v>
      </c>
    </row>
    <row r="24" customFormat="false" ht="12.75" hidden="false" customHeight="false" outlineLevel="0" collapsed="false">
      <c r="C24" s="73" t="s">
        <v>90</v>
      </c>
      <c r="D24" s="0" t="n">
        <v>15</v>
      </c>
      <c r="E24" s="115" t="n">
        <v>43.5</v>
      </c>
      <c r="F24" s="116" t="n">
        <v>50</v>
      </c>
      <c r="G24" s="0" t="s">
        <v>91</v>
      </c>
    </row>
    <row r="25" customFormat="false" ht="12.75" hidden="false" customHeight="false" outlineLevel="0" collapsed="false">
      <c r="C25" s="73" t="s">
        <v>85</v>
      </c>
      <c r="D25" s="0" t="n">
        <v>16</v>
      </c>
      <c r="E25" s="115" t="n">
        <v>43</v>
      </c>
      <c r="F25" s="116" t="n">
        <v>50</v>
      </c>
      <c r="G25" s="0" t="s">
        <v>68</v>
      </c>
    </row>
    <row r="26" customFormat="false" ht="12.75" hidden="false" customHeight="false" outlineLevel="0" collapsed="false">
      <c r="C26" s="73"/>
      <c r="E26" s="110"/>
      <c r="F26" s="111"/>
      <c r="G26" s="60"/>
      <c r="H26" s="129"/>
      <c r="I26" s="95"/>
    </row>
    <row r="27" customFormat="false" ht="18.75" hidden="false" customHeight="true" outlineLevel="0" collapsed="false">
      <c r="C27" s="73"/>
      <c r="E27" s="77" t="n">
        <f aca="false">AVERAGE(E11:E25)</f>
        <v>43.5666666666667</v>
      </c>
      <c r="F27" s="105" t="n">
        <f aca="false">SUM(F11:F25)</f>
        <v>750</v>
      </c>
      <c r="H27" s="129"/>
      <c r="I27" s="95"/>
      <c r="J27" s="58"/>
    </row>
    <row r="28" customFormat="false" ht="47.25" hidden="false" customHeight="true" outlineLevel="0" collapsed="false">
      <c r="C28" s="73"/>
      <c r="E28" s="115"/>
      <c r="F28" s="116"/>
      <c r="H28" s="129"/>
      <c r="I28" s="95"/>
      <c r="J28" s="58"/>
    </row>
    <row r="29" customFormat="false" ht="12.75" hidden="false" customHeight="false" outlineLevel="0" collapsed="false">
      <c r="C29" s="73"/>
      <c r="H29" s="115"/>
      <c r="I29" s="116"/>
    </row>
    <row r="30" customFormat="false" ht="13.5" hidden="false" customHeight="false" outlineLevel="0" collapsed="false">
      <c r="C30" s="73" t="s">
        <v>44</v>
      </c>
      <c r="D30" s="82" t="n">
        <f aca="false">-(E27*F27)*16</f>
        <v>-522800</v>
      </c>
      <c r="H30" s="115"/>
      <c r="I30" s="116"/>
    </row>
    <row r="31" customFormat="false" ht="12.75" hidden="false" customHeight="false" outlineLevel="0" collapsed="false">
      <c r="C31" s="73" t="s">
        <v>45</v>
      </c>
      <c r="D31" s="85" t="n">
        <f aca="false">(H18*I18)*16</f>
        <v>210507.428571429</v>
      </c>
      <c r="H31" s="115"/>
      <c r="I31" s="116"/>
      <c r="J31" s="78"/>
      <c r="K31" s="79"/>
    </row>
    <row r="32" customFormat="false" ht="12.75" hidden="false" customHeight="false" outlineLevel="0" collapsed="false">
      <c r="C32" s="73"/>
      <c r="D32" s="74" t="n">
        <f aca="false">D31+D30</f>
        <v>-312292.571428572</v>
      </c>
      <c r="H32" s="115"/>
      <c r="I32" s="116"/>
      <c r="J32" s="80" t="s">
        <v>33</v>
      </c>
      <c r="K32" s="81"/>
    </row>
    <row r="33" customFormat="false" ht="16.5" hidden="false" customHeight="false" outlineLevel="0" collapsed="false">
      <c r="C33" s="73"/>
      <c r="D33" s="74"/>
      <c r="E33" s="74"/>
      <c r="H33" s="115"/>
      <c r="I33" s="116"/>
      <c r="J33" s="83" t="n">
        <f aca="false">H37+D32</f>
        <v>-136212.571428571</v>
      </c>
      <c r="K33" s="84"/>
    </row>
    <row r="34" customFormat="false" ht="41.25" hidden="false" customHeight="true" outlineLevel="0" collapsed="false">
      <c r="C34" s="73"/>
      <c r="D34" s="74"/>
      <c r="H34" s="115"/>
      <c r="I34" s="116"/>
    </row>
    <row r="35" customFormat="false" ht="15.75" hidden="false" customHeight="false" outlineLevel="0" collapsed="false">
      <c r="C35" s="50" t="s">
        <v>63</v>
      </c>
      <c r="D35" s="46" t="s">
        <v>29</v>
      </c>
      <c r="E35" s="0" t="n">
        <f aca="false">M4</f>
        <v>100</v>
      </c>
      <c r="G35" s="41" t="n">
        <f aca="false">E3-0.25</f>
        <v>43.32</v>
      </c>
      <c r="H35" s="74" t="n">
        <f aca="false">(G35*E35)*-16</f>
        <v>-69312</v>
      </c>
      <c r="I35" s="116"/>
    </row>
    <row r="36" customFormat="false" ht="12.75" hidden="false" customHeight="false" outlineLevel="0" collapsed="false">
      <c r="C36" s="73"/>
      <c r="D36" s="46" t="s">
        <v>31</v>
      </c>
      <c r="E36" s="60" t="n">
        <f aca="false">M5</f>
        <v>-350</v>
      </c>
      <c r="F36" s="60"/>
      <c r="G36" s="113" t="n">
        <f aca="false">E3+0.25</f>
        <v>43.82</v>
      </c>
      <c r="H36" s="75" t="n">
        <f aca="false">(G36*E36)*-16</f>
        <v>245392</v>
      </c>
    </row>
    <row r="37" customFormat="false" ht="12" hidden="false" customHeight="true" outlineLevel="0" collapsed="false">
      <c r="C37" s="73"/>
      <c r="E37" s="0" t="n">
        <f aca="false">E36+E35</f>
        <v>-250</v>
      </c>
      <c r="H37" s="74" t="n">
        <f aca="false">SUM(H35:H36)</f>
        <v>176080</v>
      </c>
    </row>
    <row r="38" customFormat="false" ht="12.75" hidden="false" customHeight="true" outlineLevel="0" collapsed="false">
      <c r="C38" s="73" t="s">
        <v>34</v>
      </c>
    </row>
    <row r="39" customFormat="false" ht="15.75" hidden="false" customHeight="true" outlineLevel="0" collapsed="false">
      <c r="C39" s="73" t="s">
        <v>81</v>
      </c>
    </row>
    <row r="40" customFormat="false" ht="15.75" hidden="false" customHeight="true" outlineLevel="0" collapsed="false">
      <c r="C40" s="73"/>
    </row>
    <row r="41" customFormat="false" ht="12.75" hidden="false" customHeight="false" outlineLevel="0" collapsed="false">
      <c r="B41" s="78"/>
      <c r="C41" s="141"/>
      <c r="D41" s="142"/>
      <c r="E41" s="143" t="s">
        <v>92</v>
      </c>
      <c r="F41" s="142"/>
      <c r="G41" s="144" t="s">
        <v>93</v>
      </c>
      <c r="H41" s="142"/>
      <c r="I41" s="142"/>
      <c r="J41" s="79"/>
    </row>
    <row r="42" customFormat="false" ht="12.75" hidden="false" customHeight="false" outlineLevel="0" collapsed="false">
      <c r="B42" s="145"/>
      <c r="C42" s="146"/>
      <c r="D42" s="58"/>
      <c r="E42" s="147" t="s">
        <v>94</v>
      </c>
      <c r="F42" s="58"/>
      <c r="G42" s="147" t="s">
        <v>19</v>
      </c>
      <c r="H42" s="147" t="s">
        <v>95</v>
      </c>
      <c r="I42" s="58"/>
      <c r="J42" s="148" t="s">
        <v>96</v>
      </c>
    </row>
    <row r="43" customFormat="false" ht="12.75" hidden="false" customHeight="false" outlineLevel="0" collapsed="false">
      <c r="B43" s="145"/>
      <c r="C43" s="146" t="s">
        <v>97</v>
      </c>
      <c r="D43" s="58"/>
      <c r="E43" s="149" t="n">
        <f aca="false">FEB21!E3</f>
        <v>46.24</v>
      </c>
      <c r="F43" s="58"/>
      <c r="G43" s="150" t="n">
        <f aca="false">E3</f>
        <v>43.57</v>
      </c>
      <c r="H43" s="151" t="n">
        <v>-250</v>
      </c>
      <c r="I43" s="58"/>
      <c r="J43" s="152" t="n">
        <f aca="false">((E43-G43)*H43)*16</f>
        <v>-10680</v>
      </c>
    </row>
    <row r="44" customFormat="false" ht="12.75" hidden="false" customHeight="false" outlineLevel="0" collapsed="false">
      <c r="B44" s="145"/>
      <c r="C44" s="58"/>
      <c r="D44" s="22"/>
      <c r="E44" s="58"/>
      <c r="F44" s="58"/>
      <c r="G44" s="58"/>
      <c r="H44" s="58"/>
      <c r="I44" s="58"/>
      <c r="J44" s="152"/>
    </row>
    <row r="45" customFormat="false" ht="12.75" hidden="false" customHeight="false" outlineLevel="0" collapsed="false">
      <c r="B45" s="145"/>
      <c r="C45" s="146"/>
      <c r="D45" s="58"/>
      <c r="E45" s="147" t="s">
        <v>98</v>
      </c>
      <c r="F45" s="58"/>
      <c r="G45" s="147" t="s">
        <v>99</v>
      </c>
      <c r="H45" s="151"/>
      <c r="I45" s="58"/>
      <c r="J45" s="152"/>
    </row>
    <row r="46" customFormat="false" ht="12.75" hidden="false" customHeight="false" outlineLevel="0" collapsed="false">
      <c r="B46" s="145"/>
      <c r="C46" s="146"/>
      <c r="D46" s="58"/>
      <c r="E46" s="149" t="n">
        <v>49.25</v>
      </c>
      <c r="F46" s="58"/>
      <c r="G46" s="150" t="n">
        <v>48.75</v>
      </c>
      <c r="H46" s="151" t="n">
        <v>50</v>
      </c>
      <c r="I46" s="58"/>
      <c r="J46" s="152" t="n">
        <f aca="false">((G46-E46)*16000)</f>
        <v>-8000</v>
      </c>
    </row>
    <row r="47" customFormat="false" ht="12.75" hidden="false" customHeight="false" outlineLevel="0" collapsed="false">
      <c r="B47" s="145"/>
      <c r="C47" s="146"/>
      <c r="D47" s="58"/>
      <c r="E47" s="147" t="s">
        <v>100</v>
      </c>
      <c r="F47" s="58"/>
      <c r="G47" s="147" t="s">
        <v>99</v>
      </c>
      <c r="H47" s="151"/>
      <c r="I47" s="58"/>
      <c r="J47" s="152"/>
    </row>
    <row r="48" customFormat="false" ht="12.75" hidden="false" customHeight="false" outlineLevel="0" collapsed="false">
      <c r="B48" s="145"/>
      <c r="C48" s="146"/>
      <c r="D48" s="58"/>
      <c r="E48" s="149" t="n">
        <v>-350</v>
      </c>
      <c r="F48" s="58"/>
      <c r="G48" s="150" t="n">
        <v>49.25</v>
      </c>
      <c r="H48" s="151" t="n">
        <v>50</v>
      </c>
      <c r="I48" s="58"/>
      <c r="J48" s="152" t="n">
        <f aca="false">((G48-E48)*16000)</f>
        <v>6388000</v>
      </c>
    </row>
    <row r="49" customFormat="false" ht="12.75" hidden="false" customHeight="false" outlineLevel="0" collapsed="false">
      <c r="B49" s="145"/>
      <c r="C49" s="146"/>
      <c r="D49" s="58"/>
      <c r="E49" s="58"/>
      <c r="F49" s="58"/>
      <c r="G49" s="58"/>
      <c r="H49" s="151"/>
      <c r="I49" s="58"/>
      <c r="J49" s="152"/>
    </row>
    <row r="50" customFormat="false" ht="13.5" hidden="false" customHeight="false" outlineLevel="0" collapsed="false">
      <c r="B50" s="153"/>
      <c r="C50" s="126"/>
      <c r="D50" s="126"/>
      <c r="E50" s="126"/>
      <c r="F50" s="126"/>
      <c r="G50" s="126"/>
      <c r="H50" s="154"/>
      <c r="I50" s="126"/>
      <c r="J50" s="84"/>
    </row>
    <row r="53" customFormat="false" ht="12.75" hidden="false" customHeight="false" outlineLevel="0" collapsed="false">
      <c r="C53" s="37"/>
    </row>
    <row r="54" customFormat="false" ht="12.75" hidden="false" customHeight="false" outlineLevel="0" collapsed="false">
      <c r="B54" s="37"/>
    </row>
    <row r="61" customFormat="false" ht="12.75" hidden="false" customHeight="false" outlineLevel="0" collapsed="false">
      <c r="C61" s="7"/>
    </row>
    <row r="62" customFormat="false" ht="12.75" hidden="false" customHeight="false" outlineLevel="0" collapsed="false">
      <c r="B62" s="7"/>
    </row>
    <row r="68" customFormat="false" ht="12.75" hidden="false" customHeight="false" outlineLevel="0" collapsed="false">
      <c r="A68" s="117" t="s">
        <v>55</v>
      </c>
    </row>
    <row r="74" customFormat="false" ht="12.75" hidden="false" customHeight="false" outlineLevel="0" collapsed="false">
      <c r="A74" s="37" t="s">
        <v>70</v>
      </c>
    </row>
    <row r="75" customFormat="false" ht="12.75" hidden="false" customHeight="false" outlineLevel="0" collapsed="false">
      <c r="A75" s="37"/>
    </row>
    <row r="76" customFormat="false" ht="13.5" hidden="false" customHeight="true" outlineLevel="0" collapsed="false">
      <c r="A76" s="37" t="s">
        <v>77</v>
      </c>
    </row>
    <row r="77" customFormat="false" ht="12.75" hidden="false" customHeight="false" outlineLevel="0" collapsed="false">
      <c r="A77" s="37" t="s">
        <v>72</v>
      </c>
    </row>
    <row r="78" customFormat="false" ht="12.75" hidden="false" customHeight="false" outlineLevel="0" collapsed="false">
      <c r="A78" s="37" t="s">
        <v>78</v>
      </c>
    </row>
    <row r="79" customFormat="false" ht="12.75" hidden="false" customHeight="false" outlineLevel="0" collapsed="false">
      <c r="A79" s="37" t="s">
        <v>79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9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" activeCellId="0" sqref="E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0.13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4.41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37" t="s">
        <v>101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f aca="false">E29</f>
        <v>45.55</v>
      </c>
      <c r="L3" s="95" t="s">
        <v>38</v>
      </c>
      <c r="M3" s="0" t="n">
        <v>-150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100</v>
      </c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  <c r="L5" s="5" t="s">
        <v>31</v>
      </c>
      <c r="M5" s="60" t="n">
        <v>-250</v>
      </c>
      <c r="N5" s="60"/>
    </row>
    <row r="6" customFormat="false" ht="15.75" hidden="false" customHeight="false" outlineLevel="0" collapsed="false">
      <c r="C6" s="50"/>
      <c r="E6" s="74"/>
      <c r="F6" s="5"/>
      <c r="H6" s="77"/>
      <c r="I6" s="105"/>
      <c r="M6" s="58"/>
      <c r="N6" s="58"/>
    </row>
    <row r="7" customFormat="false" ht="12.75" hidden="false" customHeight="false" outlineLevel="0" collapsed="false">
      <c r="C7" s="73"/>
      <c r="E7" s="74"/>
      <c r="F7" s="5"/>
      <c r="H7" s="77"/>
      <c r="I7" s="105"/>
      <c r="M7" s="0" t="n">
        <f aca="false">SUM(M3:M6)</f>
        <v>-300</v>
      </c>
      <c r="N7" s="104" t="s">
        <v>48</v>
      </c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</row>
    <row r="11" customFormat="false" ht="12.75" hidden="false" customHeight="false" outlineLevel="0" collapsed="false">
      <c r="C11" s="73"/>
      <c r="D11" s="0" t="n">
        <v>1</v>
      </c>
      <c r="E11" s="115" t="n">
        <v>43.15</v>
      </c>
      <c r="F11" s="116" t="n">
        <v>50</v>
      </c>
      <c r="H11" s="129"/>
      <c r="I11" s="95"/>
    </row>
    <row r="12" customFormat="false" ht="12.75" hidden="false" customHeight="false" outlineLevel="0" collapsed="false">
      <c r="C12" s="73"/>
      <c r="D12" s="0" t="n">
        <v>2</v>
      </c>
      <c r="E12" s="115" t="n">
        <v>44.75</v>
      </c>
      <c r="F12" s="116" t="n">
        <v>50</v>
      </c>
      <c r="H12" s="129" t="n">
        <v>44</v>
      </c>
      <c r="I12" s="95" t="n">
        <v>200</v>
      </c>
    </row>
    <row r="13" customFormat="false" ht="12.75" hidden="false" customHeight="false" outlineLevel="0" collapsed="false">
      <c r="C13" s="73"/>
      <c r="D13" s="0" t="n">
        <v>3</v>
      </c>
      <c r="E13" s="115" t="n">
        <v>44.25</v>
      </c>
      <c r="F13" s="116" t="n">
        <v>50</v>
      </c>
      <c r="H13" s="130" t="n">
        <v>43</v>
      </c>
      <c r="I13" s="121" t="n">
        <v>50</v>
      </c>
    </row>
    <row r="14" customFormat="false" ht="12.75" hidden="false" customHeight="false" outlineLevel="0" collapsed="false">
      <c r="C14" s="73"/>
      <c r="D14" s="0" t="n">
        <v>4</v>
      </c>
      <c r="E14" s="115" t="n">
        <v>44.25</v>
      </c>
      <c r="F14" s="116" t="n">
        <v>50</v>
      </c>
      <c r="H14" s="130" t="n">
        <v>43</v>
      </c>
      <c r="I14" s="121" t="n">
        <v>50</v>
      </c>
    </row>
    <row r="15" customFormat="false" ht="12.75" hidden="false" customHeight="false" outlineLevel="0" collapsed="false">
      <c r="C15" s="73"/>
      <c r="D15" s="0" t="n">
        <v>5</v>
      </c>
      <c r="E15" s="115" t="n">
        <v>44.25</v>
      </c>
      <c r="F15" s="116" t="n">
        <v>50</v>
      </c>
      <c r="H15" s="130" t="n">
        <v>43.25</v>
      </c>
      <c r="I15" s="121" t="n">
        <v>50</v>
      </c>
    </row>
    <row r="16" customFormat="false" ht="12.75" hidden="false" customHeight="false" outlineLevel="0" collapsed="false">
      <c r="C16" s="73"/>
      <c r="D16" s="0" t="n">
        <v>6</v>
      </c>
      <c r="E16" s="115" t="n">
        <v>44.75</v>
      </c>
      <c r="F16" s="116" t="n">
        <v>50</v>
      </c>
      <c r="H16" s="130" t="n">
        <v>43.75</v>
      </c>
      <c r="I16" s="121" t="n">
        <v>50</v>
      </c>
    </row>
    <row r="17" customFormat="false" ht="12.75" hidden="false" customHeight="false" outlineLevel="0" collapsed="false">
      <c r="C17" s="73"/>
      <c r="D17" s="0" t="n">
        <v>7</v>
      </c>
      <c r="E17" s="115" t="n">
        <v>44.75</v>
      </c>
      <c r="F17" s="116" t="n">
        <v>50</v>
      </c>
      <c r="H17" s="130" t="n">
        <v>44.25</v>
      </c>
      <c r="I17" s="121" t="n">
        <v>50</v>
      </c>
    </row>
    <row r="18" customFormat="false" ht="12.75" hidden="false" customHeight="false" outlineLevel="0" collapsed="false">
      <c r="C18" s="73"/>
      <c r="D18" s="0" t="n">
        <v>8</v>
      </c>
      <c r="E18" s="115" t="n">
        <v>45</v>
      </c>
      <c r="F18" s="116" t="n">
        <v>50</v>
      </c>
      <c r="H18" s="130" t="n">
        <v>44.5</v>
      </c>
      <c r="I18" s="121" t="n">
        <v>50</v>
      </c>
    </row>
    <row r="19" customFormat="false" ht="12.75" hidden="false" customHeight="false" outlineLevel="0" collapsed="false">
      <c r="C19" s="73"/>
      <c r="D19" s="0" t="n">
        <v>9</v>
      </c>
      <c r="E19" s="115" t="n">
        <v>46</v>
      </c>
      <c r="F19" s="116" t="n">
        <v>50</v>
      </c>
      <c r="H19" s="130" t="n">
        <v>44.75</v>
      </c>
      <c r="I19" s="121" t="n">
        <v>50</v>
      </c>
    </row>
    <row r="20" customFormat="false" ht="12.75" hidden="false" customHeight="false" outlineLevel="0" collapsed="false">
      <c r="C20" s="73"/>
      <c r="D20" s="0" t="n">
        <v>10</v>
      </c>
      <c r="E20" s="115" t="n">
        <v>45.75</v>
      </c>
      <c r="F20" s="116" t="n">
        <v>50</v>
      </c>
      <c r="H20" s="130" t="n">
        <v>44.75</v>
      </c>
      <c r="I20" s="121" t="n">
        <v>50</v>
      </c>
    </row>
    <row r="21" customFormat="false" ht="12.75" hidden="false" customHeight="false" outlineLevel="0" collapsed="false">
      <c r="C21" s="73"/>
      <c r="D21" s="0" t="n">
        <v>11</v>
      </c>
      <c r="E21" s="115" t="n">
        <v>46</v>
      </c>
      <c r="F21" s="116" t="n">
        <v>50</v>
      </c>
      <c r="H21" s="130" t="n">
        <v>45</v>
      </c>
      <c r="I21" s="121" t="n">
        <v>50</v>
      </c>
    </row>
    <row r="22" customFormat="false" ht="12.75" hidden="false" customHeight="false" outlineLevel="0" collapsed="false">
      <c r="D22" s="0" t="n">
        <v>12</v>
      </c>
      <c r="E22" s="115" t="n">
        <v>46</v>
      </c>
      <c r="F22" s="116" t="n">
        <v>50</v>
      </c>
      <c r="H22" s="130" t="n">
        <v>46</v>
      </c>
      <c r="I22" s="121" t="n">
        <v>50</v>
      </c>
    </row>
    <row r="23" customFormat="false" ht="12.75" hidden="false" customHeight="false" outlineLevel="0" collapsed="false">
      <c r="C23" s="73"/>
      <c r="D23" s="0" t="n">
        <v>13</v>
      </c>
      <c r="E23" s="115" t="n">
        <v>47</v>
      </c>
      <c r="F23" s="116" t="n">
        <v>50</v>
      </c>
      <c r="H23" s="130" t="n">
        <v>46</v>
      </c>
      <c r="I23" s="121" t="n">
        <v>50</v>
      </c>
      <c r="J23" s="58"/>
    </row>
    <row r="24" customFormat="false" ht="12.75" hidden="false" customHeight="false" outlineLevel="0" collapsed="false">
      <c r="C24" s="73"/>
      <c r="D24" s="0" t="n">
        <v>14</v>
      </c>
      <c r="E24" s="115" t="n">
        <v>46.5</v>
      </c>
      <c r="F24" s="116" t="n">
        <v>100</v>
      </c>
      <c r="H24" s="131" t="n">
        <v>46</v>
      </c>
      <c r="I24" s="122" t="n">
        <v>50</v>
      </c>
    </row>
    <row r="25" customFormat="false" ht="12.75" hidden="false" customHeight="false" outlineLevel="0" collapsed="false">
      <c r="C25" s="73"/>
      <c r="D25" s="0" t="n">
        <v>15</v>
      </c>
      <c r="E25" s="115" t="n">
        <v>46.25</v>
      </c>
      <c r="F25" s="116" t="n">
        <v>50</v>
      </c>
      <c r="H25" s="77" t="n">
        <f aca="false">AVERAGE(H12:H24)</f>
        <v>44.4807692307692</v>
      </c>
      <c r="I25" s="132" t="n">
        <f aca="false">SUM(I12:I24)</f>
        <v>800</v>
      </c>
    </row>
    <row r="26" customFormat="false" ht="12.75" hidden="false" customHeight="false" outlineLevel="0" collapsed="false">
      <c r="C26" s="73"/>
      <c r="D26" s="0" t="n">
        <v>16</v>
      </c>
      <c r="E26" s="115" t="n">
        <v>46.5</v>
      </c>
      <c r="F26" s="116" t="n">
        <v>50</v>
      </c>
      <c r="H26" s="130"/>
      <c r="I26" s="121"/>
    </row>
    <row r="27" customFormat="false" ht="12.75" hidden="false" customHeight="false" outlineLevel="0" collapsed="false">
      <c r="C27" s="73"/>
      <c r="D27" s="0" t="n">
        <v>17</v>
      </c>
      <c r="E27" s="115" t="n">
        <v>48.5</v>
      </c>
      <c r="F27" s="116" t="n">
        <v>50</v>
      </c>
      <c r="H27" s="130"/>
      <c r="I27" s="121"/>
    </row>
    <row r="28" customFormat="false" ht="12.75" hidden="false" customHeight="false" outlineLevel="0" collapsed="false">
      <c r="C28" s="73"/>
      <c r="D28" s="0" t="n">
        <v>18</v>
      </c>
      <c r="E28" s="110" t="n">
        <v>46.25</v>
      </c>
      <c r="F28" s="111" t="n">
        <v>50</v>
      </c>
      <c r="G28" s="60"/>
      <c r="H28" s="130"/>
      <c r="I28" s="121"/>
    </row>
    <row r="29" customFormat="false" ht="12.75" hidden="false" customHeight="false" outlineLevel="0" collapsed="false">
      <c r="C29" s="73"/>
      <c r="D29" s="7"/>
      <c r="E29" s="77" t="n">
        <f aca="false">AVERAGE(E11:E28)</f>
        <v>45.55</v>
      </c>
      <c r="F29" s="105" t="n">
        <f aca="false">SUM(F11:F28)</f>
        <v>950</v>
      </c>
    </row>
    <row r="30" customFormat="false" ht="12.75" hidden="false" customHeight="false" outlineLevel="0" collapsed="false">
      <c r="C30" s="73"/>
      <c r="D30" s="7"/>
      <c r="E30" s="115"/>
      <c r="F30" s="116"/>
      <c r="H30" s="130"/>
      <c r="I30" s="121"/>
    </row>
    <row r="31" customFormat="false" ht="12.75" hidden="false" customHeight="false" outlineLevel="0" collapsed="false">
      <c r="C31" s="73"/>
      <c r="E31" s="115"/>
      <c r="F31" s="116"/>
      <c r="H31" s="130"/>
      <c r="I31" s="121"/>
    </row>
    <row r="32" customFormat="false" ht="12.75" hidden="false" customHeight="false" outlineLevel="0" collapsed="false">
      <c r="C32" s="73"/>
      <c r="E32" s="115"/>
      <c r="F32" s="116"/>
      <c r="H32" s="130"/>
      <c r="I32" s="121"/>
    </row>
    <row r="33" customFormat="false" ht="12.75" hidden="false" customHeight="false" outlineLevel="0" collapsed="false">
      <c r="C33" s="73"/>
      <c r="E33" s="115"/>
      <c r="F33" s="116"/>
    </row>
    <row r="34" customFormat="false" ht="12.75" hidden="false" customHeight="false" outlineLevel="0" collapsed="false">
      <c r="C34" s="73"/>
      <c r="E34" s="115"/>
      <c r="F34" s="116"/>
    </row>
    <row r="35" customFormat="false" ht="12.75" hidden="false" customHeight="false" outlineLevel="0" collapsed="false">
      <c r="C35" s="73"/>
      <c r="E35" s="115"/>
      <c r="F35" s="116"/>
    </row>
    <row r="36" customFormat="false" ht="12.75" hidden="false" customHeight="false" outlineLevel="0" collapsed="false">
      <c r="C36" s="73"/>
      <c r="E36" s="115"/>
      <c r="F36" s="116"/>
    </row>
    <row r="37" customFormat="false" ht="12.75" hidden="false" customHeight="false" outlineLevel="0" collapsed="false">
      <c r="C37" s="73"/>
      <c r="E37" s="108"/>
      <c r="F37" s="109"/>
      <c r="G37" s="58"/>
      <c r="H37" s="129"/>
      <c r="I37" s="95"/>
    </row>
    <row r="38" customFormat="false" ht="18.75" hidden="false" customHeight="true" outlineLevel="0" collapsed="false">
      <c r="C38" s="73"/>
      <c r="H38" s="129"/>
      <c r="I38" s="95"/>
      <c r="J38" s="58"/>
    </row>
    <row r="39" customFormat="false" ht="47.25" hidden="false" customHeight="true" outlineLevel="0" collapsed="false">
      <c r="C39" s="73"/>
      <c r="E39" s="115"/>
      <c r="F39" s="116"/>
      <c r="H39" s="129"/>
      <c r="I39" s="95"/>
      <c r="J39" s="58"/>
    </row>
    <row r="40" customFormat="false" ht="12.75" hidden="false" customHeight="false" outlineLevel="0" collapsed="false">
      <c r="C40" s="73"/>
      <c r="H40" s="115"/>
      <c r="I40" s="116"/>
    </row>
    <row r="41" customFormat="false" ht="13.5" hidden="false" customHeight="false" outlineLevel="0" collapsed="false">
      <c r="C41" s="73" t="s">
        <v>44</v>
      </c>
      <c r="D41" s="82" t="n">
        <f aca="false">-(E29*F29)*16</f>
        <v>-692360</v>
      </c>
      <c r="H41" s="115"/>
      <c r="I41" s="116"/>
    </row>
    <row r="42" customFormat="false" ht="12.75" hidden="false" customHeight="false" outlineLevel="0" collapsed="false">
      <c r="C42" s="73" t="s">
        <v>45</v>
      </c>
      <c r="D42" s="85" t="n">
        <f aca="false">(H24*I24)*16</f>
        <v>36800</v>
      </c>
      <c r="H42" s="115"/>
      <c r="I42" s="116"/>
      <c r="J42" s="78"/>
      <c r="K42" s="79"/>
    </row>
    <row r="43" customFormat="false" ht="12.75" hidden="false" customHeight="false" outlineLevel="0" collapsed="false">
      <c r="C43" s="73"/>
      <c r="D43" s="74" t="n">
        <f aca="false">D42+D41</f>
        <v>-655560</v>
      </c>
      <c r="H43" s="115"/>
      <c r="I43" s="116"/>
      <c r="J43" s="80" t="s">
        <v>33</v>
      </c>
      <c r="K43" s="81"/>
    </row>
    <row r="44" customFormat="false" ht="16.5" hidden="false" customHeight="false" outlineLevel="0" collapsed="false">
      <c r="C44" s="73"/>
      <c r="D44" s="74"/>
      <c r="E44" s="74"/>
      <c r="H44" s="115"/>
      <c r="I44" s="116"/>
      <c r="J44" s="83" t="n">
        <f aca="false">H48+D43</f>
        <v>-544840</v>
      </c>
      <c r="K44" s="84"/>
    </row>
    <row r="45" customFormat="false" ht="41.25" hidden="false" customHeight="true" outlineLevel="0" collapsed="false">
      <c r="C45" s="73"/>
      <c r="D45" s="74"/>
      <c r="H45" s="115"/>
      <c r="I45" s="116"/>
    </row>
    <row r="46" customFormat="false" ht="15.75" hidden="false" customHeight="false" outlineLevel="0" collapsed="false">
      <c r="C46" s="50" t="s">
        <v>63</v>
      </c>
      <c r="D46" s="46" t="s">
        <v>29</v>
      </c>
      <c r="E46" s="0" t="n">
        <f aca="false">M4</f>
        <v>100</v>
      </c>
      <c r="G46" s="41" t="n">
        <f aca="false">E3-0.25</f>
        <v>45.3</v>
      </c>
      <c r="H46" s="74" t="n">
        <f aca="false">(G46*E46)*-16</f>
        <v>-72480</v>
      </c>
      <c r="I46" s="116"/>
    </row>
    <row r="47" customFormat="false" ht="12.75" hidden="false" customHeight="false" outlineLevel="0" collapsed="false">
      <c r="C47" s="73"/>
      <c r="D47" s="46" t="s">
        <v>31</v>
      </c>
      <c r="E47" s="60" t="n">
        <f aca="false">M5</f>
        <v>-250</v>
      </c>
      <c r="F47" s="60"/>
      <c r="G47" s="113" t="n">
        <f aca="false">E3+0.25</f>
        <v>45.8</v>
      </c>
      <c r="H47" s="75" t="n">
        <f aca="false">(G47*E47)*-16</f>
        <v>183200</v>
      </c>
    </row>
    <row r="48" customFormat="false" ht="12" hidden="false" customHeight="true" outlineLevel="0" collapsed="false">
      <c r="C48" s="73"/>
      <c r="E48" s="0" t="n">
        <f aca="false">E47+E46</f>
        <v>-150</v>
      </c>
      <c r="H48" s="74" t="n">
        <f aca="false">SUM(H46:H47)</f>
        <v>110720</v>
      </c>
    </row>
    <row r="49" customFormat="false" ht="12.75" hidden="false" customHeight="true" outlineLevel="0" collapsed="false">
      <c r="C49" s="73" t="s">
        <v>34</v>
      </c>
    </row>
    <row r="50" customFormat="false" ht="15.75" hidden="false" customHeight="true" outlineLevel="0" collapsed="false">
      <c r="C50" s="73" t="s">
        <v>81</v>
      </c>
    </row>
    <row r="51" customFormat="false" ht="15.75" hidden="false" customHeight="true" outlineLevel="0" collapsed="false">
      <c r="C51" s="73"/>
    </row>
    <row r="52" customFormat="false" ht="12.75" hidden="false" customHeight="false" outlineLevel="0" collapsed="false">
      <c r="B52" s="78"/>
      <c r="C52" s="141"/>
      <c r="D52" s="142"/>
      <c r="E52" s="143" t="s">
        <v>92</v>
      </c>
      <c r="F52" s="142"/>
      <c r="G52" s="144" t="s">
        <v>93</v>
      </c>
      <c r="H52" s="142"/>
      <c r="I52" s="142"/>
      <c r="J52" s="79"/>
    </row>
    <row r="53" customFormat="false" ht="12.75" hidden="false" customHeight="false" outlineLevel="0" collapsed="false">
      <c r="B53" s="145"/>
      <c r="C53" s="146"/>
      <c r="D53" s="58"/>
      <c r="E53" s="147" t="s">
        <v>94</v>
      </c>
      <c r="F53" s="58"/>
      <c r="G53" s="147" t="s">
        <v>19</v>
      </c>
      <c r="H53" s="147" t="s">
        <v>95</v>
      </c>
      <c r="I53" s="58"/>
      <c r="J53" s="148" t="s">
        <v>96</v>
      </c>
    </row>
    <row r="54" customFormat="false" ht="12.75" hidden="false" customHeight="false" outlineLevel="0" collapsed="false">
      <c r="B54" s="145"/>
      <c r="C54" s="146" t="s">
        <v>97</v>
      </c>
      <c r="D54" s="58"/>
      <c r="E54" s="149" t="n">
        <f aca="false">FEB21!E3</f>
        <v>46.24</v>
      </c>
      <c r="F54" s="58"/>
      <c r="G54" s="150" t="n">
        <f aca="false">E3</f>
        <v>45.55</v>
      </c>
      <c r="H54" s="151" t="n">
        <v>-250</v>
      </c>
      <c r="I54" s="58"/>
      <c r="J54" s="152" t="n">
        <f aca="false">((E54-G54)*H54)*16</f>
        <v>-2760.00000000002</v>
      </c>
    </row>
    <row r="55" customFormat="false" ht="12.75" hidden="false" customHeight="false" outlineLevel="0" collapsed="false">
      <c r="B55" s="145"/>
      <c r="C55" s="58"/>
      <c r="D55" s="22"/>
      <c r="E55" s="58"/>
      <c r="F55" s="58"/>
      <c r="G55" s="58"/>
      <c r="H55" s="58"/>
      <c r="I55" s="58"/>
      <c r="J55" s="152"/>
    </row>
    <row r="56" customFormat="false" ht="12.75" hidden="false" customHeight="false" outlineLevel="0" collapsed="false">
      <c r="B56" s="145"/>
      <c r="C56" s="146"/>
      <c r="D56" s="58"/>
      <c r="E56" s="147" t="s">
        <v>98</v>
      </c>
      <c r="F56" s="58"/>
      <c r="G56" s="147" t="s">
        <v>99</v>
      </c>
      <c r="H56" s="151"/>
      <c r="I56" s="58"/>
      <c r="J56" s="152"/>
    </row>
    <row r="57" customFormat="false" ht="12.75" hidden="false" customHeight="false" outlineLevel="0" collapsed="false">
      <c r="B57" s="145"/>
      <c r="C57" s="146"/>
      <c r="D57" s="58"/>
      <c r="E57" s="149" t="n">
        <v>49.25</v>
      </c>
      <c r="F57" s="58"/>
      <c r="G57" s="150" t="n">
        <v>48.75</v>
      </c>
      <c r="H57" s="151" t="n">
        <v>50</v>
      </c>
      <c r="I57" s="58"/>
      <c r="J57" s="152" t="n">
        <f aca="false">((G57-E57)*16000)</f>
        <v>-8000</v>
      </c>
    </row>
    <row r="58" customFormat="false" ht="12.75" hidden="false" customHeight="false" outlineLevel="0" collapsed="false">
      <c r="B58" s="145"/>
      <c r="C58" s="146"/>
      <c r="D58" s="58"/>
      <c r="E58" s="147" t="s">
        <v>100</v>
      </c>
      <c r="F58" s="58"/>
      <c r="G58" s="147" t="s">
        <v>99</v>
      </c>
      <c r="H58" s="151"/>
      <c r="I58" s="58"/>
      <c r="J58" s="152"/>
    </row>
    <row r="59" customFormat="false" ht="12.75" hidden="false" customHeight="false" outlineLevel="0" collapsed="false">
      <c r="B59" s="145"/>
      <c r="C59" s="146"/>
      <c r="D59" s="58"/>
      <c r="E59" s="149" t="n">
        <v>-350</v>
      </c>
      <c r="F59" s="58"/>
      <c r="G59" s="150" t="n">
        <v>49.25</v>
      </c>
      <c r="H59" s="151" t="n">
        <v>50</v>
      </c>
      <c r="I59" s="58"/>
      <c r="J59" s="152" t="n">
        <f aca="false">((G59-E59)*16000)</f>
        <v>6388000</v>
      </c>
    </row>
    <row r="60" customFormat="false" ht="12.75" hidden="false" customHeight="false" outlineLevel="0" collapsed="false">
      <c r="B60" s="145"/>
      <c r="C60" s="146"/>
      <c r="D60" s="58"/>
      <c r="E60" s="58"/>
      <c r="F60" s="58"/>
      <c r="G60" s="58"/>
      <c r="H60" s="151"/>
      <c r="I60" s="58"/>
      <c r="J60" s="152"/>
    </row>
    <row r="61" customFormat="false" ht="13.5" hidden="false" customHeight="false" outlineLevel="0" collapsed="false">
      <c r="B61" s="153"/>
      <c r="C61" s="126"/>
      <c r="D61" s="126"/>
      <c r="E61" s="126"/>
      <c r="F61" s="126"/>
      <c r="G61" s="126"/>
      <c r="H61" s="154"/>
      <c r="I61" s="126"/>
      <c r="J61" s="84"/>
    </row>
    <row r="64" customFormat="false" ht="12.75" hidden="false" customHeight="false" outlineLevel="0" collapsed="false">
      <c r="C64" s="37"/>
    </row>
    <row r="65" customFormat="false" ht="12.75" hidden="false" customHeight="false" outlineLevel="0" collapsed="false">
      <c r="B65" s="37"/>
    </row>
    <row r="68" customFormat="false" ht="12.75" hidden="false" customHeight="false" outlineLevel="0" collapsed="false">
      <c r="B68" s="73" t="s">
        <v>102</v>
      </c>
      <c r="G68" s="1" t="s">
        <v>103</v>
      </c>
    </row>
    <row r="69" customFormat="false" ht="12.75" hidden="false" customHeight="false" outlineLevel="0" collapsed="false">
      <c r="A69" s="46" t="s">
        <v>104</v>
      </c>
      <c r="B69" s="74" t="n">
        <v>47.5</v>
      </c>
      <c r="C69" s="0" t="s">
        <v>105</v>
      </c>
      <c r="D69" s="5" t="n">
        <v>50</v>
      </c>
      <c r="G69" s="74" t="n">
        <v>47.25</v>
      </c>
      <c r="H69" s="0" t="s">
        <v>106</v>
      </c>
      <c r="I69" s="5" t="n">
        <v>50</v>
      </c>
    </row>
    <row r="70" customFormat="false" ht="12.75" hidden="false" customHeight="false" outlineLevel="0" collapsed="false">
      <c r="A70" s="46" t="s">
        <v>104</v>
      </c>
      <c r="B70" s="74" t="n">
        <v>48.25</v>
      </c>
      <c r="C70" s="0" t="s">
        <v>107</v>
      </c>
      <c r="D70" s="5" t="n">
        <v>50</v>
      </c>
      <c r="G70" s="74" t="n">
        <v>47.25</v>
      </c>
      <c r="H70" s="0" t="s">
        <v>106</v>
      </c>
      <c r="I70" s="5" t="n">
        <v>50</v>
      </c>
    </row>
    <row r="71" customFormat="false" ht="12.75" hidden="false" customHeight="false" outlineLevel="0" collapsed="false">
      <c r="A71" s="46" t="s">
        <v>104</v>
      </c>
      <c r="B71" s="74" t="n">
        <v>48.5</v>
      </c>
      <c r="C71" s="0" t="s">
        <v>108</v>
      </c>
      <c r="D71" s="5" t="n">
        <v>50</v>
      </c>
      <c r="G71" s="74" t="n">
        <v>47.5</v>
      </c>
      <c r="H71" s="0" t="s">
        <v>106</v>
      </c>
      <c r="I71" s="5" t="n">
        <v>50</v>
      </c>
    </row>
    <row r="72" customFormat="false" ht="12.75" hidden="false" customHeight="false" outlineLevel="0" collapsed="false">
      <c r="A72" s="46" t="s">
        <v>104</v>
      </c>
      <c r="B72" s="74" t="n">
        <v>48.5</v>
      </c>
      <c r="C72" s="7" t="s">
        <v>109</v>
      </c>
      <c r="D72" s="5" t="n">
        <v>50</v>
      </c>
      <c r="G72" s="74" t="n">
        <v>47.5</v>
      </c>
      <c r="H72" s="0" t="s">
        <v>106</v>
      </c>
      <c r="I72" s="5" t="n">
        <v>50</v>
      </c>
    </row>
    <row r="73" customFormat="false" ht="12.75" hidden="false" customHeight="false" outlineLevel="0" collapsed="false">
      <c r="A73" s="46" t="s">
        <v>104</v>
      </c>
      <c r="B73" s="115" t="n">
        <v>48.5</v>
      </c>
      <c r="C73" s="0" t="s">
        <v>109</v>
      </c>
      <c r="D73" s="5" t="n">
        <v>50</v>
      </c>
      <c r="G73" s="74" t="n">
        <v>47.5</v>
      </c>
      <c r="H73" s="0" t="s">
        <v>106</v>
      </c>
      <c r="I73" s="5" t="n">
        <v>50</v>
      </c>
    </row>
    <row r="74" customFormat="false" ht="12.75" hidden="false" customHeight="false" outlineLevel="0" collapsed="false">
      <c r="A74" s="46" t="s">
        <v>104</v>
      </c>
      <c r="B74" s="74" t="n">
        <v>48</v>
      </c>
      <c r="C74" s="0" t="s">
        <v>109</v>
      </c>
      <c r="D74" s="5" t="n">
        <v>50</v>
      </c>
      <c r="G74" s="74" t="n">
        <v>48.55</v>
      </c>
      <c r="H74" s="0" t="s">
        <v>106</v>
      </c>
      <c r="I74" s="5" t="n">
        <v>50</v>
      </c>
    </row>
    <row r="75" customFormat="false" ht="12.75" hidden="false" customHeight="false" outlineLevel="0" collapsed="false">
      <c r="A75" s="46" t="s">
        <v>104</v>
      </c>
      <c r="B75" s="74" t="n">
        <v>48.25</v>
      </c>
      <c r="C75" s="0" t="s">
        <v>110</v>
      </c>
      <c r="D75" s="5" t="n">
        <v>50</v>
      </c>
      <c r="G75" s="74" t="n">
        <v>48.75</v>
      </c>
      <c r="H75" s="0" t="s">
        <v>106</v>
      </c>
      <c r="I75" s="5" t="n">
        <v>50</v>
      </c>
    </row>
    <row r="76" customFormat="false" ht="12.75" hidden="false" customHeight="false" outlineLevel="0" collapsed="false">
      <c r="A76" s="46" t="s">
        <v>104</v>
      </c>
      <c r="B76" s="77" t="n">
        <v>47.75</v>
      </c>
      <c r="C76" s="58" t="s">
        <v>111</v>
      </c>
      <c r="D76" s="105" t="n">
        <v>50</v>
      </c>
      <c r="G76" s="77" t="n">
        <v>48.5</v>
      </c>
      <c r="H76" s="58" t="s">
        <v>106</v>
      </c>
      <c r="I76" s="105" t="n">
        <v>50</v>
      </c>
    </row>
    <row r="77" customFormat="false" ht="12.75" hidden="false" customHeight="false" outlineLevel="0" collapsed="false">
      <c r="A77" s="46" t="s">
        <v>104</v>
      </c>
      <c r="B77" s="77" t="n">
        <v>47.75</v>
      </c>
      <c r="C77" s="58" t="s">
        <v>112</v>
      </c>
      <c r="D77" s="105" t="n">
        <v>50</v>
      </c>
      <c r="E77" s="77"/>
      <c r="G77" s="77" t="n">
        <v>48.25</v>
      </c>
      <c r="H77" s="58" t="s">
        <v>106</v>
      </c>
      <c r="I77" s="105" t="n">
        <v>50</v>
      </c>
    </row>
    <row r="78" customFormat="false" ht="12.75" hidden="false" customHeight="false" outlineLevel="0" collapsed="false">
      <c r="A78" s="46" t="s">
        <v>104</v>
      </c>
      <c r="B78" s="77" t="n">
        <v>47.75</v>
      </c>
      <c r="C78" s="22" t="s">
        <v>109</v>
      </c>
      <c r="D78" s="105" t="n">
        <v>50</v>
      </c>
      <c r="E78" s="74"/>
      <c r="G78" s="77" t="n">
        <v>47.5</v>
      </c>
      <c r="H78" s="22" t="s">
        <v>113</v>
      </c>
      <c r="I78" s="105" t="n">
        <v>50</v>
      </c>
    </row>
    <row r="79" customFormat="false" ht="12.75" hidden="false" customHeight="false" outlineLevel="0" collapsed="false">
      <c r="A79" s="46" t="s">
        <v>104</v>
      </c>
      <c r="B79" s="77" t="n">
        <v>47.5</v>
      </c>
      <c r="C79" s="22" t="s">
        <v>114</v>
      </c>
      <c r="D79" s="105" t="n">
        <v>50</v>
      </c>
      <c r="E79" s="74"/>
      <c r="G79" s="75" t="n">
        <v>47.75</v>
      </c>
      <c r="H79" s="31" t="s">
        <v>108</v>
      </c>
      <c r="I79" s="76" t="n">
        <v>50</v>
      </c>
    </row>
    <row r="80" customFormat="false" ht="12.75" hidden="false" customHeight="false" outlineLevel="0" collapsed="false">
      <c r="A80" s="69" t="n">
        <v>36948</v>
      </c>
      <c r="B80" s="77" t="n">
        <v>50</v>
      </c>
      <c r="C80" s="22" t="s">
        <v>115</v>
      </c>
      <c r="D80" s="105" t="n">
        <v>50</v>
      </c>
      <c r="E80" s="74"/>
      <c r="G80" s="77"/>
      <c r="H80" s="58"/>
      <c r="I80" s="105"/>
    </row>
    <row r="81" customFormat="false" ht="12.75" hidden="false" customHeight="false" outlineLevel="0" collapsed="false">
      <c r="A81" s="155" t="n">
        <v>36948</v>
      </c>
      <c r="B81" s="75" t="n">
        <v>48.75</v>
      </c>
      <c r="C81" s="31" t="s">
        <v>108</v>
      </c>
      <c r="D81" s="76" t="n">
        <v>50</v>
      </c>
      <c r="E81" s="74"/>
      <c r="G81" s="74" t="n">
        <f aca="false">AVERAGE(G69:G79)</f>
        <v>47.8454545454545</v>
      </c>
      <c r="I81" s="5" t="n">
        <f aca="false">SUM(I69:I79)</f>
        <v>550</v>
      </c>
    </row>
    <row r="82" customFormat="false" ht="12.75" hidden="false" customHeight="false" outlineLevel="0" collapsed="false">
      <c r="A82" s="69"/>
      <c r="B82" s="77"/>
      <c r="C82" s="22"/>
      <c r="D82" s="105"/>
      <c r="E82" s="74"/>
    </row>
    <row r="83" customFormat="false" ht="12.75" hidden="false" customHeight="false" outlineLevel="0" collapsed="false">
      <c r="A83" s="37" t="s">
        <v>116</v>
      </c>
      <c r="B83" s="74" t="n">
        <f aca="false">AVERAGE(B69:B81)</f>
        <v>48.2307692307692</v>
      </c>
      <c r="D83" s="5" t="n">
        <f aca="false">SUM(D69:D81)</f>
        <v>650</v>
      </c>
      <c r="E83" s="74"/>
    </row>
    <row r="84" customFormat="false" ht="12.75" hidden="false" customHeight="false" outlineLevel="0" collapsed="false">
      <c r="B84" s="74"/>
      <c r="E84" s="74"/>
    </row>
    <row r="85" customFormat="false" ht="12.75" hidden="false" customHeight="false" outlineLevel="0" collapsed="false">
      <c r="B85" s="74"/>
      <c r="E85" s="74"/>
    </row>
    <row r="86" customFormat="false" ht="12.75" hidden="false" customHeight="false" outlineLevel="0" collapsed="false">
      <c r="B86" s="74"/>
    </row>
    <row r="87" customFormat="false" ht="12.75" hidden="false" customHeight="false" outlineLevel="0" collapsed="false">
      <c r="A87" s="37"/>
      <c r="B87" s="156" t="n">
        <f aca="false">(I81*16)*3</f>
        <v>26400</v>
      </c>
      <c r="D87" s="157" t="n">
        <f aca="false">(G81-B83)*B87</f>
        <v>-10172.3076923078</v>
      </c>
    </row>
    <row r="88" customFormat="false" ht="12.75" hidden="false" customHeight="false" outlineLevel="0" collapsed="false">
      <c r="A88" s="37"/>
      <c r="B88" s="40" t="s">
        <v>117</v>
      </c>
    </row>
    <row r="89" customFormat="false" ht="13.5" hidden="false" customHeight="true" outlineLevel="0" collapsed="false">
      <c r="A89" s="37"/>
      <c r="B89" s="74"/>
    </row>
    <row r="90" customFormat="false" ht="12.75" hidden="false" customHeight="false" outlineLevel="0" collapsed="false">
      <c r="A90" s="37"/>
    </row>
    <row r="91" customFormat="false" ht="12.75" hidden="false" customHeight="false" outlineLevel="0" collapsed="false">
      <c r="A91" s="37"/>
    </row>
    <row r="92" customFormat="false" ht="12.75" hidden="false" customHeight="false" outlineLevel="0" collapsed="false">
      <c r="A92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2" activeCellId="0" sqref="E12:E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0.13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4.41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37" t="s">
        <v>118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f aca="false">E22</f>
        <v>46.525</v>
      </c>
      <c r="L3" s="95" t="s">
        <v>38</v>
      </c>
      <c r="M3" s="0" t="n">
        <v>100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100</v>
      </c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  <c r="L5" s="5" t="s">
        <v>31</v>
      </c>
      <c r="M5" s="60" t="n">
        <v>0</v>
      </c>
      <c r="N5" s="60"/>
    </row>
    <row r="6" customFormat="false" ht="15.75" hidden="false" customHeight="false" outlineLevel="0" collapsed="false">
      <c r="C6" s="50"/>
      <c r="E6" s="74"/>
      <c r="F6" s="5"/>
      <c r="H6" s="77"/>
      <c r="I6" s="105"/>
      <c r="M6" s="58"/>
      <c r="N6" s="58"/>
    </row>
    <row r="7" customFormat="false" ht="12.75" hidden="false" customHeight="false" outlineLevel="0" collapsed="false">
      <c r="C7" s="73"/>
      <c r="E7" s="74"/>
      <c r="F7" s="5"/>
      <c r="H7" s="77"/>
      <c r="I7" s="105"/>
      <c r="M7" s="0" t="n">
        <f aca="false">SUM(M3:M6)</f>
        <v>200</v>
      </c>
      <c r="N7" s="104" t="s">
        <v>48</v>
      </c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</row>
    <row r="11" customFormat="false" ht="12.75" hidden="false" customHeight="false" outlineLevel="0" collapsed="false">
      <c r="C11" s="73"/>
      <c r="E11" s="115"/>
      <c r="F11" s="116"/>
      <c r="H11" s="129"/>
      <c r="I11" s="95"/>
    </row>
    <row r="12" customFormat="false" ht="12.75" hidden="false" customHeight="false" outlineLevel="0" collapsed="false">
      <c r="C12" s="73"/>
      <c r="D12" s="0" t="n">
        <v>1</v>
      </c>
      <c r="E12" s="115" t="n">
        <v>46</v>
      </c>
      <c r="F12" s="116" t="n">
        <v>50</v>
      </c>
      <c r="G12" s="0" t="n">
        <v>1</v>
      </c>
      <c r="H12" s="130" t="n">
        <v>46.75</v>
      </c>
      <c r="I12" s="121" t="n">
        <v>100</v>
      </c>
    </row>
    <row r="13" customFormat="false" ht="12.75" hidden="false" customHeight="false" outlineLevel="0" collapsed="false">
      <c r="C13" s="73"/>
      <c r="D13" s="0" t="n">
        <v>2</v>
      </c>
      <c r="E13" s="115" t="n">
        <v>46.25</v>
      </c>
      <c r="F13" s="116" t="n">
        <v>50</v>
      </c>
      <c r="G13" s="0" t="n">
        <v>2</v>
      </c>
      <c r="H13" s="130" t="n">
        <v>47</v>
      </c>
      <c r="I13" s="121" t="n">
        <v>50</v>
      </c>
    </row>
    <row r="14" customFormat="false" ht="12.75" hidden="false" customHeight="false" outlineLevel="0" collapsed="false">
      <c r="C14" s="73"/>
      <c r="D14" s="0" t="n">
        <v>3</v>
      </c>
      <c r="E14" s="115" t="n">
        <v>46</v>
      </c>
      <c r="F14" s="116" t="n">
        <v>50</v>
      </c>
      <c r="G14" s="0" t="n">
        <v>3</v>
      </c>
      <c r="H14" s="130" t="n">
        <v>47.75</v>
      </c>
      <c r="I14" s="121" t="n">
        <v>50</v>
      </c>
    </row>
    <row r="15" customFormat="false" ht="12.75" hidden="false" customHeight="false" outlineLevel="0" collapsed="false">
      <c r="C15" s="73"/>
      <c r="D15" s="0" t="n">
        <v>4</v>
      </c>
      <c r="E15" s="115" t="n">
        <v>47.25</v>
      </c>
      <c r="F15" s="116" t="n">
        <v>50</v>
      </c>
      <c r="G15" s="0" t="n">
        <v>4</v>
      </c>
      <c r="H15" s="130" t="n">
        <v>47.5</v>
      </c>
      <c r="I15" s="121" t="n">
        <v>50</v>
      </c>
    </row>
    <row r="16" customFormat="false" ht="12.75" hidden="false" customHeight="false" outlineLevel="0" collapsed="false">
      <c r="C16" s="73"/>
      <c r="D16" s="0" t="n">
        <v>5</v>
      </c>
      <c r="E16" s="115" t="n">
        <v>47</v>
      </c>
      <c r="F16" s="116" t="n">
        <v>50</v>
      </c>
      <c r="G16" s="0" t="n">
        <v>5</v>
      </c>
      <c r="H16" s="130" t="n">
        <v>46.5</v>
      </c>
      <c r="I16" s="121" t="n">
        <v>50</v>
      </c>
    </row>
    <row r="17" customFormat="false" ht="12.75" hidden="false" customHeight="false" outlineLevel="0" collapsed="false">
      <c r="C17" s="73"/>
      <c r="D17" s="0" t="n">
        <v>6</v>
      </c>
      <c r="E17" s="115" t="n">
        <v>46.25</v>
      </c>
      <c r="F17" s="116" t="n">
        <v>50</v>
      </c>
      <c r="G17" s="0" t="n">
        <v>6</v>
      </c>
      <c r="H17" s="130" t="n">
        <v>46.25</v>
      </c>
      <c r="I17" s="121" t="n">
        <v>50</v>
      </c>
    </row>
    <row r="18" customFormat="false" ht="12.75" hidden="false" customHeight="false" outlineLevel="0" collapsed="false">
      <c r="C18" s="73"/>
      <c r="D18" s="0" t="n">
        <v>7</v>
      </c>
      <c r="E18" s="115" t="n">
        <v>47.5</v>
      </c>
      <c r="F18" s="116" t="n">
        <v>50</v>
      </c>
      <c r="G18" s="0" t="n">
        <v>7</v>
      </c>
      <c r="H18" s="130" t="n">
        <v>45.75</v>
      </c>
      <c r="I18" s="121" t="n">
        <v>50</v>
      </c>
    </row>
    <row r="19" customFormat="false" ht="12.75" hidden="false" customHeight="false" outlineLevel="0" collapsed="false">
      <c r="C19" s="73"/>
      <c r="D19" s="0" t="n">
        <v>8</v>
      </c>
      <c r="E19" s="115" t="n">
        <v>47.25</v>
      </c>
      <c r="F19" s="116" t="n">
        <v>50</v>
      </c>
      <c r="G19" s="0" t="n">
        <v>8</v>
      </c>
      <c r="H19" s="130" t="n">
        <v>45.5</v>
      </c>
      <c r="I19" s="121" t="n">
        <v>50</v>
      </c>
    </row>
    <row r="20" customFormat="false" ht="12.75" hidden="false" customHeight="false" outlineLevel="0" collapsed="false">
      <c r="C20" s="73"/>
      <c r="D20" s="0" t="n">
        <v>9</v>
      </c>
      <c r="E20" s="115" t="n">
        <v>46</v>
      </c>
      <c r="F20" s="116" t="n">
        <v>50</v>
      </c>
      <c r="G20" s="0" t="n">
        <v>9</v>
      </c>
      <c r="H20" s="130" t="n">
        <v>45.25</v>
      </c>
      <c r="I20" s="121" t="n">
        <v>50</v>
      </c>
    </row>
    <row r="21" customFormat="false" ht="12.75" hidden="false" customHeight="false" outlineLevel="0" collapsed="false">
      <c r="C21" s="73"/>
      <c r="D21" s="0" t="n">
        <v>10</v>
      </c>
      <c r="E21" s="110" t="n">
        <v>45.75</v>
      </c>
      <c r="F21" s="111" t="n">
        <v>50</v>
      </c>
      <c r="G21" s="0" t="n">
        <v>10</v>
      </c>
      <c r="H21" s="130" t="n">
        <v>45.25</v>
      </c>
      <c r="I21" s="121" t="n">
        <v>50</v>
      </c>
    </row>
    <row r="22" customFormat="false" ht="12.75" hidden="false" customHeight="false" outlineLevel="0" collapsed="false">
      <c r="C22" s="73"/>
      <c r="E22" s="77" t="n">
        <f aca="false">AVERAGE(E11:E21)</f>
        <v>46.525</v>
      </c>
      <c r="F22" s="105" t="n">
        <f aca="false">SUM(F11:F21)</f>
        <v>500</v>
      </c>
      <c r="G22" s="0" t="n">
        <v>11</v>
      </c>
      <c r="H22" s="130" t="n">
        <v>45.5</v>
      </c>
      <c r="I22" s="121" t="n">
        <v>50</v>
      </c>
    </row>
    <row r="23" customFormat="false" ht="12.75" hidden="false" customHeight="false" outlineLevel="0" collapsed="false">
      <c r="C23" s="73"/>
      <c r="E23" s="115"/>
      <c r="F23" s="116"/>
      <c r="G23" s="0" t="n">
        <v>12</v>
      </c>
      <c r="H23" s="130" t="n">
        <v>45.15</v>
      </c>
      <c r="I23" s="121" t="n">
        <v>50</v>
      </c>
    </row>
    <row r="24" customFormat="false" ht="12.75" hidden="false" customHeight="false" outlineLevel="0" collapsed="false">
      <c r="C24" s="73"/>
      <c r="E24" s="115"/>
      <c r="F24" s="116"/>
      <c r="G24" s="0" t="n">
        <v>13</v>
      </c>
      <c r="H24" s="130" t="n">
        <v>46.5</v>
      </c>
      <c r="I24" s="121" t="n">
        <v>50</v>
      </c>
    </row>
    <row r="25" customFormat="false" ht="12.75" hidden="false" customHeight="false" outlineLevel="0" collapsed="false">
      <c r="C25" s="73"/>
      <c r="E25" s="115"/>
      <c r="F25" s="116"/>
      <c r="H25" s="131"/>
      <c r="I25" s="122"/>
      <c r="J25" s="60"/>
    </row>
    <row r="26" customFormat="false" ht="12.75" hidden="false" customHeight="false" outlineLevel="0" collapsed="false">
      <c r="C26" s="73"/>
      <c r="E26" s="115"/>
      <c r="F26" s="116"/>
      <c r="H26" s="77" t="n">
        <f aca="false">AVERAGE(H11:H25)</f>
        <v>46.2038461538462</v>
      </c>
      <c r="I26" s="132" t="n">
        <f aca="false">SUM(I11:I25)</f>
        <v>700</v>
      </c>
    </row>
    <row r="27" customFormat="false" ht="12.75" hidden="false" customHeight="false" outlineLevel="0" collapsed="false">
      <c r="C27" s="73"/>
      <c r="E27" s="115"/>
      <c r="F27" s="116"/>
      <c r="H27" s="130"/>
      <c r="I27" s="121"/>
    </row>
    <row r="28" customFormat="false" ht="12.75" hidden="false" customHeight="false" outlineLevel="0" collapsed="false">
      <c r="C28" s="73"/>
      <c r="E28" s="115"/>
      <c r="F28" s="116"/>
      <c r="H28" s="130"/>
      <c r="I28" s="121"/>
    </row>
    <row r="29" customFormat="false" ht="12.75" hidden="false" customHeight="false" outlineLevel="0" collapsed="false">
      <c r="C29" s="73"/>
      <c r="E29" s="115"/>
      <c r="F29" s="116"/>
      <c r="H29" s="130"/>
      <c r="I29" s="121"/>
    </row>
    <row r="30" customFormat="false" ht="12.75" hidden="false" customHeight="false" outlineLevel="0" collapsed="false">
      <c r="C30" s="73"/>
      <c r="E30" s="108"/>
      <c r="F30" s="109"/>
      <c r="G30" s="58"/>
      <c r="H30" s="130"/>
      <c r="I30" s="121"/>
    </row>
    <row r="31" customFormat="false" ht="12.75" hidden="false" customHeight="false" outlineLevel="0" collapsed="false">
      <c r="C31" s="73"/>
    </row>
    <row r="32" customFormat="false" ht="12.75" hidden="false" customHeight="false" outlineLevel="0" collapsed="false">
      <c r="C32" s="73"/>
      <c r="D32" s="7"/>
      <c r="E32" s="115"/>
      <c r="F32" s="116"/>
      <c r="H32" s="130"/>
      <c r="I32" s="121"/>
    </row>
    <row r="33" customFormat="false" ht="12.75" hidden="false" customHeight="false" outlineLevel="0" collapsed="false">
      <c r="C33" s="73"/>
      <c r="E33" s="115"/>
      <c r="F33" s="116"/>
      <c r="H33" s="130"/>
      <c r="I33" s="121"/>
    </row>
    <row r="34" customFormat="false" ht="12.75" hidden="false" customHeight="false" outlineLevel="0" collapsed="false">
      <c r="C34" s="73"/>
      <c r="E34" s="115"/>
      <c r="F34" s="116"/>
      <c r="H34" s="130"/>
      <c r="I34" s="121"/>
    </row>
    <row r="35" customFormat="false" ht="12.75" hidden="false" customHeight="false" outlineLevel="0" collapsed="false">
      <c r="C35" s="73"/>
      <c r="E35" s="115"/>
      <c r="F35" s="116"/>
    </row>
    <row r="36" customFormat="false" ht="12.75" hidden="false" customHeight="false" outlineLevel="0" collapsed="false">
      <c r="C36" s="73"/>
      <c r="E36" s="115"/>
      <c r="F36" s="116"/>
    </row>
    <row r="37" customFormat="false" ht="12.75" hidden="false" customHeight="false" outlineLevel="0" collapsed="false">
      <c r="C37" s="73"/>
      <c r="E37" s="115"/>
      <c r="F37" s="116"/>
    </row>
    <row r="38" customFormat="false" ht="12.75" hidden="false" customHeight="false" outlineLevel="0" collapsed="false">
      <c r="C38" s="73"/>
      <c r="E38" s="115"/>
      <c r="F38" s="116"/>
    </row>
    <row r="39" customFormat="false" ht="12.75" hidden="false" customHeight="false" outlineLevel="0" collapsed="false">
      <c r="C39" s="73"/>
      <c r="E39" s="108"/>
      <c r="F39" s="109"/>
      <c r="G39" s="58"/>
      <c r="H39" s="129"/>
      <c r="I39" s="95"/>
    </row>
    <row r="40" customFormat="false" ht="18.75" hidden="false" customHeight="true" outlineLevel="0" collapsed="false">
      <c r="C40" s="73"/>
      <c r="H40" s="129"/>
      <c r="I40" s="95"/>
      <c r="J40" s="58"/>
    </row>
    <row r="41" customFormat="false" ht="47.25" hidden="false" customHeight="true" outlineLevel="0" collapsed="false">
      <c r="C41" s="73"/>
      <c r="E41" s="115"/>
      <c r="F41" s="116"/>
      <c r="H41" s="129"/>
      <c r="I41" s="95"/>
      <c r="J41" s="58"/>
    </row>
    <row r="42" customFormat="false" ht="12.75" hidden="false" customHeight="false" outlineLevel="0" collapsed="false">
      <c r="C42" s="73"/>
      <c r="H42" s="115"/>
      <c r="I42" s="116"/>
    </row>
    <row r="43" customFormat="false" ht="13.5" hidden="false" customHeight="false" outlineLevel="0" collapsed="false">
      <c r="C43" s="73" t="s">
        <v>44</v>
      </c>
      <c r="D43" s="82" t="n">
        <f aca="false">-(E22*F22)*16</f>
        <v>-372200</v>
      </c>
      <c r="H43" s="115"/>
      <c r="I43" s="116"/>
    </row>
    <row r="44" customFormat="false" ht="12.75" hidden="false" customHeight="false" outlineLevel="0" collapsed="false">
      <c r="C44" s="73" t="s">
        <v>45</v>
      </c>
      <c r="D44" s="85" t="n">
        <f aca="false">(H26*I26)*16</f>
        <v>517483.076923077</v>
      </c>
      <c r="H44" s="115"/>
      <c r="I44" s="116"/>
      <c r="J44" s="78"/>
      <c r="K44" s="79"/>
    </row>
    <row r="45" customFormat="false" ht="12.75" hidden="false" customHeight="false" outlineLevel="0" collapsed="false">
      <c r="C45" s="73"/>
      <c r="D45" s="74" t="n">
        <f aca="false">D44+D43</f>
        <v>145283.076923077</v>
      </c>
      <c r="H45" s="115"/>
      <c r="I45" s="116"/>
      <c r="J45" s="80" t="s">
        <v>33</v>
      </c>
      <c r="K45" s="81"/>
    </row>
    <row r="46" customFormat="false" ht="16.5" hidden="false" customHeight="false" outlineLevel="0" collapsed="false">
      <c r="C46" s="73"/>
      <c r="D46" s="74"/>
      <c r="E46" s="74"/>
      <c r="H46" s="115"/>
      <c r="I46" s="116"/>
      <c r="J46" s="83" t="n">
        <f aca="false">H50+D45</f>
        <v>71243.0769230769</v>
      </c>
      <c r="K46" s="84"/>
    </row>
    <row r="47" customFormat="false" ht="41.25" hidden="false" customHeight="true" outlineLevel="0" collapsed="false">
      <c r="C47" s="73"/>
      <c r="D47" s="74"/>
      <c r="H47" s="115"/>
      <c r="I47" s="116"/>
    </row>
    <row r="48" customFormat="false" ht="15.75" hidden="false" customHeight="false" outlineLevel="0" collapsed="false">
      <c r="C48" s="50" t="s">
        <v>63</v>
      </c>
      <c r="D48" s="46" t="s">
        <v>29</v>
      </c>
      <c r="E48" s="0" t="n">
        <f aca="false">M4</f>
        <v>100</v>
      </c>
      <c r="G48" s="41" t="n">
        <f aca="false">E3-0.25</f>
        <v>46.275</v>
      </c>
      <c r="H48" s="74" t="n">
        <f aca="false">(G48*E48)*-16</f>
        <v>-74040</v>
      </c>
      <c r="I48" s="116"/>
    </row>
    <row r="49" customFormat="false" ht="12.75" hidden="false" customHeight="false" outlineLevel="0" collapsed="false">
      <c r="C49" s="73"/>
      <c r="D49" s="46" t="s">
        <v>31</v>
      </c>
      <c r="E49" s="60" t="n">
        <f aca="false">M5</f>
        <v>0</v>
      </c>
      <c r="F49" s="60"/>
      <c r="G49" s="113" t="n">
        <f aca="false">E3+0.25</f>
        <v>46.775</v>
      </c>
      <c r="H49" s="75" t="n">
        <f aca="false">(G49*E49)*-16</f>
        <v>-0</v>
      </c>
    </row>
    <row r="50" customFormat="false" ht="12" hidden="false" customHeight="true" outlineLevel="0" collapsed="false">
      <c r="C50" s="73"/>
      <c r="E50" s="0" t="n">
        <f aca="false">E49+E48</f>
        <v>100</v>
      </c>
      <c r="H50" s="74" t="n">
        <f aca="false">SUM(H48:H49)</f>
        <v>-74040</v>
      </c>
    </row>
    <row r="51" customFormat="false" ht="12.75" hidden="false" customHeight="true" outlineLevel="0" collapsed="false">
      <c r="C51" s="73" t="s">
        <v>34</v>
      </c>
    </row>
    <row r="52" customFormat="false" ht="15.75" hidden="false" customHeight="true" outlineLevel="0" collapsed="false">
      <c r="C52" s="73" t="s">
        <v>81</v>
      </c>
    </row>
    <row r="53" customFormat="false" ht="15.75" hidden="false" customHeight="true" outlineLevel="0" collapsed="false">
      <c r="C53" s="73"/>
    </row>
    <row r="54" customFormat="false" ht="12.75" hidden="false" customHeight="false" outlineLevel="0" collapsed="false">
      <c r="B54" s="78"/>
      <c r="C54" s="141"/>
      <c r="D54" s="142"/>
      <c r="E54" s="143" t="s">
        <v>92</v>
      </c>
      <c r="F54" s="142"/>
      <c r="G54" s="144" t="s">
        <v>93</v>
      </c>
      <c r="H54" s="142"/>
      <c r="I54" s="142"/>
      <c r="J54" s="79"/>
    </row>
    <row r="55" customFormat="false" ht="12.75" hidden="false" customHeight="false" outlineLevel="0" collapsed="false">
      <c r="B55" s="145"/>
      <c r="C55" s="146"/>
      <c r="D55" s="58"/>
      <c r="E55" s="147" t="s">
        <v>94</v>
      </c>
      <c r="F55" s="58"/>
      <c r="G55" s="147" t="s">
        <v>19</v>
      </c>
      <c r="H55" s="147" t="s">
        <v>95</v>
      </c>
      <c r="I55" s="58"/>
      <c r="J55" s="148" t="s">
        <v>96</v>
      </c>
    </row>
    <row r="56" customFormat="false" ht="12.75" hidden="false" customHeight="false" outlineLevel="0" collapsed="false">
      <c r="B56" s="145"/>
      <c r="C56" s="146" t="s">
        <v>97</v>
      </c>
      <c r="D56" s="58"/>
      <c r="E56" s="149" t="n">
        <f aca="false">FEB21!E3</f>
        <v>46.24</v>
      </c>
      <c r="F56" s="58"/>
      <c r="G56" s="150" t="n">
        <f aca="false">E3</f>
        <v>46.525</v>
      </c>
      <c r="H56" s="151" t="n">
        <v>-250</v>
      </c>
      <c r="I56" s="58"/>
      <c r="J56" s="152" t="n">
        <f aca="false">((E56-G56)*H56)*16</f>
        <v>1139.99999999999</v>
      </c>
    </row>
    <row r="57" customFormat="false" ht="12.75" hidden="false" customHeight="false" outlineLevel="0" collapsed="false">
      <c r="B57" s="145"/>
      <c r="C57" s="58"/>
      <c r="D57" s="22"/>
      <c r="E57" s="58"/>
      <c r="F57" s="58"/>
      <c r="G57" s="58"/>
      <c r="H57" s="58"/>
      <c r="I57" s="58"/>
      <c r="J57" s="152"/>
    </row>
    <row r="58" customFormat="false" ht="12.75" hidden="false" customHeight="false" outlineLevel="0" collapsed="false">
      <c r="B58" s="145"/>
      <c r="C58" s="146"/>
      <c r="D58" s="58"/>
      <c r="E58" s="147" t="s">
        <v>98</v>
      </c>
      <c r="F58" s="58"/>
      <c r="G58" s="147" t="s">
        <v>99</v>
      </c>
      <c r="H58" s="151"/>
      <c r="I58" s="58"/>
      <c r="J58" s="152"/>
    </row>
    <row r="59" customFormat="false" ht="12.75" hidden="false" customHeight="false" outlineLevel="0" collapsed="false">
      <c r="B59" s="145"/>
      <c r="C59" s="146"/>
      <c r="D59" s="58"/>
      <c r="E59" s="149" t="n">
        <v>49.25</v>
      </c>
      <c r="F59" s="58"/>
      <c r="G59" s="150" t="n">
        <v>48.75</v>
      </c>
      <c r="H59" s="151" t="n">
        <v>50</v>
      </c>
      <c r="I59" s="58"/>
      <c r="J59" s="152" t="n">
        <f aca="false">((G59-E59)*16000)</f>
        <v>-8000</v>
      </c>
    </row>
    <row r="60" customFormat="false" ht="12.75" hidden="false" customHeight="false" outlineLevel="0" collapsed="false">
      <c r="B60" s="145"/>
      <c r="C60" s="146"/>
      <c r="D60" s="58"/>
      <c r="E60" s="147" t="s">
        <v>100</v>
      </c>
      <c r="F60" s="58"/>
      <c r="G60" s="147" t="s">
        <v>99</v>
      </c>
      <c r="H60" s="151"/>
      <c r="I60" s="58"/>
      <c r="J60" s="152"/>
    </row>
    <row r="61" customFormat="false" ht="12.75" hidden="false" customHeight="false" outlineLevel="0" collapsed="false">
      <c r="B61" s="145"/>
      <c r="C61" s="146"/>
      <c r="D61" s="58"/>
      <c r="E61" s="149" t="n">
        <v>-350</v>
      </c>
      <c r="F61" s="58"/>
      <c r="G61" s="150" t="n">
        <v>49.25</v>
      </c>
      <c r="H61" s="151" t="n">
        <v>50</v>
      </c>
      <c r="I61" s="58"/>
      <c r="J61" s="152" t="n">
        <f aca="false">((G61-E61)*16000)</f>
        <v>6388000</v>
      </c>
    </row>
    <row r="62" customFormat="false" ht="12.75" hidden="false" customHeight="false" outlineLevel="0" collapsed="false">
      <c r="B62" s="145"/>
      <c r="C62" s="146"/>
      <c r="D62" s="58"/>
      <c r="E62" s="58"/>
      <c r="F62" s="58"/>
      <c r="G62" s="58"/>
      <c r="H62" s="151"/>
      <c r="I62" s="58"/>
      <c r="J62" s="152"/>
    </row>
    <row r="63" customFormat="false" ht="13.5" hidden="false" customHeight="false" outlineLevel="0" collapsed="false">
      <c r="B63" s="153"/>
      <c r="C63" s="126"/>
      <c r="D63" s="126"/>
      <c r="E63" s="126"/>
      <c r="F63" s="126"/>
      <c r="G63" s="126"/>
      <c r="H63" s="154"/>
      <c r="I63" s="126"/>
      <c r="J63" s="84"/>
    </row>
    <row r="66" customFormat="false" ht="12.75" hidden="false" customHeight="false" outlineLevel="0" collapsed="false">
      <c r="C66" s="37"/>
    </row>
    <row r="67" customFormat="false" ht="12.75" hidden="false" customHeight="false" outlineLevel="0" collapsed="false">
      <c r="B67" s="37"/>
    </row>
    <row r="70" customFormat="false" ht="12.75" hidden="false" customHeight="false" outlineLevel="0" collapsed="false">
      <c r="B70" s="73" t="s">
        <v>102</v>
      </c>
      <c r="G70" s="1" t="s">
        <v>103</v>
      </c>
    </row>
    <row r="71" customFormat="false" ht="12.75" hidden="false" customHeight="false" outlineLevel="0" collapsed="false">
      <c r="A71" s="46" t="s">
        <v>104</v>
      </c>
      <c r="B71" s="74" t="n">
        <v>47.5</v>
      </c>
      <c r="C71" s="0" t="s">
        <v>105</v>
      </c>
      <c r="D71" s="5" t="n">
        <v>50</v>
      </c>
      <c r="G71" s="74" t="n">
        <v>47.25</v>
      </c>
      <c r="H71" s="0" t="s">
        <v>106</v>
      </c>
      <c r="I71" s="5" t="n">
        <v>50</v>
      </c>
    </row>
    <row r="72" customFormat="false" ht="12.75" hidden="false" customHeight="false" outlineLevel="0" collapsed="false">
      <c r="A72" s="46" t="s">
        <v>104</v>
      </c>
      <c r="B72" s="74" t="n">
        <v>48.25</v>
      </c>
      <c r="C72" s="0" t="s">
        <v>107</v>
      </c>
      <c r="D72" s="5" t="n">
        <v>50</v>
      </c>
      <c r="G72" s="74" t="n">
        <v>47.25</v>
      </c>
      <c r="H72" s="0" t="s">
        <v>106</v>
      </c>
      <c r="I72" s="5" t="n">
        <v>50</v>
      </c>
    </row>
    <row r="73" customFormat="false" ht="12.75" hidden="false" customHeight="false" outlineLevel="0" collapsed="false">
      <c r="A73" s="46" t="s">
        <v>104</v>
      </c>
      <c r="B73" s="74" t="n">
        <v>48.5</v>
      </c>
      <c r="C73" s="0" t="s">
        <v>108</v>
      </c>
      <c r="D73" s="5" t="n">
        <v>50</v>
      </c>
      <c r="G73" s="74" t="n">
        <v>47.5</v>
      </c>
      <c r="H73" s="0" t="s">
        <v>106</v>
      </c>
      <c r="I73" s="5" t="n">
        <v>50</v>
      </c>
    </row>
    <row r="74" customFormat="false" ht="12.75" hidden="false" customHeight="false" outlineLevel="0" collapsed="false">
      <c r="A74" s="46" t="s">
        <v>104</v>
      </c>
      <c r="B74" s="74" t="n">
        <v>48.5</v>
      </c>
      <c r="C74" s="7" t="s">
        <v>109</v>
      </c>
      <c r="D74" s="5" t="n">
        <v>50</v>
      </c>
      <c r="G74" s="74" t="n">
        <v>47.5</v>
      </c>
      <c r="H74" s="0" t="s">
        <v>106</v>
      </c>
      <c r="I74" s="5" t="n">
        <v>50</v>
      </c>
    </row>
    <row r="75" customFormat="false" ht="12.75" hidden="false" customHeight="false" outlineLevel="0" collapsed="false">
      <c r="A75" s="46" t="s">
        <v>104</v>
      </c>
      <c r="B75" s="115" t="n">
        <v>48.5</v>
      </c>
      <c r="C75" s="0" t="s">
        <v>109</v>
      </c>
      <c r="D75" s="5" t="n">
        <v>50</v>
      </c>
      <c r="G75" s="74" t="n">
        <v>47.5</v>
      </c>
      <c r="H75" s="0" t="s">
        <v>106</v>
      </c>
      <c r="I75" s="5" t="n">
        <v>50</v>
      </c>
    </row>
    <row r="76" customFormat="false" ht="12.75" hidden="false" customHeight="false" outlineLevel="0" collapsed="false">
      <c r="A76" s="46" t="s">
        <v>104</v>
      </c>
      <c r="B76" s="74" t="n">
        <v>48</v>
      </c>
      <c r="C76" s="0" t="s">
        <v>109</v>
      </c>
      <c r="D76" s="5" t="n">
        <v>50</v>
      </c>
      <c r="G76" s="74" t="n">
        <v>48.55</v>
      </c>
      <c r="H76" s="0" t="s">
        <v>106</v>
      </c>
      <c r="I76" s="5" t="n">
        <v>50</v>
      </c>
    </row>
    <row r="77" customFormat="false" ht="12.75" hidden="false" customHeight="false" outlineLevel="0" collapsed="false">
      <c r="A77" s="46" t="s">
        <v>104</v>
      </c>
      <c r="B77" s="74" t="n">
        <v>48.25</v>
      </c>
      <c r="C77" s="0" t="s">
        <v>110</v>
      </c>
      <c r="D77" s="5" t="n">
        <v>50</v>
      </c>
      <c r="G77" s="74" t="n">
        <v>48.75</v>
      </c>
      <c r="H77" s="0" t="s">
        <v>106</v>
      </c>
      <c r="I77" s="5" t="n">
        <v>50</v>
      </c>
    </row>
    <row r="78" customFormat="false" ht="12.75" hidden="false" customHeight="false" outlineLevel="0" collapsed="false">
      <c r="A78" s="46" t="s">
        <v>104</v>
      </c>
      <c r="B78" s="77" t="n">
        <v>47.75</v>
      </c>
      <c r="C78" s="58" t="s">
        <v>111</v>
      </c>
      <c r="D78" s="105" t="n">
        <v>50</v>
      </c>
      <c r="G78" s="77" t="n">
        <v>48.5</v>
      </c>
      <c r="H78" s="58" t="s">
        <v>106</v>
      </c>
      <c r="I78" s="105" t="n">
        <v>50</v>
      </c>
    </row>
    <row r="79" customFormat="false" ht="12.75" hidden="false" customHeight="false" outlineLevel="0" collapsed="false">
      <c r="A79" s="46" t="s">
        <v>104</v>
      </c>
      <c r="B79" s="77" t="n">
        <v>47.75</v>
      </c>
      <c r="C79" s="58" t="s">
        <v>112</v>
      </c>
      <c r="D79" s="105" t="n">
        <v>50</v>
      </c>
      <c r="E79" s="77"/>
      <c r="G79" s="77" t="n">
        <v>48.25</v>
      </c>
      <c r="H79" s="58" t="s">
        <v>106</v>
      </c>
      <c r="I79" s="105" t="n">
        <v>50</v>
      </c>
    </row>
    <row r="80" customFormat="false" ht="12.75" hidden="false" customHeight="false" outlineLevel="0" collapsed="false">
      <c r="A80" s="46" t="s">
        <v>104</v>
      </c>
      <c r="B80" s="77" t="n">
        <v>47.75</v>
      </c>
      <c r="C80" s="22" t="s">
        <v>109</v>
      </c>
      <c r="D80" s="105" t="n">
        <v>50</v>
      </c>
      <c r="E80" s="74"/>
      <c r="G80" s="77" t="n">
        <v>47.5</v>
      </c>
      <c r="H80" s="22" t="s">
        <v>113</v>
      </c>
      <c r="I80" s="105" t="n">
        <v>50</v>
      </c>
    </row>
    <row r="81" customFormat="false" ht="12.75" hidden="false" customHeight="false" outlineLevel="0" collapsed="false">
      <c r="A81" s="46" t="s">
        <v>104</v>
      </c>
      <c r="B81" s="77" t="n">
        <v>47.5</v>
      </c>
      <c r="C81" s="22" t="s">
        <v>114</v>
      </c>
      <c r="D81" s="105" t="n">
        <v>50</v>
      </c>
      <c r="E81" s="74"/>
      <c r="G81" s="75" t="n">
        <v>47.75</v>
      </c>
      <c r="H81" s="31" t="s">
        <v>108</v>
      </c>
      <c r="I81" s="76" t="n">
        <v>50</v>
      </c>
    </row>
    <row r="82" customFormat="false" ht="12.75" hidden="false" customHeight="false" outlineLevel="0" collapsed="false">
      <c r="A82" s="46" t="s">
        <v>104</v>
      </c>
      <c r="B82" s="77" t="n">
        <v>47.25</v>
      </c>
      <c r="C82" s="22" t="s">
        <v>119</v>
      </c>
      <c r="D82" s="105" t="n">
        <v>50</v>
      </c>
      <c r="E82" s="74"/>
      <c r="G82" s="77"/>
      <c r="H82" s="58"/>
      <c r="I82" s="105"/>
    </row>
    <row r="83" customFormat="false" ht="12.75" hidden="false" customHeight="false" outlineLevel="0" collapsed="false">
      <c r="A83" s="69" t="n">
        <v>36948</v>
      </c>
      <c r="B83" s="77" t="n">
        <v>50</v>
      </c>
      <c r="C83" s="22" t="s">
        <v>115</v>
      </c>
      <c r="D83" s="105" t="n">
        <v>50</v>
      </c>
      <c r="E83" s="74"/>
      <c r="G83" s="74" t="n">
        <f aca="false">AVERAGE(G71:G81)</f>
        <v>47.8454545454545</v>
      </c>
      <c r="I83" s="5" t="n">
        <f aca="false">SUM(I71:I81)</f>
        <v>550</v>
      </c>
    </row>
    <row r="84" customFormat="false" ht="12.75" hidden="false" customHeight="false" outlineLevel="0" collapsed="false">
      <c r="A84" s="158" t="n">
        <v>36948</v>
      </c>
      <c r="B84" s="77" t="n">
        <v>48.75</v>
      </c>
      <c r="C84" s="22" t="s">
        <v>108</v>
      </c>
      <c r="D84" s="105" t="n">
        <v>50</v>
      </c>
      <c r="E84" s="74"/>
    </row>
    <row r="85" customFormat="false" ht="12.75" hidden="false" customHeight="false" outlineLevel="0" collapsed="false">
      <c r="A85" s="69"/>
      <c r="B85" s="77"/>
      <c r="C85" s="22"/>
      <c r="D85" s="105"/>
      <c r="E85" s="74"/>
    </row>
    <row r="86" customFormat="false" ht="12.75" hidden="false" customHeight="false" outlineLevel="0" collapsed="false">
      <c r="A86" s="37" t="s">
        <v>116</v>
      </c>
      <c r="B86" s="74" t="n">
        <f aca="false">AVERAGE(B71:B84)</f>
        <v>48.1607142857143</v>
      </c>
      <c r="D86" s="5" t="n">
        <f aca="false">SUM(D71:D84)</f>
        <v>700</v>
      </c>
      <c r="E86" s="74"/>
    </row>
    <row r="87" customFormat="false" ht="12.75" hidden="false" customHeight="false" outlineLevel="0" collapsed="false">
      <c r="B87" s="74"/>
      <c r="E87" s="74"/>
    </row>
    <row r="88" customFormat="false" ht="12.75" hidden="false" customHeight="false" outlineLevel="0" collapsed="false">
      <c r="B88" s="74"/>
    </row>
    <row r="89" customFormat="false" ht="12.75" hidden="false" customHeight="false" outlineLevel="0" collapsed="false">
      <c r="B89" s="74"/>
    </row>
    <row r="90" customFormat="false" ht="12.75" hidden="false" customHeight="false" outlineLevel="0" collapsed="false">
      <c r="A90" s="37"/>
      <c r="B90" s="156" t="n">
        <f aca="false">(I83*16)*3</f>
        <v>26400</v>
      </c>
      <c r="D90" s="157" t="n">
        <f aca="false">(G83-B86)*B90</f>
        <v>-8322.85714285716</v>
      </c>
    </row>
    <row r="91" customFormat="false" ht="13.5" hidden="false" customHeight="true" outlineLevel="0" collapsed="false">
      <c r="A91" s="37"/>
      <c r="B91" s="40" t="s">
        <v>117</v>
      </c>
    </row>
    <row r="92" customFormat="false" ht="12.75" hidden="false" customHeight="false" outlineLevel="0" collapsed="false">
      <c r="A92" s="37"/>
      <c r="B92" s="74"/>
    </row>
    <row r="93" customFormat="false" ht="12.75" hidden="false" customHeight="false" outlineLevel="0" collapsed="false">
      <c r="A93" s="37"/>
    </row>
    <row r="94" customFormat="false" ht="12.75" hidden="false" customHeight="false" outlineLevel="0" collapsed="false">
      <c r="A94" s="37"/>
    </row>
    <row r="95" customFormat="false" ht="12.75" hidden="false" customHeight="false" outlineLevel="0" collapsed="false">
      <c r="A95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6" activeCellId="0" sqref="H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0.13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4.41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37" t="s">
        <v>120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44.81</v>
      </c>
      <c r="L3" s="95" t="s">
        <v>38</v>
      </c>
      <c r="M3" s="0" t="n">
        <v>-100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100</v>
      </c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  <c r="L5" s="5" t="s">
        <v>31</v>
      </c>
      <c r="M5" s="60" t="n">
        <v>0</v>
      </c>
      <c r="N5" s="60"/>
    </row>
    <row r="6" customFormat="false" ht="15.75" hidden="false" customHeight="false" outlineLevel="0" collapsed="false">
      <c r="C6" s="50"/>
      <c r="E6" s="74"/>
      <c r="F6" s="5"/>
      <c r="H6" s="77"/>
      <c r="I6" s="105"/>
      <c r="M6" s="58"/>
      <c r="N6" s="58"/>
    </row>
    <row r="7" customFormat="false" ht="12.75" hidden="false" customHeight="false" outlineLevel="0" collapsed="false">
      <c r="C7" s="73"/>
      <c r="E7" s="74"/>
      <c r="F7" s="5"/>
      <c r="H7" s="77"/>
      <c r="I7" s="105"/>
      <c r="M7" s="0" t="n">
        <f aca="false">SUM(M3:M6)</f>
        <v>0</v>
      </c>
      <c r="N7" s="104" t="s">
        <v>48</v>
      </c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</row>
    <row r="11" customFormat="false" ht="12.75" hidden="false" customHeight="false" outlineLevel="0" collapsed="false">
      <c r="C11" s="73"/>
      <c r="E11" s="115"/>
      <c r="F11" s="116"/>
      <c r="H11" s="129"/>
      <c r="I11" s="95"/>
    </row>
    <row r="12" customFormat="false" ht="12.75" hidden="false" customHeight="false" outlineLevel="0" collapsed="false">
      <c r="C12" s="73"/>
      <c r="D12" s="0" t="n">
        <v>1</v>
      </c>
      <c r="E12" s="115" t="n">
        <v>46</v>
      </c>
      <c r="F12" s="116" t="n">
        <v>50</v>
      </c>
      <c r="G12" s="0" t="s">
        <v>86</v>
      </c>
      <c r="H12" s="130" t="n">
        <v>45</v>
      </c>
      <c r="I12" s="116" t="n">
        <v>50</v>
      </c>
      <c r="J12" s="0" t="s">
        <v>65</v>
      </c>
    </row>
    <row r="13" customFormat="false" ht="12.75" hidden="false" customHeight="false" outlineLevel="0" collapsed="false">
      <c r="C13" s="73"/>
      <c r="D13" s="0" t="n">
        <v>2</v>
      </c>
      <c r="E13" s="115" t="n">
        <v>46</v>
      </c>
      <c r="F13" s="116" t="n">
        <v>50</v>
      </c>
      <c r="G13" s="0" t="s">
        <v>121</v>
      </c>
      <c r="H13" s="130" t="n">
        <v>45</v>
      </c>
      <c r="I13" s="116" t="n">
        <v>50</v>
      </c>
      <c r="J13" s="0" t="s">
        <v>86</v>
      </c>
    </row>
    <row r="14" customFormat="false" ht="12.75" hidden="false" customHeight="false" outlineLevel="0" collapsed="false">
      <c r="C14" s="73"/>
      <c r="D14" s="0" t="n">
        <v>3</v>
      </c>
      <c r="E14" s="115" t="n">
        <v>45.75</v>
      </c>
      <c r="F14" s="116" t="n">
        <v>50</v>
      </c>
      <c r="G14" s="0" t="s">
        <v>122</v>
      </c>
      <c r="H14" s="130" t="n">
        <v>44.55</v>
      </c>
      <c r="I14" s="116" t="n">
        <v>50</v>
      </c>
      <c r="J14" s="0" t="s">
        <v>91</v>
      </c>
    </row>
    <row r="15" customFormat="false" ht="12.75" hidden="false" customHeight="false" outlineLevel="0" collapsed="false">
      <c r="C15" s="73"/>
      <c r="D15" s="0" t="n">
        <v>4</v>
      </c>
      <c r="E15" s="115" t="n">
        <v>45.75</v>
      </c>
      <c r="F15" s="116" t="n">
        <v>50</v>
      </c>
      <c r="G15" s="0" t="s">
        <v>123</v>
      </c>
      <c r="H15" s="130" t="n">
        <v>44.75</v>
      </c>
      <c r="I15" s="116" t="n">
        <v>50</v>
      </c>
      <c r="J15" s="0" t="s">
        <v>124</v>
      </c>
    </row>
    <row r="16" customFormat="false" ht="12.75" hidden="false" customHeight="false" outlineLevel="0" collapsed="false">
      <c r="C16" s="73"/>
      <c r="D16" s="0" t="n">
        <v>5</v>
      </c>
      <c r="E16" s="115" t="n">
        <v>45.5</v>
      </c>
      <c r="F16" s="116" t="n">
        <v>50</v>
      </c>
      <c r="G16" s="0" t="s">
        <v>122</v>
      </c>
      <c r="H16" s="130" t="n">
        <v>44.5</v>
      </c>
      <c r="I16" s="116" t="n">
        <v>50</v>
      </c>
      <c r="J16" s="0" t="s">
        <v>67</v>
      </c>
    </row>
    <row r="17" customFormat="false" ht="12.75" hidden="false" customHeight="false" outlineLevel="0" collapsed="false">
      <c r="C17" s="73"/>
      <c r="D17" s="0" t="n">
        <v>6</v>
      </c>
      <c r="E17" s="115" t="n">
        <v>45.5</v>
      </c>
      <c r="F17" s="116" t="n">
        <v>50</v>
      </c>
      <c r="G17" s="0" t="s">
        <v>68</v>
      </c>
      <c r="H17" s="130" t="n">
        <v>44.75</v>
      </c>
      <c r="I17" s="116" t="n">
        <v>50</v>
      </c>
      <c r="J17" s="0" t="s">
        <v>125</v>
      </c>
    </row>
    <row r="18" customFormat="false" ht="12.75" hidden="false" customHeight="false" outlineLevel="0" collapsed="false">
      <c r="C18" s="73"/>
      <c r="D18" s="0" t="n">
        <v>7</v>
      </c>
      <c r="E18" s="115" t="n">
        <v>44.5</v>
      </c>
      <c r="F18" s="116" t="n">
        <v>50</v>
      </c>
      <c r="G18" s="0" t="s">
        <v>68</v>
      </c>
      <c r="H18" s="130" t="n">
        <v>43.5</v>
      </c>
      <c r="I18" s="116" t="n">
        <v>50</v>
      </c>
      <c r="J18" s="0" t="s">
        <v>65</v>
      </c>
    </row>
    <row r="19" customFormat="false" ht="12.75" hidden="false" customHeight="false" outlineLevel="0" collapsed="false">
      <c r="C19" s="73"/>
      <c r="D19" s="0" t="n">
        <v>8</v>
      </c>
      <c r="E19" s="115" t="n">
        <v>44</v>
      </c>
      <c r="F19" s="116" t="n">
        <v>50</v>
      </c>
      <c r="G19" s="0" t="s">
        <v>123</v>
      </c>
      <c r="H19" s="130" t="n">
        <v>43.75</v>
      </c>
      <c r="I19" s="116" t="n">
        <v>50</v>
      </c>
      <c r="J19" s="0" t="s">
        <v>65</v>
      </c>
    </row>
    <row r="20" customFormat="false" ht="12.75" hidden="false" customHeight="false" outlineLevel="0" collapsed="false">
      <c r="C20" s="73"/>
      <c r="D20" s="0" t="n">
        <v>9</v>
      </c>
      <c r="E20" s="115" t="n">
        <v>43.75</v>
      </c>
      <c r="F20" s="116" t="n">
        <v>50</v>
      </c>
      <c r="G20" s="0" t="s">
        <v>126</v>
      </c>
      <c r="H20" s="130" t="n">
        <v>44</v>
      </c>
      <c r="I20" s="116" t="n">
        <v>50</v>
      </c>
      <c r="J20" s="0" t="s">
        <v>91</v>
      </c>
    </row>
    <row r="21" customFormat="false" ht="9" hidden="false" customHeight="true" outlineLevel="0" collapsed="false">
      <c r="C21" s="73"/>
      <c r="E21" s="110"/>
      <c r="F21" s="111"/>
      <c r="H21" s="131"/>
      <c r="I21" s="122"/>
      <c r="J21" s="60"/>
    </row>
    <row r="22" customFormat="false" ht="12.75" hidden="false" customHeight="false" outlineLevel="0" collapsed="false">
      <c r="C22" s="73"/>
      <c r="E22" s="77" t="n">
        <f aca="false">AVERAGE(E11:E20)</f>
        <v>45.1944444444444</v>
      </c>
      <c r="F22" s="105" t="n">
        <f aca="false">SUM(F11:F20)</f>
        <v>450</v>
      </c>
      <c r="H22" s="77" t="n">
        <f aca="false">AVERAGE(H11:H20)</f>
        <v>44.4222222222222</v>
      </c>
      <c r="I22" s="132" t="n">
        <f aca="false">SUM(I11:I20)</f>
        <v>450</v>
      </c>
    </row>
    <row r="23" customFormat="false" ht="12.75" hidden="false" customHeight="false" outlineLevel="0" collapsed="false">
      <c r="C23" s="73"/>
      <c r="E23" s="115"/>
      <c r="F23" s="116"/>
    </row>
    <row r="24" customFormat="false" ht="12.75" hidden="false" customHeight="false" outlineLevel="0" collapsed="false">
      <c r="C24" s="73"/>
      <c r="E24" s="115"/>
      <c r="F24" s="116"/>
      <c r="H24" s="130"/>
      <c r="I24" s="121"/>
    </row>
    <row r="25" customFormat="false" ht="12.75" hidden="false" customHeight="false" outlineLevel="0" collapsed="false">
      <c r="C25" s="73"/>
      <c r="E25" s="115"/>
      <c r="F25" s="116"/>
      <c r="H25" s="130"/>
      <c r="I25" s="121"/>
    </row>
    <row r="26" customFormat="false" ht="47.25" hidden="false" customHeight="true" outlineLevel="0" collapsed="false">
      <c r="C26" s="73"/>
      <c r="E26" s="115"/>
      <c r="F26" s="116"/>
      <c r="H26" s="129"/>
      <c r="I26" s="95"/>
      <c r="J26" s="58"/>
    </row>
    <row r="27" customFormat="false" ht="12.75" hidden="false" customHeight="false" outlineLevel="0" collapsed="false">
      <c r="C27" s="73"/>
      <c r="H27" s="115"/>
      <c r="I27" s="116"/>
    </row>
    <row r="28" customFormat="false" ht="13.5" hidden="false" customHeight="false" outlineLevel="0" collapsed="false">
      <c r="C28" s="73" t="s">
        <v>44</v>
      </c>
      <c r="D28" s="82" t="n">
        <f aca="false">-(E22*F22)*16</f>
        <v>-325400</v>
      </c>
      <c r="H28" s="115"/>
      <c r="I28" s="116"/>
    </row>
    <row r="29" customFormat="false" ht="12.75" hidden="false" customHeight="false" outlineLevel="0" collapsed="false">
      <c r="C29" s="73" t="s">
        <v>45</v>
      </c>
      <c r="D29" s="85" t="n">
        <f aca="false">(H22*I22)*16</f>
        <v>319840</v>
      </c>
      <c r="H29" s="115"/>
      <c r="I29" s="116"/>
      <c r="J29" s="78"/>
      <c r="K29" s="79"/>
    </row>
    <row r="30" customFormat="false" ht="12.75" hidden="false" customHeight="false" outlineLevel="0" collapsed="false">
      <c r="C30" s="73"/>
      <c r="D30" s="74" t="n">
        <f aca="false">D29+D28</f>
        <v>-5560</v>
      </c>
      <c r="H30" s="115"/>
      <c r="I30" s="116"/>
      <c r="J30" s="80" t="s">
        <v>33</v>
      </c>
      <c r="K30" s="81"/>
    </row>
    <row r="31" customFormat="false" ht="16.5" hidden="false" customHeight="false" outlineLevel="0" collapsed="false">
      <c r="C31" s="73"/>
      <c r="D31" s="74"/>
      <c r="E31" s="74"/>
      <c r="H31" s="115"/>
      <c r="I31" s="116"/>
      <c r="J31" s="83" t="n">
        <f aca="false">H35+D30</f>
        <v>-76856</v>
      </c>
      <c r="K31" s="84"/>
    </row>
    <row r="32" customFormat="false" ht="41.25" hidden="false" customHeight="true" outlineLevel="0" collapsed="false">
      <c r="C32" s="73"/>
      <c r="D32" s="74"/>
      <c r="H32" s="115"/>
      <c r="I32" s="116"/>
    </row>
    <row r="33" customFormat="false" ht="15.75" hidden="false" customHeight="false" outlineLevel="0" collapsed="false">
      <c r="C33" s="50" t="s">
        <v>63</v>
      </c>
      <c r="D33" s="46" t="s">
        <v>29</v>
      </c>
      <c r="E33" s="0" t="n">
        <f aca="false">M4</f>
        <v>100</v>
      </c>
      <c r="G33" s="41" t="n">
        <f aca="false">E3-0.25</f>
        <v>44.56</v>
      </c>
      <c r="H33" s="74" t="n">
        <f aca="false">(G33*E33)*-16</f>
        <v>-71296</v>
      </c>
      <c r="I33" s="116"/>
    </row>
    <row r="34" customFormat="false" ht="12.75" hidden="false" customHeight="false" outlineLevel="0" collapsed="false">
      <c r="C34" s="73"/>
      <c r="D34" s="46" t="s">
        <v>31</v>
      </c>
      <c r="E34" s="60" t="n">
        <f aca="false">M5</f>
        <v>0</v>
      </c>
      <c r="F34" s="60"/>
      <c r="G34" s="113" t="n">
        <f aca="false">E3+0.25</f>
        <v>45.06</v>
      </c>
      <c r="H34" s="75" t="n">
        <f aca="false">(G34*E34)*-16</f>
        <v>-0</v>
      </c>
    </row>
    <row r="35" customFormat="false" ht="12" hidden="false" customHeight="true" outlineLevel="0" collapsed="false">
      <c r="C35" s="73"/>
      <c r="E35" s="0" t="n">
        <f aca="false">E34+E33</f>
        <v>100</v>
      </c>
      <c r="H35" s="74" t="n">
        <f aca="false">SUM(H33:H34)</f>
        <v>-71296</v>
      </c>
    </row>
    <row r="36" customFormat="false" ht="12.75" hidden="false" customHeight="true" outlineLevel="0" collapsed="false">
      <c r="C36" s="73" t="s">
        <v>34</v>
      </c>
    </row>
    <row r="37" customFormat="false" ht="15.75" hidden="false" customHeight="true" outlineLevel="0" collapsed="false">
      <c r="C37" s="73" t="s">
        <v>81</v>
      </c>
    </row>
    <row r="38" customFormat="false" ht="15.75" hidden="false" customHeight="true" outlineLevel="0" collapsed="false">
      <c r="C38" s="73"/>
    </row>
    <row r="39" customFormat="false" ht="12.75" hidden="false" customHeight="false" outlineLevel="0" collapsed="false">
      <c r="B39" s="78"/>
      <c r="C39" s="141"/>
      <c r="D39" s="142"/>
      <c r="E39" s="143" t="s">
        <v>92</v>
      </c>
      <c r="F39" s="142"/>
      <c r="G39" s="144" t="s">
        <v>93</v>
      </c>
      <c r="H39" s="142"/>
      <c r="I39" s="142"/>
      <c r="J39" s="79"/>
    </row>
    <row r="40" customFormat="false" ht="12.75" hidden="false" customHeight="false" outlineLevel="0" collapsed="false">
      <c r="B40" s="145"/>
      <c r="C40" s="146"/>
      <c r="D40" s="58"/>
      <c r="E40" s="147" t="s">
        <v>94</v>
      </c>
      <c r="F40" s="58"/>
      <c r="G40" s="147" t="s">
        <v>19</v>
      </c>
      <c r="H40" s="147" t="s">
        <v>95</v>
      </c>
      <c r="I40" s="58"/>
      <c r="J40" s="148" t="s">
        <v>96</v>
      </c>
    </row>
    <row r="41" customFormat="false" ht="12.75" hidden="false" customHeight="false" outlineLevel="0" collapsed="false">
      <c r="B41" s="145"/>
      <c r="C41" s="146" t="s">
        <v>97</v>
      </c>
      <c r="D41" s="58"/>
      <c r="E41" s="149" t="n">
        <f aca="false">FEB21!E3</f>
        <v>46.24</v>
      </c>
      <c r="F41" s="58"/>
      <c r="G41" s="150" t="n">
        <f aca="false">E3</f>
        <v>44.81</v>
      </c>
      <c r="H41" s="151" t="n">
        <v>-250</v>
      </c>
      <c r="I41" s="58"/>
      <c r="J41" s="152" t="n">
        <f aca="false">((E41-G41)*H41)*16</f>
        <v>-5720</v>
      </c>
    </row>
    <row r="42" customFormat="false" ht="12.75" hidden="false" customHeight="false" outlineLevel="0" collapsed="false">
      <c r="B42" s="145"/>
      <c r="C42" s="58"/>
      <c r="D42" s="22"/>
      <c r="E42" s="58"/>
      <c r="F42" s="58"/>
      <c r="G42" s="58"/>
      <c r="H42" s="58"/>
      <c r="I42" s="58"/>
      <c r="J42" s="152"/>
    </row>
    <row r="43" customFormat="false" ht="12.75" hidden="false" customHeight="false" outlineLevel="0" collapsed="false">
      <c r="B43" s="145"/>
      <c r="C43" s="146"/>
      <c r="D43" s="58"/>
      <c r="E43" s="147" t="s">
        <v>98</v>
      </c>
      <c r="F43" s="58"/>
      <c r="G43" s="147" t="s">
        <v>99</v>
      </c>
      <c r="H43" s="151"/>
      <c r="I43" s="58"/>
      <c r="J43" s="152"/>
    </row>
    <row r="44" customFormat="false" ht="12.75" hidden="false" customHeight="false" outlineLevel="0" collapsed="false">
      <c r="B44" s="145"/>
      <c r="C44" s="146"/>
      <c r="D44" s="58"/>
      <c r="E44" s="149" t="n">
        <v>49.25</v>
      </c>
      <c r="F44" s="58"/>
      <c r="G44" s="150" t="n">
        <v>48.75</v>
      </c>
      <c r="H44" s="151" t="n">
        <v>50</v>
      </c>
      <c r="I44" s="58"/>
      <c r="J44" s="152" t="n">
        <f aca="false">((G44-E44)*16000)</f>
        <v>-8000</v>
      </c>
    </row>
    <row r="45" customFormat="false" ht="12.75" hidden="false" customHeight="false" outlineLevel="0" collapsed="false">
      <c r="B45" s="145"/>
      <c r="C45" s="146"/>
      <c r="D45" s="58"/>
      <c r="E45" s="147" t="s">
        <v>100</v>
      </c>
      <c r="F45" s="58"/>
      <c r="G45" s="147" t="s">
        <v>99</v>
      </c>
      <c r="H45" s="151"/>
      <c r="I45" s="58"/>
      <c r="J45" s="152"/>
    </row>
    <row r="46" customFormat="false" ht="12.75" hidden="false" customHeight="false" outlineLevel="0" collapsed="false">
      <c r="B46" s="145"/>
      <c r="C46" s="146"/>
      <c r="D46" s="58"/>
      <c r="E46" s="149" t="n">
        <v>-350</v>
      </c>
      <c r="F46" s="58"/>
      <c r="G46" s="150" t="n">
        <v>49.25</v>
      </c>
      <c r="H46" s="151" t="n">
        <v>50</v>
      </c>
      <c r="I46" s="58"/>
      <c r="J46" s="152" t="n">
        <f aca="false">((G46-E46)*16000)</f>
        <v>6388000</v>
      </c>
    </row>
    <row r="47" customFormat="false" ht="12.75" hidden="false" customHeight="false" outlineLevel="0" collapsed="false">
      <c r="B47" s="145"/>
      <c r="C47" s="146"/>
      <c r="D47" s="58"/>
      <c r="E47" s="58"/>
      <c r="F47" s="58"/>
      <c r="G47" s="58"/>
      <c r="H47" s="151"/>
      <c r="I47" s="58"/>
      <c r="J47" s="152"/>
    </row>
    <row r="48" customFormat="false" ht="13.5" hidden="false" customHeight="false" outlineLevel="0" collapsed="false">
      <c r="B48" s="153"/>
      <c r="C48" s="126"/>
      <c r="D48" s="126"/>
      <c r="E48" s="126"/>
      <c r="F48" s="126"/>
      <c r="G48" s="126"/>
      <c r="H48" s="154"/>
      <c r="I48" s="126"/>
      <c r="J48" s="84"/>
    </row>
    <row r="51" customFormat="false" ht="12.75" hidden="false" customHeight="false" outlineLevel="0" collapsed="false">
      <c r="C51" s="37"/>
    </row>
    <row r="52" customFormat="false" ht="12.75" hidden="false" customHeight="false" outlineLevel="0" collapsed="false">
      <c r="B52" s="37"/>
    </row>
    <row r="55" customFormat="false" ht="15.75" hidden="false" customHeight="false" outlineLevel="0" collapsed="false">
      <c r="B55" s="50" t="s">
        <v>102</v>
      </c>
      <c r="G55" s="72" t="s">
        <v>103</v>
      </c>
    </row>
    <row r="56" customFormat="false" ht="12.75" hidden="false" customHeight="false" outlineLevel="0" collapsed="false">
      <c r="A56" s="46" t="s">
        <v>104</v>
      </c>
      <c r="B56" s="74" t="n">
        <v>47.5</v>
      </c>
      <c r="C56" s="0" t="s">
        <v>105</v>
      </c>
      <c r="D56" s="5" t="n">
        <v>50</v>
      </c>
      <c r="G56" s="74" t="n">
        <v>47.25</v>
      </c>
      <c r="H56" s="0" t="s">
        <v>106</v>
      </c>
      <c r="I56" s="5" t="n">
        <v>50</v>
      </c>
      <c r="J56" s="46" t="s">
        <v>104</v>
      </c>
    </row>
    <row r="57" customFormat="false" ht="12.75" hidden="false" customHeight="false" outlineLevel="0" collapsed="false">
      <c r="A57" s="46" t="s">
        <v>104</v>
      </c>
      <c r="B57" s="74" t="n">
        <v>48.25</v>
      </c>
      <c r="C57" s="0" t="s">
        <v>107</v>
      </c>
      <c r="D57" s="5" t="n">
        <v>50</v>
      </c>
      <c r="G57" s="74" t="n">
        <v>47.25</v>
      </c>
      <c r="H57" s="0" t="s">
        <v>106</v>
      </c>
      <c r="I57" s="5" t="n">
        <v>50</v>
      </c>
      <c r="J57" s="46" t="s">
        <v>104</v>
      </c>
    </row>
    <row r="58" customFormat="false" ht="12.75" hidden="false" customHeight="false" outlineLevel="0" collapsed="false">
      <c r="A58" s="46" t="s">
        <v>104</v>
      </c>
      <c r="B58" s="74" t="n">
        <v>48.5</v>
      </c>
      <c r="C58" s="0" t="s">
        <v>108</v>
      </c>
      <c r="D58" s="5" t="n">
        <v>50</v>
      </c>
      <c r="G58" s="74" t="n">
        <v>47.5</v>
      </c>
      <c r="H58" s="0" t="s">
        <v>106</v>
      </c>
      <c r="I58" s="5" t="n">
        <v>50</v>
      </c>
      <c r="J58" s="46" t="s">
        <v>104</v>
      </c>
    </row>
    <row r="59" customFormat="false" ht="12.75" hidden="false" customHeight="false" outlineLevel="0" collapsed="false">
      <c r="A59" s="46" t="s">
        <v>104</v>
      </c>
      <c r="B59" s="74" t="n">
        <v>48.5</v>
      </c>
      <c r="C59" s="7" t="s">
        <v>109</v>
      </c>
      <c r="D59" s="5" t="n">
        <v>50</v>
      </c>
      <c r="G59" s="74" t="n">
        <v>47.5</v>
      </c>
      <c r="H59" s="0" t="s">
        <v>106</v>
      </c>
      <c r="I59" s="5" t="n">
        <v>50</v>
      </c>
      <c r="J59" s="46" t="s">
        <v>104</v>
      </c>
    </row>
    <row r="60" customFormat="false" ht="12.75" hidden="false" customHeight="false" outlineLevel="0" collapsed="false">
      <c r="A60" s="46" t="s">
        <v>104</v>
      </c>
      <c r="B60" s="115" t="n">
        <v>48.5</v>
      </c>
      <c r="C60" s="0" t="s">
        <v>109</v>
      </c>
      <c r="D60" s="5" t="n">
        <v>50</v>
      </c>
      <c r="G60" s="74" t="n">
        <v>47.5</v>
      </c>
      <c r="H60" s="0" t="s">
        <v>106</v>
      </c>
      <c r="I60" s="5" t="n">
        <v>50</v>
      </c>
      <c r="J60" s="46" t="s">
        <v>104</v>
      </c>
    </row>
    <row r="61" customFormat="false" ht="12.75" hidden="false" customHeight="false" outlineLevel="0" collapsed="false">
      <c r="A61" s="46" t="s">
        <v>104</v>
      </c>
      <c r="B61" s="74" t="n">
        <v>48</v>
      </c>
      <c r="C61" s="0" t="s">
        <v>109</v>
      </c>
      <c r="D61" s="5" t="n">
        <v>50</v>
      </c>
      <c r="G61" s="74" t="n">
        <v>48.55</v>
      </c>
      <c r="H61" s="0" t="s">
        <v>106</v>
      </c>
      <c r="I61" s="5" t="n">
        <v>50</v>
      </c>
      <c r="J61" s="46" t="s">
        <v>104</v>
      </c>
    </row>
    <row r="62" customFormat="false" ht="12.75" hidden="false" customHeight="false" outlineLevel="0" collapsed="false">
      <c r="A62" s="46" t="s">
        <v>104</v>
      </c>
      <c r="B62" s="74" t="n">
        <v>48.25</v>
      </c>
      <c r="C62" s="0" t="s">
        <v>110</v>
      </c>
      <c r="D62" s="5" t="n">
        <v>50</v>
      </c>
      <c r="G62" s="74" t="n">
        <v>48.75</v>
      </c>
      <c r="H62" s="0" t="s">
        <v>106</v>
      </c>
      <c r="I62" s="5" t="n">
        <v>50</v>
      </c>
      <c r="J62" s="46" t="s">
        <v>104</v>
      </c>
    </row>
    <row r="63" customFormat="false" ht="12.75" hidden="false" customHeight="false" outlineLevel="0" collapsed="false">
      <c r="A63" s="46" t="s">
        <v>104</v>
      </c>
      <c r="B63" s="77" t="n">
        <v>47.75</v>
      </c>
      <c r="C63" s="58" t="s">
        <v>111</v>
      </c>
      <c r="D63" s="105" t="n">
        <v>50</v>
      </c>
      <c r="G63" s="77" t="n">
        <v>48.5</v>
      </c>
      <c r="H63" s="58" t="s">
        <v>106</v>
      </c>
      <c r="I63" s="105" t="n">
        <v>50</v>
      </c>
      <c r="J63" s="46" t="s">
        <v>104</v>
      </c>
    </row>
    <row r="64" customFormat="false" ht="12.75" hidden="false" customHeight="false" outlineLevel="0" collapsed="false">
      <c r="A64" s="46" t="s">
        <v>104</v>
      </c>
      <c r="B64" s="77" t="n">
        <v>47.75</v>
      </c>
      <c r="C64" s="58" t="s">
        <v>112</v>
      </c>
      <c r="D64" s="105" t="n">
        <v>50</v>
      </c>
      <c r="E64" s="77"/>
      <c r="G64" s="77" t="n">
        <v>48.25</v>
      </c>
      <c r="H64" s="58" t="s">
        <v>106</v>
      </c>
      <c r="I64" s="105" t="n">
        <v>50</v>
      </c>
      <c r="J64" s="46" t="s">
        <v>104</v>
      </c>
    </row>
    <row r="65" customFormat="false" ht="12.75" hidden="false" customHeight="false" outlineLevel="0" collapsed="false">
      <c r="A65" s="46" t="s">
        <v>104</v>
      </c>
      <c r="B65" s="77" t="n">
        <v>47.75</v>
      </c>
      <c r="C65" s="22" t="s">
        <v>109</v>
      </c>
      <c r="D65" s="105" t="n">
        <v>50</v>
      </c>
      <c r="E65" s="74"/>
      <c r="G65" s="77" t="n">
        <v>47.5</v>
      </c>
      <c r="H65" s="22" t="s">
        <v>113</v>
      </c>
      <c r="I65" s="105" t="n">
        <v>50</v>
      </c>
      <c r="J65" s="46" t="s">
        <v>104</v>
      </c>
    </row>
    <row r="66" customFormat="false" ht="12.75" hidden="false" customHeight="false" outlineLevel="0" collapsed="false">
      <c r="A66" s="46" t="s">
        <v>104</v>
      </c>
      <c r="B66" s="77" t="n">
        <v>47.5</v>
      </c>
      <c r="C66" s="22" t="s">
        <v>114</v>
      </c>
      <c r="D66" s="105" t="n">
        <v>50</v>
      </c>
      <c r="E66" s="74"/>
      <c r="G66" s="77" t="n">
        <v>47.75</v>
      </c>
      <c r="H66" s="22" t="s">
        <v>108</v>
      </c>
      <c r="I66" s="105" t="n">
        <v>50</v>
      </c>
      <c r="J66" s="46" t="s">
        <v>104</v>
      </c>
    </row>
    <row r="67" customFormat="false" ht="12.75" hidden="false" customHeight="false" outlineLevel="0" collapsed="false">
      <c r="A67" s="46" t="s">
        <v>104</v>
      </c>
      <c r="B67" s="77" t="n">
        <v>47.25</v>
      </c>
      <c r="C67" s="22" t="s">
        <v>119</v>
      </c>
      <c r="D67" s="105" t="n">
        <v>50</v>
      </c>
      <c r="E67" s="74"/>
      <c r="G67" s="118" t="n">
        <v>48.5</v>
      </c>
      <c r="H67" s="159" t="s">
        <v>106</v>
      </c>
      <c r="I67" s="106" t="n">
        <v>50</v>
      </c>
      <c r="J67" s="160" t="s">
        <v>127</v>
      </c>
    </row>
    <row r="68" customFormat="false" ht="12.75" hidden="false" customHeight="false" outlineLevel="0" collapsed="false">
      <c r="A68" s="160" t="s">
        <v>128</v>
      </c>
      <c r="B68" s="118" t="n">
        <v>47.5</v>
      </c>
      <c r="C68" s="159" t="s">
        <v>86</v>
      </c>
      <c r="D68" s="106" t="n">
        <v>50</v>
      </c>
      <c r="E68" s="74"/>
      <c r="G68" s="118" t="n">
        <v>48</v>
      </c>
      <c r="H68" s="159" t="s">
        <v>129</v>
      </c>
      <c r="I68" s="106" t="n">
        <v>50</v>
      </c>
      <c r="J68" s="161" t="n">
        <v>36950</v>
      </c>
    </row>
    <row r="69" customFormat="false" ht="12.75" hidden="false" customHeight="false" outlineLevel="0" collapsed="false">
      <c r="A69" s="162" t="n">
        <v>36950</v>
      </c>
      <c r="B69" s="118" t="n">
        <v>48</v>
      </c>
      <c r="C69" s="159" t="s">
        <v>125</v>
      </c>
      <c r="D69" s="106" t="n">
        <v>50</v>
      </c>
      <c r="E69" s="74"/>
      <c r="G69" s="108"/>
      <c r="H69" s="22"/>
      <c r="I69" s="109"/>
      <c r="J69" s="163"/>
    </row>
    <row r="70" customFormat="false" ht="12.75" hidden="false" customHeight="false" outlineLevel="0" collapsed="false">
      <c r="A70" s="69"/>
      <c r="B70" s="77"/>
      <c r="C70" s="22"/>
      <c r="D70" s="105"/>
      <c r="E70" s="74"/>
      <c r="G70" s="108"/>
      <c r="H70" s="22"/>
      <c r="I70" s="109"/>
      <c r="J70" s="163"/>
    </row>
    <row r="71" customFormat="false" ht="12.75" hidden="false" customHeight="false" outlineLevel="0" collapsed="false">
      <c r="B71" s="74" t="n">
        <f aca="false">AVERAGE(B56:B69)</f>
        <v>47.9285714285714</v>
      </c>
      <c r="D71" s="5" t="n">
        <f aca="false">SUM(D56:D69)</f>
        <v>700</v>
      </c>
      <c r="E71" s="74"/>
      <c r="G71" s="74" t="n">
        <f aca="false">AVERAGE(G56:G68)</f>
        <v>47.9076923076923</v>
      </c>
      <c r="I71" s="5" t="n">
        <f aca="false">SUM(I56:I68)</f>
        <v>650</v>
      </c>
    </row>
    <row r="72" customFormat="false" ht="12.75" hidden="false" customHeight="false" outlineLevel="0" collapsed="false">
      <c r="B72" s="74"/>
      <c r="E72" s="74"/>
    </row>
    <row r="73" customFormat="false" ht="12.75" hidden="false" customHeight="false" outlineLevel="0" collapsed="false">
      <c r="B73" s="74"/>
    </row>
    <row r="74" customFormat="false" ht="12.75" hidden="false" customHeight="false" outlineLevel="0" collapsed="false">
      <c r="B74" s="74"/>
    </row>
    <row r="75" customFormat="false" ht="12.75" hidden="false" customHeight="false" outlineLevel="0" collapsed="false">
      <c r="A75" s="37" t="s">
        <v>116</v>
      </c>
      <c r="B75" s="156" t="n">
        <f aca="false">(I71*16)*3</f>
        <v>31200</v>
      </c>
      <c r="D75" s="157" t="n">
        <f aca="false">(G71-B71)*B75</f>
        <v>-651.428571428846</v>
      </c>
    </row>
    <row r="76" customFormat="false" ht="13.5" hidden="false" customHeight="true" outlineLevel="0" collapsed="false">
      <c r="A76" s="37"/>
      <c r="B76" s="40" t="s">
        <v>117</v>
      </c>
    </row>
    <row r="77" customFormat="false" ht="12.75" hidden="false" customHeight="false" outlineLevel="0" collapsed="false">
      <c r="A77" s="37"/>
      <c r="B77" s="74"/>
    </row>
    <row r="78" customFormat="false" ht="12.75" hidden="false" customHeight="false" outlineLevel="0" collapsed="false">
      <c r="A78" s="37"/>
    </row>
    <row r="79" customFormat="false" ht="12.75" hidden="false" customHeight="false" outlineLevel="0" collapsed="false">
      <c r="A79" s="37"/>
    </row>
    <row r="80" customFormat="false" ht="12.75" hidden="false" customHeight="false" outlineLevel="0" collapsed="false">
      <c r="A80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9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0.13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4.41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37" t="s">
        <v>120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47.5</v>
      </c>
      <c r="L3" s="95" t="s">
        <v>38</v>
      </c>
      <c r="M3" s="0" t="n">
        <v>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100</v>
      </c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  <c r="L5" s="5" t="s">
        <v>31</v>
      </c>
      <c r="M5" s="60" t="n">
        <v>50</v>
      </c>
      <c r="N5" s="60"/>
    </row>
    <row r="6" customFormat="false" ht="15.75" hidden="false" customHeight="false" outlineLevel="0" collapsed="false">
      <c r="C6" s="50"/>
      <c r="E6" s="74"/>
      <c r="F6" s="5"/>
      <c r="H6" s="77"/>
      <c r="I6" s="105"/>
      <c r="M6" s="58"/>
      <c r="N6" s="58"/>
    </row>
    <row r="7" customFormat="false" ht="12.75" hidden="false" customHeight="false" outlineLevel="0" collapsed="false">
      <c r="C7" s="73"/>
      <c r="E7" s="74"/>
      <c r="F7" s="5"/>
      <c r="H7" s="77"/>
      <c r="I7" s="105"/>
      <c r="M7" s="0" t="n">
        <f aca="false">SUM(M3:M6)</f>
        <v>150</v>
      </c>
      <c r="N7" s="104" t="s">
        <v>48</v>
      </c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</row>
    <row r="11" customFormat="false" ht="12.75" hidden="false" customHeight="false" outlineLevel="0" collapsed="false">
      <c r="C11" s="73"/>
      <c r="E11" s="115"/>
      <c r="F11" s="116"/>
      <c r="H11" s="129"/>
      <c r="I11" s="95"/>
    </row>
    <row r="12" customFormat="false" ht="12.75" hidden="false" customHeight="false" outlineLevel="0" collapsed="false">
      <c r="C12" s="37" t="s">
        <v>109</v>
      </c>
      <c r="D12" s="0" t="n">
        <v>1</v>
      </c>
      <c r="E12" s="115" t="n">
        <v>48</v>
      </c>
      <c r="F12" s="116" t="n">
        <v>50</v>
      </c>
      <c r="G12" s="0" t="n">
        <v>1</v>
      </c>
      <c r="H12" s="130" t="n">
        <v>46</v>
      </c>
      <c r="I12" s="116" t="n">
        <v>50</v>
      </c>
      <c r="J12" s="37" t="s">
        <v>109</v>
      </c>
    </row>
    <row r="13" customFormat="false" ht="12.75" hidden="false" customHeight="false" outlineLevel="0" collapsed="false">
      <c r="C13" s="37" t="s">
        <v>108</v>
      </c>
      <c r="D13" s="0" t="n">
        <v>2</v>
      </c>
      <c r="E13" s="115" t="n">
        <v>48</v>
      </c>
      <c r="F13" s="116" t="n">
        <v>50</v>
      </c>
      <c r="G13" s="0" t="n">
        <v>2</v>
      </c>
      <c r="H13" s="130" t="n">
        <v>45.25</v>
      </c>
      <c r="I13" s="116" t="n">
        <v>50</v>
      </c>
      <c r="J13" s="37" t="s">
        <v>130</v>
      </c>
    </row>
    <row r="14" customFormat="false" ht="12.75" hidden="false" customHeight="false" outlineLevel="0" collapsed="false">
      <c r="C14" s="37" t="s">
        <v>115</v>
      </c>
      <c r="D14" s="0" t="n">
        <v>3</v>
      </c>
      <c r="E14" s="115" t="n">
        <v>49</v>
      </c>
      <c r="F14" s="116" t="n">
        <v>50</v>
      </c>
      <c r="G14" s="0" t="n">
        <v>3</v>
      </c>
      <c r="H14" s="130" t="n">
        <v>46.5</v>
      </c>
      <c r="I14" s="116" t="n">
        <v>50</v>
      </c>
      <c r="J14" s="37" t="s">
        <v>112</v>
      </c>
    </row>
    <row r="15" customFormat="false" ht="12.75" hidden="false" customHeight="false" outlineLevel="0" collapsed="false">
      <c r="C15" s="37" t="s">
        <v>111</v>
      </c>
      <c r="D15" s="0" t="n">
        <v>4</v>
      </c>
      <c r="E15" s="115" t="n">
        <v>48.75</v>
      </c>
      <c r="F15" s="116" t="n">
        <v>50</v>
      </c>
      <c r="G15" s="0" t="n">
        <v>4</v>
      </c>
      <c r="H15" s="130" t="n">
        <v>45.5</v>
      </c>
      <c r="I15" s="116" t="n">
        <v>50</v>
      </c>
      <c r="J15" s="37" t="s">
        <v>108</v>
      </c>
    </row>
    <row r="16" customFormat="false" ht="12.75" hidden="false" customHeight="false" outlineLevel="0" collapsed="false">
      <c r="C16" s="37" t="s">
        <v>109</v>
      </c>
      <c r="D16" s="0" t="n">
        <v>5</v>
      </c>
      <c r="E16" s="115" t="n">
        <v>48</v>
      </c>
      <c r="F16" s="116" t="n">
        <v>50</v>
      </c>
      <c r="G16" s="0" t="n">
        <v>5</v>
      </c>
      <c r="H16" s="130" t="n">
        <v>47.25</v>
      </c>
      <c r="I16" s="116" t="n">
        <v>50</v>
      </c>
      <c r="J16" s="37" t="s">
        <v>107</v>
      </c>
    </row>
    <row r="17" customFormat="false" ht="12.75" hidden="false" customHeight="false" outlineLevel="0" collapsed="false">
      <c r="C17" s="37" t="s">
        <v>130</v>
      </c>
      <c r="D17" s="0" t="n">
        <v>6</v>
      </c>
      <c r="E17" s="115" t="n">
        <v>47.75</v>
      </c>
      <c r="F17" s="116" t="n">
        <v>50</v>
      </c>
      <c r="G17" s="0" t="n">
        <v>6</v>
      </c>
      <c r="H17" s="130" t="n">
        <v>48</v>
      </c>
      <c r="I17" s="116" t="n">
        <v>50</v>
      </c>
      <c r="J17" s="37" t="s">
        <v>131</v>
      </c>
    </row>
    <row r="18" customFormat="false" ht="12.75" hidden="false" customHeight="false" outlineLevel="0" collapsed="false">
      <c r="C18" s="37" t="s">
        <v>109</v>
      </c>
      <c r="D18" s="0" t="n">
        <v>7</v>
      </c>
      <c r="E18" s="115" t="n">
        <v>47</v>
      </c>
      <c r="F18" s="116" t="n">
        <v>50</v>
      </c>
      <c r="G18" s="0" t="n">
        <v>7</v>
      </c>
      <c r="H18" s="130" t="n">
        <v>48.25</v>
      </c>
      <c r="I18" s="116" t="n">
        <v>50</v>
      </c>
      <c r="J18" s="37" t="s">
        <v>107</v>
      </c>
    </row>
    <row r="19" customFormat="false" ht="12.75" hidden="false" customHeight="false" outlineLevel="0" collapsed="false">
      <c r="C19" s="37" t="s">
        <v>109</v>
      </c>
      <c r="D19" s="0" t="n">
        <v>8</v>
      </c>
      <c r="E19" s="115" t="n">
        <v>46</v>
      </c>
      <c r="F19" s="116" t="n">
        <v>50</v>
      </c>
      <c r="G19" s="0" t="n">
        <v>8</v>
      </c>
      <c r="H19" s="130" t="n">
        <v>48.75</v>
      </c>
      <c r="I19" s="116" t="n">
        <v>50</v>
      </c>
      <c r="J19" s="37" t="s">
        <v>109</v>
      </c>
    </row>
    <row r="20" customFormat="false" ht="12.75" hidden="false" customHeight="false" outlineLevel="0" collapsed="false">
      <c r="C20" s="37" t="s">
        <v>105</v>
      </c>
      <c r="D20" s="0" t="n">
        <v>9</v>
      </c>
      <c r="E20" s="115" t="n">
        <v>46</v>
      </c>
      <c r="F20" s="116" t="n">
        <v>50</v>
      </c>
      <c r="G20" s="0" t="n">
        <v>9</v>
      </c>
      <c r="H20" s="130" t="n">
        <v>48.5</v>
      </c>
      <c r="I20" s="116" t="n">
        <v>50</v>
      </c>
      <c r="J20" s="37" t="s">
        <v>115</v>
      </c>
    </row>
    <row r="21" customFormat="false" ht="12.75" hidden="false" customHeight="false" outlineLevel="0" collapsed="false">
      <c r="E21" s="115"/>
      <c r="F21" s="116"/>
      <c r="G21" s="0" t="n">
        <v>10</v>
      </c>
      <c r="H21" s="130" t="n">
        <v>48.75</v>
      </c>
      <c r="I21" s="116" t="n">
        <v>50</v>
      </c>
      <c r="J21" s="37" t="s">
        <v>115</v>
      </c>
    </row>
    <row r="22" customFormat="false" ht="12.75" hidden="false" customHeight="false" outlineLevel="0" collapsed="false">
      <c r="E22" s="115"/>
      <c r="F22" s="116"/>
      <c r="G22" s="0" t="n">
        <v>11</v>
      </c>
      <c r="H22" s="130" t="n">
        <v>49.5</v>
      </c>
      <c r="I22" s="116" t="n">
        <v>50</v>
      </c>
      <c r="J22" s="37" t="s">
        <v>114</v>
      </c>
    </row>
    <row r="23" customFormat="false" ht="12.75" hidden="false" customHeight="false" outlineLevel="0" collapsed="false">
      <c r="C23" s="73"/>
      <c r="E23" s="115"/>
      <c r="F23" s="116"/>
      <c r="G23" s="0" t="n">
        <v>12</v>
      </c>
      <c r="H23" s="130" t="n">
        <v>46.75</v>
      </c>
      <c r="I23" s="116" t="n">
        <v>50</v>
      </c>
      <c r="J23" s="37" t="s">
        <v>115</v>
      </c>
    </row>
    <row r="24" customFormat="false" ht="12.75" hidden="false" customHeight="false" outlineLevel="0" collapsed="false">
      <c r="C24" s="73"/>
      <c r="E24" s="110"/>
      <c r="F24" s="111"/>
      <c r="H24" s="131"/>
      <c r="I24" s="122"/>
      <c r="J24" s="60"/>
    </row>
    <row r="25" customFormat="false" ht="12.75" hidden="false" customHeight="false" outlineLevel="0" collapsed="false">
      <c r="C25" s="73"/>
      <c r="E25" s="77" t="n">
        <f aca="false">AVERAGE(E11:E20)</f>
        <v>47.6111111111111</v>
      </c>
      <c r="F25" s="105" t="n">
        <f aca="false">SUM(F11:F20)</f>
        <v>450</v>
      </c>
      <c r="H25" s="77" t="n">
        <f aca="false">AVERAGE(H12:H23)</f>
        <v>47.4166666666667</v>
      </c>
      <c r="I25" s="132" t="n">
        <f aca="false">SUM(I12:I23)</f>
        <v>600</v>
      </c>
    </row>
    <row r="26" customFormat="false" ht="12.75" hidden="false" customHeight="false" outlineLevel="0" collapsed="false">
      <c r="C26" s="73"/>
      <c r="E26" s="115"/>
      <c r="F26" s="116"/>
      <c r="H26" s="130"/>
      <c r="I26" s="116"/>
    </row>
    <row r="27" customFormat="false" ht="12.75" hidden="false" customHeight="false" outlineLevel="0" collapsed="false">
      <c r="C27" s="73"/>
      <c r="E27" s="115"/>
      <c r="F27" s="116"/>
      <c r="H27" s="130"/>
      <c r="I27" s="116"/>
    </row>
    <row r="28" customFormat="false" ht="12.75" hidden="false" customHeight="false" outlineLevel="0" collapsed="false">
      <c r="C28" s="73"/>
      <c r="E28" s="115"/>
      <c r="F28" s="116"/>
      <c r="H28" s="130"/>
      <c r="I28" s="116"/>
    </row>
    <row r="29" customFormat="false" ht="12.75" hidden="false" customHeight="false" outlineLevel="0" collapsed="false">
      <c r="C29" s="73"/>
      <c r="E29" s="115"/>
      <c r="F29" s="116"/>
      <c r="H29" s="130"/>
      <c r="I29" s="116"/>
    </row>
    <row r="30" customFormat="false" ht="12.75" hidden="false" customHeight="false" outlineLevel="0" collapsed="false">
      <c r="C30" s="73"/>
      <c r="E30" s="115"/>
      <c r="F30" s="116"/>
      <c r="H30" s="130"/>
      <c r="I30" s="116"/>
    </row>
    <row r="31" customFormat="false" ht="12.75" hidden="false" customHeight="false" outlineLevel="0" collapsed="false">
      <c r="C31" s="73"/>
      <c r="E31" s="115"/>
      <c r="F31" s="116"/>
      <c r="H31" s="130"/>
      <c r="I31" s="116"/>
    </row>
    <row r="32" customFormat="false" ht="12.75" hidden="false" customHeight="false" outlineLevel="0" collapsed="false">
      <c r="C32" s="73"/>
      <c r="E32" s="115"/>
      <c r="F32" s="116"/>
      <c r="H32" s="130"/>
      <c r="I32" s="116"/>
    </row>
    <row r="33" customFormat="false" ht="12.75" hidden="false" customHeight="false" outlineLevel="0" collapsed="false">
      <c r="C33" s="73"/>
      <c r="E33" s="115"/>
      <c r="F33" s="116"/>
      <c r="H33" s="130"/>
      <c r="I33" s="116"/>
    </row>
    <row r="34" customFormat="false" ht="12.75" hidden="false" customHeight="false" outlineLevel="0" collapsed="false">
      <c r="C34" s="73"/>
      <c r="E34" s="115"/>
      <c r="F34" s="116"/>
      <c r="H34" s="130"/>
      <c r="I34" s="116"/>
    </row>
    <row r="35" customFormat="false" ht="12.75" hidden="false" customHeight="false" outlineLevel="0" collapsed="false">
      <c r="C35" s="73"/>
      <c r="E35" s="115"/>
      <c r="F35" s="116"/>
      <c r="H35" s="130"/>
      <c r="I35" s="116"/>
    </row>
    <row r="36" customFormat="false" ht="12.75" hidden="false" customHeight="false" outlineLevel="0" collapsed="false">
      <c r="C36" s="73"/>
      <c r="E36" s="115"/>
      <c r="F36" s="116"/>
      <c r="H36" s="130"/>
      <c r="I36" s="116"/>
    </row>
    <row r="37" customFormat="false" ht="12.75" hidden="false" customHeight="false" outlineLevel="0" collapsed="false">
      <c r="C37" s="73"/>
      <c r="E37" s="115"/>
      <c r="F37" s="116"/>
      <c r="H37" s="130"/>
      <c r="I37" s="116"/>
    </row>
    <row r="38" customFormat="false" ht="12.75" hidden="false" customHeight="false" outlineLevel="0" collapsed="false">
      <c r="C38" s="73"/>
      <c r="E38" s="115"/>
      <c r="F38" s="116"/>
      <c r="H38" s="130"/>
      <c r="I38" s="116"/>
    </row>
    <row r="39" customFormat="false" ht="9" hidden="false" customHeight="true" outlineLevel="0" collapsed="false">
      <c r="C39" s="73"/>
    </row>
    <row r="40" customFormat="false" ht="12.75" hidden="false" customHeight="false" outlineLevel="0" collapsed="false">
      <c r="C40" s="73"/>
    </row>
    <row r="41" customFormat="false" ht="12.75" hidden="false" customHeight="false" outlineLevel="0" collapsed="false">
      <c r="C41" s="73"/>
      <c r="E41" s="115"/>
      <c r="F41" s="116"/>
    </row>
    <row r="42" customFormat="false" ht="12.75" hidden="false" customHeight="false" outlineLevel="0" collapsed="false">
      <c r="C42" s="73"/>
      <c r="E42" s="115"/>
      <c r="F42" s="116"/>
      <c r="H42" s="130"/>
      <c r="I42" s="121"/>
    </row>
    <row r="43" customFormat="false" ht="12.75" hidden="false" customHeight="false" outlineLevel="0" collapsed="false">
      <c r="C43" s="73"/>
      <c r="E43" s="115"/>
      <c r="F43" s="116"/>
      <c r="H43" s="130"/>
      <c r="I43" s="121"/>
    </row>
    <row r="44" customFormat="false" ht="47.25" hidden="false" customHeight="true" outlineLevel="0" collapsed="false">
      <c r="C44" s="73"/>
      <c r="E44" s="115"/>
      <c r="F44" s="116"/>
      <c r="H44" s="129"/>
      <c r="I44" s="95"/>
      <c r="J44" s="58"/>
    </row>
    <row r="45" customFormat="false" ht="12.75" hidden="false" customHeight="false" outlineLevel="0" collapsed="false">
      <c r="C45" s="73"/>
      <c r="H45" s="115"/>
      <c r="I45" s="116"/>
    </row>
    <row r="46" customFormat="false" ht="13.5" hidden="false" customHeight="false" outlineLevel="0" collapsed="false">
      <c r="C46" s="73" t="s">
        <v>44</v>
      </c>
      <c r="D46" s="82" t="n">
        <f aca="false">-(E25*F25)*16</f>
        <v>-342800</v>
      </c>
      <c r="H46" s="115"/>
      <c r="I46" s="116"/>
    </row>
    <row r="47" customFormat="false" ht="12.75" hidden="false" customHeight="false" outlineLevel="0" collapsed="false">
      <c r="C47" s="73" t="s">
        <v>45</v>
      </c>
      <c r="D47" s="85" t="n">
        <f aca="false">(H25*I25)*16</f>
        <v>455200</v>
      </c>
      <c r="H47" s="115"/>
      <c r="I47" s="116"/>
      <c r="J47" s="78"/>
      <c r="K47" s="79"/>
    </row>
    <row r="48" customFormat="false" ht="12.75" hidden="false" customHeight="false" outlineLevel="0" collapsed="false">
      <c r="C48" s="73"/>
      <c r="D48" s="74" t="n">
        <f aca="false">D47+D46</f>
        <v>112400</v>
      </c>
      <c r="H48" s="115"/>
      <c r="I48" s="116"/>
      <c r="J48" s="80" t="s">
        <v>33</v>
      </c>
      <c r="K48" s="81"/>
    </row>
    <row r="49" customFormat="false" ht="16.5" hidden="false" customHeight="false" outlineLevel="0" collapsed="false">
      <c r="C49" s="73"/>
      <c r="D49" s="74"/>
      <c r="E49" s="74"/>
      <c r="H49" s="115"/>
      <c r="I49" s="116"/>
      <c r="J49" s="83" t="n">
        <f aca="false">H53+D48</f>
        <v>36800</v>
      </c>
      <c r="K49" s="84"/>
    </row>
    <row r="50" customFormat="false" ht="41.25" hidden="false" customHeight="true" outlineLevel="0" collapsed="false">
      <c r="C50" s="73"/>
      <c r="D50" s="74"/>
      <c r="H50" s="115"/>
      <c r="I50" s="116"/>
    </row>
    <row r="51" customFormat="false" ht="15.75" hidden="false" customHeight="false" outlineLevel="0" collapsed="false">
      <c r="C51" s="50" t="s">
        <v>63</v>
      </c>
      <c r="D51" s="46" t="s">
        <v>29</v>
      </c>
      <c r="E51" s="0" t="n">
        <f aca="false">M4</f>
        <v>100</v>
      </c>
      <c r="G51" s="41" t="n">
        <f aca="false">E3-0.25</f>
        <v>47.25</v>
      </c>
      <c r="H51" s="74" t="n">
        <f aca="false">(G51*E51)*-16</f>
        <v>-75600</v>
      </c>
      <c r="I51" s="116"/>
    </row>
    <row r="52" customFormat="false" ht="12.75" hidden="false" customHeight="false" outlineLevel="0" collapsed="false">
      <c r="C52" s="73"/>
      <c r="D52" s="46" t="s">
        <v>31</v>
      </c>
      <c r="E52" s="60" t="n">
        <v>0</v>
      </c>
      <c r="F52" s="60"/>
      <c r="G52" s="113" t="n">
        <f aca="false">E3+0.25</f>
        <v>47.75</v>
      </c>
      <c r="H52" s="75" t="n">
        <f aca="false">(G52*E52)*-16</f>
        <v>-0</v>
      </c>
    </row>
    <row r="53" customFormat="false" ht="12" hidden="false" customHeight="true" outlineLevel="0" collapsed="false">
      <c r="C53" s="73"/>
      <c r="E53" s="0" t="n">
        <f aca="false">E52+E51</f>
        <v>100</v>
      </c>
      <c r="H53" s="74" t="n">
        <f aca="false">SUM(H51:H52)</f>
        <v>-75600</v>
      </c>
    </row>
    <row r="54" customFormat="false" ht="12.75" hidden="false" customHeight="true" outlineLevel="0" collapsed="false">
      <c r="C54" s="73" t="s">
        <v>34</v>
      </c>
    </row>
    <row r="55" customFormat="false" ht="15.75" hidden="false" customHeight="true" outlineLevel="0" collapsed="false">
      <c r="C55" s="73" t="s">
        <v>81</v>
      </c>
    </row>
    <row r="56" customFormat="false" ht="15.75" hidden="false" customHeight="true" outlineLevel="0" collapsed="false">
      <c r="C56" s="73"/>
    </row>
    <row r="57" customFormat="false" ht="12.75" hidden="false" customHeight="false" outlineLevel="0" collapsed="false">
      <c r="B57" s="78"/>
      <c r="C57" s="141"/>
      <c r="D57" s="142"/>
      <c r="E57" s="143" t="s">
        <v>92</v>
      </c>
      <c r="F57" s="142"/>
      <c r="G57" s="144" t="s">
        <v>93</v>
      </c>
      <c r="H57" s="142"/>
      <c r="I57" s="142"/>
      <c r="J57" s="79"/>
    </row>
    <row r="58" customFormat="false" ht="12.75" hidden="false" customHeight="false" outlineLevel="0" collapsed="false">
      <c r="B58" s="145"/>
      <c r="C58" s="146"/>
      <c r="D58" s="58"/>
      <c r="E58" s="147" t="s">
        <v>94</v>
      </c>
      <c r="F58" s="58"/>
      <c r="G58" s="147" t="s">
        <v>19</v>
      </c>
      <c r="H58" s="147" t="s">
        <v>95</v>
      </c>
      <c r="I58" s="58"/>
      <c r="J58" s="148" t="s">
        <v>96</v>
      </c>
    </row>
    <row r="59" customFormat="false" ht="12.75" hidden="false" customHeight="false" outlineLevel="0" collapsed="false">
      <c r="B59" s="145"/>
      <c r="C59" s="146" t="s">
        <v>97</v>
      </c>
      <c r="D59" s="58"/>
      <c r="E59" s="149" t="n">
        <f aca="false">FEB21!E3</f>
        <v>46.24</v>
      </c>
      <c r="F59" s="58"/>
      <c r="G59" s="150" t="n">
        <f aca="false">E3</f>
        <v>47.5</v>
      </c>
      <c r="H59" s="151" t="n">
        <v>-250</v>
      </c>
      <c r="I59" s="58"/>
      <c r="J59" s="152" t="n">
        <f aca="false">((E59-G59)*H59)*16</f>
        <v>5039.99999999999</v>
      </c>
    </row>
    <row r="60" customFormat="false" ht="12.75" hidden="false" customHeight="false" outlineLevel="0" collapsed="false">
      <c r="B60" s="145"/>
      <c r="C60" s="58"/>
      <c r="D60" s="22"/>
      <c r="E60" s="58"/>
      <c r="F60" s="58"/>
      <c r="G60" s="58"/>
      <c r="H60" s="58"/>
      <c r="I60" s="58"/>
      <c r="J60" s="152"/>
    </row>
    <row r="61" customFormat="false" ht="12.75" hidden="false" customHeight="false" outlineLevel="0" collapsed="false">
      <c r="B61" s="145"/>
      <c r="C61" s="146"/>
      <c r="D61" s="58"/>
      <c r="E61" s="147" t="s">
        <v>98</v>
      </c>
      <c r="F61" s="58"/>
      <c r="G61" s="147" t="s">
        <v>99</v>
      </c>
      <c r="H61" s="151"/>
      <c r="I61" s="58"/>
      <c r="J61" s="152"/>
    </row>
    <row r="62" customFormat="false" ht="12.75" hidden="false" customHeight="false" outlineLevel="0" collapsed="false">
      <c r="B62" s="145"/>
      <c r="C62" s="146"/>
      <c r="D62" s="58"/>
      <c r="E62" s="149" t="n">
        <v>49.25</v>
      </c>
      <c r="F62" s="58"/>
      <c r="G62" s="150" t="n">
        <v>48.75</v>
      </c>
      <c r="H62" s="151" t="n">
        <v>50</v>
      </c>
      <c r="I62" s="58"/>
      <c r="J62" s="152" t="n">
        <f aca="false">((G62-E62)*16000)</f>
        <v>-8000</v>
      </c>
    </row>
    <row r="63" customFormat="false" ht="12.75" hidden="false" customHeight="false" outlineLevel="0" collapsed="false">
      <c r="B63" s="145"/>
      <c r="C63" s="146"/>
      <c r="D63" s="58"/>
      <c r="E63" s="147" t="s">
        <v>100</v>
      </c>
      <c r="F63" s="58"/>
      <c r="G63" s="147" t="s">
        <v>99</v>
      </c>
      <c r="H63" s="151"/>
      <c r="I63" s="58"/>
      <c r="J63" s="152"/>
    </row>
    <row r="64" customFormat="false" ht="12.75" hidden="false" customHeight="false" outlineLevel="0" collapsed="false">
      <c r="B64" s="145"/>
      <c r="C64" s="146"/>
      <c r="D64" s="58"/>
      <c r="E64" s="149" t="n">
        <v>-350</v>
      </c>
      <c r="F64" s="58"/>
      <c r="G64" s="150" t="n">
        <v>49.25</v>
      </c>
      <c r="H64" s="151" t="n">
        <v>50</v>
      </c>
      <c r="I64" s="58"/>
      <c r="J64" s="152" t="n">
        <f aca="false">((G64-E64)*16000)</f>
        <v>6388000</v>
      </c>
    </row>
    <row r="65" customFormat="false" ht="12.75" hidden="false" customHeight="false" outlineLevel="0" collapsed="false">
      <c r="B65" s="145"/>
      <c r="C65" s="146"/>
      <c r="D65" s="58"/>
      <c r="E65" s="58"/>
      <c r="F65" s="58"/>
      <c r="G65" s="58"/>
      <c r="H65" s="151"/>
      <c r="I65" s="58"/>
      <c r="J65" s="152"/>
    </row>
    <row r="66" customFormat="false" ht="13.5" hidden="false" customHeight="false" outlineLevel="0" collapsed="false">
      <c r="B66" s="153"/>
      <c r="C66" s="126"/>
      <c r="D66" s="126"/>
      <c r="E66" s="126"/>
      <c r="F66" s="126"/>
      <c r="G66" s="126"/>
      <c r="H66" s="154"/>
      <c r="I66" s="126"/>
      <c r="J66" s="84"/>
    </row>
    <row r="69" customFormat="false" ht="12.75" hidden="false" customHeight="false" outlineLevel="0" collapsed="false">
      <c r="C69" s="37"/>
    </row>
    <row r="70" customFormat="false" ht="12.75" hidden="false" customHeight="false" outlineLevel="0" collapsed="false">
      <c r="B70" s="37"/>
    </row>
    <row r="73" customFormat="false" ht="15.75" hidden="false" customHeight="false" outlineLevel="0" collapsed="false">
      <c r="B73" s="50" t="s">
        <v>102</v>
      </c>
      <c r="G73" s="72" t="s">
        <v>103</v>
      </c>
    </row>
    <row r="74" customFormat="false" ht="12.75" hidden="false" customHeight="false" outlineLevel="0" collapsed="false">
      <c r="A74" s="46" t="s">
        <v>104</v>
      </c>
      <c r="B74" s="74" t="n">
        <v>47.5</v>
      </c>
      <c r="C74" s="0" t="s">
        <v>105</v>
      </c>
      <c r="D74" s="5" t="n">
        <v>50</v>
      </c>
      <c r="G74" s="74" t="n">
        <v>47.25</v>
      </c>
      <c r="H74" s="0" t="s">
        <v>106</v>
      </c>
      <c r="I74" s="5" t="n">
        <v>50</v>
      </c>
      <c r="J74" s="46" t="s">
        <v>104</v>
      </c>
    </row>
    <row r="75" customFormat="false" ht="12.75" hidden="false" customHeight="false" outlineLevel="0" collapsed="false">
      <c r="A75" s="46" t="s">
        <v>104</v>
      </c>
      <c r="B75" s="74" t="n">
        <v>48.25</v>
      </c>
      <c r="C75" s="0" t="s">
        <v>107</v>
      </c>
      <c r="D75" s="5" t="n">
        <v>50</v>
      </c>
      <c r="G75" s="74" t="n">
        <v>47.25</v>
      </c>
      <c r="H75" s="0" t="s">
        <v>106</v>
      </c>
      <c r="I75" s="5" t="n">
        <v>50</v>
      </c>
      <c r="J75" s="46" t="s">
        <v>104</v>
      </c>
    </row>
    <row r="76" customFormat="false" ht="12.75" hidden="false" customHeight="false" outlineLevel="0" collapsed="false">
      <c r="A76" s="46" t="s">
        <v>104</v>
      </c>
      <c r="B76" s="74" t="n">
        <v>48.5</v>
      </c>
      <c r="C76" s="0" t="s">
        <v>108</v>
      </c>
      <c r="D76" s="5" t="n">
        <v>50</v>
      </c>
      <c r="G76" s="74" t="n">
        <v>47.5</v>
      </c>
      <c r="H76" s="0" t="s">
        <v>106</v>
      </c>
      <c r="I76" s="5" t="n">
        <v>50</v>
      </c>
      <c r="J76" s="46" t="s">
        <v>104</v>
      </c>
    </row>
    <row r="77" customFormat="false" ht="12.75" hidden="false" customHeight="false" outlineLevel="0" collapsed="false">
      <c r="A77" s="46" t="s">
        <v>104</v>
      </c>
      <c r="B77" s="74" t="n">
        <v>48.5</v>
      </c>
      <c r="C77" s="7" t="s">
        <v>109</v>
      </c>
      <c r="D77" s="5" t="n">
        <v>50</v>
      </c>
      <c r="G77" s="74" t="n">
        <v>47.5</v>
      </c>
      <c r="H77" s="0" t="s">
        <v>106</v>
      </c>
      <c r="I77" s="5" t="n">
        <v>50</v>
      </c>
      <c r="J77" s="46" t="s">
        <v>104</v>
      </c>
    </row>
    <row r="78" customFormat="false" ht="12.75" hidden="false" customHeight="false" outlineLevel="0" collapsed="false">
      <c r="A78" s="46" t="s">
        <v>104</v>
      </c>
      <c r="B78" s="115" t="n">
        <v>48.5</v>
      </c>
      <c r="C78" s="0" t="s">
        <v>109</v>
      </c>
      <c r="D78" s="5" t="n">
        <v>50</v>
      </c>
      <c r="G78" s="74" t="n">
        <v>47.5</v>
      </c>
      <c r="H78" s="0" t="s">
        <v>106</v>
      </c>
      <c r="I78" s="5" t="n">
        <v>50</v>
      </c>
      <c r="J78" s="46" t="s">
        <v>104</v>
      </c>
    </row>
    <row r="79" customFormat="false" ht="12.75" hidden="false" customHeight="false" outlineLevel="0" collapsed="false">
      <c r="A79" s="46" t="s">
        <v>104</v>
      </c>
      <c r="B79" s="74" t="n">
        <v>48</v>
      </c>
      <c r="C79" s="0" t="s">
        <v>109</v>
      </c>
      <c r="D79" s="5" t="n">
        <v>50</v>
      </c>
      <c r="G79" s="74" t="n">
        <v>48.55</v>
      </c>
      <c r="H79" s="0" t="s">
        <v>106</v>
      </c>
      <c r="I79" s="5" t="n">
        <v>50</v>
      </c>
      <c r="J79" s="46" t="s">
        <v>104</v>
      </c>
    </row>
    <row r="80" customFormat="false" ht="12.75" hidden="false" customHeight="false" outlineLevel="0" collapsed="false">
      <c r="A80" s="46" t="s">
        <v>104</v>
      </c>
      <c r="B80" s="74" t="n">
        <v>48.25</v>
      </c>
      <c r="C80" s="0" t="s">
        <v>110</v>
      </c>
      <c r="D80" s="5" t="n">
        <v>50</v>
      </c>
      <c r="G80" s="74" t="n">
        <v>48.75</v>
      </c>
      <c r="H80" s="0" t="s">
        <v>106</v>
      </c>
      <c r="I80" s="5" t="n">
        <v>50</v>
      </c>
      <c r="J80" s="46" t="s">
        <v>104</v>
      </c>
    </row>
    <row r="81" customFormat="false" ht="12.75" hidden="false" customHeight="false" outlineLevel="0" collapsed="false">
      <c r="A81" s="46" t="s">
        <v>104</v>
      </c>
      <c r="B81" s="77" t="n">
        <v>47.75</v>
      </c>
      <c r="C81" s="58" t="s">
        <v>111</v>
      </c>
      <c r="D81" s="105" t="n">
        <v>50</v>
      </c>
      <c r="G81" s="77" t="n">
        <v>48.5</v>
      </c>
      <c r="H81" s="58" t="s">
        <v>106</v>
      </c>
      <c r="I81" s="105" t="n">
        <v>50</v>
      </c>
      <c r="J81" s="46" t="s">
        <v>104</v>
      </c>
    </row>
    <row r="82" customFormat="false" ht="12.75" hidden="false" customHeight="false" outlineLevel="0" collapsed="false">
      <c r="A82" s="46" t="s">
        <v>104</v>
      </c>
      <c r="B82" s="77" t="n">
        <v>47.75</v>
      </c>
      <c r="C82" s="58" t="s">
        <v>112</v>
      </c>
      <c r="D82" s="105" t="n">
        <v>50</v>
      </c>
      <c r="E82" s="77"/>
      <c r="G82" s="77" t="n">
        <v>48.25</v>
      </c>
      <c r="H82" s="58" t="s">
        <v>106</v>
      </c>
      <c r="I82" s="105" t="n">
        <v>50</v>
      </c>
      <c r="J82" s="46" t="s">
        <v>104</v>
      </c>
    </row>
    <row r="83" customFormat="false" ht="12.75" hidden="false" customHeight="false" outlineLevel="0" collapsed="false">
      <c r="A83" s="46" t="s">
        <v>104</v>
      </c>
      <c r="B83" s="77" t="n">
        <v>47.75</v>
      </c>
      <c r="C83" s="22" t="s">
        <v>109</v>
      </c>
      <c r="D83" s="105" t="n">
        <v>50</v>
      </c>
      <c r="E83" s="74"/>
      <c r="G83" s="77" t="n">
        <v>47.5</v>
      </c>
      <c r="H83" s="22" t="s">
        <v>113</v>
      </c>
      <c r="I83" s="105" t="n">
        <v>50</v>
      </c>
      <c r="J83" s="46" t="s">
        <v>104</v>
      </c>
    </row>
    <row r="84" customFormat="false" ht="12.75" hidden="false" customHeight="false" outlineLevel="0" collapsed="false">
      <c r="A84" s="46" t="s">
        <v>104</v>
      </c>
      <c r="B84" s="77" t="n">
        <v>47.5</v>
      </c>
      <c r="C84" s="22" t="s">
        <v>114</v>
      </c>
      <c r="D84" s="105" t="n">
        <v>50</v>
      </c>
      <c r="E84" s="74"/>
      <c r="G84" s="77" t="n">
        <v>47.75</v>
      </c>
      <c r="H84" s="22" t="s">
        <v>108</v>
      </c>
      <c r="I84" s="105" t="n">
        <v>50</v>
      </c>
      <c r="J84" s="46" t="s">
        <v>104</v>
      </c>
    </row>
    <row r="85" customFormat="false" ht="12.75" hidden="false" customHeight="false" outlineLevel="0" collapsed="false">
      <c r="A85" s="46" t="s">
        <v>104</v>
      </c>
      <c r="B85" s="77" t="n">
        <v>47.25</v>
      </c>
      <c r="C85" s="22" t="s">
        <v>119</v>
      </c>
      <c r="D85" s="105" t="n">
        <v>50</v>
      </c>
      <c r="E85" s="74"/>
      <c r="G85" s="118" t="n">
        <v>48.5</v>
      </c>
      <c r="H85" s="159" t="s">
        <v>106</v>
      </c>
      <c r="I85" s="106" t="n">
        <v>50</v>
      </c>
      <c r="J85" s="160" t="s">
        <v>127</v>
      </c>
    </row>
    <row r="86" customFormat="false" ht="12.75" hidden="false" customHeight="false" outlineLevel="0" collapsed="false">
      <c r="A86" s="160" t="s">
        <v>128</v>
      </c>
      <c r="B86" s="118" t="n">
        <v>47.5</v>
      </c>
      <c r="C86" s="159" t="s">
        <v>86</v>
      </c>
      <c r="D86" s="106" t="n">
        <v>50</v>
      </c>
      <c r="E86" s="74"/>
      <c r="G86" s="118" t="n">
        <v>48</v>
      </c>
      <c r="H86" s="159" t="s">
        <v>129</v>
      </c>
      <c r="I86" s="106" t="n">
        <v>50</v>
      </c>
      <c r="J86" s="161" t="n">
        <v>36950</v>
      </c>
    </row>
    <row r="87" customFormat="false" ht="12.75" hidden="false" customHeight="false" outlineLevel="0" collapsed="false">
      <c r="A87" s="162" t="n">
        <v>36950</v>
      </c>
      <c r="B87" s="118" t="n">
        <v>48</v>
      </c>
      <c r="C87" s="159" t="s">
        <v>125</v>
      </c>
      <c r="D87" s="106" t="n">
        <v>50</v>
      </c>
      <c r="E87" s="74"/>
      <c r="G87" s="108"/>
      <c r="H87" s="22"/>
      <c r="I87" s="109"/>
      <c r="J87" s="163"/>
    </row>
    <row r="88" customFormat="false" ht="12.75" hidden="false" customHeight="false" outlineLevel="0" collapsed="false">
      <c r="A88" s="69"/>
      <c r="B88" s="77"/>
      <c r="C88" s="22"/>
      <c r="D88" s="105"/>
      <c r="E88" s="74"/>
      <c r="G88" s="108"/>
      <c r="H88" s="22"/>
      <c r="I88" s="109"/>
      <c r="J88" s="163"/>
    </row>
    <row r="89" customFormat="false" ht="12.75" hidden="false" customHeight="false" outlineLevel="0" collapsed="false">
      <c r="B89" s="74" t="n">
        <f aca="false">AVERAGE(B74:B87)</f>
        <v>47.9285714285714</v>
      </c>
      <c r="D89" s="5" t="n">
        <f aca="false">SUM(D74:D87)</f>
        <v>700</v>
      </c>
      <c r="E89" s="74"/>
      <c r="G89" s="74" t="n">
        <f aca="false">AVERAGE(G74:G86)</f>
        <v>47.9076923076923</v>
      </c>
      <c r="I89" s="5" t="n">
        <f aca="false">SUM(I74:I86)</f>
        <v>650</v>
      </c>
    </row>
    <row r="90" customFormat="false" ht="12.75" hidden="false" customHeight="false" outlineLevel="0" collapsed="false">
      <c r="B90" s="74"/>
      <c r="E90" s="74"/>
    </row>
    <row r="91" customFormat="false" ht="12.75" hidden="false" customHeight="false" outlineLevel="0" collapsed="false">
      <c r="B91" s="74"/>
    </row>
    <row r="92" customFormat="false" ht="12.75" hidden="false" customHeight="false" outlineLevel="0" collapsed="false">
      <c r="B92" s="74"/>
    </row>
    <row r="93" customFormat="false" ht="12.75" hidden="false" customHeight="false" outlineLevel="0" collapsed="false">
      <c r="A93" s="37" t="s">
        <v>116</v>
      </c>
      <c r="B93" s="156" t="n">
        <f aca="false">(I89*16)*3</f>
        <v>31200</v>
      </c>
      <c r="D93" s="157" t="n">
        <f aca="false">(G89-B89)*B93</f>
        <v>-651.428571428846</v>
      </c>
    </row>
    <row r="94" customFormat="false" ht="13.5" hidden="false" customHeight="true" outlineLevel="0" collapsed="false">
      <c r="A94" s="37"/>
      <c r="B94" s="40" t="s">
        <v>117</v>
      </c>
    </row>
    <row r="95" customFormat="false" ht="12.75" hidden="false" customHeight="false" outlineLevel="0" collapsed="false">
      <c r="A95" s="37"/>
      <c r="B95" s="74"/>
    </row>
    <row r="96" customFormat="false" ht="12.75" hidden="false" customHeight="false" outlineLevel="0" collapsed="false">
      <c r="A96" s="37"/>
    </row>
    <row r="97" customFormat="false" ht="12.75" hidden="false" customHeight="false" outlineLevel="0" collapsed="false">
      <c r="A97" s="37"/>
    </row>
    <row r="98" customFormat="false" ht="12.75" hidden="false" customHeight="false" outlineLevel="0" collapsed="false">
      <c r="A98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N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4" activeCellId="0" sqref="D13:D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99"/>
    <col collapsed="false" customWidth="true" hidden="false" outlineLevel="0" max="4" min="4" style="0" width="15.56"/>
    <col collapsed="false" customWidth="true" hidden="false" outlineLevel="0" max="9" min="9" style="0" width="11.28"/>
    <col collapsed="false" customWidth="true" hidden="false" outlineLevel="0" max="12" min="12" style="0" width="12.7"/>
  </cols>
  <sheetData>
    <row r="2" customFormat="false" ht="15.75" hidden="false" customHeight="false" outlineLevel="0" collapsed="false">
      <c r="C2" s="38" t="s">
        <v>23</v>
      </c>
      <c r="E2" s="69" t="n">
        <v>36927</v>
      </c>
    </row>
    <row r="3" customFormat="false" ht="12.75" hidden="false" customHeight="false" outlineLevel="0" collapsed="false">
      <c r="D3" s="1" t="s">
        <v>24</v>
      </c>
      <c r="E3" s="70" t="n">
        <v>57.5</v>
      </c>
      <c r="L3" s="37" t="s">
        <v>25</v>
      </c>
    </row>
    <row r="4" customFormat="false" ht="12.75" hidden="false" customHeight="false" outlineLevel="0" collapsed="false">
      <c r="D4" s="1"/>
      <c r="E4" s="71"/>
    </row>
    <row r="5" customFormat="false" ht="15.75" hidden="false" customHeight="false" outlineLevel="0" collapsed="false">
      <c r="E5" s="72" t="s">
        <v>26</v>
      </c>
      <c r="F5" s="1" t="s">
        <v>27</v>
      </c>
      <c r="H5" s="72" t="s">
        <v>28</v>
      </c>
      <c r="I5" s="1" t="s">
        <v>27</v>
      </c>
      <c r="L5" s="0" t="s">
        <v>29</v>
      </c>
      <c r="M5" s="0" t="n">
        <v>100</v>
      </c>
    </row>
    <row r="6" customFormat="false" ht="12.75" hidden="false" customHeight="false" outlineLevel="0" collapsed="false">
      <c r="D6" s="73" t="s">
        <v>30</v>
      </c>
      <c r="E6" s="74" t="n">
        <v>53</v>
      </c>
      <c r="F6" s="5" t="n">
        <v>50</v>
      </c>
      <c r="H6" s="74" t="n">
        <v>58</v>
      </c>
      <c r="I6" s="5" t="n">
        <v>50</v>
      </c>
      <c r="L6" s="0" t="s">
        <v>31</v>
      </c>
      <c r="M6" s="60" t="n">
        <v>-600</v>
      </c>
      <c r="N6" s="60"/>
    </row>
    <row r="7" customFormat="false" ht="12.75" hidden="false" customHeight="false" outlineLevel="0" collapsed="false">
      <c r="C7" s="73"/>
      <c r="E7" s="74" t="n">
        <v>57</v>
      </c>
      <c r="F7" s="5" t="n">
        <v>50</v>
      </c>
      <c r="H7" s="74" t="n">
        <v>58</v>
      </c>
      <c r="I7" s="5" t="n">
        <v>50</v>
      </c>
      <c r="M7" s="58"/>
      <c r="N7" s="58"/>
    </row>
    <row r="8" customFormat="false" ht="12.75" hidden="false" customHeight="false" outlineLevel="0" collapsed="false">
      <c r="C8" s="73"/>
      <c r="E8" s="74" t="n">
        <v>58</v>
      </c>
      <c r="F8" s="5" t="n">
        <v>50</v>
      </c>
      <c r="H8" s="74" t="n">
        <v>58</v>
      </c>
      <c r="I8" s="5" t="n">
        <v>50</v>
      </c>
      <c r="M8" s="0" t="n">
        <f aca="false">M6+M5</f>
        <v>-500</v>
      </c>
      <c r="N8" s="0" t="s">
        <v>32</v>
      </c>
    </row>
    <row r="9" customFormat="false" ht="12.75" hidden="false" customHeight="false" outlineLevel="0" collapsed="false">
      <c r="C9" s="73"/>
      <c r="E9" s="74" t="n">
        <v>58</v>
      </c>
      <c r="F9" s="5" t="n">
        <v>50</v>
      </c>
      <c r="H9" s="74" t="n">
        <v>57</v>
      </c>
      <c r="I9" s="5" t="n">
        <v>50</v>
      </c>
    </row>
    <row r="10" customFormat="false" ht="12.75" hidden="false" customHeight="false" outlineLevel="0" collapsed="false">
      <c r="C10" s="73"/>
      <c r="E10" s="74" t="n">
        <v>57.5</v>
      </c>
      <c r="F10" s="5" t="n">
        <v>50</v>
      </c>
      <c r="H10" s="74" t="n">
        <v>58</v>
      </c>
      <c r="I10" s="5" t="n">
        <v>50</v>
      </c>
    </row>
    <row r="11" customFormat="false" ht="12.75" hidden="false" customHeight="false" outlineLevel="0" collapsed="false">
      <c r="C11" s="73"/>
      <c r="E11" s="74" t="n">
        <v>58</v>
      </c>
      <c r="F11" s="5" t="n">
        <v>50</v>
      </c>
      <c r="H11" s="75" t="n">
        <v>59</v>
      </c>
      <c r="I11" s="76" t="n">
        <v>50</v>
      </c>
      <c r="J11" s="60"/>
    </row>
    <row r="12" customFormat="false" ht="12.75" hidden="false" customHeight="false" outlineLevel="0" collapsed="false">
      <c r="C12" s="73"/>
      <c r="E12" s="74" t="n">
        <v>57</v>
      </c>
      <c r="F12" s="5" t="n">
        <v>50</v>
      </c>
      <c r="H12" s="74"/>
    </row>
    <row r="13" customFormat="false" ht="12.75" hidden="false" customHeight="false" outlineLevel="0" collapsed="false">
      <c r="C13" s="73"/>
      <c r="E13" s="74" t="n">
        <v>56</v>
      </c>
      <c r="F13" s="5" t="n">
        <v>50</v>
      </c>
      <c r="H13" s="74" t="n">
        <f aca="false">AVERAGE(H6:H11)</f>
        <v>58</v>
      </c>
      <c r="I13" s="5" t="n">
        <f aca="false">SUM(I6:I11)</f>
        <v>300</v>
      </c>
    </row>
    <row r="14" customFormat="false" ht="12.75" hidden="false" customHeight="false" outlineLevel="0" collapsed="false">
      <c r="E14" s="74" t="n">
        <v>56</v>
      </c>
      <c r="F14" s="5" t="n">
        <v>50</v>
      </c>
      <c r="H14" s="74"/>
    </row>
    <row r="15" customFormat="false" ht="12.75" hidden="false" customHeight="false" outlineLevel="0" collapsed="false">
      <c r="E15" s="74" t="n">
        <v>57</v>
      </c>
      <c r="F15" s="5" t="n">
        <v>50</v>
      </c>
      <c r="H15" s="74"/>
    </row>
    <row r="16" customFormat="false" ht="12.75" hidden="false" customHeight="false" outlineLevel="0" collapsed="false">
      <c r="E16" s="74" t="n">
        <v>58</v>
      </c>
      <c r="F16" s="5" t="n">
        <v>50</v>
      </c>
      <c r="H16" s="74"/>
    </row>
    <row r="17" customFormat="false" ht="12.75" hidden="false" customHeight="false" outlineLevel="0" collapsed="false">
      <c r="E17" s="74" t="n">
        <v>57.5</v>
      </c>
      <c r="F17" s="5" t="n">
        <v>50</v>
      </c>
      <c r="H17" s="74"/>
    </row>
    <row r="18" customFormat="false" ht="12.75" hidden="false" customHeight="false" outlineLevel="0" collapsed="false">
      <c r="E18" s="74" t="n">
        <v>57.5</v>
      </c>
      <c r="F18" s="5" t="n">
        <v>50</v>
      </c>
      <c r="H18" s="74"/>
    </row>
    <row r="19" customFormat="false" ht="12.75" hidden="false" customHeight="false" outlineLevel="0" collapsed="false">
      <c r="E19" s="74" t="n">
        <v>57</v>
      </c>
      <c r="F19" s="5" t="n">
        <v>50</v>
      </c>
      <c r="H19" s="74"/>
    </row>
    <row r="20" customFormat="false" ht="12.75" hidden="false" customHeight="false" outlineLevel="0" collapsed="false">
      <c r="D20" s="58"/>
      <c r="E20" s="77" t="n">
        <v>56</v>
      </c>
      <c r="F20" s="5" t="n">
        <v>50</v>
      </c>
      <c r="H20" s="74"/>
    </row>
    <row r="21" customFormat="false" ht="12.75" hidden="false" customHeight="false" outlineLevel="0" collapsed="false">
      <c r="E21" s="75" t="n">
        <v>58.5</v>
      </c>
      <c r="F21" s="76" t="n">
        <v>50</v>
      </c>
      <c r="H21" s="74"/>
    </row>
    <row r="22" customFormat="false" ht="12.75" hidden="false" customHeight="false" outlineLevel="0" collapsed="false">
      <c r="E22" s="74"/>
      <c r="H22" s="74"/>
    </row>
    <row r="23" customFormat="false" ht="13.5" hidden="false" customHeight="false" outlineLevel="0" collapsed="false">
      <c r="E23" s="74" t="n">
        <f aca="false">AVERAGE(E6:E21)</f>
        <v>57</v>
      </c>
      <c r="F23" s="5" t="n">
        <f aca="false">SUM(F6:F21)</f>
        <v>800</v>
      </c>
      <c r="H23" s="74"/>
    </row>
    <row r="24" customFormat="false" ht="12.75" hidden="false" customHeight="false" outlineLevel="0" collapsed="false">
      <c r="E24" s="74"/>
      <c r="H24" s="74"/>
      <c r="L24" s="78"/>
      <c r="M24" s="79"/>
    </row>
    <row r="25" customFormat="false" ht="12.75" hidden="false" customHeight="false" outlineLevel="0" collapsed="false">
      <c r="E25" s="74"/>
      <c r="H25" s="74"/>
      <c r="L25" s="80" t="s">
        <v>33</v>
      </c>
      <c r="M25" s="81"/>
    </row>
    <row r="26" customFormat="false" ht="16.5" hidden="false" customHeight="false" outlineLevel="0" collapsed="false">
      <c r="C26" s="73" t="s">
        <v>34</v>
      </c>
      <c r="D26" s="82" t="n">
        <f aca="false">(E23*F23)*16</f>
        <v>729600</v>
      </c>
      <c r="E26" s="74"/>
      <c r="H26" s="74"/>
      <c r="L26" s="83" t="n">
        <f aca="false">I33+D28</f>
        <v>11600</v>
      </c>
      <c r="M26" s="84"/>
    </row>
    <row r="27" customFormat="false" ht="12.75" hidden="false" customHeight="false" outlineLevel="0" collapsed="false">
      <c r="C27" s="73" t="s">
        <v>35</v>
      </c>
      <c r="D27" s="85" t="n">
        <f aca="false">(H13*I13)*16</f>
        <v>278400</v>
      </c>
      <c r="E27" s="75"/>
      <c r="H27" s="74"/>
    </row>
    <row r="28" customFormat="false" ht="12.75" hidden="false" customHeight="false" outlineLevel="0" collapsed="false">
      <c r="D28" s="74" t="n">
        <f aca="false">D27-D26</f>
        <v>-451200</v>
      </c>
      <c r="E28" s="74"/>
      <c r="H28" s="74"/>
    </row>
    <row r="29" customFormat="false" ht="12.75" hidden="false" customHeight="false" outlineLevel="0" collapsed="false">
      <c r="D29" s="74"/>
      <c r="E29" s="74"/>
      <c r="H29" s="74"/>
    </row>
    <row r="30" customFormat="false" ht="12.75" hidden="false" customHeight="false" outlineLevel="0" collapsed="false">
      <c r="D30" s="74"/>
      <c r="E30" s="74"/>
      <c r="H30" s="74"/>
    </row>
    <row r="31" customFormat="false" ht="12.75" hidden="false" customHeight="false" outlineLevel="0" collapsed="false">
      <c r="B31" s="37" t="s">
        <v>36</v>
      </c>
      <c r="C31" s="37"/>
      <c r="D31" s="0" t="s">
        <v>29</v>
      </c>
      <c r="E31" s="0" t="n">
        <f aca="false">M5</f>
        <v>100</v>
      </c>
      <c r="G31" s="74" t="n">
        <v>57.25</v>
      </c>
      <c r="I31" s="74" t="n">
        <f aca="false">(-G31*E31)*16</f>
        <v>-91600</v>
      </c>
    </row>
    <row r="32" customFormat="false" ht="12.75" hidden="false" customHeight="false" outlineLevel="0" collapsed="false">
      <c r="D32" s="0" t="s">
        <v>31</v>
      </c>
      <c r="E32" s="60" t="n">
        <f aca="false">M6</f>
        <v>-600</v>
      </c>
      <c r="F32" s="60"/>
      <c r="G32" s="75" t="n">
        <v>57.75</v>
      </c>
      <c r="H32" s="60"/>
      <c r="I32" s="75" t="n">
        <f aca="false">(-G32*E32)*16</f>
        <v>554400</v>
      </c>
    </row>
    <row r="33" customFormat="false" ht="12.75" hidden="false" customHeight="false" outlineLevel="0" collapsed="false">
      <c r="E33" s="0" t="n">
        <f aca="false">E32+E31</f>
        <v>-500</v>
      </c>
      <c r="F33" s="0" t="s">
        <v>32</v>
      </c>
      <c r="I33" s="74" t="n">
        <f aca="false">SUM(I31:I32)</f>
        <v>462800</v>
      </c>
    </row>
    <row r="34" customFormat="false" ht="12.75" hidden="false" customHeight="false" outlineLevel="0" collapsed="false">
      <c r="E34" s="74"/>
    </row>
    <row r="36" customFormat="false" ht="12.75" hidden="false" customHeight="false" outlineLevel="0" collapsed="false">
      <c r="J36" s="58"/>
    </row>
    <row r="37" customFormat="false" ht="12.75" hidden="false" customHeight="false" outlineLevel="0" collapsed="false">
      <c r="J37" s="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0.13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4.41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164" t="n">
        <v>36951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44.98</v>
      </c>
      <c r="L3" s="95" t="s">
        <v>38</v>
      </c>
      <c r="M3" s="0" t="n">
        <v>150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0</v>
      </c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  <c r="L5" s="5" t="s">
        <v>31</v>
      </c>
      <c r="M5" s="60" t="n">
        <v>-50</v>
      </c>
      <c r="N5" s="60"/>
    </row>
    <row r="6" customFormat="false" ht="15.75" hidden="false" customHeight="false" outlineLevel="0" collapsed="false">
      <c r="C6" s="50"/>
      <c r="E6" s="74"/>
      <c r="F6" s="5"/>
      <c r="H6" s="77"/>
      <c r="I6" s="105"/>
      <c r="M6" s="58"/>
      <c r="N6" s="58"/>
    </row>
    <row r="7" customFormat="false" ht="12.75" hidden="false" customHeight="false" outlineLevel="0" collapsed="false">
      <c r="C7" s="73"/>
      <c r="E7" s="74"/>
      <c r="F7" s="5"/>
      <c r="H7" s="77"/>
      <c r="I7" s="105"/>
      <c r="M7" s="0" t="n">
        <f aca="false">SUM(M3:M6)</f>
        <v>100</v>
      </c>
      <c r="N7" s="104" t="s">
        <v>48</v>
      </c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</row>
    <row r="11" customFormat="false" ht="12.75" hidden="false" customHeight="false" outlineLevel="0" collapsed="false">
      <c r="C11" s="73"/>
      <c r="E11" s="115"/>
      <c r="F11" s="116"/>
      <c r="H11" s="129"/>
      <c r="I11" s="95"/>
    </row>
    <row r="12" customFormat="false" ht="12.75" hidden="false" customHeight="false" outlineLevel="0" collapsed="false">
      <c r="C12" s="73"/>
      <c r="D12" s="0" t="n">
        <v>1</v>
      </c>
      <c r="E12" s="115" t="n">
        <v>46</v>
      </c>
      <c r="F12" s="116" t="n">
        <v>50</v>
      </c>
      <c r="G12" s="0" t="n">
        <v>1</v>
      </c>
      <c r="H12" s="130" t="n">
        <v>46</v>
      </c>
      <c r="I12" s="116" t="n">
        <v>50</v>
      </c>
    </row>
    <row r="13" customFormat="false" ht="12.75" hidden="false" customHeight="false" outlineLevel="0" collapsed="false">
      <c r="C13" s="73"/>
      <c r="D13" s="0" t="n">
        <v>2</v>
      </c>
      <c r="E13" s="115" t="n">
        <v>46.1</v>
      </c>
      <c r="F13" s="116" t="n">
        <v>50</v>
      </c>
      <c r="G13" s="0" t="n">
        <v>2</v>
      </c>
      <c r="H13" s="130" t="n">
        <v>46.2</v>
      </c>
      <c r="I13" s="116" t="n">
        <v>50</v>
      </c>
    </row>
    <row r="14" customFormat="false" ht="12.75" hidden="false" customHeight="false" outlineLevel="0" collapsed="false">
      <c r="C14" s="73"/>
      <c r="D14" s="0" t="n">
        <v>3</v>
      </c>
      <c r="E14" s="115" t="n">
        <v>46.1</v>
      </c>
      <c r="F14" s="116" t="n">
        <v>50</v>
      </c>
      <c r="G14" s="0" t="n">
        <v>3</v>
      </c>
      <c r="H14" s="130" t="n">
        <v>46.15</v>
      </c>
      <c r="I14" s="116" t="n">
        <v>50</v>
      </c>
    </row>
    <row r="15" customFormat="false" ht="12.75" hidden="false" customHeight="false" outlineLevel="0" collapsed="false">
      <c r="C15" s="73"/>
      <c r="D15" s="0" t="n">
        <v>4</v>
      </c>
      <c r="E15" s="115" t="n">
        <v>45.9</v>
      </c>
      <c r="F15" s="116" t="n">
        <v>50</v>
      </c>
      <c r="G15" s="0" t="n">
        <v>4</v>
      </c>
      <c r="H15" s="130" t="n">
        <v>45.6</v>
      </c>
      <c r="I15" s="116" t="n">
        <v>50</v>
      </c>
    </row>
    <row r="16" customFormat="false" ht="12.75" hidden="false" customHeight="false" outlineLevel="0" collapsed="false">
      <c r="C16" s="73"/>
      <c r="D16" s="0" t="n">
        <v>5</v>
      </c>
      <c r="E16" s="115" t="n">
        <v>45.9</v>
      </c>
      <c r="F16" s="116" t="n">
        <v>50</v>
      </c>
      <c r="G16" s="0" t="n">
        <v>5</v>
      </c>
      <c r="H16" s="130" t="n">
        <v>45.25</v>
      </c>
      <c r="I16" s="116" t="n">
        <v>50</v>
      </c>
    </row>
    <row r="17" customFormat="false" ht="12.75" hidden="false" customHeight="false" outlineLevel="0" collapsed="false">
      <c r="C17" s="73"/>
      <c r="D17" s="0" t="n">
        <v>6</v>
      </c>
      <c r="E17" s="115" t="n">
        <v>45.75</v>
      </c>
      <c r="F17" s="116" t="n">
        <v>50</v>
      </c>
      <c r="G17" s="0" t="n">
        <v>6</v>
      </c>
      <c r="H17" s="130" t="n">
        <v>44</v>
      </c>
      <c r="I17" s="116" t="n">
        <v>50</v>
      </c>
    </row>
    <row r="18" customFormat="false" ht="12.75" hidden="false" customHeight="false" outlineLevel="0" collapsed="false">
      <c r="C18" s="73"/>
      <c r="D18" s="0" t="n">
        <v>7</v>
      </c>
      <c r="E18" s="115" t="n">
        <v>45</v>
      </c>
      <c r="F18" s="116" t="n">
        <v>50</v>
      </c>
      <c r="G18" s="0" t="n">
        <v>7</v>
      </c>
      <c r="H18" s="130" t="n">
        <v>46.1</v>
      </c>
      <c r="I18" s="116" t="n">
        <v>50</v>
      </c>
    </row>
    <row r="19" customFormat="false" ht="12.75" hidden="false" customHeight="false" outlineLevel="0" collapsed="false">
      <c r="C19" s="73"/>
      <c r="D19" s="0" t="n">
        <v>8</v>
      </c>
      <c r="E19" s="115" t="n">
        <v>44</v>
      </c>
      <c r="F19" s="116" t="n">
        <v>50</v>
      </c>
      <c r="G19" s="0" t="n">
        <v>8</v>
      </c>
      <c r="H19" s="130" t="n">
        <v>43</v>
      </c>
      <c r="I19" s="116" t="n">
        <v>50</v>
      </c>
    </row>
    <row r="20" customFormat="false" ht="12.75" hidden="false" customHeight="false" outlineLevel="0" collapsed="false">
      <c r="C20" s="73"/>
      <c r="D20" s="0" t="n">
        <v>9</v>
      </c>
      <c r="E20" s="115" t="n">
        <v>46</v>
      </c>
      <c r="F20" s="116" t="n">
        <v>50</v>
      </c>
      <c r="G20" s="0" t="n">
        <v>9</v>
      </c>
      <c r="H20" s="130" t="n">
        <v>43.25</v>
      </c>
      <c r="I20" s="116" t="n">
        <v>50</v>
      </c>
    </row>
    <row r="21" customFormat="false" ht="12.75" hidden="false" customHeight="false" outlineLevel="0" collapsed="false">
      <c r="C21" s="73"/>
      <c r="D21" s="0" t="n">
        <v>10</v>
      </c>
      <c r="E21" s="115" t="n">
        <v>43.25</v>
      </c>
      <c r="F21" s="116" t="n">
        <v>50</v>
      </c>
      <c r="G21" s="0" t="n">
        <v>10</v>
      </c>
      <c r="H21" s="130" t="n">
        <v>43.5</v>
      </c>
      <c r="I21" s="116" t="n">
        <v>50</v>
      </c>
    </row>
    <row r="22" customFormat="false" ht="12.75" hidden="false" customHeight="false" outlineLevel="0" collapsed="false">
      <c r="C22" s="73"/>
      <c r="D22" s="0" t="n">
        <v>11</v>
      </c>
      <c r="E22" s="115" t="n">
        <v>45</v>
      </c>
      <c r="F22" s="116" t="n">
        <v>50</v>
      </c>
      <c r="G22" s="0" t="n">
        <v>11</v>
      </c>
      <c r="H22" s="130" t="n">
        <v>43.75</v>
      </c>
      <c r="I22" s="116" t="n">
        <v>50</v>
      </c>
    </row>
    <row r="23" customFormat="false" ht="12.75" hidden="false" customHeight="false" outlineLevel="0" collapsed="false">
      <c r="C23" s="73"/>
      <c r="D23" s="0" t="n">
        <v>12</v>
      </c>
      <c r="E23" s="115"/>
      <c r="F23" s="116"/>
      <c r="G23" s="0" t="n">
        <v>12</v>
      </c>
      <c r="H23" s="130" t="n">
        <v>44</v>
      </c>
      <c r="I23" s="116" t="n">
        <v>50</v>
      </c>
    </row>
    <row r="24" customFormat="false" ht="12.75" hidden="false" customHeight="false" outlineLevel="0" collapsed="false">
      <c r="C24" s="73"/>
      <c r="D24" s="0" t="n">
        <v>13</v>
      </c>
      <c r="E24" s="115"/>
      <c r="F24" s="116"/>
      <c r="G24" s="0" t="n">
        <v>13</v>
      </c>
      <c r="H24" s="130" t="n">
        <v>43.75</v>
      </c>
      <c r="I24" s="116" t="n">
        <v>50</v>
      </c>
    </row>
    <row r="25" customFormat="false" ht="12.75" hidden="false" customHeight="false" outlineLevel="0" collapsed="false">
      <c r="C25" s="73"/>
      <c r="D25" s="0" t="n">
        <v>14</v>
      </c>
      <c r="E25" s="115"/>
      <c r="F25" s="116"/>
      <c r="G25" s="0" t="n">
        <v>14</v>
      </c>
      <c r="H25" s="130"/>
      <c r="I25" s="116"/>
    </row>
    <row r="26" customFormat="false" ht="12.75" hidden="false" customHeight="false" outlineLevel="0" collapsed="false">
      <c r="C26" s="73"/>
      <c r="D26" s="0" t="n">
        <v>15</v>
      </c>
      <c r="E26" s="115"/>
      <c r="F26" s="116"/>
      <c r="G26" s="0" t="n">
        <v>15</v>
      </c>
      <c r="H26" s="130"/>
      <c r="I26" s="116"/>
    </row>
    <row r="27" customFormat="false" ht="12.75" hidden="false" customHeight="false" outlineLevel="0" collapsed="false">
      <c r="C27" s="73"/>
      <c r="D27" s="0" t="n">
        <v>16</v>
      </c>
      <c r="E27" s="115"/>
      <c r="F27" s="116"/>
      <c r="G27" s="0" t="n">
        <v>16</v>
      </c>
      <c r="H27" s="130"/>
      <c r="I27" s="116"/>
    </row>
    <row r="28" customFormat="false" ht="12.75" hidden="false" customHeight="false" outlineLevel="0" collapsed="false">
      <c r="C28" s="73"/>
      <c r="D28" s="0" t="n">
        <v>17</v>
      </c>
      <c r="E28" s="115"/>
      <c r="F28" s="116"/>
      <c r="G28" s="0" t="n">
        <v>17</v>
      </c>
      <c r="H28" s="130"/>
      <c r="I28" s="116"/>
    </row>
    <row r="29" customFormat="false" ht="12.75" hidden="false" customHeight="false" outlineLevel="0" collapsed="false">
      <c r="C29" s="73"/>
      <c r="D29" s="0" t="n">
        <v>18</v>
      </c>
      <c r="E29" s="115"/>
      <c r="F29" s="116"/>
      <c r="G29" s="0" t="n">
        <v>18</v>
      </c>
      <c r="H29" s="130"/>
      <c r="I29" s="116"/>
    </row>
    <row r="30" customFormat="false" ht="12.75" hidden="false" customHeight="false" outlineLevel="0" collapsed="false">
      <c r="C30" s="73"/>
      <c r="D30" s="0" t="n">
        <v>19</v>
      </c>
      <c r="E30" s="115"/>
      <c r="F30" s="116"/>
      <c r="G30" s="0" t="n">
        <v>19</v>
      </c>
      <c r="H30" s="130"/>
      <c r="I30" s="116"/>
    </row>
    <row r="31" customFormat="false" ht="12.75" hidden="false" customHeight="false" outlineLevel="0" collapsed="false">
      <c r="C31" s="73"/>
      <c r="D31" s="0" t="n">
        <v>20</v>
      </c>
      <c r="E31" s="115"/>
      <c r="F31" s="116"/>
      <c r="G31" s="0" t="n">
        <v>20</v>
      </c>
      <c r="H31" s="130"/>
      <c r="I31" s="116"/>
    </row>
    <row r="32" customFormat="false" ht="12.75" hidden="false" customHeight="false" outlineLevel="0" collapsed="false">
      <c r="C32" s="73"/>
      <c r="E32" s="110"/>
      <c r="F32" s="111"/>
      <c r="H32" s="131"/>
      <c r="I32" s="122"/>
    </row>
    <row r="33" customFormat="false" ht="12.75" hidden="false" customHeight="false" outlineLevel="0" collapsed="false">
      <c r="C33" s="73"/>
      <c r="E33" s="77" t="n">
        <f aca="false">AVERAGE(E11:E31)</f>
        <v>45.3636363636364</v>
      </c>
      <c r="F33" s="105" t="n">
        <f aca="false">SUM(F11:F31)</f>
        <v>550</v>
      </c>
      <c r="H33" s="77" t="n">
        <f aca="false">AVERAGE(H12:H31)</f>
        <v>44.6576923076923</v>
      </c>
      <c r="I33" s="132" t="n">
        <f aca="false">SUM(I12:I31)</f>
        <v>650</v>
      </c>
    </row>
    <row r="34" customFormat="false" ht="12.75" hidden="false" customHeight="false" outlineLevel="0" collapsed="false">
      <c r="C34" s="73"/>
      <c r="E34" s="115"/>
      <c r="F34" s="116"/>
      <c r="H34" s="130"/>
      <c r="I34" s="116"/>
    </row>
    <row r="35" customFormat="false" ht="12.75" hidden="false" customHeight="false" outlineLevel="0" collapsed="false">
      <c r="C35" s="73"/>
      <c r="E35" s="115"/>
      <c r="F35" s="116"/>
      <c r="H35" s="130"/>
      <c r="I35" s="116"/>
    </row>
    <row r="36" customFormat="false" ht="12.75" hidden="false" customHeight="false" outlineLevel="0" collapsed="false">
      <c r="C36" s="73"/>
    </row>
    <row r="37" customFormat="false" ht="47.25" hidden="false" customHeight="true" outlineLevel="0" collapsed="false">
      <c r="C37" s="73"/>
      <c r="E37" s="115"/>
      <c r="F37" s="116"/>
      <c r="H37" s="129"/>
      <c r="I37" s="95"/>
      <c r="J37" s="58"/>
    </row>
    <row r="38" customFormat="false" ht="12.75" hidden="false" customHeight="false" outlineLevel="0" collapsed="false">
      <c r="C38" s="73"/>
      <c r="H38" s="115"/>
      <c r="I38" s="116"/>
    </row>
    <row r="39" customFormat="false" ht="13.5" hidden="false" customHeight="false" outlineLevel="0" collapsed="false">
      <c r="C39" s="73" t="s">
        <v>44</v>
      </c>
      <c r="D39" s="82" t="n">
        <f aca="false">-(E33*F33)*16</f>
        <v>-399200</v>
      </c>
      <c r="H39" s="115"/>
      <c r="I39" s="116"/>
    </row>
    <row r="40" customFormat="false" ht="12.75" hidden="false" customHeight="false" outlineLevel="0" collapsed="false">
      <c r="C40" s="73" t="s">
        <v>45</v>
      </c>
      <c r="D40" s="85" t="n">
        <f aca="false">(H33*I33)*16</f>
        <v>464440</v>
      </c>
      <c r="H40" s="115"/>
      <c r="I40" s="116"/>
      <c r="J40" s="78"/>
      <c r="K40" s="79"/>
    </row>
    <row r="41" customFormat="false" ht="12.75" hidden="false" customHeight="false" outlineLevel="0" collapsed="false">
      <c r="C41" s="73"/>
      <c r="D41" s="74" t="n">
        <f aca="false">D40+D39</f>
        <v>65239.9999999999</v>
      </c>
      <c r="H41" s="115"/>
      <c r="I41" s="116"/>
      <c r="J41" s="80" t="s">
        <v>33</v>
      </c>
      <c r="K41" s="81"/>
    </row>
    <row r="42" customFormat="false" ht="16.5" hidden="false" customHeight="false" outlineLevel="0" collapsed="false">
      <c r="C42" s="73"/>
      <c r="D42" s="74"/>
      <c r="E42" s="74"/>
      <c r="H42" s="115"/>
      <c r="I42" s="116"/>
      <c r="J42" s="83" t="n">
        <f aca="false">H46+D41</f>
        <v>29055.9999999999</v>
      </c>
      <c r="K42" s="84"/>
    </row>
    <row r="43" customFormat="false" ht="41.25" hidden="false" customHeight="true" outlineLevel="0" collapsed="false">
      <c r="C43" s="73"/>
      <c r="D43" s="74"/>
      <c r="H43" s="115"/>
      <c r="I43" s="116"/>
    </row>
    <row r="44" customFormat="false" ht="15.75" hidden="false" customHeight="false" outlineLevel="0" collapsed="false">
      <c r="C44" s="50" t="s">
        <v>63</v>
      </c>
      <c r="D44" s="46" t="s">
        <v>29</v>
      </c>
      <c r="E44" s="0" t="n">
        <f aca="false">M4</f>
        <v>0</v>
      </c>
      <c r="G44" s="41" t="n">
        <f aca="false">E3-0.25</f>
        <v>44.73</v>
      </c>
      <c r="H44" s="74" t="n">
        <f aca="false">(G44*E44)*-16</f>
        <v>-0</v>
      </c>
      <c r="I44" s="116"/>
    </row>
    <row r="45" customFormat="false" ht="12.75" hidden="false" customHeight="false" outlineLevel="0" collapsed="false">
      <c r="C45" s="73"/>
      <c r="D45" s="46" t="s">
        <v>31</v>
      </c>
      <c r="E45" s="60" t="n">
        <f aca="false">M5</f>
        <v>-50</v>
      </c>
      <c r="F45" s="60"/>
      <c r="G45" s="113" t="n">
        <f aca="false">E3+0.25</f>
        <v>45.23</v>
      </c>
      <c r="H45" s="75" t="n">
        <f aca="false">(G45*E45)*16</f>
        <v>-36184</v>
      </c>
    </row>
    <row r="46" customFormat="false" ht="12" hidden="false" customHeight="true" outlineLevel="0" collapsed="false">
      <c r="C46" s="73"/>
      <c r="E46" s="0" t="n">
        <f aca="false">E45+E44</f>
        <v>-50</v>
      </c>
      <c r="H46" s="74" t="n">
        <f aca="false">SUM(H44:H45)</f>
        <v>-36184</v>
      </c>
    </row>
    <row r="47" customFormat="false" ht="12.75" hidden="false" customHeight="true" outlineLevel="0" collapsed="false">
      <c r="C47" s="73" t="s">
        <v>34</v>
      </c>
    </row>
    <row r="48" customFormat="false" ht="15.75" hidden="false" customHeight="true" outlineLevel="0" collapsed="false">
      <c r="C48" s="73" t="s">
        <v>81</v>
      </c>
    </row>
    <row r="49" customFormat="false" ht="15.75" hidden="false" customHeight="true" outlineLevel="0" collapsed="false">
      <c r="C49" s="73"/>
    </row>
    <row r="50" customFormat="false" ht="12.75" hidden="false" customHeight="false" outlineLevel="0" collapsed="false">
      <c r="B50" s="78"/>
      <c r="C50" s="141"/>
      <c r="D50" s="142"/>
      <c r="E50" s="143" t="s">
        <v>92</v>
      </c>
      <c r="F50" s="142"/>
      <c r="G50" s="144" t="s">
        <v>93</v>
      </c>
      <c r="H50" s="142"/>
      <c r="I50" s="142"/>
      <c r="J50" s="79"/>
    </row>
    <row r="51" customFormat="false" ht="12.75" hidden="false" customHeight="false" outlineLevel="0" collapsed="false">
      <c r="B51" s="145"/>
      <c r="C51" s="146"/>
      <c r="D51" s="58"/>
      <c r="E51" s="147" t="s">
        <v>94</v>
      </c>
      <c r="F51" s="58"/>
      <c r="G51" s="147" t="s">
        <v>19</v>
      </c>
      <c r="H51" s="147" t="s">
        <v>95</v>
      </c>
      <c r="I51" s="58"/>
      <c r="J51" s="148" t="s">
        <v>96</v>
      </c>
    </row>
    <row r="52" customFormat="false" ht="15.75" hidden="false" customHeight="false" outlineLevel="0" collapsed="false">
      <c r="B52" s="145"/>
      <c r="C52" s="146" t="s">
        <v>97</v>
      </c>
      <c r="D52" s="165" t="s">
        <v>132</v>
      </c>
      <c r="E52" s="149" t="n">
        <v>51</v>
      </c>
      <c r="F52" s="58"/>
      <c r="G52" s="150" t="n">
        <v>47.75</v>
      </c>
      <c r="H52" s="151" t="n">
        <v>-35200</v>
      </c>
      <c r="I52" s="58"/>
      <c r="J52" s="152" t="n">
        <f aca="false">((E52-G52)*H52)</f>
        <v>-114400</v>
      </c>
    </row>
    <row r="53" customFormat="false" ht="12.75" hidden="false" customHeight="false" outlineLevel="0" collapsed="false">
      <c r="B53" s="145"/>
      <c r="C53" s="58"/>
      <c r="D53" s="22"/>
      <c r="E53" s="58"/>
      <c r="F53" s="58"/>
      <c r="G53" s="58"/>
      <c r="H53" s="58"/>
      <c r="I53" s="58"/>
      <c r="J53" s="152"/>
    </row>
    <row r="54" customFormat="false" ht="15.75" hidden="false" customHeight="false" outlineLevel="0" collapsed="false">
      <c r="B54" s="145"/>
      <c r="C54" s="146"/>
      <c r="D54" s="165" t="s">
        <v>133</v>
      </c>
      <c r="E54" s="147"/>
      <c r="F54" s="58"/>
      <c r="G54" s="147"/>
      <c r="H54" s="151"/>
      <c r="I54" s="58"/>
      <c r="J54" s="152"/>
    </row>
    <row r="55" customFormat="false" ht="12.75" hidden="false" customHeight="false" outlineLevel="0" collapsed="false">
      <c r="B55" s="145"/>
      <c r="C55" s="146"/>
      <c r="D55" s="58"/>
      <c r="E55" s="149"/>
      <c r="F55" s="58"/>
      <c r="G55" s="150"/>
      <c r="H55" s="151"/>
      <c r="I55" s="58"/>
      <c r="J55" s="152"/>
    </row>
    <row r="56" customFormat="false" ht="12.75" hidden="false" customHeight="false" outlineLevel="0" collapsed="false">
      <c r="B56" s="145"/>
      <c r="C56" s="146"/>
      <c r="D56" s="58"/>
      <c r="E56" s="147"/>
      <c r="F56" s="58"/>
      <c r="G56" s="147"/>
      <c r="H56" s="151"/>
      <c r="I56" s="58"/>
      <c r="J56" s="152"/>
    </row>
    <row r="57" customFormat="false" ht="12.75" hidden="false" customHeight="false" outlineLevel="0" collapsed="false">
      <c r="B57" s="145"/>
      <c r="C57" s="146"/>
      <c r="D57" s="58"/>
      <c r="E57" s="149"/>
      <c r="F57" s="58"/>
      <c r="G57" s="150"/>
      <c r="H57" s="151"/>
      <c r="I57" s="58"/>
      <c r="J57" s="152"/>
    </row>
    <row r="58" customFormat="false" ht="12.75" hidden="false" customHeight="false" outlineLevel="0" collapsed="false">
      <c r="B58" s="145"/>
      <c r="C58" s="146"/>
      <c r="D58" s="58"/>
      <c r="E58" s="58"/>
      <c r="F58" s="58"/>
      <c r="G58" s="58"/>
      <c r="H58" s="151"/>
      <c r="I58" s="58"/>
      <c r="J58" s="152"/>
    </row>
    <row r="59" customFormat="false" ht="13.5" hidden="false" customHeight="false" outlineLevel="0" collapsed="false">
      <c r="B59" s="153"/>
      <c r="C59" s="126"/>
      <c r="D59" s="126"/>
      <c r="E59" s="126"/>
      <c r="F59" s="126"/>
      <c r="G59" s="126"/>
      <c r="H59" s="154"/>
      <c r="I59" s="126"/>
      <c r="J59" s="84"/>
    </row>
    <row r="62" customFormat="false" ht="12.75" hidden="false" customHeight="false" outlineLevel="0" collapsed="false">
      <c r="C62" s="37"/>
    </row>
    <row r="63" customFormat="false" ht="12.75" hidden="false" customHeight="false" outlineLevel="0" collapsed="false">
      <c r="B63" s="37"/>
    </row>
    <row r="66" customFormat="false" ht="15.75" hidden="false" customHeight="false" outlineLevel="0" collapsed="false">
      <c r="B66" s="50" t="s">
        <v>102</v>
      </c>
      <c r="G66" s="72" t="s">
        <v>103</v>
      </c>
    </row>
    <row r="67" customFormat="false" ht="12.75" hidden="false" customHeight="false" outlineLevel="0" collapsed="false">
      <c r="A67" s="46" t="s">
        <v>134</v>
      </c>
      <c r="B67" s="74" t="n">
        <v>48.5</v>
      </c>
      <c r="D67" s="5" t="n">
        <v>50</v>
      </c>
      <c r="G67" s="46" t="s">
        <v>134</v>
      </c>
      <c r="H67" s="34" t="n">
        <v>47</v>
      </c>
      <c r="I67" s="5" t="n">
        <v>50</v>
      </c>
      <c r="J67" s="46"/>
    </row>
    <row r="68" customFormat="false" ht="12.75" hidden="false" customHeight="false" outlineLevel="0" collapsed="false">
      <c r="A68" s="46" t="s">
        <v>134</v>
      </c>
      <c r="B68" s="74" t="n">
        <v>47.05</v>
      </c>
      <c r="D68" s="5" t="n">
        <v>50</v>
      </c>
      <c r="G68" s="46" t="s">
        <v>134</v>
      </c>
      <c r="H68" s="34" t="n">
        <v>46.5</v>
      </c>
      <c r="I68" s="5" t="n">
        <v>50</v>
      </c>
      <c r="J68" s="46"/>
    </row>
    <row r="69" customFormat="false" ht="12.75" hidden="false" customHeight="false" outlineLevel="0" collapsed="false">
      <c r="A69" s="46" t="s">
        <v>134</v>
      </c>
      <c r="B69" s="74" t="n">
        <v>47</v>
      </c>
      <c r="D69" s="5" t="n">
        <v>50</v>
      </c>
      <c r="G69" s="46" t="s">
        <v>132</v>
      </c>
      <c r="H69" s="34" t="n">
        <v>52.5</v>
      </c>
      <c r="I69" s="5" t="n">
        <v>50</v>
      </c>
      <c r="J69" s="46"/>
    </row>
    <row r="70" customFormat="false" ht="12.75" hidden="false" customHeight="false" outlineLevel="0" collapsed="false">
      <c r="A70" s="46" t="s">
        <v>134</v>
      </c>
      <c r="B70" s="74" t="n">
        <v>46.5</v>
      </c>
      <c r="C70" s="7"/>
      <c r="D70" s="5" t="n">
        <v>50</v>
      </c>
      <c r="G70" s="46" t="s">
        <v>132</v>
      </c>
      <c r="H70" s="34" t="n">
        <v>51.25</v>
      </c>
      <c r="I70" s="5" t="n">
        <v>50</v>
      </c>
      <c r="J70" s="46"/>
    </row>
    <row r="71" customFormat="false" ht="12.75" hidden="false" customHeight="false" outlineLevel="0" collapsed="false">
      <c r="A71" s="46" t="s">
        <v>132</v>
      </c>
      <c r="B71" s="115" t="n">
        <v>51</v>
      </c>
      <c r="D71" s="5" t="n">
        <v>50</v>
      </c>
      <c r="G71" s="46"/>
      <c r="H71" s="34"/>
      <c r="I71" s="5"/>
      <c r="J71" s="46"/>
    </row>
    <row r="72" customFormat="false" ht="12.75" hidden="false" customHeight="false" outlineLevel="0" collapsed="false">
      <c r="A72" s="46" t="s">
        <v>132</v>
      </c>
      <c r="B72" s="74" t="n">
        <v>52.25</v>
      </c>
      <c r="D72" s="5" t="n">
        <v>50</v>
      </c>
      <c r="G72" s="74"/>
      <c r="H72" s="34"/>
      <c r="I72" s="5"/>
      <c r="J72" s="46"/>
    </row>
    <row r="73" customFormat="false" ht="12.75" hidden="false" customHeight="false" outlineLevel="0" collapsed="false">
      <c r="A73" s="46" t="s">
        <v>132</v>
      </c>
      <c r="B73" s="74" t="n">
        <v>52.5</v>
      </c>
      <c r="D73" s="5" t="n">
        <v>50</v>
      </c>
      <c r="G73" s="74"/>
      <c r="H73" s="34"/>
      <c r="I73" s="5"/>
      <c r="J73" s="46"/>
    </row>
    <row r="74" customFormat="false" ht="12.75" hidden="false" customHeight="false" outlineLevel="0" collapsed="false">
      <c r="A74" s="46" t="s">
        <v>132</v>
      </c>
      <c r="B74" s="77" t="n">
        <v>51.5</v>
      </c>
      <c r="C74" s="58"/>
      <c r="D74" s="5" t="n">
        <v>50</v>
      </c>
      <c r="G74" s="77"/>
      <c r="H74" s="166"/>
      <c r="I74" s="105"/>
      <c r="J74" s="46"/>
    </row>
    <row r="75" customFormat="false" ht="12.75" hidden="false" customHeight="false" outlineLevel="0" collapsed="false">
      <c r="A75" s="46" t="s">
        <v>132</v>
      </c>
      <c r="B75" s="77" t="n">
        <v>51</v>
      </c>
      <c r="C75" s="58"/>
      <c r="D75" s="5" t="n">
        <v>50</v>
      </c>
      <c r="E75" s="77"/>
      <c r="G75" s="77"/>
      <c r="H75" s="166"/>
      <c r="I75" s="105"/>
      <c r="J75" s="46"/>
    </row>
    <row r="76" customFormat="false" ht="12.75" hidden="false" customHeight="false" outlineLevel="0" collapsed="false">
      <c r="A76" s="46" t="s">
        <v>132</v>
      </c>
      <c r="B76" s="77" t="n">
        <v>51.75</v>
      </c>
      <c r="C76" s="22"/>
      <c r="D76" s="5" t="n">
        <v>50</v>
      </c>
      <c r="E76" s="74"/>
      <c r="G76" s="77"/>
      <c r="H76" s="167"/>
      <c r="I76" s="105"/>
      <c r="J76" s="46"/>
    </row>
    <row r="77" customFormat="false" ht="12.75" hidden="false" customHeight="false" outlineLevel="0" collapsed="false">
      <c r="B77" s="77"/>
      <c r="C77" s="22"/>
      <c r="D77" s="105"/>
      <c r="E77" s="74"/>
      <c r="G77" s="77"/>
      <c r="H77" s="22"/>
      <c r="I77" s="105"/>
      <c r="J77" s="46"/>
    </row>
    <row r="78" customFormat="false" ht="12.75" hidden="false" customHeight="false" outlineLevel="0" collapsed="false">
      <c r="B78" s="77"/>
      <c r="C78" s="22"/>
      <c r="D78" s="105"/>
      <c r="E78" s="74"/>
      <c r="G78" s="108"/>
      <c r="H78" s="22"/>
      <c r="I78" s="109"/>
      <c r="J78" s="163"/>
    </row>
    <row r="79" customFormat="false" ht="12.75" hidden="false" customHeight="false" outlineLevel="0" collapsed="false">
      <c r="B79" s="108"/>
      <c r="C79" s="22"/>
      <c r="D79" s="109"/>
      <c r="E79" s="74"/>
      <c r="G79" s="108"/>
      <c r="H79" s="22"/>
      <c r="I79" s="109"/>
      <c r="J79" s="168"/>
    </row>
    <row r="80" customFormat="false" ht="12.75" hidden="false" customHeight="false" outlineLevel="0" collapsed="false">
      <c r="B80" s="108"/>
      <c r="C80" s="22"/>
      <c r="D80" s="109"/>
      <c r="E80" s="74"/>
      <c r="G80" s="108"/>
      <c r="H80" s="22"/>
      <c r="I80" s="109"/>
      <c r="J80" s="163"/>
    </row>
    <row r="81" customFormat="false" ht="12.75" hidden="false" customHeight="false" outlineLevel="0" collapsed="false">
      <c r="B81" s="77"/>
      <c r="C81" s="22"/>
      <c r="D81" s="105"/>
      <c r="E81" s="74"/>
      <c r="G81" s="108"/>
      <c r="H81" s="22"/>
      <c r="I81" s="109"/>
      <c r="J81" s="163"/>
    </row>
    <row r="82" customFormat="false" ht="12.75" hidden="false" customHeight="false" outlineLevel="0" collapsed="false">
      <c r="B82" s="74" t="n">
        <f aca="false">AVERAGE(B67:B80)</f>
        <v>49.905</v>
      </c>
      <c r="D82" s="5" t="n">
        <f aca="false">SUM(D67:D80)</f>
        <v>500</v>
      </c>
      <c r="E82" s="74"/>
      <c r="H82" s="74" t="n">
        <f aca="false">AVERAGE(H67:H79)</f>
        <v>49.3125</v>
      </c>
      <c r="I82" s="5" t="n">
        <f aca="false">SUM(I67:I79)</f>
        <v>200</v>
      </c>
    </row>
    <row r="83" customFormat="false" ht="12.75" hidden="false" customHeight="false" outlineLevel="0" collapsed="false">
      <c r="B83" s="74"/>
      <c r="E83" s="74"/>
    </row>
    <row r="84" customFormat="false" ht="12.75" hidden="false" customHeight="false" outlineLevel="0" collapsed="false">
      <c r="B84" s="74"/>
    </row>
    <row r="85" customFormat="false" ht="12.75" hidden="false" customHeight="false" outlineLevel="0" collapsed="false">
      <c r="B85" s="74"/>
    </row>
    <row r="86" customFormat="false" ht="12.75" hidden="false" customHeight="false" outlineLevel="0" collapsed="false">
      <c r="A86" s="37" t="s">
        <v>116</v>
      </c>
      <c r="B86" s="156"/>
      <c r="D86" s="157"/>
    </row>
    <row r="87" customFormat="false" ht="13.5" hidden="false" customHeight="true" outlineLevel="0" collapsed="false">
      <c r="A87" s="37"/>
      <c r="B87" s="40"/>
    </row>
    <row r="88" customFormat="false" ht="12.75" hidden="false" customHeight="false" outlineLevel="0" collapsed="false">
      <c r="A88" s="37"/>
      <c r="B88" s="74"/>
    </row>
    <row r="89" customFormat="false" ht="12.75" hidden="false" customHeight="false" outlineLevel="0" collapsed="false">
      <c r="A89" s="37"/>
    </row>
    <row r="90" customFormat="false" ht="12.75" hidden="false" customHeight="false" outlineLevel="0" collapsed="false">
      <c r="A90" s="37"/>
    </row>
    <row r="91" customFormat="false" ht="12.75" hidden="false" customHeight="false" outlineLevel="0" collapsed="false">
      <c r="A91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4" activeCellId="0" sqref="G13:G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0.13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4.41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164" t="n">
        <v>36952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41.67</v>
      </c>
      <c r="L3" s="95" t="s">
        <v>38</v>
      </c>
      <c r="M3" s="0" t="n">
        <v>100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0</v>
      </c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  <c r="L5" s="5" t="s">
        <v>31</v>
      </c>
      <c r="M5" s="60" t="n">
        <v>-50</v>
      </c>
      <c r="N5" s="60"/>
    </row>
    <row r="6" customFormat="false" ht="15.75" hidden="false" customHeight="false" outlineLevel="0" collapsed="false">
      <c r="C6" s="50"/>
      <c r="E6" s="74"/>
      <c r="F6" s="5"/>
      <c r="H6" s="77"/>
      <c r="I6" s="105"/>
      <c r="M6" s="58"/>
      <c r="N6" s="58"/>
    </row>
    <row r="7" customFormat="false" ht="12.75" hidden="false" customHeight="false" outlineLevel="0" collapsed="false">
      <c r="C7" s="73"/>
      <c r="E7" s="74"/>
      <c r="F7" s="5"/>
      <c r="H7" s="77"/>
      <c r="I7" s="105"/>
      <c r="M7" s="0" t="n">
        <f aca="false">SUM(M3:M6)</f>
        <v>50</v>
      </c>
      <c r="N7" s="104" t="s">
        <v>48</v>
      </c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</row>
    <row r="11" customFormat="false" ht="12.75" hidden="false" customHeight="false" outlineLevel="0" collapsed="false">
      <c r="C11" s="73"/>
      <c r="E11" s="115"/>
      <c r="F11" s="116"/>
      <c r="H11" s="129"/>
      <c r="I11" s="95"/>
    </row>
    <row r="12" customFormat="false" ht="12.75" hidden="false" customHeight="false" outlineLevel="0" collapsed="false">
      <c r="C12" s="73"/>
      <c r="D12" s="0" t="n">
        <v>1</v>
      </c>
      <c r="E12" s="115" t="n">
        <v>43.5</v>
      </c>
      <c r="F12" s="116" t="n">
        <v>50</v>
      </c>
      <c r="G12" s="0" t="n">
        <v>1</v>
      </c>
      <c r="H12" s="130" t="n">
        <v>42.5</v>
      </c>
      <c r="I12" s="116" t="n">
        <v>50</v>
      </c>
    </row>
    <row r="13" customFormat="false" ht="12.75" hidden="false" customHeight="false" outlineLevel="0" collapsed="false">
      <c r="C13" s="73"/>
      <c r="D13" s="0" t="n">
        <v>2</v>
      </c>
      <c r="E13" s="115" t="n">
        <v>43.25</v>
      </c>
      <c r="F13" s="116" t="n">
        <v>50</v>
      </c>
      <c r="G13" s="0" t="n">
        <v>2</v>
      </c>
      <c r="H13" s="130" t="n">
        <v>42.5</v>
      </c>
      <c r="I13" s="116" t="n">
        <v>50</v>
      </c>
    </row>
    <row r="14" customFormat="false" ht="12.75" hidden="false" customHeight="false" outlineLevel="0" collapsed="false">
      <c r="C14" s="73"/>
      <c r="D14" s="0" t="n">
        <v>3</v>
      </c>
      <c r="E14" s="115" t="n">
        <v>42.5</v>
      </c>
      <c r="F14" s="116" t="n">
        <v>50</v>
      </c>
      <c r="G14" s="0" t="n">
        <v>3</v>
      </c>
      <c r="H14" s="130" t="n">
        <v>41</v>
      </c>
      <c r="I14" s="116" t="n">
        <v>50</v>
      </c>
    </row>
    <row r="15" customFormat="false" ht="12.75" hidden="false" customHeight="false" outlineLevel="0" collapsed="false">
      <c r="C15" s="73"/>
      <c r="D15" s="0" t="n">
        <v>4</v>
      </c>
      <c r="E15" s="115" t="n">
        <v>42.5</v>
      </c>
      <c r="F15" s="116" t="n">
        <v>50</v>
      </c>
      <c r="G15" s="0" t="n">
        <v>4</v>
      </c>
      <c r="H15" s="130" t="n">
        <v>41</v>
      </c>
      <c r="I15" s="116" t="n">
        <v>50</v>
      </c>
    </row>
    <row r="16" customFormat="false" ht="12.75" hidden="false" customHeight="false" outlineLevel="0" collapsed="false">
      <c r="C16" s="73"/>
      <c r="D16" s="0" t="n">
        <v>5</v>
      </c>
      <c r="E16" s="115" t="n">
        <v>42</v>
      </c>
      <c r="F16" s="116" t="n">
        <v>50</v>
      </c>
      <c r="G16" s="0" t="n">
        <v>5</v>
      </c>
      <c r="H16" s="130" t="n">
        <v>41</v>
      </c>
      <c r="I16" s="116" t="n">
        <v>50</v>
      </c>
    </row>
    <row r="17" customFormat="false" ht="12.75" hidden="false" customHeight="false" outlineLevel="0" collapsed="false">
      <c r="C17" s="73"/>
      <c r="D17" s="0" t="n">
        <v>6</v>
      </c>
      <c r="E17" s="115" t="n">
        <v>41.75</v>
      </c>
      <c r="F17" s="116" t="n">
        <v>50</v>
      </c>
      <c r="G17" s="0" t="n">
        <v>6</v>
      </c>
      <c r="H17" s="130" t="n">
        <v>41</v>
      </c>
      <c r="I17" s="116" t="n">
        <v>50</v>
      </c>
    </row>
    <row r="18" customFormat="false" ht="12.75" hidden="false" customHeight="false" outlineLevel="0" collapsed="false">
      <c r="C18" s="73"/>
      <c r="D18" s="0" t="n">
        <v>7</v>
      </c>
      <c r="E18" s="115" t="n">
        <v>41</v>
      </c>
      <c r="F18" s="116" t="n">
        <v>50</v>
      </c>
      <c r="G18" s="0" t="n">
        <v>7</v>
      </c>
      <c r="H18" s="130" t="n">
        <v>41</v>
      </c>
      <c r="I18" s="116" t="n">
        <v>50</v>
      </c>
    </row>
    <row r="19" customFormat="false" ht="12.75" hidden="false" customHeight="false" outlineLevel="0" collapsed="false">
      <c r="C19" s="73"/>
      <c r="D19" s="0" t="n">
        <v>8</v>
      </c>
      <c r="E19" s="115"/>
      <c r="F19" s="116"/>
      <c r="G19" s="0" t="n">
        <v>8</v>
      </c>
      <c r="H19" s="130" t="n">
        <v>38.5</v>
      </c>
      <c r="I19" s="116" t="n">
        <v>50</v>
      </c>
    </row>
    <row r="20" customFormat="false" ht="12.75" hidden="false" customHeight="false" outlineLevel="0" collapsed="false">
      <c r="C20" s="73"/>
      <c r="D20" s="0" t="n">
        <v>9</v>
      </c>
      <c r="E20" s="115"/>
      <c r="F20" s="116"/>
      <c r="G20" s="0" t="n">
        <v>9</v>
      </c>
      <c r="H20" s="130"/>
      <c r="I20" s="116"/>
    </row>
    <row r="21" customFormat="false" ht="12.75" hidden="false" customHeight="false" outlineLevel="0" collapsed="false">
      <c r="C21" s="73"/>
      <c r="D21" s="0" t="n">
        <v>10</v>
      </c>
      <c r="E21" s="115"/>
      <c r="F21" s="116"/>
      <c r="G21" s="0" t="n">
        <v>10</v>
      </c>
      <c r="H21" s="130"/>
      <c r="I21" s="116"/>
    </row>
    <row r="22" customFormat="false" ht="12.75" hidden="false" customHeight="false" outlineLevel="0" collapsed="false">
      <c r="C22" s="73"/>
      <c r="D22" s="0" t="n">
        <v>11</v>
      </c>
      <c r="E22" s="115"/>
      <c r="F22" s="116"/>
      <c r="G22" s="0" t="n">
        <v>11</v>
      </c>
      <c r="H22" s="130"/>
      <c r="I22" s="116"/>
    </row>
    <row r="23" customFormat="false" ht="12.75" hidden="false" customHeight="false" outlineLevel="0" collapsed="false">
      <c r="C23" s="73"/>
      <c r="D23" s="0" t="n">
        <v>12</v>
      </c>
      <c r="E23" s="115"/>
      <c r="F23" s="116"/>
      <c r="G23" s="0" t="n">
        <v>12</v>
      </c>
      <c r="H23" s="130"/>
      <c r="I23" s="116"/>
    </row>
    <row r="24" customFormat="false" ht="12.75" hidden="false" customHeight="false" outlineLevel="0" collapsed="false">
      <c r="C24" s="73"/>
      <c r="D24" s="0" t="n">
        <v>13</v>
      </c>
      <c r="E24" s="115"/>
      <c r="F24" s="116"/>
      <c r="G24" s="0" t="n">
        <v>13</v>
      </c>
      <c r="H24" s="130"/>
      <c r="I24" s="116"/>
    </row>
    <row r="25" customFormat="false" ht="12.75" hidden="false" customHeight="false" outlineLevel="0" collapsed="false">
      <c r="C25" s="73"/>
      <c r="D25" s="0" t="n">
        <v>14</v>
      </c>
      <c r="E25" s="115"/>
      <c r="F25" s="116"/>
      <c r="G25" s="0" t="n">
        <v>14</v>
      </c>
      <c r="H25" s="130"/>
      <c r="I25" s="116"/>
    </row>
    <row r="26" customFormat="false" ht="12.75" hidden="false" customHeight="false" outlineLevel="0" collapsed="false">
      <c r="C26" s="73"/>
      <c r="D26" s="0" t="n">
        <v>15</v>
      </c>
      <c r="E26" s="115"/>
      <c r="F26" s="116"/>
      <c r="G26" s="0" t="n">
        <v>15</v>
      </c>
      <c r="H26" s="130"/>
      <c r="I26" s="116"/>
    </row>
    <row r="27" customFormat="false" ht="12.75" hidden="false" customHeight="false" outlineLevel="0" collapsed="false">
      <c r="C27" s="73"/>
      <c r="D27" s="0" t="n">
        <v>16</v>
      </c>
      <c r="E27" s="115"/>
      <c r="F27" s="116"/>
      <c r="G27" s="0" t="n">
        <v>16</v>
      </c>
      <c r="H27" s="130"/>
      <c r="I27" s="116"/>
    </row>
    <row r="28" customFormat="false" ht="12.75" hidden="false" customHeight="false" outlineLevel="0" collapsed="false">
      <c r="C28" s="73"/>
      <c r="D28" s="0" t="n">
        <v>17</v>
      </c>
      <c r="E28" s="115"/>
      <c r="F28" s="116"/>
      <c r="G28" s="0" t="n">
        <v>17</v>
      </c>
      <c r="H28" s="130"/>
      <c r="I28" s="116"/>
    </row>
    <row r="29" customFormat="false" ht="12.75" hidden="false" customHeight="false" outlineLevel="0" collapsed="false">
      <c r="C29" s="73"/>
      <c r="D29" s="0" t="n">
        <v>18</v>
      </c>
      <c r="E29" s="115"/>
      <c r="F29" s="116"/>
      <c r="G29" s="0" t="n">
        <v>18</v>
      </c>
      <c r="H29" s="130"/>
      <c r="I29" s="116"/>
    </row>
    <row r="30" customFormat="false" ht="12.75" hidden="false" customHeight="false" outlineLevel="0" collapsed="false">
      <c r="C30" s="73"/>
      <c r="D30" s="0" t="n">
        <v>19</v>
      </c>
      <c r="E30" s="115"/>
      <c r="F30" s="116"/>
      <c r="G30" s="0" t="n">
        <v>19</v>
      </c>
      <c r="H30" s="130"/>
      <c r="I30" s="116"/>
    </row>
    <row r="31" customFormat="false" ht="12.75" hidden="false" customHeight="false" outlineLevel="0" collapsed="false">
      <c r="C31" s="73"/>
      <c r="D31" s="0" t="n">
        <v>20</v>
      </c>
      <c r="E31" s="115"/>
      <c r="F31" s="116"/>
      <c r="G31" s="0" t="n">
        <v>20</v>
      </c>
      <c r="H31" s="130"/>
      <c r="I31" s="116"/>
    </row>
    <row r="32" customFormat="false" ht="12.75" hidden="false" customHeight="false" outlineLevel="0" collapsed="false">
      <c r="C32" s="73"/>
      <c r="E32" s="110"/>
      <c r="F32" s="111"/>
      <c r="H32" s="131"/>
      <c r="I32" s="122"/>
    </row>
    <row r="33" customFormat="false" ht="12.75" hidden="false" customHeight="false" outlineLevel="0" collapsed="false">
      <c r="C33" s="73"/>
      <c r="E33" s="77" t="n">
        <f aca="false">AVERAGE(E11:E31)</f>
        <v>42.3571428571429</v>
      </c>
      <c r="F33" s="105" t="n">
        <f aca="false">SUM(F11:F31)</f>
        <v>350</v>
      </c>
      <c r="H33" s="77" t="n">
        <f aca="false">AVERAGE(H12:H31)</f>
        <v>41.0625</v>
      </c>
      <c r="I33" s="132" t="n">
        <f aca="false">SUM(I12:I31)</f>
        <v>400</v>
      </c>
    </row>
    <row r="34" customFormat="false" ht="12.75" hidden="false" customHeight="false" outlineLevel="0" collapsed="false">
      <c r="C34" s="73"/>
      <c r="E34" s="115"/>
      <c r="F34" s="116"/>
      <c r="H34" s="130"/>
      <c r="I34" s="116"/>
    </row>
    <row r="35" customFormat="false" ht="12.75" hidden="false" customHeight="false" outlineLevel="0" collapsed="false">
      <c r="C35" s="73"/>
      <c r="E35" s="115"/>
      <c r="F35" s="116"/>
      <c r="H35" s="130"/>
      <c r="I35" s="116"/>
    </row>
    <row r="36" customFormat="false" ht="12.75" hidden="false" customHeight="false" outlineLevel="0" collapsed="false">
      <c r="C36" s="73"/>
    </row>
    <row r="37" customFormat="false" ht="47.25" hidden="false" customHeight="true" outlineLevel="0" collapsed="false">
      <c r="C37" s="73"/>
      <c r="E37" s="115"/>
      <c r="F37" s="116"/>
      <c r="H37" s="129"/>
      <c r="I37" s="95"/>
      <c r="J37" s="58"/>
    </row>
    <row r="38" customFormat="false" ht="12.75" hidden="false" customHeight="false" outlineLevel="0" collapsed="false">
      <c r="C38" s="73"/>
      <c r="H38" s="115"/>
      <c r="I38" s="116"/>
    </row>
    <row r="39" customFormat="false" ht="13.5" hidden="false" customHeight="false" outlineLevel="0" collapsed="false">
      <c r="C39" s="73" t="s">
        <v>44</v>
      </c>
      <c r="D39" s="82" t="n">
        <f aca="false">-(E33*F33)*16</f>
        <v>-237200</v>
      </c>
      <c r="H39" s="115"/>
      <c r="I39" s="116"/>
    </row>
    <row r="40" customFormat="false" ht="12.75" hidden="false" customHeight="false" outlineLevel="0" collapsed="false">
      <c r="C40" s="73" t="s">
        <v>45</v>
      </c>
      <c r="D40" s="85" t="n">
        <f aca="false">(H33*I33)*16</f>
        <v>262800</v>
      </c>
      <c r="H40" s="115"/>
      <c r="I40" s="116"/>
      <c r="J40" s="78"/>
      <c r="K40" s="79"/>
    </row>
    <row r="41" customFormat="false" ht="12.75" hidden="false" customHeight="false" outlineLevel="0" collapsed="false">
      <c r="C41" s="73"/>
      <c r="D41" s="74" t="n">
        <f aca="false">D40+D39</f>
        <v>25600</v>
      </c>
      <c r="H41" s="115"/>
      <c r="I41" s="116"/>
      <c r="J41" s="80" t="s">
        <v>33</v>
      </c>
      <c r="K41" s="81"/>
    </row>
    <row r="42" customFormat="false" ht="16.5" hidden="false" customHeight="false" outlineLevel="0" collapsed="false">
      <c r="C42" s="73"/>
      <c r="D42" s="74"/>
      <c r="E42" s="74"/>
      <c r="H42" s="115"/>
      <c r="I42" s="116"/>
      <c r="J42" s="83" t="n">
        <f aca="false">H46+D41</f>
        <v>-7935.99999999997</v>
      </c>
      <c r="K42" s="84"/>
    </row>
    <row r="43" customFormat="false" ht="41.25" hidden="false" customHeight="true" outlineLevel="0" collapsed="false">
      <c r="C43" s="73"/>
      <c r="D43" s="74"/>
      <c r="H43" s="115"/>
      <c r="I43" s="116"/>
    </row>
    <row r="44" customFormat="false" ht="15.75" hidden="false" customHeight="false" outlineLevel="0" collapsed="false">
      <c r="C44" s="50" t="s">
        <v>63</v>
      </c>
      <c r="D44" s="46" t="s">
        <v>29</v>
      </c>
      <c r="E44" s="0" t="n">
        <f aca="false">M4</f>
        <v>0</v>
      </c>
      <c r="G44" s="41" t="n">
        <f aca="false">E3-0.25</f>
        <v>41.42</v>
      </c>
      <c r="H44" s="74" t="n">
        <f aca="false">(G44*E44)*-16</f>
        <v>-0</v>
      </c>
      <c r="I44" s="116"/>
    </row>
    <row r="45" customFormat="false" ht="12.75" hidden="false" customHeight="false" outlineLevel="0" collapsed="false">
      <c r="C45" s="73"/>
      <c r="D45" s="46" t="s">
        <v>31</v>
      </c>
      <c r="E45" s="60" t="n">
        <f aca="false">M5</f>
        <v>-50</v>
      </c>
      <c r="F45" s="60"/>
      <c r="G45" s="113" t="n">
        <f aca="false">E3+0.25</f>
        <v>41.92</v>
      </c>
      <c r="H45" s="75" t="n">
        <f aca="false">(G45*E45)*16</f>
        <v>-33536</v>
      </c>
    </row>
    <row r="46" customFormat="false" ht="12" hidden="false" customHeight="true" outlineLevel="0" collapsed="false">
      <c r="C46" s="73"/>
      <c r="E46" s="0" t="n">
        <f aca="false">E45+E44</f>
        <v>-50</v>
      </c>
      <c r="H46" s="74" t="n">
        <f aca="false">SUM(H44:H45)</f>
        <v>-33536</v>
      </c>
    </row>
    <row r="47" customFormat="false" ht="12.75" hidden="false" customHeight="true" outlineLevel="0" collapsed="false">
      <c r="C47" s="73" t="s">
        <v>34</v>
      </c>
    </row>
    <row r="48" customFormat="false" ht="15.75" hidden="false" customHeight="true" outlineLevel="0" collapsed="false">
      <c r="C48" s="73" t="s">
        <v>81</v>
      </c>
    </row>
    <row r="49" customFormat="false" ht="15.75" hidden="false" customHeight="true" outlineLevel="0" collapsed="false">
      <c r="C49" s="73"/>
    </row>
    <row r="50" customFormat="false" ht="12.75" hidden="false" customHeight="false" outlineLevel="0" collapsed="false">
      <c r="B50" s="78"/>
      <c r="C50" s="141"/>
      <c r="D50" s="142"/>
      <c r="E50" s="143" t="s">
        <v>92</v>
      </c>
      <c r="F50" s="142"/>
      <c r="G50" s="144" t="s">
        <v>93</v>
      </c>
      <c r="H50" s="142"/>
      <c r="I50" s="142"/>
      <c r="J50" s="79"/>
    </row>
    <row r="51" customFormat="false" ht="12.75" hidden="false" customHeight="false" outlineLevel="0" collapsed="false">
      <c r="B51" s="145"/>
      <c r="C51" s="146"/>
      <c r="D51" s="58"/>
      <c r="E51" s="147" t="s">
        <v>94</v>
      </c>
      <c r="F51" s="58"/>
      <c r="G51" s="147" t="s">
        <v>19</v>
      </c>
      <c r="H51" s="147" t="s">
        <v>95</v>
      </c>
      <c r="I51" s="58"/>
      <c r="J51" s="148" t="s">
        <v>96</v>
      </c>
    </row>
    <row r="52" customFormat="false" ht="15.75" hidden="false" customHeight="false" outlineLevel="0" collapsed="false">
      <c r="B52" s="145"/>
      <c r="C52" s="146" t="s">
        <v>97</v>
      </c>
      <c r="D52" s="165" t="s">
        <v>132</v>
      </c>
      <c r="E52" s="149" t="n">
        <v>51</v>
      </c>
      <c r="F52" s="58"/>
      <c r="G52" s="150" t="n">
        <v>47.75</v>
      </c>
      <c r="H52" s="151" t="n">
        <v>-35200</v>
      </c>
      <c r="I52" s="58"/>
      <c r="J52" s="152" t="n">
        <f aca="false">((E52-G52)*H52)</f>
        <v>-114400</v>
      </c>
    </row>
    <row r="53" customFormat="false" ht="12.75" hidden="false" customHeight="false" outlineLevel="0" collapsed="false">
      <c r="B53" s="145"/>
      <c r="C53" s="58"/>
      <c r="D53" s="22"/>
      <c r="E53" s="58"/>
      <c r="F53" s="58"/>
      <c r="G53" s="58"/>
      <c r="H53" s="58"/>
      <c r="I53" s="58"/>
      <c r="J53" s="152"/>
    </row>
    <row r="54" customFormat="false" ht="15.75" hidden="false" customHeight="false" outlineLevel="0" collapsed="false">
      <c r="B54" s="145"/>
      <c r="C54" s="146"/>
      <c r="D54" s="165" t="s">
        <v>133</v>
      </c>
      <c r="E54" s="147"/>
      <c r="F54" s="58"/>
      <c r="G54" s="147"/>
      <c r="H54" s="151"/>
      <c r="I54" s="58"/>
      <c r="J54" s="152"/>
    </row>
    <row r="55" customFormat="false" ht="12.75" hidden="false" customHeight="false" outlineLevel="0" collapsed="false">
      <c r="B55" s="145"/>
      <c r="C55" s="146"/>
      <c r="D55" s="58"/>
      <c r="E55" s="149"/>
      <c r="F55" s="58"/>
      <c r="G55" s="150"/>
      <c r="H55" s="151"/>
      <c r="I55" s="58"/>
      <c r="J55" s="152"/>
    </row>
    <row r="56" customFormat="false" ht="12.75" hidden="false" customHeight="false" outlineLevel="0" collapsed="false">
      <c r="B56" s="145"/>
      <c r="C56" s="146"/>
      <c r="D56" s="58"/>
      <c r="E56" s="147"/>
      <c r="F56" s="58"/>
      <c r="G56" s="147"/>
      <c r="H56" s="151"/>
      <c r="I56" s="58"/>
      <c r="J56" s="152"/>
    </row>
    <row r="57" customFormat="false" ht="12.75" hidden="false" customHeight="false" outlineLevel="0" collapsed="false">
      <c r="B57" s="145"/>
      <c r="C57" s="146"/>
      <c r="D57" s="58"/>
      <c r="E57" s="149"/>
      <c r="F57" s="58"/>
      <c r="G57" s="150"/>
      <c r="H57" s="151"/>
      <c r="I57" s="58"/>
      <c r="J57" s="152"/>
    </row>
    <row r="58" customFormat="false" ht="12.75" hidden="false" customHeight="false" outlineLevel="0" collapsed="false">
      <c r="B58" s="145"/>
      <c r="C58" s="146"/>
      <c r="D58" s="58"/>
      <c r="E58" s="58"/>
      <c r="F58" s="58"/>
      <c r="G58" s="58"/>
      <c r="H58" s="151"/>
      <c r="I58" s="58"/>
      <c r="J58" s="152"/>
    </row>
    <row r="59" customFormat="false" ht="13.5" hidden="false" customHeight="false" outlineLevel="0" collapsed="false">
      <c r="B59" s="153"/>
      <c r="C59" s="126"/>
      <c r="D59" s="126"/>
      <c r="E59" s="126"/>
      <c r="F59" s="126"/>
      <c r="G59" s="126"/>
      <c r="H59" s="154"/>
      <c r="I59" s="126"/>
      <c r="J59" s="84"/>
    </row>
    <row r="62" customFormat="false" ht="12.75" hidden="false" customHeight="false" outlineLevel="0" collapsed="false">
      <c r="C62" s="37"/>
    </row>
    <row r="63" customFormat="false" ht="12.75" hidden="false" customHeight="false" outlineLevel="0" collapsed="false">
      <c r="B63" s="37"/>
    </row>
    <row r="66" customFormat="false" ht="15.75" hidden="false" customHeight="false" outlineLevel="0" collapsed="false">
      <c r="B66" s="50" t="s">
        <v>102</v>
      </c>
      <c r="G66" s="72" t="s">
        <v>103</v>
      </c>
    </row>
    <row r="67" customFormat="false" ht="12.75" hidden="false" customHeight="false" outlineLevel="0" collapsed="false">
      <c r="A67" s="46" t="s">
        <v>134</v>
      </c>
      <c r="B67" s="74" t="n">
        <v>48.5</v>
      </c>
      <c r="D67" s="5" t="n">
        <v>50</v>
      </c>
      <c r="G67" s="46" t="s">
        <v>134</v>
      </c>
      <c r="H67" s="34" t="n">
        <v>47</v>
      </c>
      <c r="I67" s="5" t="n">
        <v>50</v>
      </c>
      <c r="J67" s="46"/>
    </row>
    <row r="68" customFormat="false" ht="12.75" hidden="false" customHeight="false" outlineLevel="0" collapsed="false">
      <c r="A68" s="46" t="s">
        <v>134</v>
      </c>
      <c r="B68" s="74" t="n">
        <v>47.05</v>
      </c>
      <c r="D68" s="5" t="n">
        <v>50</v>
      </c>
      <c r="G68" s="46" t="s">
        <v>134</v>
      </c>
      <c r="H68" s="34" t="n">
        <v>46.5</v>
      </c>
      <c r="I68" s="5" t="n">
        <v>50</v>
      </c>
      <c r="J68" s="46"/>
    </row>
    <row r="69" customFormat="false" ht="12.75" hidden="false" customHeight="false" outlineLevel="0" collapsed="false">
      <c r="A69" s="46" t="s">
        <v>134</v>
      </c>
      <c r="B69" s="74" t="n">
        <v>47</v>
      </c>
      <c r="D69" s="5" t="n">
        <v>50</v>
      </c>
      <c r="G69" s="46" t="s">
        <v>132</v>
      </c>
      <c r="H69" s="34" t="n">
        <v>52.5</v>
      </c>
      <c r="I69" s="5" t="n">
        <v>50</v>
      </c>
      <c r="J69" s="46"/>
    </row>
    <row r="70" customFormat="false" ht="12.75" hidden="false" customHeight="false" outlineLevel="0" collapsed="false">
      <c r="A70" s="46" t="s">
        <v>134</v>
      </c>
      <c r="B70" s="74" t="n">
        <v>46.5</v>
      </c>
      <c r="C70" s="7"/>
      <c r="D70" s="5" t="n">
        <v>50</v>
      </c>
      <c r="G70" s="46" t="s">
        <v>132</v>
      </c>
      <c r="H70" s="34" t="n">
        <v>51.25</v>
      </c>
      <c r="I70" s="5" t="n">
        <v>50</v>
      </c>
      <c r="J70" s="46"/>
    </row>
    <row r="71" customFormat="false" ht="12.75" hidden="false" customHeight="false" outlineLevel="0" collapsed="false">
      <c r="A71" s="46" t="s">
        <v>132</v>
      </c>
      <c r="B71" s="115" t="n">
        <v>51</v>
      </c>
      <c r="D71" s="5" t="n">
        <v>50</v>
      </c>
      <c r="G71" s="46"/>
      <c r="H71" s="34"/>
      <c r="I71" s="5"/>
      <c r="J71" s="46"/>
    </row>
    <row r="72" customFormat="false" ht="12.75" hidden="false" customHeight="false" outlineLevel="0" collapsed="false">
      <c r="A72" s="46" t="s">
        <v>132</v>
      </c>
      <c r="B72" s="74" t="n">
        <v>52.25</v>
      </c>
      <c r="D72" s="5" t="n">
        <v>50</v>
      </c>
      <c r="G72" s="74"/>
      <c r="H72" s="34"/>
      <c r="I72" s="5"/>
      <c r="J72" s="46"/>
    </row>
    <row r="73" customFormat="false" ht="12.75" hidden="false" customHeight="false" outlineLevel="0" collapsed="false">
      <c r="A73" s="46" t="s">
        <v>132</v>
      </c>
      <c r="B73" s="74" t="n">
        <v>52.5</v>
      </c>
      <c r="D73" s="5" t="n">
        <v>50</v>
      </c>
      <c r="G73" s="74"/>
      <c r="H73" s="34"/>
      <c r="I73" s="5"/>
      <c r="J73" s="46"/>
    </row>
    <row r="74" customFormat="false" ht="12.75" hidden="false" customHeight="false" outlineLevel="0" collapsed="false">
      <c r="A74" s="46" t="s">
        <v>132</v>
      </c>
      <c r="B74" s="77" t="n">
        <v>51.5</v>
      </c>
      <c r="C74" s="58"/>
      <c r="D74" s="5" t="n">
        <v>50</v>
      </c>
      <c r="G74" s="77"/>
      <c r="H74" s="166"/>
      <c r="I74" s="105"/>
      <c r="J74" s="46"/>
    </row>
    <row r="75" customFormat="false" ht="12.75" hidden="false" customHeight="false" outlineLevel="0" collapsed="false">
      <c r="A75" s="46" t="s">
        <v>132</v>
      </c>
      <c r="B75" s="77" t="n">
        <v>51</v>
      </c>
      <c r="C75" s="58"/>
      <c r="D75" s="5" t="n">
        <v>50</v>
      </c>
      <c r="E75" s="77"/>
      <c r="G75" s="77"/>
      <c r="H75" s="166"/>
      <c r="I75" s="105"/>
      <c r="J75" s="46"/>
    </row>
    <row r="76" customFormat="false" ht="12.75" hidden="false" customHeight="false" outlineLevel="0" collapsed="false">
      <c r="A76" s="46" t="s">
        <v>132</v>
      </c>
      <c r="B76" s="77" t="n">
        <v>51.75</v>
      </c>
      <c r="C76" s="22"/>
      <c r="D76" s="5" t="n">
        <v>50</v>
      </c>
      <c r="E76" s="74"/>
      <c r="G76" s="77"/>
      <c r="H76" s="167"/>
      <c r="I76" s="105"/>
      <c r="J76" s="46"/>
    </row>
    <row r="77" customFormat="false" ht="12.75" hidden="false" customHeight="false" outlineLevel="0" collapsed="false">
      <c r="B77" s="77"/>
      <c r="C77" s="22"/>
      <c r="D77" s="105"/>
      <c r="E77" s="74"/>
      <c r="G77" s="77"/>
      <c r="H77" s="22"/>
      <c r="I77" s="105"/>
      <c r="J77" s="46"/>
    </row>
    <row r="78" customFormat="false" ht="12.75" hidden="false" customHeight="false" outlineLevel="0" collapsed="false">
      <c r="B78" s="77"/>
      <c r="C78" s="22"/>
      <c r="D78" s="105"/>
      <c r="E78" s="74"/>
      <c r="G78" s="108"/>
      <c r="H78" s="22"/>
      <c r="I78" s="109"/>
      <c r="J78" s="163"/>
    </row>
    <row r="79" customFormat="false" ht="12.75" hidden="false" customHeight="false" outlineLevel="0" collapsed="false">
      <c r="B79" s="108"/>
      <c r="C79" s="22"/>
      <c r="D79" s="109"/>
      <c r="E79" s="74"/>
      <c r="G79" s="108"/>
      <c r="H79" s="22"/>
      <c r="I79" s="109"/>
      <c r="J79" s="168"/>
    </row>
    <row r="80" customFormat="false" ht="12.75" hidden="false" customHeight="false" outlineLevel="0" collapsed="false">
      <c r="B80" s="108"/>
      <c r="C80" s="22"/>
      <c r="D80" s="109"/>
      <c r="E80" s="74"/>
      <c r="G80" s="108"/>
      <c r="H80" s="22"/>
      <c r="I80" s="109"/>
      <c r="J80" s="163"/>
    </row>
    <row r="81" customFormat="false" ht="12.75" hidden="false" customHeight="false" outlineLevel="0" collapsed="false">
      <c r="B81" s="77"/>
      <c r="C81" s="22"/>
      <c r="D81" s="105"/>
      <c r="E81" s="74"/>
      <c r="G81" s="108"/>
      <c r="H81" s="22"/>
      <c r="I81" s="109"/>
      <c r="J81" s="163"/>
    </row>
    <row r="82" customFormat="false" ht="12.75" hidden="false" customHeight="false" outlineLevel="0" collapsed="false">
      <c r="B82" s="74" t="n">
        <f aca="false">AVERAGE(B67:B80)</f>
        <v>49.905</v>
      </c>
      <c r="D82" s="5" t="n">
        <f aca="false">SUM(D67:D80)</f>
        <v>500</v>
      </c>
      <c r="E82" s="74"/>
      <c r="H82" s="74" t="n">
        <f aca="false">AVERAGE(H67:H79)</f>
        <v>49.3125</v>
      </c>
      <c r="I82" s="5" t="n">
        <f aca="false">SUM(I67:I79)</f>
        <v>200</v>
      </c>
    </row>
    <row r="83" customFormat="false" ht="12.75" hidden="false" customHeight="false" outlineLevel="0" collapsed="false">
      <c r="B83" s="74"/>
      <c r="E83" s="74"/>
    </row>
    <row r="84" customFormat="false" ht="12.75" hidden="false" customHeight="false" outlineLevel="0" collapsed="false">
      <c r="B84" s="74"/>
    </row>
    <row r="85" customFormat="false" ht="12.75" hidden="false" customHeight="false" outlineLevel="0" collapsed="false">
      <c r="B85" s="74"/>
    </row>
    <row r="86" customFormat="false" ht="12.75" hidden="false" customHeight="false" outlineLevel="0" collapsed="false">
      <c r="A86" s="37" t="s">
        <v>116</v>
      </c>
      <c r="B86" s="156"/>
      <c r="D86" s="157"/>
    </row>
    <row r="87" customFormat="false" ht="13.5" hidden="false" customHeight="true" outlineLevel="0" collapsed="false">
      <c r="A87" s="37"/>
      <c r="B87" s="40"/>
    </row>
    <row r="88" customFormat="false" ht="12.75" hidden="false" customHeight="false" outlineLevel="0" collapsed="false">
      <c r="A88" s="37"/>
      <c r="B88" s="74"/>
    </row>
    <row r="89" customFormat="false" ht="12.75" hidden="false" customHeight="false" outlineLevel="0" collapsed="false">
      <c r="A89" s="37"/>
    </row>
    <row r="90" customFormat="false" ht="12.75" hidden="false" customHeight="false" outlineLevel="0" collapsed="false">
      <c r="A90" s="37"/>
    </row>
    <row r="91" customFormat="false" ht="12.75" hidden="false" customHeight="false" outlineLevel="0" collapsed="false">
      <c r="A91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7" activeCellId="0" sqref="G7:G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0.13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4.41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164" t="n">
        <v>36955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47.38</v>
      </c>
      <c r="L3" s="95" t="s">
        <v>38</v>
      </c>
      <c r="M3" s="0" t="n">
        <v>-50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0</v>
      </c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  <c r="L5" s="5" t="s">
        <v>31</v>
      </c>
      <c r="M5" s="60" t="n">
        <v>-100</v>
      </c>
      <c r="N5" s="60"/>
    </row>
    <row r="6" customFormat="false" ht="15.75" hidden="false" customHeight="false" outlineLevel="0" collapsed="false">
      <c r="C6" s="50"/>
      <c r="E6" s="74"/>
      <c r="F6" s="5"/>
      <c r="H6" s="77"/>
      <c r="I6" s="105"/>
      <c r="M6" s="58"/>
      <c r="N6" s="58"/>
    </row>
    <row r="7" customFormat="false" ht="12.75" hidden="false" customHeight="false" outlineLevel="0" collapsed="false">
      <c r="C7" s="73"/>
      <c r="E7" s="74"/>
      <c r="F7" s="5"/>
      <c r="H7" s="77"/>
      <c r="I7" s="105"/>
      <c r="M7" s="0" t="n">
        <f aca="false">SUM(M3:M6)</f>
        <v>-150</v>
      </c>
      <c r="N7" s="104" t="s">
        <v>48</v>
      </c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</row>
    <row r="11" customFormat="false" ht="12.75" hidden="false" customHeight="false" outlineLevel="0" collapsed="false">
      <c r="C11" s="73"/>
      <c r="E11" s="115"/>
      <c r="F11" s="116"/>
      <c r="H11" s="129"/>
      <c r="I11" s="95"/>
    </row>
    <row r="12" customFormat="false" ht="12.75" hidden="false" customHeight="false" outlineLevel="0" collapsed="false">
      <c r="C12" s="73"/>
      <c r="D12" s="0" t="n">
        <v>1</v>
      </c>
      <c r="E12" s="115" t="n">
        <v>48</v>
      </c>
      <c r="F12" s="116" t="n">
        <v>50</v>
      </c>
      <c r="G12" s="0" t="n">
        <v>1</v>
      </c>
      <c r="H12" s="130" t="n">
        <v>47</v>
      </c>
      <c r="I12" s="116" t="n">
        <v>50</v>
      </c>
    </row>
    <row r="13" customFormat="false" ht="12.75" hidden="false" customHeight="false" outlineLevel="0" collapsed="false">
      <c r="C13" s="73"/>
      <c r="D13" s="0" t="n">
        <v>2</v>
      </c>
      <c r="E13" s="115" t="n">
        <v>47</v>
      </c>
      <c r="F13" s="116" t="n">
        <v>50</v>
      </c>
      <c r="G13" s="0" t="n">
        <v>2</v>
      </c>
      <c r="H13" s="130" t="n">
        <v>48</v>
      </c>
      <c r="I13" s="116" t="n">
        <v>50</v>
      </c>
    </row>
    <row r="14" customFormat="false" ht="12.75" hidden="false" customHeight="false" outlineLevel="0" collapsed="false">
      <c r="C14" s="73"/>
      <c r="D14" s="0" t="n">
        <v>3</v>
      </c>
      <c r="E14" s="115" t="n">
        <v>47</v>
      </c>
      <c r="F14" s="116" t="n">
        <v>50</v>
      </c>
      <c r="G14" s="0" t="n">
        <v>3</v>
      </c>
      <c r="H14" s="130"/>
      <c r="I14" s="116"/>
    </row>
    <row r="15" customFormat="false" ht="12.75" hidden="false" customHeight="false" outlineLevel="0" collapsed="false">
      <c r="C15" s="73"/>
      <c r="D15" s="0" t="n">
        <v>4</v>
      </c>
      <c r="E15" s="115" t="n">
        <v>47.25</v>
      </c>
      <c r="F15" s="116" t="n">
        <v>50</v>
      </c>
      <c r="G15" s="0" t="n">
        <v>4</v>
      </c>
      <c r="H15" s="130"/>
      <c r="I15" s="116"/>
    </row>
    <row r="16" customFormat="false" ht="12.75" hidden="false" customHeight="false" outlineLevel="0" collapsed="false">
      <c r="C16" s="73"/>
      <c r="D16" s="0" t="n">
        <v>5</v>
      </c>
      <c r="E16" s="115" t="n">
        <v>46.75</v>
      </c>
      <c r="F16" s="116" t="n">
        <v>50</v>
      </c>
      <c r="G16" s="0" t="n">
        <v>5</v>
      </c>
      <c r="H16" s="130"/>
      <c r="I16" s="116"/>
    </row>
    <row r="17" customFormat="false" ht="12.75" hidden="false" customHeight="false" outlineLevel="0" collapsed="false">
      <c r="C17" s="73"/>
      <c r="D17" s="0" t="n">
        <v>6</v>
      </c>
      <c r="E17" s="115" t="n">
        <v>46.75</v>
      </c>
      <c r="F17" s="116" t="n">
        <v>50</v>
      </c>
      <c r="G17" s="0" t="n">
        <v>6</v>
      </c>
      <c r="H17" s="130"/>
      <c r="I17" s="116"/>
    </row>
    <row r="18" customFormat="false" ht="12.75" hidden="false" customHeight="false" outlineLevel="0" collapsed="false">
      <c r="C18" s="73"/>
      <c r="D18" s="0" t="n">
        <v>7</v>
      </c>
      <c r="E18" s="115"/>
      <c r="F18" s="116"/>
      <c r="G18" s="0" t="n">
        <v>7</v>
      </c>
      <c r="H18" s="130"/>
      <c r="I18" s="116"/>
    </row>
    <row r="19" customFormat="false" ht="12.75" hidden="false" customHeight="false" outlineLevel="0" collapsed="false">
      <c r="C19" s="73"/>
      <c r="D19" s="0" t="n">
        <v>8</v>
      </c>
      <c r="E19" s="115"/>
      <c r="F19" s="116"/>
      <c r="G19" s="0" t="n">
        <v>8</v>
      </c>
      <c r="H19" s="130"/>
      <c r="I19" s="116"/>
    </row>
    <row r="20" customFormat="false" ht="12.75" hidden="false" customHeight="false" outlineLevel="0" collapsed="false">
      <c r="C20" s="73"/>
      <c r="D20" s="0" t="n">
        <v>9</v>
      </c>
      <c r="E20" s="115"/>
      <c r="F20" s="116"/>
      <c r="G20" s="0" t="n">
        <v>9</v>
      </c>
      <c r="H20" s="130"/>
      <c r="I20" s="116"/>
    </row>
    <row r="21" customFormat="false" ht="12.75" hidden="false" customHeight="false" outlineLevel="0" collapsed="false">
      <c r="C21" s="73"/>
      <c r="D21" s="0" t="n">
        <v>10</v>
      </c>
      <c r="E21" s="115"/>
      <c r="F21" s="116"/>
      <c r="G21" s="0" t="n">
        <v>10</v>
      </c>
      <c r="H21" s="130"/>
      <c r="I21" s="116"/>
    </row>
    <row r="22" customFormat="false" ht="12.75" hidden="false" customHeight="false" outlineLevel="0" collapsed="false">
      <c r="C22" s="73"/>
      <c r="D22" s="0" t="n">
        <v>11</v>
      </c>
      <c r="E22" s="115"/>
      <c r="F22" s="116"/>
      <c r="G22" s="0" t="n">
        <v>11</v>
      </c>
      <c r="H22" s="130"/>
      <c r="I22" s="116"/>
    </row>
    <row r="23" customFormat="false" ht="12.75" hidden="false" customHeight="false" outlineLevel="0" collapsed="false">
      <c r="C23" s="73"/>
      <c r="D23" s="0" t="n">
        <v>12</v>
      </c>
      <c r="E23" s="115"/>
      <c r="F23" s="116"/>
      <c r="G23" s="0" t="n">
        <v>12</v>
      </c>
      <c r="H23" s="130"/>
      <c r="I23" s="116"/>
    </row>
    <row r="24" customFormat="false" ht="12.75" hidden="false" customHeight="false" outlineLevel="0" collapsed="false">
      <c r="C24" s="73"/>
      <c r="D24" s="0" t="n">
        <v>13</v>
      </c>
      <c r="E24" s="115"/>
      <c r="F24" s="116"/>
      <c r="G24" s="0" t="n">
        <v>13</v>
      </c>
      <c r="H24" s="130"/>
      <c r="I24" s="116"/>
    </row>
    <row r="25" customFormat="false" ht="12.75" hidden="false" customHeight="false" outlineLevel="0" collapsed="false">
      <c r="C25" s="73"/>
      <c r="D25" s="0" t="n">
        <v>14</v>
      </c>
      <c r="E25" s="115"/>
      <c r="F25" s="116"/>
      <c r="G25" s="0" t="n">
        <v>14</v>
      </c>
      <c r="H25" s="130"/>
      <c r="I25" s="116"/>
    </row>
    <row r="26" customFormat="false" ht="12.75" hidden="false" customHeight="false" outlineLevel="0" collapsed="false">
      <c r="C26" s="73"/>
      <c r="D26" s="0" t="n">
        <v>15</v>
      </c>
      <c r="E26" s="115"/>
      <c r="F26" s="116"/>
      <c r="G26" s="0" t="n">
        <v>15</v>
      </c>
      <c r="H26" s="130"/>
      <c r="I26" s="116"/>
    </row>
    <row r="27" customFormat="false" ht="12.75" hidden="false" customHeight="false" outlineLevel="0" collapsed="false">
      <c r="C27" s="73"/>
      <c r="D27" s="0" t="n">
        <v>16</v>
      </c>
      <c r="E27" s="115"/>
      <c r="F27" s="116"/>
      <c r="G27" s="0" t="n">
        <v>16</v>
      </c>
      <c r="H27" s="130"/>
      <c r="I27" s="116"/>
    </row>
    <row r="28" customFormat="false" ht="12.75" hidden="false" customHeight="false" outlineLevel="0" collapsed="false">
      <c r="C28" s="73"/>
      <c r="D28" s="0" t="n">
        <v>17</v>
      </c>
      <c r="E28" s="115"/>
      <c r="F28" s="116"/>
      <c r="G28" s="0" t="n">
        <v>17</v>
      </c>
      <c r="H28" s="130"/>
      <c r="I28" s="116"/>
    </row>
    <row r="29" customFormat="false" ht="12.75" hidden="false" customHeight="false" outlineLevel="0" collapsed="false">
      <c r="C29" s="73"/>
      <c r="D29" s="0" t="n">
        <v>18</v>
      </c>
      <c r="E29" s="115"/>
      <c r="F29" s="116"/>
      <c r="G29" s="0" t="n">
        <v>18</v>
      </c>
      <c r="H29" s="130"/>
      <c r="I29" s="116"/>
    </row>
    <row r="30" customFormat="false" ht="12.75" hidden="false" customHeight="false" outlineLevel="0" collapsed="false">
      <c r="C30" s="73"/>
      <c r="D30" s="0" t="n">
        <v>19</v>
      </c>
      <c r="E30" s="115"/>
      <c r="F30" s="116"/>
      <c r="G30" s="0" t="n">
        <v>19</v>
      </c>
      <c r="H30" s="130"/>
      <c r="I30" s="116"/>
    </row>
    <row r="31" customFormat="false" ht="12.75" hidden="false" customHeight="false" outlineLevel="0" collapsed="false">
      <c r="C31" s="73"/>
      <c r="D31" s="0" t="n">
        <v>20</v>
      </c>
      <c r="E31" s="115"/>
      <c r="F31" s="116"/>
      <c r="G31" s="0" t="n">
        <v>20</v>
      </c>
      <c r="H31" s="130"/>
      <c r="I31" s="116"/>
    </row>
    <row r="32" customFormat="false" ht="12.75" hidden="false" customHeight="false" outlineLevel="0" collapsed="false">
      <c r="C32" s="73"/>
      <c r="E32" s="110"/>
      <c r="F32" s="111"/>
      <c r="H32" s="131"/>
      <c r="I32" s="122"/>
    </row>
    <row r="33" customFormat="false" ht="12.75" hidden="false" customHeight="false" outlineLevel="0" collapsed="false">
      <c r="C33" s="73"/>
      <c r="E33" s="77" t="n">
        <f aca="false">AVERAGE(E11:E31)</f>
        <v>47.125</v>
      </c>
      <c r="F33" s="105" t="n">
        <f aca="false">SUM(F11:F31)</f>
        <v>300</v>
      </c>
      <c r="H33" s="77" t="n">
        <f aca="false">AVERAGE(H12:H31)</f>
        <v>47.5</v>
      </c>
      <c r="I33" s="132" t="n">
        <f aca="false">SUM(I12:I31)</f>
        <v>100</v>
      </c>
    </row>
    <row r="34" customFormat="false" ht="12.75" hidden="false" customHeight="false" outlineLevel="0" collapsed="false">
      <c r="C34" s="73"/>
      <c r="E34" s="115"/>
      <c r="F34" s="116"/>
      <c r="H34" s="130"/>
      <c r="I34" s="116"/>
    </row>
    <row r="35" customFormat="false" ht="12.75" hidden="false" customHeight="false" outlineLevel="0" collapsed="false">
      <c r="C35" s="73"/>
      <c r="E35" s="115"/>
      <c r="F35" s="116"/>
      <c r="H35" s="130"/>
      <c r="I35" s="116"/>
    </row>
    <row r="36" customFormat="false" ht="12.75" hidden="false" customHeight="false" outlineLevel="0" collapsed="false">
      <c r="C36" s="73"/>
    </row>
    <row r="37" customFormat="false" ht="47.25" hidden="false" customHeight="true" outlineLevel="0" collapsed="false">
      <c r="C37" s="73"/>
      <c r="E37" s="115"/>
      <c r="F37" s="116"/>
      <c r="H37" s="129"/>
      <c r="I37" s="95"/>
      <c r="J37" s="58"/>
    </row>
    <row r="38" customFormat="false" ht="12.75" hidden="false" customHeight="false" outlineLevel="0" collapsed="false">
      <c r="C38" s="73"/>
      <c r="H38" s="115"/>
      <c r="I38" s="116"/>
    </row>
    <row r="39" customFormat="false" ht="13.5" hidden="false" customHeight="false" outlineLevel="0" collapsed="false">
      <c r="C39" s="73" t="s">
        <v>44</v>
      </c>
      <c r="D39" s="82" t="n">
        <f aca="false">-(E33*F33)*16</f>
        <v>-226200</v>
      </c>
      <c r="H39" s="115"/>
      <c r="I39" s="116"/>
    </row>
    <row r="40" customFormat="false" ht="12.75" hidden="false" customHeight="false" outlineLevel="0" collapsed="false">
      <c r="C40" s="73" t="s">
        <v>45</v>
      </c>
      <c r="D40" s="85" t="n">
        <f aca="false">(H33*I33)*16</f>
        <v>76000</v>
      </c>
      <c r="H40" s="115"/>
      <c r="I40" s="116"/>
      <c r="J40" s="78"/>
      <c r="K40" s="79"/>
    </row>
    <row r="41" customFormat="false" ht="12.75" hidden="false" customHeight="false" outlineLevel="0" collapsed="false">
      <c r="C41" s="73"/>
      <c r="D41" s="74" t="n">
        <f aca="false">D40+D39</f>
        <v>-150200</v>
      </c>
      <c r="H41" s="115"/>
      <c r="I41" s="116"/>
      <c r="J41" s="80" t="s">
        <v>33</v>
      </c>
      <c r="K41" s="81"/>
    </row>
    <row r="42" customFormat="false" ht="16.5" hidden="false" customHeight="false" outlineLevel="0" collapsed="false">
      <c r="C42" s="73"/>
      <c r="D42" s="74"/>
      <c r="E42" s="74"/>
      <c r="H42" s="115"/>
      <c r="I42" s="116"/>
      <c r="J42" s="83" t="e">
        <f aca="false">H46+D41</f>
        <v>#VALUE!</v>
      </c>
      <c r="K42" s="84"/>
    </row>
    <row r="43" customFormat="false" ht="41.25" hidden="false" customHeight="true" outlineLevel="0" collapsed="false">
      <c r="C43" s="73"/>
      <c r="D43" s="74"/>
      <c r="H43" s="115"/>
      <c r="I43" s="116"/>
    </row>
    <row r="44" customFormat="false" ht="15.75" hidden="false" customHeight="false" outlineLevel="0" collapsed="false">
      <c r="C44" s="50" t="s">
        <v>63</v>
      </c>
      <c r="D44" s="46" t="s">
        <v>29</v>
      </c>
      <c r="E44" s="0" t="n">
        <f aca="false">M4</f>
        <v>0</v>
      </c>
      <c r="G44" s="41" t="n">
        <f aca="false">E3-0.25</f>
        <v>47.13</v>
      </c>
      <c r="H44" s="74" t="n">
        <f aca="false">(G44*E44)*-16</f>
        <v>-0</v>
      </c>
      <c r="I44" s="116"/>
    </row>
    <row r="45" customFormat="false" ht="12.75" hidden="false" customHeight="false" outlineLevel="0" collapsed="false">
      <c r="C45" s="73"/>
      <c r="D45" s="46" t="s">
        <v>31</v>
      </c>
      <c r="E45" s="60" t="n">
        <f aca="false">M5</f>
        <v>-100</v>
      </c>
      <c r="F45" s="60"/>
      <c r="G45" s="113" t="s">
        <v>135</v>
      </c>
      <c r="H45" s="75" t="e">
        <f aca="false">(G45*E45)*16</f>
        <v>#VALUE!</v>
      </c>
    </row>
    <row r="46" customFormat="false" ht="12" hidden="false" customHeight="true" outlineLevel="0" collapsed="false">
      <c r="C46" s="73"/>
      <c r="E46" s="0" t="n">
        <f aca="false">E45+E44</f>
        <v>-100</v>
      </c>
      <c r="H46" s="74" t="e">
        <f aca="false">SUM(H44:H45)</f>
        <v>#VALUE!</v>
      </c>
    </row>
    <row r="47" customFormat="false" ht="12.75" hidden="false" customHeight="true" outlineLevel="0" collapsed="false">
      <c r="C47" s="73" t="s">
        <v>34</v>
      </c>
    </row>
    <row r="48" customFormat="false" ht="15.75" hidden="false" customHeight="true" outlineLevel="0" collapsed="false">
      <c r="C48" s="73" t="s">
        <v>81</v>
      </c>
    </row>
    <row r="49" customFormat="false" ht="15.75" hidden="false" customHeight="true" outlineLevel="0" collapsed="false">
      <c r="C49" s="73"/>
    </row>
    <row r="50" customFormat="false" ht="12.75" hidden="false" customHeight="false" outlineLevel="0" collapsed="false">
      <c r="B50" s="78"/>
      <c r="C50" s="141"/>
      <c r="D50" s="142"/>
      <c r="E50" s="143" t="s">
        <v>92</v>
      </c>
      <c r="F50" s="142"/>
      <c r="G50" s="144" t="s">
        <v>93</v>
      </c>
      <c r="H50" s="142"/>
      <c r="I50" s="142"/>
      <c r="J50" s="79"/>
    </row>
    <row r="51" customFormat="false" ht="12.75" hidden="false" customHeight="false" outlineLevel="0" collapsed="false">
      <c r="B51" s="145"/>
      <c r="C51" s="146"/>
      <c r="D51" s="58"/>
      <c r="E51" s="147" t="s">
        <v>94</v>
      </c>
      <c r="F51" s="58"/>
      <c r="G51" s="147" t="s">
        <v>19</v>
      </c>
      <c r="H51" s="147" t="s">
        <v>95</v>
      </c>
      <c r="I51" s="58"/>
      <c r="J51" s="148" t="s">
        <v>96</v>
      </c>
    </row>
    <row r="52" customFormat="false" ht="15.75" hidden="false" customHeight="false" outlineLevel="0" collapsed="false">
      <c r="B52" s="145"/>
      <c r="C52" s="146" t="s">
        <v>97</v>
      </c>
      <c r="D52" s="165" t="s">
        <v>132</v>
      </c>
      <c r="E52" s="149" t="n">
        <v>51</v>
      </c>
      <c r="F52" s="58"/>
      <c r="G52" s="150" t="n">
        <v>47.75</v>
      </c>
      <c r="H52" s="151" t="n">
        <v>-35200</v>
      </c>
      <c r="I52" s="58"/>
      <c r="J52" s="152" t="n">
        <f aca="false">((E52-G52)*H52)</f>
        <v>-114400</v>
      </c>
    </row>
    <row r="53" customFormat="false" ht="12.75" hidden="false" customHeight="false" outlineLevel="0" collapsed="false">
      <c r="B53" s="145"/>
      <c r="C53" s="58"/>
      <c r="D53" s="22"/>
      <c r="E53" s="58"/>
      <c r="F53" s="58"/>
      <c r="G53" s="58"/>
      <c r="H53" s="58"/>
      <c r="I53" s="58"/>
      <c r="J53" s="152"/>
    </row>
    <row r="54" customFormat="false" ht="15.75" hidden="false" customHeight="false" outlineLevel="0" collapsed="false">
      <c r="B54" s="145"/>
      <c r="C54" s="146"/>
      <c r="D54" s="165" t="s">
        <v>133</v>
      </c>
      <c r="E54" s="147"/>
      <c r="F54" s="58"/>
      <c r="G54" s="147"/>
      <c r="H54" s="151"/>
      <c r="I54" s="58"/>
      <c r="J54" s="152"/>
    </row>
    <row r="55" customFormat="false" ht="12.75" hidden="false" customHeight="false" outlineLevel="0" collapsed="false">
      <c r="B55" s="145"/>
      <c r="C55" s="146"/>
      <c r="D55" s="58"/>
      <c r="E55" s="149"/>
      <c r="F55" s="58"/>
      <c r="G55" s="150"/>
      <c r="H55" s="151"/>
      <c r="I55" s="58"/>
      <c r="J55" s="152"/>
    </row>
    <row r="56" customFormat="false" ht="12.75" hidden="false" customHeight="false" outlineLevel="0" collapsed="false">
      <c r="B56" s="145"/>
      <c r="C56" s="146"/>
      <c r="D56" s="58"/>
      <c r="E56" s="147"/>
      <c r="F56" s="58"/>
      <c r="G56" s="147"/>
      <c r="H56" s="151"/>
      <c r="I56" s="58"/>
      <c r="J56" s="152"/>
    </row>
    <row r="57" customFormat="false" ht="12.75" hidden="false" customHeight="false" outlineLevel="0" collapsed="false">
      <c r="B57" s="145"/>
      <c r="C57" s="146"/>
      <c r="D57" s="58"/>
      <c r="E57" s="149"/>
      <c r="F57" s="58"/>
      <c r="G57" s="150"/>
      <c r="H57" s="151"/>
      <c r="I57" s="58"/>
      <c r="J57" s="152"/>
    </row>
    <row r="58" customFormat="false" ht="12.75" hidden="false" customHeight="false" outlineLevel="0" collapsed="false">
      <c r="B58" s="145"/>
      <c r="C58" s="146"/>
      <c r="D58" s="58"/>
      <c r="E58" s="58"/>
      <c r="F58" s="58"/>
      <c r="G58" s="58"/>
      <c r="H58" s="151"/>
      <c r="I58" s="58"/>
      <c r="J58" s="152"/>
    </row>
    <row r="59" customFormat="false" ht="13.5" hidden="false" customHeight="false" outlineLevel="0" collapsed="false">
      <c r="B59" s="153"/>
      <c r="C59" s="126"/>
      <c r="D59" s="126"/>
      <c r="E59" s="126"/>
      <c r="F59" s="126"/>
      <c r="G59" s="126"/>
      <c r="H59" s="154"/>
      <c r="I59" s="126"/>
      <c r="J59" s="84"/>
    </row>
    <row r="62" customFormat="false" ht="12.75" hidden="false" customHeight="false" outlineLevel="0" collapsed="false">
      <c r="C62" s="37"/>
    </row>
    <row r="63" customFormat="false" ht="12.75" hidden="false" customHeight="false" outlineLevel="0" collapsed="false">
      <c r="B63" s="37"/>
    </row>
    <row r="66" customFormat="false" ht="15.75" hidden="false" customHeight="false" outlineLevel="0" collapsed="false">
      <c r="B66" s="50" t="s">
        <v>102</v>
      </c>
      <c r="G66" s="72" t="s">
        <v>103</v>
      </c>
    </row>
    <row r="67" customFormat="false" ht="12.75" hidden="false" customHeight="false" outlineLevel="0" collapsed="false">
      <c r="A67" s="46" t="s">
        <v>134</v>
      </c>
      <c r="B67" s="74" t="n">
        <v>48.5</v>
      </c>
      <c r="D67" s="5" t="n">
        <v>50</v>
      </c>
      <c r="G67" s="46" t="s">
        <v>134</v>
      </c>
      <c r="H67" s="34" t="n">
        <v>47</v>
      </c>
      <c r="I67" s="5" t="n">
        <v>50</v>
      </c>
      <c r="J67" s="46"/>
    </row>
    <row r="68" customFormat="false" ht="12.75" hidden="false" customHeight="false" outlineLevel="0" collapsed="false">
      <c r="A68" s="46" t="s">
        <v>134</v>
      </c>
      <c r="B68" s="74" t="n">
        <v>47.05</v>
      </c>
      <c r="D68" s="5" t="n">
        <v>50</v>
      </c>
      <c r="G68" s="46" t="s">
        <v>134</v>
      </c>
      <c r="H68" s="34" t="n">
        <v>46.5</v>
      </c>
      <c r="I68" s="5" t="n">
        <v>50</v>
      </c>
      <c r="J68" s="46"/>
    </row>
    <row r="69" customFormat="false" ht="12.75" hidden="false" customHeight="false" outlineLevel="0" collapsed="false">
      <c r="A69" s="46" t="s">
        <v>134</v>
      </c>
      <c r="B69" s="74" t="n">
        <v>47</v>
      </c>
      <c r="D69" s="5" t="n">
        <v>50</v>
      </c>
      <c r="G69" s="46" t="s">
        <v>132</v>
      </c>
      <c r="H69" s="34" t="n">
        <v>52.5</v>
      </c>
      <c r="I69" s="5" t="n">
        <v>50</v>
      </c>
      <c r="J69" s="46"/>
    </row>
    <row r="70" customFormat="false" ht="12.75" hidden="false" customHeight="false" outlineLevel="0" collapsed="false">
      <c r="A70" s="46" t="s">
        <v>134</v>
      </c>
      <c r="B70" s="74" t="n">
        <v>46.5</v>
      </c>
      <c r="C70" s="7"/>
      <c r="D70" s="5" t="n">
        <v>50</v>
      </c>
      <c r="G70" s="46" t="s">
        <v>132</v>
      </c>
      <c r="H70" s="34" t="n">
        <v>51.25</v>
      </c>
      <c r="I70" s="5" t="n">
        <v>50</v>
      </c>
      <c r="J70" s="46"/>
    </row>
    <row r="71" customFormat="false" ht="12.75" hidden="false" customHeight="false" outlineLevel="0" collapsed="false">
      <c r="A71" s="46" t="s">
        <v>132</v>
      </c>
      <c r="B71" s="115" t="n">
        <v>51</v>
      </c>
      <c r="D71" s="5" t="n">
        <v>50</v>
      </c>
      <c r="G71" s="46"/>
      <c r="H71" s="34"/>
      <c r="I71" s="5"/>
      <c r="J71" s="46"/>
    </row>
    <row r="72" customFormat="false" ht="12.75" hidden="false" customHeight="false" outlineLevel="0" collapsed="false">
      <c r="A72" s="46" t="s">
        <v>132</v>
      </c>
      <c r="B72" s="74" t="n">
        <v>52.25</v>
      </c>
      <c r="D72" s="5" t="n">
        <v>50</v>
      </c>
      <c r="G72" s="74"/>
      <c r="H72" s="34"/>
      <c r="I72" s="5"/>
      <c r="J72" s="46"/>
    </row>
    <row r="73" customFormat="false" ht="12.75" hidden="false" customHeight="false" outlineLevel="0" collapsed="false">
      <c r="A73" s="46" t="s">
        <v>132</v>
      </c>
      <c r="B73" s="74" t="n">
        <v>52.5</v>
      </c>
      <c r="D73" s="5" t="n">
        <v>50</v>
      </c>
      <c r="G73" s="74"/>
      <c r="H73" s="34"/>
      <c r="I73" s="5"/>
      <c r="J73" s="46"/>
    </row>
    <row r="74" customFormat="false" ht="12.75" hidden="false" customHeight="false" outlineLevel="0" collapsed="false">
      <c r="A74" s="46" t="s">
        <v>132</v>
      </c>
      <c r="B74" s="77" t="n">
        <v>51.5</v>
      </c>
      <c r="C74" s="58"/>
      <c r="D74" s="5" t="n">
        <v>50</v>
      </c>
      <c r="G74" s="77"/>
      <c r="H74" s="166"/>
      <c r="I74" s="105"/>
      <c r="J74" s="46"/>
    </row>
    <row r="75" customFormat="false" ht="12.75" hidden="false" customHeight="false" outlineLevel="0" collapsed="false">
      <c r="A75" s="46" t="s">
        <v>132</v>
      </c>
      <c r="B75" s="77" t="n">
        <v>51</v>
      </c>
      <c r="C75" s="58"/>
      <c r="D75" s="5" t="n">
        <v>50</v>
      </c>
      <c r="E75" s="77"/>
      <c r="G75" s="77"/>
      <c r="H75" s="166"/>
      <c r="I75" s="105"/>
      <c r="J75" s="46"/>
    </row>
    <row r="76" customFormat="false" ht="12.75" hidden="false" customHeight="false" outlineLevel="0" collapsed="false">
      <c r="A76" s="46" t="s">
        <v>132</v>
      </c>
      <c r="B76" s="77" t="n">
        <v>51.75</v>
      </c>
      <c r="C76" s="22"/>
      <c r="D76" s="5" t="n">
        <v>50</v>
      </c>
      <c r="E76" s="74"/>
      <c r="G76" s="77"/>
      <c r="H76" s="167"/>
      <c r="I76" s="105"/>
      <c r="J76" s="46"/>
    </row>
    <row r="77" customFormat="false" ht="12.75" hidden="false" customHeight="false" outlineLevel="0" collapsed="false">
      <c r="B77" s="77"/>
      <c r="C77" s="22"/>
      <c r="D77" s="105"/>
      <c r="E77" s="74"/>
      <c r="G77" s="77"/>
      <c r="H77" s="22"/>
      <c r="I77" s="105"/>
      <c r="J77" s="46"/>
    </row>
    <row r="78" customFormat="false" ht="12.75" hidden="false" customHeight="false" outlineLevel="0" collapsed="false">
      <c r="B78" s="77"/>
      <c r="C78" s="22"/>
      <c r="D78" s="105"/>
      <c r="E78" s="74"/>
      <c r="G78" s="108"/>
      <c r="H78" s="22"/>
      <c r="I78" s="109"/>
      <c r="J78" s="163"/>
    </row>
    <row r="79" customFormat="false" ht="12.75" hidden="false" customHeight="false" outlineLevel="0" collapsed="false">
      <c r="B79" s="108"/>
      <c r="C79" s="22"/>
      <c r="D79" s="109"/>
      <c r="E79" s="74"/>
      <c r="G79" s="108"/>
      <c r="H79" s="22"/>
      <c r="I79" s="109"/>
      <c r="J79" s="168"/>
    </row>
    <row r="80" customFormat="false" ht="12.75" hidden="false" customHeight="false" outlineLevel="0" collapsed="false">
      <c r="B80" s="108"/>
      <c r="C80" s="22"/>
      <c r="D80" s="109"/>
      <c r="E80" s="74"/>
      <c r="G80" s="108"/>
      <c r="H80" s="22"/>
      <c r="I80" s="109"/>
      <c r="J80" s="163"/>
    </row>
    <row r="81" customFormat="false" ht="12.75" hidden="false" customHeight="false" outlineLevel="0" collapsed="false">
      <c r="B81" s="77"/>
      <c r="C81" s="22"/>
      <c r="D81" s="105"/>
      <c r="E81" s="74"/>
      <c r="G81" s="108"/>
      <c r="H81" s="22"/>
      <c r="I81" s="109"/>
      <c r="J81" s="163"/>
    </row>
    <row r="82" customFormat="false" ht="12.75" hidden="false" customHeight="false" outlineLevel="0" collapsed="false">
      <c r="B82" s="74" t="n">
        <f aca="false">AVERAGE(B67:B80)</f>
        <v>49.905</v>
      </c>
      <c r="D82" s="5" t="n">
        <f aca="false">SUM(D67:D80)</f>
        <v>500</v>
      </c>
      <c r="E82" s="74"/>
      <c r="H82" s="74" t="n">
        <f aca="false">AVERAGE(H67:H79)</f>
        <v>49.3125</v>
      </c>
      <c r="I82" s="5" t="n">
        <f aca="false">SUM(I67:I79)</f>
        <v>200</v>
      </c>
    </row>
    <row r="83" customFormat="false" ht="12.75" hidden="false" customHeight="false" outlineLevel="0" collapsed="false">
      <c r="B83" s="74"/>
      <c r="E83" s="74"/>
    </row>
    <row r="84" customFormat="false" ht="12.75" hidden="false" customHeight="false" outlineLevel="0" collapsed="false">
      <c r="B84" s="74"/>
    </row>
    <row r="85" customFormat="false" ht="12.75" hidden="false" customHeight="false" outlineLevel="0" collapsed="false">
      <c r="B85" s="74"/>
    </row>
    <row r="86" customFormat="false" ht="12.75" hidden="false" customHeight="false" outlineLevel="0" collapsed="false">
      <c r="A86" s="37" t="s">
        <v>116</v>
      </c>
      <c r="B86" s="156"/>
      <c r="D86" s="157"/>
    </row>
    <row r="87" customFormat="false" ht="13.5" hidden="false" customHeight="true" outlineLevel="0" collapsed="false">
      <c r="A87" s="37"/>
      <c r="B87" s="40"/>
    </row>
    <row r="88" customFormat="false" ht="12.75" hidden="false" customHeight="false" outlineLevel="0" collapsed="false">
      <c r="A88" s="37"/>
      <c r="B88" s="74"/>
    </row>
    <row r="89" customFormat="false" ht="12.75" hidden="false" customHeight="false" outlineLevel="0" collapsed="false">
      <c r="A89" s="37"/>
    </row>
    <row r="90" customFormat="false" ht="12.75" hidden="false" customHeight="false" outlineLevel="0" collapsed="false">
      <c r="A90" s="37"/>
    </row>
    <row r="91" customFormat="false" ht="12.75" hidden="false" customHeight="false" outlineLevel="0" collapsed="false">
      <c r="A91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2" activeCellId="1" sqref="E12:E20 H12:H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0.13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4.41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164" t="n">
        <v>36956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55.25</v>
      </c>
      <c r="L3" s="95" t="s">
        <v>38</v>
      </c>
      <c r="M3" s="0" t="n">
        <v>-100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0</v>
      </c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  <c r="L5" s="5" t="s">
        <v>31</v>
      </c>
      <c r="M5" s="60" t="n">
        <v>-100</v>
      </c>
      <c r="N5" s="60"/>
    </row>
    <row r="6" customFormat="false" ht="15.75" hidden="false" customHeight="false" outlineLevel="0" collapsed="false">
      <c r="C6" s="50"/>
      <c r="E6" s="74"/>
      <c r="F6" s="5"/>
      <c r="H6" s="77"/>
      <c r="I6" s="105"/>
      <c r="M6" s="58"/>
      <c r="N6" s="58"/>
    </row>
    <row r="7" customFormat="false" ht="12.75" hidden="false" customHeight="false" outlineLevel="0" collapsed="false">
      <c r="C7" s="73"/>
      <c r="E7" s="74"/>
      <c r="F7" s="5"/>
      <c r="H7" s="77"/>
      <c r="I7" s="105"/>
      <c r="M7" s="0" t="n">
        <f aca="false">SUM(M3:M6)</f>
        <v>-200</v>
      </c>
      <c r="N7" s="104" t="s">
        <v>48</v>
      </c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</row>
    <row r="11" customFormat="false" ht="12.75" hidden="false" customHeight="false" outlineLevel="0" collapsed="false">
      <c r="C11" s="73"/>
      <c r="E11" s="115"/>
      <c r="F11" s="116"/>
      <c r="H11" s="129"/>
      <c r="I11" s="95"/>
    </row>
    <row r="12" customFormat="false" ht="12.75" hidden="false" customHeight="false" outlineLevel="0" collapsed="false">
      <c r="C12" s="73"/>
      <c r="D12" s="0" t="n">
        <v>1</v>
      </c>
      <c r="E12" s="115" t="n">
        <v>55</v>
      </c>
      <c r="F12" s="116" t="n">
        <v>50</v>
      </c>
      <c r="G12" s="0" t="n">
        <v>1</v>
      </c>
      <c r="H12" s="130" t="n">
        <v>55</v>
      </c>
      <c r="I12" s="116" t="n">
        <v>50</v>
      </c>
    </row>
    <row r="13" customFormat="false" ht="12.75" hidden="false" customHeight="false" outlineLevel="0" collapsed="false">
      <c r="C13" s="73"/>
      <c r="D13" s="0" t="n">
        <v>2</v>
      </c>
      <c r="E13" s="115" t="n">
        <v>53.5</v>
      </c>
      <c r="F13" s="116" t="n">
        <v>50</v>
      </c>
      <c r="G13" s="0" t="n">
        <v>2</v>
      </c>
      <c r="H13" s="130" t="n">
        <v>54</v>
      </c>
      <c r="I13" s="116" t="n">
        <v>50</v>
      </c>
    </row>
    <row r="14" customFormat="false" ht="12.75" hidden="false" customHeight="false" outlineLevel="0" collapsed="false">
      <c r="C14" s="73"/>
      <c r="D14" s="0" t="n">
        <v>3</v>
      </c>
      <c r="E14" s="115" t="n">
        <v>54</v>
      </c>
      <c r="F14" s="116" t="n">
        <v>50</v>
      </c>
      <c r="G14" s="0" t="n">
        <v>3</v>
      </c>
      <c r="H14" s="130" t="n">
        <v>54</v>
      </c>
      <c r="I14" s="116" t="n">
        <v>50</v>
      </c>
    </row>
    <row r="15" customFormat="false" ht="12.75" hidden="false" customHeight="false" outlineLevel="0" collapsed="false">
      <c r="C15" s="73"/>
      <c r="D15" s="0" t="n">
        <v>4</v>
      </c>
      <c r="E15" s="115" t="n">
        <v>55</v>
      </c>
      <c r="F15" s="116" t="n">
        <v>50</v>
      </c>
      <c r="G15" s="0" t="n">
        <v>4</v>
      </c>
      <c r="H15" s="130" t="n">
        <v>55</v>
      </c>
      <c r="I15" s="116" t="n">
        <v>50</v>
      </c>
    </row>
    <row r="16" customFormat="false" ht="12.75" hidden="false" customHeight="false" outlineLevel="0" collapsed="false">
      <c r="C16" s="73"/>
      <c r="D16" s="0" t="n">
        <v>5</v>
      </c>
      <c r="E16" s="115" t="n">
        <v>55</v>
      </c>
      <c r="F16" s="116" t="n">
        <v>100</v>
      </c>
      <c r="G16" s="0" t="n">
        <v>5</v>
      </c>
      <c r="H16" s="130" t="n">
        <v>57</v>
      </c>
      <c r="I16" s="116" t="n">
        <v>50</v>
      </c>
    </row>
    <row r="17" customFormat="false" ht="12.75" hidden="false" customHeight="false" outlineLevel="0" collapsed="false">
      <c r="C17" s="73"/>
      <c r="D17" s="0" t="n">
        <v>6</v>
      </c>
      <c r="E17" s="115" t="n">
        <v>56</v>
      </c>
      <c r="F17" s="116" t="n">
        <v>50</v>
      </c>
      <c r="G17" s="0" t="n">
        <v>6</v>
      </c>
      <c r="H17" s="130" t="n">
        <v>56</v>
      </c>
      <c r="I17" s="116" t="n">
        <v>50</v>
      </c>
    </row>
    <row r="18" customFormat="false" ht="12.75" hidden="false" customHeight="false" outlineLevel="0" collapsed="false">
      <c r="C18" s="73"/>
      <c r="D18" s="0" t="n">
        <v>7</v>
      </c>
      <c r="E18" s="115" t="n">
        <v>55.5</v>
      </c>
      <c r="F18" s="116" t="n">
        <v>50</v>
      </c>
      <c r="G18" s="0" t="n">
        <v>7</v>
      </c>
      <c r="H18" s="130"/>
      <c r="I18" s="116"/>
    </row>
    <row r="19" customFormat="false" ht="12.75" hidden="false" customHeight="false" outlineLevel="0" collapsed="false">
      <c r="C19" s="73"/>
      <c r="D19" s="0" t="n">
        <v>8</v>
      </c>
      <c r="E19" s="115" t="n">
        <v>55</v>
      </c>
      <c r="F19" s="116" t="n">
        <v>50</v>
      </c>
      <c r="G19" s="0" t="n">
        <v>8</v>
      </c>
      <c r="H19" s="130"/>
      <c r="I19" s="116"/>
    </row>
    <row r="20" customFormat="false" ht="12.75" hidden="false" customHeight="false" outlineLevel="0" collapsed="false">
      <c r="C20" s="73"/>
      <c r="D20" s="0" t="n">
        <v>9</v>
      </c>
      <c r="E20" s="115" t="n">
        <v>53.5</v>
      </c>
      <c r="F20" s="116" t="n">
        <v>50</v>
      </c>
      <c r="G20" s="0" t="n">
        <v>9</v>
      </c>
      <c r="H20" s="130"/>
      <c r="I20" s="116"/>
    </row>
    <row r="21" customFormat="false" ht="12.75" hidden="false" customHeight="false" outlineLevel="0" collapsed="false">
      <c r="C21" s="73"/>
      <c r="D21" s="0" t="n">
        <v>10</v>
      </c>
      <c r="E21" s="115"/>
      <c r="F21" s="116"/>
      <c r="G21" s="0" t="n">
        <v>10</v>
      </c>
      <c r="H21" s="130"/>
      <c r="I21" s="116"/>
    </row>
    <row r="22" customFormat="false" ht="12.75" hidden="false" customHeight="false" outlineLevel="0" collapsed="false">
      <c r="C22" s="73"/>
      <c r="D22" s="0" t="n">
        <v>11</v>
      </c>
      <c r="E22" s="115"/>
      <c r="F22" s="116"/>
      <c r="G22" s="0" t="n">
        <v>11</v>
      </c>
      <c r="H22" s="130"/>
      <c r="I22" s="116"/>
    </row>
    <row r="23" customFormat="false" ht="12.75" hidden="false" customHeight="false" outlineLevel="0" collapsed="false">
      <c r="C23" s="73"/>
      <c r="D23" s="0" t="n">
        <v>12</v>
      </c>
      <c r="E23" s="115"/>
      <c r="F23" s="116"/>
      <c r="G23" s="0" t="n">
        <v>12</v>
      </c>
      <c r="H23" s="130"/>
      <c r="I23" s="116"/>
    </row>
    <row r="24" customFormat="false" ht="12.75" hidden="false" customHeight="false" outlineLevel="0" collapsed="false">
      <c r="C24" s="73"/>
      <c r="D24" s="0" t="n">
        <v>13</v>
      </c>
      <c r="E24" s="115"/>
      <c r="F24" s="116"/>
      <c r="G24" s="0" t="n">
        <v>13</v>
      </c>
      <c r="H24" s="130"/>
      <c r="I24" s="116"/>
    </row>
    <row r="25" customFormat="false" ht="12.75" hidden="false" customHeight="false" outlineLevel="0" collapsed="false">
      <c r="C25" s="73"/>
      <c r="D25" s="0" t="n">
        <v>14</v>
      </c>
      <c r="E25" s="115"/>
      <c r="F25" s="116"/>
      <c r="G25" s="0" t="n">
        <v>14</v>
      </c>
      <c r="H25" s="130"/>
      <c r="I25" s="116"/>
    </row>
    <row r="26" customFormat="false" ht="12.75" hidden="false" customHeight="false" outlineLevel="0" collapsed="false">
      <c r="C26" s="73"/>
      <c r="D26" s="0" t="n">
        <v>15</v>
      </c>
      <c r="E26" s="115"/>
      <c r="F26" s="116"/>
      <c r="G26" s="0" t="n">
        <v>15</v>
      </c>
      <c r="H26" s="130"/>
      <c r="I26" s="116"/>
    </row>
    <row r="27" customFormat="false" ht="12.75" hidden="false" customHeight="false" outlineLevel="0" collapsed="false">
      <c r="C27" s="73"/>
      <c r="D27" s="0" t="n">
        <v>16</v>
      </c>
      <c r="E27" s="115"/>
      <c r="F27" s="116"/>
      <c r="G27" s="0" t="n">
        <v>16</v>
      </c>
      <c r="H27" s="130"/>
      <c r="I27" s="116"/>
    </row>
    <row r="28" customFormat="false" ht="12.75" hidden="false" customHeight="false" outlineLevel="0" collapsed="false">
      <c r="C28" s="73"/>
      <c r="D28" s="0" t="n">
        <v>17</v>
      </c>
      <c r="E28" s="115"/>
      <c r="F28" s="116"/>
      <c r="G28" s="0" t="n">
        <v>17</v>
      </c>
      <c r="H28" s="130"/>
      <c r="I28" s="116"/>
    </row>
    <row r="29" customFormat="false" ht="12.75" hidden="false" customHeight="false" outlineLevel="0" collapsed="false">
      <c r="C29" s="73"/>
      <c r="D29" s="0" t="n">
        <v>18</v>
      </c>
      <c r="E29" s="115"/>
      <c r="F29" s="116"/>
      <c r="G29" s="0" t="n">
        <v>18</v>
      </c>
      <c r="H29" s="130"/>
      <c r="I29" s="116"/>
    </row>
    <row r="30" customFormat="false" ht="12.75" hidden="false" customHeight="false" outlineLevel="0" collapsed="false">
      <c r="C30" s="73"/>
      <c r="D30" s="0" t="n">
        <v>19</v>
      </c>
      <c r="E30" s="115"/>
      <c r="F30" s="116"/>
      <c r="G30" s="0" t="n">
        <v>19</v>
      </c>
      <c r="H30" s="130"/>
      <c r="I30" s="116"/>
    </row>
    <row r="31" customFormat="false" ht="12.75" hidden="false" customHeight="false" outlineLevel="0" collapsed="false">
      <c r="C31" s="73"/>
      <c r="D31" s="0" t="n">
        <v>20</v>
      </c>
      <c r="E31" s="115"/>
      <c r="F31" s="116"/>
      <c r="G31" s="0" t="n">
        <v>20</v>
      </c>
      <c r="H31" s="130"/>
      <c r="I31" s="116"/>
    </row>
    <row r="32" customFormat="false" ht="12.75" hidden="false" customHeight="false" outlineLevel="0" collapsed="false">
      <c r="C32" s="73"/>
      <c r="E32" s="110"/>
      <c r="F32" s="111"/>
      <c r="H32" s="131"/>
      <c r="I32" s="122"/>
    </row>
    <row r="33" customFormat="false" ht="12.75" hidden="false" customHeight="false" outlineLevel="0" collapsed="false">
      <c r="C33" s="73"/>
      <c r="E33" s="77" t="n">
        <f aca="false">AVERAGE(E11:E31)</f>
        <v>54.7222222222222</v>
      </c>
      <c r="F33" s="105" t="n">
        <f aca="false">SUM(F11:F31)</f>
        <v>500</v>
      </c>
      <c r="H33" s="77" t="n">
        <f aca="false">AVERAGE(H12:H31)</f>
        <v>55.1666666666667</v>
      </c>
      <c r="I33" s="132" t="n">
        <f aca="false">SUM(I12:I31)</f>
        <v>300</v>
      </c>
    </row>
    <row r="34" customFormat="false" ht="12.75" hidden="false" customHeight="false" outlineLevel="0" collapsed="false">
      <c r="C34" s="73"/>
      <c r="E34" s="115"/>
      <c r="F34" s="116"/>
      <c r="H34" s="130"/>
      <c r="I34" s="116"/>
    </row>
    <row r="35" customFormat="false" ht="12.75" hidden="false" customHeight="false" outlineLevel="0" collapsed="false">
      <c r="C35" s="73"/>
      <c r="E35" s="115"/>
      <c r="F35" s="116"/>
      <c r="H35" s="130"/>
      <c r="I35" s="116"/>
    </row>
    <row r="36" customFormat="false" ht="12.75" hidden="false" customHeight="false" outlineLevel="0" collapsed="false">
      <c r="C36" s="73"/>
    </row>
    <row r="37" customFormat="false" ht="47.25" hidden="false" customHeight="true" outlineLevel="0" collapsed="false">
      <c r="C37" s="73"/>
      <c r="E37" s="115"/>
      <c r="F37" s="116"/>
      <c r="H37" s="129"/>
      <c r="I37" s="95"/>
      <c r="J37" s="58"/>
    </row>
    <row r="38" customFormat="false" ht="12.75" hidden="false" customHeight="false" outlineLevel="0" collapsed="false">
      <c r="C38" s="73"/>
      <c r="H38" s="115"/>
      <c r="I38" s="116"/>
    </row>
    <row r="39" customFormat="false" ht="13.5" hidden="false" customHeight="false" outlineLevel="0" collapsed="false">
      <c r="C39" s="73" t="s">
        <v>44</v>
      </c>
      <c r="D39" s="82" t="n">
        <f aca="false">-(E33*F33)*16</f>
        <v>-437777.777777778</v>
      </c>
      <c r="H39" s="115"/>
      <c r="I39" s="116"/>
    </row>
    <row r="40" customFormat="false" ht="12.75" hidden="false" customHeight="false" outlineLevel="0" collapsed="false">
      <c r="C40" s="73" t="s">
        <v>45</v>
      </c>
      <c r="D40" s="85" t="n">
        <f aca="false">(H33*I33)*16</f>
        <v>264800</v>
      </c>
      <c r="H40" s="115"/>
      <c r="I40" s="116"/>
      <c r="J40" s="78"/>
      <c r="K40" s="79"/>
    </row>
    <row r="41" customFormat="false" ht="12.75" hidden="false" customHeight="false" outlineLevel="0" collapsed="false">
      <c r="C41" s="73"/>
      <c r="D41" s="74" t="n">
        <f aca="false">D40+D39</f>
        <v>-172977.777777778</v>
      </c>
      <c r="H41" s="115"/>
      <c r="I41" s="116"/>
      <c r="J41" s="80" t="s">
        <v>33</v>
      </c>
      <c r="K41" s="81"/>
    </row>
    <row r="42" customFormat="false" ht="16.5" hidden="false" customHeight="false" outlineLevel="0" collapsed="false">
      <c r="C42" s="73"/>
      <c r="D42" s="74"/>
      <c r="E42" s="74"/>
      <c r="H42" s="115"/>
      <c r="I42" s="116"/>
      <c r="J42" s="83" t="n">
        <f aca="false">H46+D41</f>
        <v>-173377.777777778</v>
      </c>
      <c r="K42" s="84"/>
    </row>
    <row r="43" customFormat="false" ht="41.25" hidden="false" customHeight="true" outlineLevel="0" collapsed="false">
      <c r="C43" s="73"/>
      <c r="D43" s="74"/>
      <c r="H43" s="115"/>
      <c r="I43" s="116"/>
    </row>
    <row r="44" customFormat="false" ht="15.75" hidden="false" customHeight="false" outlineLevel="0" collapsed="false">
      <c r="C44" s="50" t="s">
        <v>63</v>
      </c>
      <c r="D44" s="46" t="s">
        <v>38</v>
      </c>
      <c r="E44" s="0" t="n">
        <v>-100</v>
      </c>
      <c r="G44" s="41" t="n">
        <v>55.25</v>
      </c>
      <c r="H44" s="74" t="n">
        <f aca="false">(G44*E44)*-16</f>
        <v>88400</v>
      </c>
      <c r="I44" s="116"/>
    </row>
    <row r="45" customFormat="false" ht="12.75" hidden="false" customHeight="false" outlineLevel="0" collapsed="false">
      <c r="C45" s="73"/>
      <c r="D45" s="46" t="s">
        <v>31</v>
      </c>
      <c r="E45" s="60" t="n">
        <f aca="false">M5</f>
        <v>-100</v>
      </c>
      <c r="F45" s="60"/>
      <c r="G45" s="113" t="n">
        <f aca="false">E3+0.25</f>
        <v>55.5</v>
      </c>
      <c r="H45" s="75" t="n">
        <f aca="false">(G45*E45)*16</f>
        <v>-88800</v>
      </c>
    </row>
    <row r="46" customFormat="false" ht="12" hidden="false" customHeight="true" outlineLevel="0" collapsed="false">
      <c r="C46" s="73"/>
      <c r="E46" s="0" t="n">
        <f aca="false">E45+E44</f>
        <v>-200</v>
      </c>
      <c r="H46" s="74" t="n">
        <f aca="false">SUM(H44:H45)</f>
        <v>-400</v>
      </c>
    </row>
    <row r="47" customFormat="false" ht="12.75" hidden="false" customHeight="true" outlineLevel="0" collapsed="false">
      <c r="C47" s="73" t="s">
        <v>34</v>
      </c>
    </row>
    <row r="48" customFormat="false" ht="15.75" hidden="false" customHeight="true" outlineLevel="0" collapsed="false">
      <c r="C48" s="73" t="s">
        <v>81</v>
      </c>
    </row>
    <row r="49" customFormat="false" ht="15.75" hidden="false" customHeight="true" outlineLevel="0" collapsed="false">
      <c r="C49" s="73"/>
    </row>
    <row r="50" customFormat="false" ht="12.75" hidden="false" customHeight="false" outlineLevel="0" collapsed="false">
      <c r="B50" s="78"/>
      <c r="C50" s="141"/>
      <c r="D50" s="142"/>
      <c r="E50" s="143" t="s">
        <v>92</v>
      </c>
      <c r="F50" s="142"/>
      <c r="G50" s="144" t="s">
        <v>93</v>
      </c>
      <c r="H50" s="142"/>
      <c r="I50" s="142"/>
      <c r="J50" s="79"/>
    </row>
    <row r="51" customFormat="false" ht="12.75" hidden="false" customHeight="false" outlineLevel="0" collapsed="false">
      <c r="B51" s="145"/>
      <c r="C51" s="146"/>
      <c r="D51" s="58"/>
      <c r="E51" s="147" t="s">
        <v>94</v>
      </c>
      <c r="F51" s="58"/>
      <c r="G51" s="147" t="s">
        <v>19</v>
      </c>
      <c r="H51" s="147" t="s">
        <v>95</v>
      </c>
      <c r="I51" s="58"/>
      <c r="J51" s="148" t="s">
        <v>96</v>
      </c>
    </row>
    <row r="52" customFormat="false" ht="15.75" hidden="false" customHeight="false" outlineLevel="0" collapsed="false">
      <c r="B52" s="145"/>
      <c r="C52" s="146" t="s">
        <v>97</v>
      </c>
      <c r="D52" s="165" t="s">
        <v>132</v>
      </c>
      <c r="E52" s="149" t="n">
        <v>49</v>
      </c>
      <c r="F52" s="58"/>
      <c r="G52" s="150" t="n">
        <v>55.25</v>
      </c>
      <c r="H52" s="151" t="n">
        <v>-35200</v>
      </c>
      <c r="I52" s="58"/>
      <c r="J52" s="152" t="n">
        <f aca="false">((E52-G52)*H52)</f>
        <v>220000</v>
      </c>
    </row>
    <row r="53" customFormat="false" ht="12.75" hidden="false" customHeight="false" outlineLevel="0" collapsed="false">
      <c r="B53" s="145"/>
      <c r="C53" s="58"/>
      <c r="D53" s="22"/>
      <c r="E53" s="58"/>
      <c r="F53" s="58"/>
      <c r="G53" s="58"/>
      <c r="H53" s="58"/>
      <c r="I53" s="58"/>
      <c r="J53" s="152"/>
    </row>
    <row r="54" customFormat="false" ht="15.75" hidden="false" customHeight="false" outlineLevel="0" collapsed="false">
      <c r="B54" s="145"/>
      <c r="C54" s="146"/>
      <c r="D54" s="165" t="s">
        <v>133</v>
      </c>
      <c r="E54" s="147"/>
      <c r="F54" s="58"/>
      <c r="G54" s="147"/>
      <c r="H54" s="151"/>
      <c r="I54" s="58"/>
      <c r="J54" s="152"/>
    </row>
    <row r="55" customFormat="false" ht="12.75" hidden="false" customHeight="false" outlineLevel="0" collapsed="false">
      <c r="B55" s="145"/>
      <c r="C55" s="146"/>
      <c r="D55" s="58"/>
      <c r="E55" s="149"/>
      <c r="F55" s="58"/>
      <c r="G55" s="150"/>
      <c r="H55" s="151"/>
      <c r="I55" s="58"/>
      <c r="J55" s="152"/>
    </row>
    <row r="56" customFormat="false" ht="12.75" hidden="false" customHeight="false" outlineLevel="0" collapsed="false">
      <c r="B56" s="145"/>
      <c r="C56" s="146"/>
      <c r="D56" s="58"/>
      <c r="E56" s="147"/>
      <c r="F56" s="58"/>
      <c r="G56" s="147"/>
      <c r="H56" s="151"/>
      <c r="I56" s="58"/>
      <c r="J56" s="152"/>
    </row>
    <row r="57" customFormat="false" ht="12.75" hidden="false" customHeight="false" outlineLevel="0" collapsed="false">
      <c r="B57" s="145"/>
      <c r="C57" s="146"/>
      <c r="D57" s="58"/>
      <c r="E57" s="149"/>
      <c r="F57" s="58"/>
      <c r="G57" s="150"/>
      <c r="H57" s="151"/>
      <c r="I57" s="58"/>
      <c r="J57" s="152"/>
    </row>
    <row r="58" customFormat="false" ht="12.75" hidden="false" customHeight="false" outlineLevel="0" collapsed="false">
      <c r="B58" s="145"/>
      <c r="C58" s="146"/>
      <c r="D58" s="58"/>
      <c r="E58" s="58"/>
      <c r="F58" s="58"/>
      <c r="G58" s="58"/>
      <c r="H58" s="151"/>
      <c r="I58" s="58"/>
      <c r="J58" s="152"/>
    </row>
    <row r="59" customFormat="false" ht="13.5" hidden="false" customHeight="false" outlineLevel="0" collapsed="false">
      <c r="B59" s="153"/>
      <c r="C59" s="126"/>
      <c r="D59" s="126"/>
      <c r="E59" s="126"/>
      <c r="F59" s="126"/>
      <c r="G59" s="126"/>
      <c r="H59" s="154"/>
      <c r="I59" s="126"/>
      <c r="J59" s="84"/>
    </row>
    <row r="62" customFormat="false" ht="12.75" hidden="false" customHeight="false" outlineLevel="0" collapsed="false">
      <c r="C62" s="37"/>
    </row>
    <row r="63" customFormat="false" ht="12.75" hidden="false" customHeight="false" outlineLevel="0" collapsed="false">
      <c r="B63" s="37"/>
    </row>
    <row r="66" customFormat="false" ht="15.75" hidden="false" customHeight="false" outlineLevel="0" collapsed="false">
      <c r="B66" s="50" t="s">
        <v>102</v>
      </c>
      <c r="G66" s="72" t="s">
        <v>103</v>
      </c>
    </row>
    <row r="67" customFormat="false" ht="12.75" hidden="false" customHeight="false" outlineLevel="0" collapsed="false">
      <c r="A67" s="46" t="s">
        <v>134</v>
      </c>
      <c r="B67" s="74" t="n">
        <v>48.5</v>
      </c>
      <c r="D67" s="5" t="n">
        <v>50</v>
      </c>
      <c r="G67" s="46" t="s">
        <v>134</v>
      </c>
      <c r="H67" s="34" t="n">
        <v>47</v>
      </c>
      <c r="I67" s="5" t="n">
        <v>50</v>
      </c>
      <c r="J67" s="46"/>
    </row>
    <row r="68" customFormat="false" ht="12.75" hidden="false" customHeight="false" outlineLevel="0" collapsed="false">
      <c r="A68" s="46" t="s">
        <v>134</v>
      </c>
      <c r="B68" s="74" t="n">
        <v>47.05</v>
      </c>
      <c r="D68" s="5" t="n">
        <v>50</v>
      </c>
      <c r="G68" s="46" t="s">
        <v>134</v>
      </c>
      <c r="H68" s="34" t="n">
        <v>46.5</v>
      </c>
      <c r="I68" s="5" t="n">
        <v>50</v>
      </c>
      <c r="J68" s="46"/>
    </row>
    <row r="69" customFormat="false" ht="12.75" hidden="false" customHeight="false" outlineLevel="0" collapsed="false">
      <c r="A69" s="46" t="s">
        <v>134</v>
      </c>
      <c r="B69" s="74" t="n">
        <v>47</v>
      </c>
      <c r="D69" s="5" t="n">
        <v>50</v>
      </c>
      <c r="G69" s="46" t="s">
        <v>132</v>
      </c>
      <c r="H69" s="34" t="n">
        <v>52.5</v>
      </c>
      <c r="I69" s="5" t="n">
        <v>50</v>
      </c>
      <c r="J69" s="46"/>
    </row>
    <row r="70" customFormat="false" ht="12.75" hidden="false" customHeight="false" outlineLevel="0" collapsed="false">
      <c r="A70" s="46" t="s">
        <v>134</v>
      </c>
      <c r="B70" s="74" t="n">
        <v>46.5</v>
      </c>
      <c r="C70" s="7"/>
      <c r="D70" s="5" t="n">
        <v>50</v>
      </c>
      <c r="G70" s="46" t="s">
        <v>132</v>
      </c>
      <c r="H70" s="34" t="n">
        <v>51.25</v>
      </c>
      <c r="I70" s="5" t="n">
        <v>50</v>
      </c>
      <c r="J70" s="46"/>
    </row>
    <row r="71" customFormat="false" ht="12.75" hidden="false" customHeight="false" outlineLevel="0" collapsed="false">
      <c r="A71" s="46" t="s">
        <v>132</v>
      </c>
      <c r="B71" s="115" t="n">
        <v>51</v>
      </c>
      <c r="D71" s="5" t="n">
        <v>50</v>
      </c>
      <c r="G71" s="46"/>
      <c r="H71" s="34"/>
      <c r="I71" s="5"/>
      <c r="J71" s="46"/>
    </row>
    <row r="72" customFormat="false" ht="12.75" hidden="false" customHeight="false" outlineLevel="0" collapsed="false">
      <c r="A72" s="46" t="s">
        <v>132</v>
      </c>
      <c r="B72" s="74" t="n">
        <v>52.25</v>
      </c>
      <c r="D72" s="5" t="n">
        <v>50</v>
      </c>
      <c r="G72" s="74"/>
      <c r="H72" s="34"/>
      <c r="I72" s="5"/>
      <c r="J72" s="46"/>
    </row>
    <row r="73" customFormat="false" ht="12.75" hidden="false" customHeight="false" outlineLevel="0" collapsed="false">
      <c r="A73" s="46" t="s">
        <v>132</v>
      </c>
      <c r="B73" s="74" t="n">
        <v>52.5</v>
      </c>
      <c r="D73" s="5" t="n">
        <v>50</v>
      </c>
      <c r="G73" s="74"/>
      <c r="H73" s="34"/>
      <c r="I73" s="5"/>
      <c r="J73" s="46"/>
    </row>
    <row r="74" customFormat="false" ht="12.75" hidden="false" customHeight="false" outlineLevel="0" collapsed="false">
      <c r="A74" s="46" t="s">
        <v>132</v>
      </c>
      <c r="B74" s="77" t="n">
        <v>51.5</v>
      </c>
      <c r="C74" s="58"/>
      <c r="D74" s="5" t="n">
        <v>50</v>
      </c>
      <c r="G74" s="77"/>
      <c r="H74" s="166"/>
      <c r="I74" s="105"/>
      <c r="J74" s="46"/>
    </row>
    <row r="75" customFormat="false" ht="12.75" hidden="false" customHeight="false" outlineLevel="0" collapsed="false">
      <c r="A75" s="46" t="s">
        <v>132</v>
      </c>
      <c r="B75" s="77" t="n">
        <v>51</v>
      </c>
      <c r="C75" s="58"/>
      <c r="D75" s="5" t="n">
        <v>50</v>
      </c>
      <c r="E75" s="77"/>
      <c r="G75" s="77"/>
      <c r="H75" s="166"/>
      <c r="I75" s="105"/>
      <c r="J75" s="46"/>
    </row>
    <row r="76" customFormat="false" ht="12.75" hidden="false" customHeight="false" outlineLevel="0" collapsed="false">
      <c r="A76" s="46" t="s">
        <v>132</v>
      </c>
      <c r="B76" s="77" t="n">
        <v>51.75</v>
      </c>
      <c r="C76" s="22"/>
      <c r="D76" s="5" t="n">
        <v>50</v>
      </c>
      <c r="E76" s="74"/>
      <c r="G76" s="77"/>
      <c r="H76" s="167"/>
      <c r="I76" s="105"/>
      <c r="J76" s="46"/>
    </row>
    <row r="77" customFormat="false" ht="12.75" hidden="false" customHeight="false" outlineLevel="0" collapsed="false">
      <c r="B77" s="77"/>
      <c r="C77" s="22"/>
      <c r="D77" s="105"/>
      <c r="E77" s="74"/>
      <c r="G77" s="77"/>
      <c r="H77" s="22"/>
      <c r="I77" s="105"/>
      <c r="J77" s="46"/>
    </row>
    <row r="78" customFormat="false" ht="12.75" hidden="false" customHeight="false" outlineLevel="0" collapsed="false">
      <c r="B78" s="77"/>
      <c r="C78" s="22"/>
      <c r="D78" s="105"/>
      <c r="E78" s="74"/>
      <c r="G78" s="108"/>
      <c r="H78" s="22"/>
      <c r="I78" s="109"/>
      <c r="J78" s="163"/>
    </row>
    <row r="79" customFormat="false" ht="12.75" hidden="false" customHeight="false" outlineLevel="0" collapsed="false">
      <c r="B79" s="108"/>
      <c r="C79" s="22"/>
      <c r="D79" s="109"/>
      <c r="E79" s="74"/>
      <c r="G79" s="108"/>
      <c r="H79" s="22"/>
      <c r="I79" s="109"/>
      <c r="J79" s="168"/>
    </row>
    <row r="80" customFormat="false" ht="12.75" hidden="false" customHeight="false" outlineLevel="0" collapsed="false">
      <c r="B80" s="108"/>
      <c r="C80" s="22"/>
      <c r="D80" s="109"/>
      <c r="E80" s="74"/>
      <c r="G80" s="108"/>
      <c r="H80" s="22"/>
      <c r="I80" s="109"/>
      <c r="J80" s="163"/>
    </row>
    <row r="81" customFormat="false" ht="12.75" hidden="false" customHeight="false" outlineLevel="0" collapsed="false">
      <c r="B81" s="77"/>
      <c r="C81" s="22"/>
      <c r="D81" s="105"/>
      <c r="E81" s="74"/>
      <c r="G81" s="108"/>
      <c r="H81" s="22"/>
      <c r="I81" s="109"/>
      <c r="J81" s="163"/>
    </row>
    <row r="82" customFormat="false" ht="12.75" hidden="false" customHeight="false" outlineLevel="0" collapsed="false">
      <c r="B82" s="74" t="n">
        <f aca="false">AVERAGE(B67:B80)</f>
        <v>49.905</v>
      </c>
      <c r="D82" s="5" t="n">
        <f aca="false">SUM(D67:D80)</f>
        <v>500</v>
      </c>
      <c r="E82" s="74"/>
      <c r="H82" s="74" t="n">
        <f aca="false">AVERAGE(H67:H79)</f>
        <v>49.3125</v>
      </c>
      <c r="I82" s="5" t="n">
        <f aca="false">SUM(I67:I79)</f>
        <v>200</v>
      </c>
    </row>
    <row r="83" customFormat="false" ht="12.75" hidden="false" customHeight="false" outlineLevel="0" collapsed="false">
      <c r="B83" s="74"/>
      <c r="E83" s="74"/>
    </row>
    <row r="84" customFormat="false" ht="12.75" hidden="false" customHeight="false" outlineLevel="0" collapsed="false">
      <c r="B84" s="74"/>
    </row>
    <row r="85" customFormat="false" ht="12.75" hidden="false" customHeight="false" outlineLevel="0" collapsed="false">
      <c r="B85" s="74"/>
    </row>
    <row r="86" customFormat="false" ht="12.75" hidden="false" customHeight="false" outlineLevel="0" collapsed="false">
      <c r="A86" s="37" t="s">
        <v>116</v>
      </c>
      <c r="B86" s="156"/>
      <c r="D86" s="157"/>
    </row>
    <row r="87" customFormat="false" ht="13.5" hidden="false" customHeight="true" outlineLevel="0" collapsed="false">
      <c r="A87" s="37"/>
      <c r="B87" s="40"/>
    </row>
    <row r="88" customFormat="false" ht="12.75" hidden="false" customHeight="false" outlineLevel="0" collapsed="false">
      <c r="A88" s="37"/>
      <c r="B88" s="74"/>
    </row>
    <row r="89" customFormat="false" ht="12.75" hidden="false" customHeight="false" outlineLevel="0" collapsed="false">
      <c r="A89" s="37"/>
    </row>
    <row r="90" customFormat="false" ht="12.75" hidden="false" customHeight="false" outlineLevel="0" collapsed="false">
      <c r="A90" s="37"/>
    </row>
    <row r="91" customFormat="false" ht="12.75" hidden="false" customHeight="false" outlineLevel="0" collapsed="false">
      <c r="A91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0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S31" activeCellId="0" sqref="S31:S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0.13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4.41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164" t="n">
        <v>36956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55.5</v>
      </c>
      <c r="L3" s="95" t="s">
        <v>38</v>
      </c>
      <c r="M3" s="0" t="n">
        <v>-150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0</v>
      </c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  <c r="L5" s="5" t="s">
        <v>31</v>
      </c>
      <c r="M5" s="60" t="n">
        <v>-100</v>
      </c>
      <c r="N5" s="60"/>
    </row>
    <row r="6" customFormat="false" ht="15.75" hidden="false" customHeight="false" outlineLevel="0" collapsed="false">
      <c r="C6" s="50"/>
      <c r="E6" s="74"/>
      <c r="F6" s="5"/>
      <c r="H6" s="77"/>
      <c r="I6" s="105"/>
      <c r="M6" s="58"/>
      <c r="N6" s="58"/>
    </row>
    <row r="7" customFormat="false" ht="12.75" hidden="false" customHeight="false" outlineLevel="0" collapsed="false">
      <c r="C7" s="73"/>
      <c r="E7" s="74"/>
      <c r="F7" s="5"/>
      <c r="H7" s="77"/>
      <c r="I7" s="105"/>
      <c r="M7" s="0" t="n">
        <f aca="false">SUM(M3:M6)</f>
        <v>-250</v>
      </c>
      <c r="N7" s="104" t="s">
        <v>48</v>
      </c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</row>
    <row r="11" customFormat="false" ht="12.75" hidden="false" customHeight="false" outlineLevel="0" collapsed="false">
      <c r="C11" s="73"/>
      <c r="E11" s="115"/>
      <c r="F11" s="116"/>
      <c r="H11" s="129"/>
      <c r="I11" s="95"/>
    </row>
    <row r="12" customFormat="false" ht="12.75" hidden="false" customHeight="false" outlineLevel="0" collapsed="false">
      <c r="C12" s="73"/>
      <c r="D12" s="0" t="n">
        <v>1</v>
      </c>
      <c r="E12" s="115" t="n">
        <v>58.5</v>
      </c>
      <c r="F12" s="116" t="n">
        <v>50</v>
      </c>
      <c r="G12" s="0" t="n">
        <v>1</v>
      </c>
      <c r="H12" s="130" t="n">
        <v>58</v>
      </c>
      <c r="I12" s="116" t="n">
        <v>50</v>
      </c>
    </row>
    <row r="13" customFormat="false" ht="12.75" hidden="false" customHeight="false" outlineLevel="0" collapsed="false">
      <c r="C13" s="73"/>
      <c r="D13" s="0" t="n">
        <v>2</v>
      </c>
      <c r="E13" s="115" t="n">
        <v>58.25</v>
      </c>
      <c r="F13" s="116" t="n">
        <v>50</v>
      </c>
      <c r="G13" s="0" t="n">
        <v>2</v>
      </c>
      <c r="H13" s="130" t="n">
        <v>58.75</v>
      </c>
      <c r="I13" s="116" t="n">
        <v>50</v>
      </c>
    </row>
    <row r="14" customFormat="false" ht="12.75" hidden="false" customHeight="false" outlineLevel="0" collapsed="false">
      <c r="C14" s="73"/>
      <c r="D14" s="0" t="n">
        <v>3</v>
      </c>
      <c r="E14" s="115" t="n">
        <v>58</v>
      </c>
      <c r="F14" s="116" t="n">
        <v>50</v>
      </c>
      <c r="G14" s="0" t="n">
        <v>3</v>
      </c>
      <c r="H14" s="130" t="n">
        <v>58.75</v>
      </c>
      <c r="I14" s="116" t="n">
        <v>50</v>
      </c>
    </row>
    <row r="15" customFormat="false" ht="12.75" hidden="false" customHeight="false" outlineLevel="0" collapsed="false">
      <c r="C15" s="73"/>
      <c r="D15" s="0" t="n">
        <v>4</v>
      </c>
      <c r="E15" s="115" t="n">
        <v>58.5</v>
      </c>
      <c r="F15" s="116" t="n">
        <v>50</v>
      </c>
      <c r="G15" s="0" t="n">
        <v>4</v>
      </c>
      <c r="H15" s="130" t="n">
        <v>58.5</v>
      </c>
      <c r="I15" s="116" t="n">
        <v>50</v>
      </c>
    </row>
    <row r="16" customFormat="false" ht="12.75" hidden="false" customHeight="false" outlineLevel="0" collapsed="false">
      <c r="C16" s="73"/>
      <c r="D16" s="0" t="n">
        <v>5</v>
      </c>
      <c r="E16" s="115" t="n">
        <v>58.25</v>
      </c>
      <c r="F16" s="116" t="n">
        <v>50</v>
      </c>
      <c r="G16" s="0" t="n">
        <v>5</v>
      </c>
      <c r="H16" s="130" t="n">
        <v>56.5</v>
      </c>
      <c r="I16" s="116" t="n">
        <v>50</v>
      </c>
    </row>
    <row r="17" customFormat="false" ht="12.75" hidden="false" customHeight="false" outlineLevel="0" collapsed="false">
      <c r="C17" s="73"/>
      <c r="D17" s="0" t="n">
        <v>6</v>
      </c>
      <c r="E17" s="115" t="n">
        <v>58.5</v>
      </c>
      <c r="F17" s="116" t="n">
        <v>50</v>
      </c>
      <c r="G17" s="0" t="n">
        <v>6</v>
      </c>
      <c r="H17" s="130" t="n">
        <v>52.25</v>
      </c>
      <c r="I17" s="116" t="n">
        <v>50</v>
      </c>
    </row>
    <row r="18" customFormat="false" ht="12.75" hidden="false" customHeight="false" outlineLevel="0" collapsed="false">
      <c r="C18" s="73"/>
      <c r="D18" s="0" t="n">
        <v>7</v>
      </c>
      <c r="E18" s="115" t="n">
        <v>58</v>
      </c>
      <c r="F18" s="116" t="n">
        <v>50</v>
      </c>
      <c r="G18" s="0" t="n">
        <v>7</v>
      </c>
      <c r="H18" s="130" t="n">
        <v>52.25</v>
      </c>
      <c r="I18" s="116" t="n">
        <v>50</v>
      </c>
    </row>
    <row r="19" customFormat="false" ht="12.75" hidden="false" customHeight="false" outlineLevel="0" collapsed="false">
      <c r="C19" s="73"/>
      <c r="D19" s="0" t="n">
        <v>8</v>
      </c>
      <c r="E19" s="115" t="n">
        <v>57</v>
      </c>
      <c r="F19" s="116" t="n">
        <v>50</v>
      </c>
      <c r="G19" s="0" t="n">
        <v>8</v>
      </c>
      <c r="H19" s="130"/>
      <c r="I19" s="116"/>
    </row>
    <row r="20" customFormat="false" ht="12.75" hidden="false" customHeight="false" outlineLevel="0" collapsed="false">
      <c r="C20" s="73"/>
      <c r="D20" s="0" t="n">
        <v>9</v>
      </c>
      <c r="E20" s="115" t="n">
        <v>57</v>
      </c>
      <c r="F20" s="116" t="n">
        <v>50</v>
      </c>
      <c r="G20" s="0" t="n">
        <v>9</v>
      </c>
      <c r="H20" s="130"/>
      <c r="I20" s="116"/>
    </row>
    <row r="21" customFormat="false" ht="12.75" hidden="false" customHeight="false" outlineLevel="0" collapsed="false">
      <c r="C21" s="73"/>
      <c r="D21" s="0" t="n">
        <v>10</v>
      </c>
      <c r="E21" s="115" t="n">
        <v>56</v>
      </c>
      <c r="F21" s="116" t="n">
        <v>50</v>
      </c>
      <c r="G21" s="0" t="n">
        <v>10</v>
      </c>
      <c r="H21" s="130"/>
      <c r="I21" s="116"/>
    </row>
    <row r="22" customFormat="false" ht="12.75" hidden="false" customHeight="false" outlineLevel="0" collapsed="false">
      <c r="C22" s="73"/>
      <c r="D22" s="0" t="n">
        <v>11</v>
      </c>
      <c r="E22" s="115" t="n">
        <v>55.25</v>
      </c>
      <c r="F22" s="116" t="n">
        <v>50</v>
      </c>
      <c r="G22" s="0" t="n">
        <v>11</v>
      </c>
      <c r="H22" s="130"/>
      <c r="I22" s="116"/>
    </row>
    <row r="23" customFormat="false" ht="12.75" hidden="false" customHeight="false" outlineLevel="0" collapsed="false">
      <c r="C23" s="73"/>
      <c r="D23" s="0" t="n">
        <v>12</v>
      </c>
      <c r="E23" s="115" t="n">
        <v>55.5</v>
      </c>
      <c r="F23" s="116" t="n">
        <v>50</v>
      </c>
      <c r="G23" s="0" t="n">
        <v>12</v>
      </c>
      <c r="H23" s="130"/>
      <c r="I23" s="116"/>
    </row>
    <row r="24" customFormat="false" ht="12.75" hidden="false" customHeight="false" outlineLevel="0" collapsed="false">
      <c r="C24" s="73"/>
      <c r="D24" s="0" t="n">
        <v>13</v>
      </c>
      <c r="E24" s="115"/>
      <c r="F24" s="116"/>
      <c r="G24" s="0" t="n">
        <v>13</v>
      </c>
      <c r="H24" s="130"/>
      <c r="I24" s="116"/>
    </row>
    <row r="25" customFormat="false" ht="12.75" hidden="false" customHeight="false" outlineLevel="0" collapsed="false">
      <c r="C25" s="73"/>
      <c r="D25" s="0" t="n">
        <v>14</v>
      </c>
      <c r="E25" s="115"/>
      <c r="F25" s="116"/>
      <c r="G25" s="0" t="n">
        <v>14</v>
      </c>
      <c r="H25" s="130"/>
      <c r="I25" s="116"/>
    </row>
    <row r="26" customFormat="false" ht="12.75" hidden="false" customHeight="false" outlineLevel="0" collapsed="false">
      <c r="C26" s="73"/>
      <c r="D26" s="0" t="n">
        <v>15</v>
      </c>
      <c r="E26" s="115"/>
      <c r="F26" s="116"/>
      <c r="G26" s="0" t="n">
        <v>15</v>
      </c>
      <c r="H26" s="130"/>
      <c r="I26" s="116"/>
    </row>
    <row r="27" customFormat="false" ht="12.75" hidden="false" customHeight="false" outlineLevel="0" collapsed="false">
      <c r="C27" s="73"/>
      <c r="D27" s="0" t="n">
        <v>16</v>
      </c>
      <c r="E27" s="115"/>
      <c r="F27" s="116"/>
      <c r="G27" s="0" t="n">
        <v>16</v>
      </c>
      <c r="H27" s="130"/>
      <c r="I27" s="116"/>
    </row>
    <row r="28" customFormat="false" ht="12.75" hidden="false" customHeight="false" outlineLevel="0" collapsed="false">
      <c r="C28" s="73"/>
      <c r="D28" s="0" t="n">
        <v>17</v>
      </c>
      <c r="E28" s="115"/>
      <c r="F28" s="116"/>
      <c r="G28" s="0" t="n">
        <v>17</v>
      </c>
      <c r="H28" s="130"/>
      <c r="I28" s="116"/>
    </row>
    <row r="29" customFormat="false" ht="12.75" hidden="false" customHeight="false" outlineLevel="0" collapsed="false">
      <c r="C29" s="73"/>
      <c r="D29" s="0" t="n">
        <v>18</v>
      </c>
      <c r="E29" s="115"/>
      <c r="F29" s="116"/>
      <c r="G29" s="0" t="n">
        <v>18</v>
      </c>
      <c r="H29" s="130"/>
      <c r="I29" s="116"/>
    </row>
    <row r="30" customFormat="false" ht="12.75" hidden="false" customHeight="false" outlineLevel="0" collapsed="false">
      <c r="C30" s="73"/>
      <c r="D30" s="0" t="n">
        <v>19</v>
      </c>
      <c r="E30" s="115"/>
      <c r="F30" s="116"/>
      <c r="G30" s="0" t="n">
        <v>19</v>
      </c>
      <c r="H30" s="130"/>
      <c r="I30" s="116"/>
    </row>
    <row r="31" customFormat="false" ht="12.75" hidden="false" customHeight="false" outlineLevel="0" collapsed="false">
      <c r="C31" s="73"/>
      <c r="D31" s="0" t="n">
        <v>20</v>
      </c>
      <c r="E31" s="115"/>
      <c r="F31" s="116"/>
      <c r="G31" s="0" t="n">
        <v>20</v>
      </c>
      <c r="H31" s="130"/>
      <c r="I31" s="116"/>
    </row>
    <row r="32" customFormat="false" ht="12.75" hidden="false" customHeight="false" outlineLevel="0" collapsed="false">
      <c r="C32" s="73"/>
      <c r="E32" s="110"/>
      <c r="F32" s="111"/>
      <c r="H32" s="131"/>
      <c r="I32" s="122"/>
    </row>
    <row r="33" customFormat="false" ht="12.75" hidden="false" customHeight="false" outlineLevel="0" collapsed="false">
      <c r="C33" s="73"/>
      <c r="E33" s="77" t="n">
        <f aca="false">AVERAGE(E11:E31)</f>
        <v>57.3958333333333</v>
      </c>
      <c r="F33" s="105" t="n">
        <f aca="false">SUM(F11:F31)</f>
        <v>600</v>
      </c>
      <c r="H33" s="77" t="n">
        <f aca="false">AVERAGE(H12:H31)</f>
        <v>56.4285714285714</v>
      </c>
      <c r="I33" s="132" t="n">
        <f aca="false">SUM(I12:I31)</f>
        <v>350</v>
      </c>
    </row>
    <row r="34" customFormat="false" ht="12.75" hidden="false" customHeight="false" outlineLevel="0" collapsed="false">
      <c r="C34" s="73"/>
      <c r="E34" s="115"/>
      <c r="F34" s="116"/>
      <c r="H34" s="130"/>
      <c r="I34" s="116"/>
    </row>
    <row r="35" customFormat="false" ht="12.75" hidden="false" customHeight="false" outlineLevel="0" collapsed="false">
      <c r="C35" s="73"/>
      <c r="E35" s="115"/>
      <c r="F35" s="116"/>
      <c r="H35" s="130"/>
      <c r="I35" s="116"/>
    </row>
    <row r="36" customFormat="false" ht="12.75" hidden="false" customHeight="false" outlineLevel="0" collapsed="false">
      <c r="C36" s="73"/>
    </row>
    <row r="37" customFormat="false" ht="47.25" hidden="false" customHeight="true" outlineLevel="0" collapsed="false">
      <c r="C37" s="73"/>
      <c r="E37" s="115"/>
      <c r="F37" s="116"/>
      <c r="H37" s="129"/>
      <c r="I37" s="95"/>
      <c r="J37" s="58"/>
    </row>
    <row r="38" customFormat="false" ht="12.75" hidden="false" customHeight="false" outlineLevel="0" collapsed="false">
      <c r="C38" s="73"/>
      <c r="H38" s="115"/>
      <c r="I38" s="116"/>
    </row>
    <row r="39" customFormat="false" ht="13.5" hidden="false" customHeight="false" outlineLevel="0" collapsed="false">
      <c r="C39" s="73" t="s">
        <v>44</v>
      </c>
      <c r="D39" s="82" t="n">
        <f aca="false">-(E33*F33)*16</f>
        <v>-551000</v>
      </c>
      <c r="H39" s="115"/>
      <c r="I39" s="116"/>
    </row>
    <row r="40" customFormat="false" ht="12.75" hidden="false" customHeight="false" outlineLevel="0" collapsed="false">
      <c r="C40" s="73" t="s">
        <v>45</v>
      </c>
      <c r="D40" s="85" t="n">
        <f aca="false">(H33*I33)*16</f>
        <v>316000</v>
      </c>
      <c r="H40" s="115"/>
      <c r="I40" s="116"/>
      <c r="J40" s="78"/>
      <c r="K40" s="79"/>
    </row>
    <row r="41" customFormat="false" ht="12.75" hidden="false" customHeight="false" outlineLevel="0" collapsed="false">
      <c r="C41" s="73"/>
      <c r="D41" s="74" t="n">
        <f aca="false">D40+D39</f>
        <v>-235000</v>
      </c>
      <c r="H41" s="115"/>
      <c r="I41" s="116"/>
      <c r="J41" s="80" t="s">
        <v>33</v>
      </c>
      <c r="K41" s="81"/>
    </row>
    <row r="42" customFormat="false" ht="16.5" hidden="false" customHeight="false" outlineLevel="0" collapsed="false">
      <c r="C42" s="73"/>
      <c r="D42" s="74"/>
      <c r="E42" s="74"/>
      <c r="H42" s="115"/>
      <c r="I42" s="116"/>
      <c r="J42" s="83"/>
      <c r="K42" s="84"/>
    </row>
    <row r="43" customFormat="false" ht="41.25" hidden="false" customHeight="true" outlineLevel="0" collapsed="false">
      <c r="C43" s="73"/>
      <c r="D43" s="74"/>
      <c r="H43" s="115"/>
      <c r="I43" s="116"/>
    </row>
    <row r="44" customFormat="false" ht="15.75" hidden="false" customHeight="false" outlineLevel="0" collapsed="false">
      <c r="C44" s="50" t="s">
        <v>63</v>
      </c>
      <c r="D44" s="46" t="s">
        <v>38</v>
      </c>
      <c r="E44" s="0" t="n">
        <v>-100</v>
      </c>
      <c r="G44" s="41" t="n">
        <v>55.25</v>
      </c>
      <c r="H44" s="74" t="n">
        <f aca="false">(G44*E44)*-16</f>
        <v>88400</v>
      </c>
      <c r="I44" s="116"/>
    </row>
    <row r="45" customFormat="false" ht="12.75" hidden="false" customHeight="false" outlineLevel="0" collapsed="false">
      <c r="C45" s="73"/>
      <c r="D45" s="46" t="s">
        <v>31</v>
      </c>
      <c r="E45" s="60" t="n">
        <f aca="false">M5</f>
        <v>-100</v>
      </c>
      <c r="F45" s="60"/>
      <c r="G45" s="113" t="n">
        <f aca="false">E3+0.25</f>
        <v>55.75</v>
      </c>
      <c r="H45" s="75" t="n">
        <f aca="false">(G45*E45)*16</f>
        <v>-89200</v>
      </c>
    </row>
    <row r="46" customFormat="false" ht="12" hidden="false" customHeight="true" outlineLevel="0" collapsed="false">
      <c r="C46" s="73"/>
      <c r="E46" s="0" t="n">
        <f aca="false">E45+E44</f>
        <v>-200</v>
      </c>
      <c r="H46" s="74" t="n">
        <f aca="false">SUM(H44:H45)</f>
        <v>-800</v>
      </c>
    </row>
    <row r="47" customFormat="false" ht="12.75" hidden="false" customHeight="true" outlineLevel="0" collapsed="false">
      <c r="C47" s="73"/>
    </row>
    <row r="48" customFormat="false" ht="15.75" hidden="false" customHeight="true" outlineLevel="0" collapsed="false">
      <c r="C48" s="73"/>
    </row>
    <row r="50" customFormat="false" ht="12.75" hidden="false" customHeight="false" outlineLevel="0" collapsed="false">
      <c r="C50" s="37"/>
    </row>
    <row r="51" customFormat="false" ht="12.75" hidden="false" customHeight="false" outlineLevel="0" collapsed="false">
      <c r="B51" s="37"/>
    </row>
    <row r="53" customFormat="false" ht="12.75" hidden="false" customHeight="false" outlineLevel="0" collapsed="false">
      <c r="B53" s="74"/>
    </row>
    <row r="54" customFormat="false" ht="12.75" hidden="false" customHeight="false" outlineLevel="0" collapsed="false">
      <c r="B54" s="74"/>
    </row>
    <row r="55" customFormat="false" ht="12.75" hidden="false" customHeight="false" outlineLevel="0" collapsed="false">
      <c r="A55" s="37"/>
      <c r="B55" s="156"/>
      <c r="D55" s="157"/>
    </row>
    <row r="56" customFormat="false" ht="13.5" hidden="false" customHeight="true" outlineLevel="0" collapsed="false">
      <c r="A56" s="37"/>
      <c r="B56" s="40"/>
    </row>
    <row r="57" customFormat="false" ht="12.75" hidden="false" customHeight="false" outlineLevel="0" collapsed="false">
      <c r="A57" s="37"/>
      <c r="B57" s="74"/>
    </row>
    <row r="58" customFormat="false" ht="12.75" hidden="false" customHeight="false" outlineLevel="0" collapsed="false">
      <c r="A58" s="37"/>
    </row>
    <row r="59" customFormat="false" ht="12.75" hidden="false" customHeight="false" outlineLevel="0" collapsed="false">
      <c r="A59" s="37"/>
    </row>
    <row r="60" customFormat="false" ht="12.75" hidden="false" customHeight="false" outlineLevel="0" collapsed="false">
      <c r="A60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55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C9" activeCellId="0" sqref="C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0.13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4.41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164" t="n">
        <v>36958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46.13</v>
      </c>
      <c r="L3" s="95" t="s">
        <v>38</v>
      </c>
      <c r="M3" s="0" t="n">
        <v>-100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0</v>
      </c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  <c r="L5" s="5" t="s">
        <v>31</v>
      </c>
      <c r="M5" s="60" t="n">
        <v>-100</v>
      </c>
      <c r="N5" s="60"/>
    </row>
    <row r="6" customFormat="false" ht="15.75" hidden="false" customHeight="false" outlineLevel="0" collapsed="false">
      <c r="C6" s="50"/>
      <c r="E6" s="74"/>
      <c r="F6" s="5"/>
      <c r="H6" s="77"/>
      <c r="I6" s="105"/>
      <c r="M6" s="58"/>
      <c r="N6" s="58"/>
    </row>
    <row r="7" customFormat="false" ht="12.75" hidden="false" customHeight="false" outlineLevel="0" collapsed="false">
      <c r="C7" s="73"/>
      <c r="E7" s="74"/>
      <c r="F7" s="5"/>
      <c r="H7" s="77"/>
      <c r="I7" s="105"/>
      <c r="M7" s="0" t="n">
        <f aca="false">SUM(M3:M6)</f>
        <v>-200</v>
      </c>
      <c r="N7" s="104" t="s">
        <v>48</v>
      </c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</row>
    <row r="11" customFormat="false" ht="12.75" hidden="false" customHeight="false" outlineLevel="0" collapsed="false">
      <c r="C11" s="73"/>
      <c r="F11" s="116"/>
      <c r="H11" s="129"/>
      <c r="I11" s="95"/>
    </row>
    <row r="12" customFormat="false" ht="12.75" hidden="false" customHeight="false" outlineLevel="0" collapsed="false">
      <c r="C12" s="73"/>
      <c r="D12" s="0" t="n">
        <v>1</v>
      </c>
      <c r="E12" s="115" t="n">
        <v>48</v>
      </c>
      <c r="F12" s="116" t="n">
        <v>50</v>
      </c>
      <c r="G12" s="0" t="n">
        <v>1</v>
      </c>
      <c r="H12" s="129" t="n">
        <v>46</v>
      </c>
      <c r="I12" s="169" t="n">
        <v>50</v>
      </c>
    </row>
    <row r="13" customFormat="false" ht="12.75" hidden="false" customHeight="false" outlineLevel="0" collapsed="false">
      <c r="C13" s="73"/>
      <c r="D13" s="0" t="n">
        <v>2</v>
      </c>
      <c r="E13" s="115" t="n">
        <v>47.5</v>
      </c>
      <c r="F13" s="116" t="n">
        <v>50</v>
      </c>
      <c r="G13" s="0" t="n">
        <v>2</v>
      </c>
      <c r="H13" s="129" t="n">
        <v>45.75</v>
      </c>
      <c r="I13" s="169" t="n">
        <v>50</v>
      </c>
    </row>
    <row r="14" customFormat="false" ht="12.75" hidden="false" customHeight="false" outlineLevel="0" collapsed="false">
      <c r="C14" s="73"/>
      <c r="D14" s="0" t="n">
        <v>3</v>
      </c>
      <c r="E14" s="115" t="n">
        <v>45.25</v>
      </c>
      <c r="F14" s="116" t="n">
        <v>50</v>
      </c>
      <c r="G14" s="0" t="n">
        <v>3</v>
      </c>
      <c r="H14" s="129" t="n">
        <v>45.25</v>
      </c>
      <c r="I14" s="169" t="n">
        <v>50</v>
      </c>
    </row>
    <row r="15" customFormat="false" ht="12.75" hidden="false" customHeight="false" outlineLevel="0" collapsed="false">
      <c r="C15" s="73"/>
      <c r="D15" s="0" t="n">
        <v>4</v>
      </c>
      <c r="E15" s="115" t="n">
        <v>45</v>
      </c>
      <c r="F15" s="116" t="n">
        <v>50</v>
      </c>
      <c r="G15" s="0" t="n">
        <v>4</v>
      </c>
      <c r="H15" s="129" t="n">
        <v>45.5</v>
      </c>
      <c r="I15" s="169" t="n">
        <v>50</v>
      </c>
    </row>
    <row r="16" customFormat="false" ht="12.75" hidden="false" customHeight="false" outlineLevel="0" collapsed="false">
      <c r="C16" s="73"/>
      <c r="D16" s="0" t="n">
        <v>5</v>
      </c>
      <c r="E16" s="115" t="n">
        <v>45</v>
      </c>
      <c r="F16" s="116" t="n">
        <v>50</v>
      </c>
      <c r="G16" s="0" t="n">
        <v>5</v>
      </c>
      <c r="H16" s="129" t="n">
        <v>46</v>
      </c>
      <c r="I16" s="169" t="n">
        <v>50</v>
      </c>
    </row>
    <row r="17" customFormat="false" ht="12.75" hidden="false" customHeight="false" outlineLevel="0" collapsed="false">
      <c r="C17" s="73"/>
      <c r="D17" s="0" t="n">
        <v>6</v>
      </c>
      <c r="E17" s="115" t="n">
        <v>45.25</v>
      </c>
      <c r="F17" s="116" t="n">
        <v>50</v>
      </c>
      <c r="G17" s="0" t="n">
        <v>6</v>
      </c>
      <c r="H17" s="129" t="n">
        <v>47</v>
      </c>
      <c r="I17" s="169" t="n">
        <v>50</v>
      </c>
    </row>
    <row r="18" customFormat="false" ht="12.75" hidden="false" customHeight="false" outlineLevel="0" collapsed="false">
      <c r="C18" s="73"/>
      <c r="D18" s="0" t="n">
        <v>7</v>
      </c>
      <c r="E18" s="115" t="n">
        <v>47</v>
      </c>
      <c r="F18" s="116" t="n">
        <v>50</v>
      </c>
      <c r="G18" s="0" t="n">
        <v>7</v>
      </c>
      <c r="H18" s="129"/>
      <c r="I18" s="116"/>
    </row>
    <row r="19" customFormat="false" ht="12.75" hidden="false" customHeight="false" outlineLevel="0" collapsed="false">
      <c r="C19" s="73"/>
      <c r="D19" s="0" t="n">
        <v>8</v>
      </c>
      <c r="E19" s="115" t="n">
        <v>47</v>
      </c>
      <c r="F19" s="116" t="n">
        <v>50</v>
      </c>
      <c r="G19" s="0" t="n">
        <v>8</v>
      </c>
      <c r="H19" s="130"/>
      <c r="I19" s="116"/>
    </row>
    <row r="20" customFormat="false" ht="12.75" hidden="false" customHeight="false" outlineLevel="0" collapsed="false">
      <c r="C20" s="73"/>
      <c r="D20" s="0" t="n">
        <v>9</v>
      </c>
      <c r="E20" s="115" t="n">
        <v>46</v>
      </c>
      <c r="F20" s="116" t="n">
        <v>50</v>
      </c>
      <c r="G20" s="0" t="n">
        <v>9</v>
      </c>
      <c r="H20" s="130"/>
      <c r="I20" s="116"/>
    </row>
    <row r="21" customFormat="false" ht="12.75" hidden="false" customHeight="false" outlineLevel="0" collapsed="false">
      <c r="C21" s="73"/>
      <c r="D21" s="0" t="n">
        <v>10</v>
      </c>
      <c r="E21" s="115" t="n">
        <v>46.5</v>
      </c>
      <c r="F21" s="116" t="n">
        <v>50</v>
      </c>
      <c r="G21" s="0" t="n">
        <v>10</v>
      </c>
      <c r="H21" s="130"/>
      <c r="I21" s="116"/>
    </row>
    <row r="22" customFormat="false" ht="12.75" hidden="false" customHeight="false" outlineLevel="0" collapsed="false">
      <c r="C22" s="73"/>
      <c r="D22" s="0" t="n">
        <v>11</v>
      </c>
      <c r="E22" s="115"/>
      <c r="F22" s="116"/>
      <c r="G22" s="0" t="n">
        <v>11</v>
      </c>
      <c r="H22" s="130"/>
      <c r="I22" s="116"/>
    </row>
    <row r="23" customFormat="false" ht="12.75" hidden="false" customHeight="false" outlineLevel="0" collapsed="false">
      <c r="C23" s="73"/>
      <c r="D23" s="0" t="n">
        <v>12</v>
      </c>
      <c r="E23" s="115"/>
      <c r="F23" s="116"/>
      <c r="G23" s="0" t="n">
        <v>12</v>
      </c>
      <c r="H23" s="130"/>
      <c r="I23" s="116"/>
    </row>
    <row r="24" customFormat="false" ht="12.75" hidden="false" customHeight="false" outlineLevel="0" collapsed="false">
      <c r="C24" s="73"/>
      <c r="D24" s="0" t="n">
        <v>13</v>
      </c>
      <c r="E24" s="115"/>
      <c r="F24" s="116"/>
      <c r="G24" s="0" t="n">
        <v>13</v>
      </c>
      <c r="H24" s="130"/>
      <c r="I24" s="116"/>
    </row>
    <row r="25" customFormat="false" ht="12.75" hidden="false" customHeight="false" outlineLevel="0" collapsed="false">
      <c r="C25" s="73"/>
      <c r="D25" s="0" t="n">
        <v>14</v>
      </c>
      <c r="E25" s="115"/>
      <c r="F25" s="116"/>
      <c r="G25" s="0" t="n">
        <v>14</v>
      </c>
      <c r="H25" s="130"/>
      <c r="I25" s="116"/>
    </row>
    <row r="26" customFormat="false" ht="12.75" hidden="false" customHeight="false" outlineLevel="0" collapsed="false">
      <c r="C26" s="73"/>
      <c r="D26" s="0" t="n">
        <v>15</v>
      </c>
      <c r="E26" s="115"/>
      <c r="F26" s="116"/>
      <c r="G26" s="0" t="n">
        <v>15</v>
      </c>
      <c r="H26" s="130"/>
      <c r="I26" s="116"/>
    </row>
    <row r="27" customFormat="false" ht="12.75" hidden="false" customHeight="false" outlineLevel="0" collapsed="false">
      <c r="C27" s="73"/>
      <c r="E27" s="110"/>
      <c r="F27" s="111"/>
      <c r="H27" s="131"/>
      <c r="I27" s="122"/>
    </row>
    <row r="28" customFormat="false" ht="12.75" hidden="false" customHeight="false" outlineLevel="0" collapsed="false">
      <c r="C28" s="73"/>
      <c r="E28" s="77" t="n">
        <f aca="false">AVERAGE(E12:E26)</f>
        <v>46.25</v>
      </c>
      <c r="F28" s="105" t="n">
        <f aca="false">SUM(F11:F26)</f>
        <v>500</v>
      </c>
      <c r="H28" s="77" t="n">
        <f aca="false">AVERAGE(H12:H26)</f>
        <v>45.9166666666667</v>
      </c>
      <c r="I28" s="132" t="n">
        <f aca="false">SUM(I12:I26)</f>
        <v>300</v>
      </c>
    </row>
    <row r="29" customFormat="false" ht="12.75" hidden="false" customHeight="false" outlineLevel="0" collapsed="false">
      <c r="C29" s="73"/>
      <c r="E29" s="115"/>
      <c r="F29" s="116"/>
      <c r="H29" s="130"/>
      <c r="I29" s="116"/>
    </row>
    <row r="30" customFormat="false" ht="12.75" hidden="false" customHeight="false" outlineLevel="0" collapsed="false">
      <c r="C30" s="73"/>
      <c r="E30" s="115"/>
      <c r="F30" s="116"/>
      <c r="H30" s="130"/>
      <c r="I30" s="116"/>
    </row>
    <row r="31" customFormat="false" ht="12.75" hidden="false" customHeight="false" outlineLevel="0" collapsed="false">
      <c r="C31" s="73"/>
    </row>
    <row r="32" customFormat="false" ht="47.25" hidden="false" customHeight="true" outlineLevel="0" collapsed="false">
      <c r="C32" s="73"/>
      <c r="E32" s="115"/>
      <c r="F32" s="116"/>
      <c r="H32" s="129"/>
      <c r="I32" s="95"/>
      <c r="J32" s="58"/>
    </row>
    <row r="33" customFormat="false" ht="12.75" hidden="false" customHeight="false" outlineLevel="0" collapsed="false">
      <c r="C33" s="73"/>
      <c r="H33" s="115"/>
      <c r="I33" s="116"/>
    </row>
    <row r="34" customFormat="false" ht="13.5" hidden="false" customHeight="false" outlineLevel="0" collapsed="false">
      <c r="C34" s="73" t="s">
        <v>44</v>
      </c>
      <c r="D34" s="82" t="n">
        <f aca="false">-(E28*F28)*16</f>
        <v>-370000</v>
      </c>
      <c r="H34" s="115"/>
      <c r="I34" s="116"/>
    </row>
    <row r="35" customFormat="false" ht="12.75" hidden="false" customHeight="false" outlineLevel="0" collapsed="false">
      <c r="C35" s="73" t="s">
        <v>45</v>
      </c>
      <c r="D35" s="85" t="n">
        <f aca="false">(H28*I28)*16</f>
        <v>220400</v>
      </c>
      <c r="H35" s="115"/>
      <c r="I35" s="116"/>
      <c r="J35" s="78"/>
      <c r="K35" s="79"/>
    </row>
    <row r="36" customFormat="false" ht="12.75" hidden="false" customHeight="false" outlineLevel="0" collapsed="false">
      <c r="C36" s="73"/>
      <c r="D36" s="74" t="n">
        <f aca="false">D35+D34</f>
        <v>-149600</v>
      </c>
      <c r="H36" s="115"/>
      <c r="I36" s="116"/>
      <c r="J36" s="80" t="s">
        <v>33</v>
      </c>
      <c r="K36" s="81"/>
    </row>
    <row r="37" customFormat="false" ht="16.5" hidden="false" customHeight="false" outlineLevel="0" collapsed="false">
      <c r="C37" s="73"/>
      <c r="D37" s="74"/>
      <c r="E37" s="74"/>
      <c r="H37" s="115"/>
      <c r="I37" s="116"/>
      <c r="J37" s="83" t="n">
        <f aca="false">D36+H41</f>
        <v>-1984</v>
      </c>
      <c r="K37" s="84"/>
    </row>
    <row r="38" customFormat="false" ht="41.25" hidden="false" customHeight="true" outlineLevel="0" collapsed="false">
      <c r="C38" s="73"/>
      <c r="D38" s="74"/>
      <c r="H38" s="115"/>
      <c r="I38" s="116"/>
    </row>
    <row r="39" customFormat="false" ht="15.75" hidden="false" customHeight="false" outlineLevel="0" collapsed="false">
      <c r="C39" s="50" t="s">
        <v>63</v>
      </c>
      <c r="D39" s="46" t="s">
        <v>38</v>
      </c>
      <c r="E39" s="0" t="n">
        <v>-100</v>
      </c>
      <c r="G39" s="41" t="n">
        <f aca="false">E3-0.25</f>
        <v>45.88</v>
      </c>
      <c r="H39" s="74" t="n">
        <f aca="false">(G39*E39)*-16</f>
        <v>73408</v>
      </c>
      <c r="I39" s="116"/>
    </row>
    <row r="40" customFormat="false" ht="12.75" hidden="false" customHeight="false" outlineLevel="0" collapsed="false">
      <c r="C40" s="73"/>
      <c r="D40" s="46" t="s">
        <v>31</v>
      </c>
      <c r="E40" s="60" t="n">
        <f aca="false">M5</f>
        <v>-100</v>
      </c>
      <c r="F40" s="60"/>
      <c r="G40" s="113" t="n">
        <f aca="false">E3+0.25</f>
        <v>46.38</v>
      </c>
      <c r="H40" s="75" t="n">
        <f aca="false">(G40*-E40)*16</f>
        <v>74208</v>
      </c>
    </row>
    <row r="41" customFormat="false" ht="12" hidden="false" customHeight="true" outlineLevel="0" collapsed="false">
      <c r="C41" s="73"/>
      <c r="E41" s="0" t="n">
        <f aca="false">E40+E39</f>
        <v>-200</v>
      </c>
      <c r="H41" s="74" t="n">
        <f aca="false">SUM(H39:H40)</f>
        <v>147616</v>
      </c>
    </row>
    <row r="42" customFormat="false" ht="12.75" hidden="false" customHeight="true" outlineLevel="0" collapsed="false">
      <c r="C42" s="73"/>
    </row>
    <row r="43" customFormat="false" ht="15.75" hidden="false" customHeight="true" outlineLevel="0" collapsed="false">
      <c r="C43" s="73"/>
    </row>
    <row r="45" customFormat="false" ht="12.75" hidden="false" customHeight="false" outlineLevel="0" collapsed="false">
      <c r="C45" s="37"/>
    </row>
    <row r="46" customFormat="false" ht="12.75" hidden="false" customHeight="false" outlineLevel="0" collapsed="false">
      <c r="B46" s="37"/>
    </row>
    <row r="48" customFormat="false" ht="12.75" hidden="false" customHeight="false" outlineLevel="0" collapsed="false">
      <c r="B48" s="74"/>
    </row>
    <row r="49" customFormat="false" ht="12.75" hidden="false" customHeight="false" outlineLevel="0" collapsed="false">
      <c r="B49" s="74"/>
    </row>
    <row r="50" customFormat="false" ht="12.75" hidden="false" customHeight="false" outlineLevel="0" collapsed="false">
      <c r="A50" s="37"/>
      <c r="B50" s="156"/>
      <c r="D50" s="157"/>
    </row>
    <row r="51" customFormat="false" ht="13.5" hidden="false" customHeight="true" outlineLevel="0" collapsed="false">
      <c r="A51" s="37"/>
      <c r="B51" s="40"/>
    </row>
    <row r="52" customFormat="false" ht="12.75" hidden="false" customHeight="false" outlineLevel="0" collapsed="false">
      <c r="A52" s="37"/>
      <c r="B52" s="74"/>
    </row>
    <row r="53" customFormat="false" ht="12.75" hidden="false" customHeight="false" outlineLevel="0" collapsed="false">
      <c r="A53" s="37"/>
    </row>
    <row r="54" customFormat="false" ht="12.75" hidden="false" customHeight="false" outlineLevel="0" collapsed="false">
      <c r="A54" s="37"/>
    </row>
    <row r="55" customFormat="false" ht="12.75" hidden="false" customHeight="false" outlineLevel="0" collapsed="false">
      <c r="A55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55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D4" activeCellId="0" sqref="D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0.13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4.41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164" t="n">
        <v>36959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45.29</v>
      </c>
      <c r="L3" s="95" t="s">
        <v>38</v>
      </c>
      <c r="M3" s="0" t="n">
        <v>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0</v>
      </c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  <c r="L5" s="5" t="s">
        <v>31</v>
      </c>
      <c r="M5" s="60" t="n">
        <v>-100</v>
      </c>
      <c r="N5" s="60"/>
    </row>
    <row r="6" customFormat="false" ht="15.75" hidden="false" customHeight="false" outlineLevel="0" collapsed="false">
      <c r="C6" s="50"/>
      <c r="E6" s="74"/>
      <c r="F6" s="5"/>
      <c r="H6" s="77"/>
      <c r="I6" s="105"/>
      <c r="M6" s="58"/>
      <c r="N6" s="58"/>
    </row>
    <row r="7" customFormat="false" ht="12.75" hidden="false" customHeight="false" outlineLevel="0" collapsed="false">
      <c r="C7" s="73"/>
      <c r="E7" s="74"/>
      <c r="F7" s="5"/>
      <c r="H7" s="77"/>
      <c r="I7" s="105"/>
      <c r="M7" s="0" t="n">
        <f aca="false">SUM(M3:M6)</f>
        <v>-100</v>
      </c>
      <c r="N7" s="104" t="s">
        <v>48</v>
      </c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</row>
    <row r="11" customFormat="false" ht="12.75" hidden="false" customHeight="false" outlineLevel="0" collapsed="false">
      <c r="C11" s="73"/>
      <c r="F11" s="116"/>
      <c r="H11" s="129"/>
      <c r="I11" s="95"/>
    </row>
    <row r="12" customFormat="false" ht="12.75" hidden="false" customHeight="false" outlineLevel="0" collapsed="false">
      <c r="C12" s="73"/>
      <c r="D12" s="0" t="n">
        <v>1</v>
      </c>
      <c r="E12" s="115" t="n">
        <v>45</v>
      </c>
      <c r="F12" s="116" t="n">
        <v>50</v>
      </c>
      <c r="G12" s="0" t="n">
        <v>1</v>
      </c>
      <c r="H12" s="129" t="n">
        <v>44.75</v>
      </c>
      <c r="I12" s="169" t="n">
        <v>50</v>
      </c>
    </row>
    <row r="13" customFormat="false" ht="12.75" hidden="false" customHeight="false" outlineLevel="0" collapsed="false">
      <c r="C13" s="73"/>
      <c r="D13" s="0" t="n">
        <v>2</v>
      </c>
      <c r="E13" s="115" t="n">
        <v>45.5</v>
      </c>
      <c r="F13" s="116" t="n">
        <v>50</v>
      </c>
      <c r="G13" s="0" t="n">
        <v>2</v>
      </c>
      <c r="H13" s="129" t="n">
        <v>45</v>
      </c>
      <c r="I13" s="169" t="n">
        <v>50</v>
      </c>
    </row>
    <row r="14" customFormat="false" ht="12.75" hidden="false" customHeight="false" outlineLevel="0" collapsed="false">
      <c r="C14" s="73"/>
      <c r="D14" s="0" t="n">
        <v>3</v>
      </c>
      <c r="E14" s="115" t="n">
        <v>44.5</v>
      </c>
      <c r="F14" s="116" t="n">
        <v>50</v>
      </c>
      <c r="G14" s="0" t="n">
        <v>3</v>
      </c>
      <c r="H14" s="129" t="n">
        <v>45.5</v>
      </c>
      <c r="I14" s="169" t="n">
        <v>50</v>
      </c>
    </row>
    <row r="15" customFormat="false" ht="12.75" hidden="false" customHeight="false" outlineLevel="0" collapsed="false">
      <c r="C15" s="73"/>
      <c r="D15" s="0" t="n">
        <v>4</v>
      </c>
      <c r="E15" s="115" t="n">
        <v>45</v>
      </c>
      <c r="F15" s="116" t="n">
        <v>50</v>
      </c>
      <c r="G15" s="0" t="n">
        <v>4</v>
      </c>
      <c r="H15" s="129" t="n">
        <v>46</v>
      </c>
      <c r="I15" s="169" t="n">
        <v>50</v>
      </c>
    </row>
    <row r="16" customFormat="false" ht="12.75" hidden="false" customHeight="false" outlineLevel="0" collapsed="false">
      <c r="C16" s="73"/>
      <c r="D16" s="0" t="n">
        <v>5</v>
      </c>
      <c r="E16" s="115" t="n">
        <v>45.25</v>
      </c>
      <c r="F16" s="116" t="n">
        <v>50</v>
      </c>
      <c r="G16" s="0" t="n">
        <v>5</v>
      </c>
      <c r="H16" s="129" t="n">
        <v>45.5</v>
      </c>
      <c r="I16" s="169" t="n">
        <v>50</v>
      </c>
    </row>
    <row r="17" customFormat="false" ht="12.75" hidden="false" customHeight="false" outlineLevel="0" collapsed="false">
      <c r="C17" s="73"/>
      <c r="D17" s="0" t="n">
        <v>6</v>
      </c>
      <c r="E17" s="115" t="n">
        <v>45.5</v>
      </c>
      <c r="F17" s="116" t="n">
        <v>50</v>
      </c>
      <c r="G17" s="0" t="n">
        <v>6</v>
      </c>
      <c r="H17" s="129" t="n">
        <v>46</v>
      </c>
      <c r="I17" s="169" t="n">
        <v>50</v>
      </c>
    </row>
    <row r="18" customFormat="false" ht="12.75" hidden="false" customHeight="false" outlineLevel="0" collapsed="false">
      <c r="C18" s="73"/>
      <c r="D18" s="0" t="n">
        <v>7</v>
      </c>
      <c r="E18" s="115" t="n">
        <v>46</v>
      </c>
      <c r="F18" s="116" t="n">
        <v>50</v>
      </c>
      <c r="G18" s="0" t="n">
        <v>7</v>
      </c>
      <c r="H18" s="129"/>
      <c r="I18" s="116"/>
    </row>
    <row r="19" customFormat="false" ht="12.75" hidden="false" customHeight="false" outlineLevel="0" collapsed="false">
      <c r="C19" s="73"/>
      <c r="D19" s="0" t="n">
        <v>8</v>
      </c>
      <c r="E19" s="115" t="n">
        <v>44.5</v>
      </c>
      <c r="F19" s="116" t="n">
        <v>50</v>
      </c>
      <c r="G19" s="0" t="n">
        <v>8</v>
      </c>
      <c r="H19" s="130"/>
      <c r="I19" s="116"/>
    </row>
    <row r="20" customFormat="false" ht="12.75" hidden="false" customHeight="false" outlineLevel="0" collapsed="false">
      <c r="C20" s="73"/>
      <c r="D20" s="0" t="n">
        <v>9</v>
      </c>
      <c r="E20" s="115"/>
      <c r="F20" s="116"/>
      <c r="G20" s="0" t="n">
        <v>9</v>
      </c>
      <c r="H20" s="130"/>
      <c r="I20" s="116"/>
    </row>
    <row r="21" customFormat="false" ht="12.75" hidden="false" customHeight="false" outlineLevel="0" collapsed="false">
      <c r="C21" s="73"/>
      <c r="D21" s="0" t="n">
        <v>10</v>
      </c>
      <c r="E21" s="115"/>
      <c r="F21" s="116"/>
      <c r="G21" s="0" t="n">
        <v>10</v>
      </c>
      <c r="H21" s="130"/>
      <c r="I21" s="116"/>
    </row>
    <row r="22" customFormat="false" ht="12.75" hidden="false" customHeight="false" outlineLevel="0" collapsed="false">
      <c r="C22" s="73"/>
      <c r="D22" s="0" t="n">
        <v>11</v>
      </c>
      <c r="E22" s="115"/>
      <c r="F22" s="116"/>
      <c r="G22" s="0" t="n">
        <v>11</v>
      </c>
      <c r="H22" s="130"/>
      <c r="I22" s="116"/>
    </row>
    <row r="23" customFormat="false" ht="12.75" hidden="false" customHeight="false" outlineLevel="0" collapsed="false">
      <c r="C23" s="73"/>
      <c r="D23" s="0" t="n">
        <v>12</v>
      </c>
      <c r="E23" s="115"/>
      <c r="F23" s="116"/>
      <c r="G23" s="0" t="n">
        <v>12</v>
      </c>
      <c r="H23" s="130"/>
      <c r="I23" s="116"/>
    </row>
    <row r="24" customFormat="false" ht="12.75" hidden="false" customHeight="false" outlineLevel="0" collapsed="false">
      <c r="C24" s="73"/>
      <c r="D24" s="0" t="n">
        <v>13</v>
      </c>
      <c r="E24" s="115"/>
      <c r="F24" s="116"/>
      <c r="G24" s="0" t="n">
        <v>13</v>
      </c>
      <c r="H24" s="130"/>
      <c r="I24" s="116"/>
    </row>
    <row r="25" customFormat="false" ht="12.75" hidden="false" customHeight="false" outlineLevel="0" collapsed="false">
      <c r="C25" s="73"/>
      <c r="D25" s="0" t="n">
        <v>14</v>
      </c>
      <c r="E25" s="115"/>
      <c r="F25" s="116"/>
      <c r="G25" s="0" t="n">
        <v>14</v>
      </c>
      <c r="H25" s="130"/>
      <c r="I25" s="116"/>
    </row>
    <row r="26" customFormat="false" ht="12.75" hidden="false" customHeight="false" outlineLevel="0" collapsed="false">
      <c r="C26" s="73"/>
      <c r="D26" s="0" t="n">
        <v>15</v>
      </c>
      <c r="E26" s="115"/>
      <c r="F26" s="116"/>
      <c r="G26" s="0" t="n">
        <v>15</v>
      </c>
      <c r="H26" s="130"/>
      <c r="I26" s="116"/>
    </row>
    <row r="27" customFormat="false" ht="12.75" hidden="false" customHeight="false" outlineLevel="0" collapsed="false">
      <c r="C27" s="73"/>
      <c r="E27" s="110"/>
      <c r="F27" s="111"/>
      <c r="H27" s="131"/>
      <c r="I27" s="122"/>
    </row>
    <row r="28" customFormat="false" ht="12.75" hidden="false" customHeight="false" outlineLevel="0" collapsed="false">
      <c r="C28" s="73"/>
      <c r="E28" s="77" t="n">
        <f aca="false">AVERAGE(E12:E26)</f>
        <v>45.15625</v>
      </c>
      <c r="F28" s="105" t="n">
        <f aca="false">SUM(F11:F26)</f>
        <v>400</v>
      </c>
      <c r="H28" s="77" t="n">
        <f aca="false">AVERAGE(H12:H26)</f>
        <v>45.4583333333333</v>
      </c>
      <c r="I28" s="132" t="n">
        <f aca="false">SUM(I12:I26)</f>
        <v>300</v>
      </c>
    </row>
    <row r="29" customFormat="false" ht="12.75" hidden="false" customHeight="false" outlineLevel="0" collapsed="false">
      <c r="C29" s="73"/>
      <c r="E29" s="115"/>
      <c r="F29" s="116"/>
      <c r="H29" s="130"/>
      <c r="I29" s="116"/>
    </row>
    <row r="30" customFormat="false" ht="12.75" hidden="false" customHeight="false" outlineLevel="0" collapsed="false">
      <c r="C30" s="73"/>
      <c r="E30" s="115"/>
      <c r="F30" s="116"/>
      <c r="H30" s="130"/>
      <c r="I30" s="116"/>
    </row>
    <row r="31" customFormat="false" ht="12.75" hidden="false" customHeight="false" outlineLevel="0" collapsed="false">
      <c r="C31" s="73"/>
    </row>
    <row r="32" customFormat="false" ht="47.25" hidden="false" customHeight="true" outlineLevel="0" collapsed="false">
      <c r="C32" s="73"/>
      <c r="E32" s="115"/>
      <c r="F32" s="116"/>
      <c r="H32" s="129"/>
      <c r="I32" s="95"/>
      <c r="J32" s="58"/>
    </row>
    <row r="33" customFormat="false" ht="12.75" hidden="false" customHeight="false" outlineLevel="0" collapsed="false">
      <c r="C33" s="73"/>
      <c r="H33" s="115"/>
      <c r="I33" s="116"/>
    </row>
    <row r="34" customFormat="false" ht="13.5" hidden="false" customHeight="false" outlineLevel="0" collapsed="false">
      <c r="C34" s="73" t="s">
        <v>44</v>
      </c>
      <c r="D34" s="82" t="n">
        <f aca="false">-(E28*F28)*16</f>
        <v>-289000</v>
      </c>
      <c r="H34" s="115"/>
      <c r="I34" s="116"/>
    </row>
    <row r="35" customFormat="false" ht="12.75" hidden="false" customHeight="false" outlineLevel="0" collapsed="false">
      <c r="C35" s="73" t="s">
        <v>45</v>
      </c>
      <c r="D35" s="85" t="n">
        <f aca="false">(H28*I28)*16</f>
        <v>218200</v>
      </c>
      <c r="H35" s="115"/>
      <c r="I35" s="116"/>
      <c r="J35" s="78"/>
      <c r="K35" s="79"/>
    </row>
    <row r="36" customFormat="false" ht="12.75" hidden="false" customHeight="false" outlineLevel="0" collapsed="false">
      <c r="C36" s="73"/>
      <c r="D36" s="74" t="n">
        <f aca="false">D35+D34</f>
        <v>-70800</v>
      </c>
      <c r="H36" s="115"/>
      <c r="I36" s="116"/>
      <c r="J36" s="80" t="s">
        <v>33</v>
      </c>
      <c r="K36" s="81"/>
    </row>
    <row r="37" customFormat="false" ht="16.5" hidden="false" customHeight="false" outlineLevel="0" collapsed="false">
      <c r="C37" s="73"/>
      <c r="D37" s="74"/>
      <c r="E37" s="74"/>
      <c r="H37" s="115"/>
      <c r="I37" s="116"/>
      <c r="J37" s="83" t="n">
        <f aca="false">D36+H41</f>
        <v>2064</v>
      </c>
      <c r="K37" s="84"/>
    </row>
    <row r="38" customFormat="false" ht="41.25" hidden="false" customHeight="true" outlineLevel="0" collapsed="false">
      <c r="C38" s="73"/>
      <c r="D38" s="74"/>
      <c r="H38" s="115"/>
      <c r="I38" s="116"/>
    </row>
    <row r="39" customFormat="false" ht="15.75" hidden="false" customHeight="false" outlineLevel="0" collapsed="false">
      <c r="C39" s="50" t="s">
        <v>63</v>
      </c>
      <c r="D39" s="46" t="s">
        <v>38</v>
      </c>
      <c r="E39" s="0" t="n">
        <v>0</v>
      </c>
      <c r="G39" s="41" t="n">
        <f aca="false">E3+0.25</f>
        <v>45.54</v>
      </c>
      <c r="H39" s="74" t="n">
        <f aca="false">(G39*E39)*-16</f>
        <v>-0</v>
      </c>
      <c r="I39" s="116"/>
    </row>
    <row r="40" customFormat="false" ht="12.75" hidden="false" customHeight="false" outlineLevel="0" collapsed="false">
      <c r="C40" s="73"/>
      <c r="D40" s="46" t="s">
        <v>31</v>
      </c>
      <c r="E40" s="60" t="n">
        <f aca="false">M5</f>
        <v>-100</v>
      </c>
      <c r="F40" s="60"/>
      <c r="G40" s="113" t="n">
        <f aca="false">E3+0.25</f>
        <v>45.54</v>
      </c>
      <c r="H40" s="75" t="n">
        <f aca="false">(G40*-E40)*16</f>
        <v>72864</v>
      </c>
    </row>
    <row r="41" customFormat="false" ht="12" hidden="false" customHeight="true" outlineLevel="0" collapsed="false">
      <c r="C41" s="73"/>
      <c r="E41" s="0" t="n">
        <f aca="false">E40+E39</f>
        <v>-100</v>
      </c>
      <c r="H41" s="74" t="n">
        <f aca="false">SUM(H39:H40)</f>
        <v>72864</v>
      </c>
    </row>
    <row r="42" customFormat="false" ht="12.75" hidden="false" customHeight="true" outlineLevel="0" collapsed="false">
      <c r="C42" s="73"/>
    </row>
    <row r="43" customFormat="false" ht="15.75" hidden="false" customHeight="true" outlineLevel="0" collapsed="false">
      <c r="C43" s="73"/>
    </row>
    <row r="45" customFormat="false" ht="12.75" hidden="false" customHeight="false" outlineLevel="0" collapsed="false">
      <c r="C45" s="37"/>
    </row>
    <row r="46" customFormat="false" ht="12.75" hidden="false" customHeight="false" outlineLevel="0" collapsed="false">
      <c r="B46" s="37"/>
    </row>
    <row r="48" customFormat="false" ht="12.75" hidden="false" customHeight="false" outlineLevel="0" collapsed="false">
      <c r="B48" s="74"/>
    </row>
    <row r="49" customFormat="false" ht="12.75" hidden="false" customHeight="false" outlineLevel="0" collapsed="false">
      <c r="B49" s="74"/>
    </row>
    <row r="50" customFormat="false" ht="12.75" hidden="false" customHeight="false" outlineLevel="0" collapsed="false">
      <c r="A50" s="37"/>
      <c r="B50" s="156"/>
      <c r="D50" s="157"/>
    </row>
    <row r="51" customFormat="false" ht="13.5" hidden="false" customHeight="true" outlineLevel="0" collapsed="false">
      <c r="A51" s="37"/>
      <c r="B51" s="40"/>
    </row>
    <row r="52" customFormat="false" ht="12.75" hidden="false" customHeight="false" outlineLevel="0" collapsed="false">
      <c r="A52" s="37"/>
      <c r="B52" s="74"/>
    </row>
    <row r="53" customFormat="false" ht="12.75" hidden="false" customHeight="false" outlineLevel="0" collapsed="false">
      <c r="A53" s="37"/>
    </row>
    <row r="54" customFormat="false" ht="12.75" hidden="false" customHeight="false" outlineLevel="0" collapsed="false">
      <c r="A54" s="37"/>
    </row>
    <row r="55" customFormat="false" ht="12.75" hidden="false" customHeight="false" outlineLevel="0" collapsed="false">
      <c r="A55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" activeCellId="0" sqref="F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0.13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4.41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164" t="n">
        <v>36962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39.8</v>
      </c>
      <c r="L3" s="95" t="s">
        <v>38</v>
      </c>
      <c r="M3" s="0" t="n">
        <v>100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0</v>
      </c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  <c r="L5" s="5" t="s">
        <v>31</v>
      </c>
      <c r="M5" s="60" t="n">
        <v>-100</v>
      </c>
      <c r="N5" s="60"/>
    </row>
    <row r="6" customFormat="false" ht="15.75" hidden="false" customHeight="false" outlineLevel="0" collapsed="false">
      <c r="C6" s="50"/>
      <c r="E6" s="74"/>
      <c r="F6" s="5"/>
      <c r="H6" s="77"/>
      <c r="I6" s="105"/>
      <c r="M6" s="58"/>
      <c r="N6" s="58"/>
    </row>
    <row r="7" customFormat="false" ht="12.75" hidden="false" customHeight="false" outlineLevel="0" collapsed="false">
      <c r="C7" s="73"/>
      <c r="E7" s="74"/>
      <c r="F7" s="5"/>
      <c r="H7" s="77"/>
      <c r="I7" s="105"/>
      <c r="M7" s="0" t="n">
        <f aca="false">SUM(M3:M6)</f>
        <v>0</v>
      </c>
      <c r="N7" s="104" t="s">
        <v>48</v>
      </c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</row>
    <row r="11" customFormat="false" ht="12.75" hidden="false" customHeight="false" outlineLevel="0" collapsed="false">
      <c r="C11" s="73"/>
      <c r="F11" s="116"/>
      <c r="H11" s="129"/>
      <c r="I11" s="95"/>
    </row>
    <row r="12" customFormat="false" ht="12.75" hidden="false" customHeight="false" outlineLevel="0" collapsed="false">
      <c r="C12" s="73"/>
      <c r="D12" s="0" t="n">
        <v>1</v>
      </c>
      <c r="E12" s="115" t="n">
        <v>39</v>
      </c>
      <c r="F12" s="116" t="n">
        <v>50</v>
      </c>
      <c r="G12" s="0" t="n">
        <v>1</v>
      </c>
      <c r="H12" s="129" t="n">
        <v>38</v>
      </c>
      <c r="I12" s="169" t="n">
        <v>50</v>
      </c>
    </row>
    <row r="13" customFormat="false" ht="12.75" hidden="false" customHeight="false" outlineLevel="0" collapsed="false">
      <c r="C13" s="73"/>
      <c r="D13" s="0" t="n">
        <v>2</v>
      </c>
      <c r="E13" s="115" t="n">
        <v>38</v>
      </c>
      <c r="F13" s="116" t="n">
        <v>50</v>
      </c>
      <c r="G13" s="0" t="n">
        <v>2</v>
      </c>
      <c r="H13" s="129" t="n">
        <v>38.5</v>
      </c>
      <c r="I13" s="169" t="n">
        <v>50</v>
      </c>
    </row>
    <row r="14" customFormat="false" ht="12.75" hidden="false" customHeight="false" outlineLevel="0" collapsed="false">
      <c r="C14" s="73"/>
      <c r="D14" s="0" t="n">
        <v>3</v>
      </c>
      <c r="E14" s="115" t="n">
        <v>39.75</v>
      </c>
      <c r="F14" s="116" t="n">
        <v>50</v>
      </c>
      <c r="G14" s="0" t="n">
        <v>3</v>
      </c>
      <c r="H14" s="129" t="n">
        <v>39.5</v>
      </c>
      <c r="I14" s="169" t="n">
        <v>50</v>
      </c>
    </row>
    <row r="15" customFormat="false" ht="12.75" hidden="false" customHeight="false" outlineLevel="0" collapsed="false">
      <c r="C15" s="73"/>
      <c r="D15" s="0" t="n">
        <v>4</v>
      </c>
      <c r="E15" s="115" t="n">
        <v>40.5</v>
      </c>
      <c r="F15" s="116" t="n">
        <v>50</v>
      </c>
      <c r="G15" s="0" t="n">
        <v>4</v>
      </c>
      <c r="H15" s="129" t="n">
        <v>39.5</v>
      </c>
      <c r="I15" s="169" t="n">
        <v>50</v>
      </c>
    </row>
    <row r="16" customFormat="false" ht="12.75" hidden="false" customHeight="false" outlineLevel="0" collapsed="false">
      <c r="C16" s="73"/>
      <c r="D16" s="0" t="n">
        <v>5</v>
      </c>
      <c r="E16" s="115" t="n">
        <v>41</v>
      </c>
      <c r="F16" s="116" t="n">
        <v>50</v>
      </c>
      <c r="G16" s="0" t="n">
        <v>5</v>
      </c>
      <c r="H16" s="129" t="n">
        <v>40</v>
      </c>
      <c r="I16" s="169" t="n">
        <v>50</v>
      </c>
    </row>
    <row r="17" customFormat="false" ht="12.75" hidden="false" customHeight="false" outlineLevel="0" collapsed="false">
      <c r="C17" s="73"/>
      <c r="D17" s="0" t="n">
        <v>6</v>
      </c>
      <c r="E17" s="115" t="n">
        <v>41.25</v>
      </c>
      <c r="F17" s="116" t="n">
        <v>50</v>
      </c>
      <c r="G17" s="0" t="n">
        <v>6</v>
      </c>
      <c r="H17" s="129" t="n">
        <v>40.5</v>
      </c>
      <c r="I17" s="169" t="n">
        <v>50</v>
      </c>
    </row>
    <row r="18" customFormat="false" ht="12.75" hidden="false" customHeight="false" outlineLevel="0" collapsed="false">
      <c r="C18" s="73"/>
      <c r="D18" s="0" t="n">
        <v>7</v>
      </c>
      <c r="E18" s="115" t="n">
        <v>40.75</v>
      </c>
      <c r="F18" s="116" t="n">
        <v>50</v>
      </c>
      <c r="G18" s="0" t="n">
        <v>7</v>
      </c>
      <c r="H18" s="129" t="n">
        <v>41</v>
      </c>
      <c r="I18" s="169" t="n">
        <v>50</v>
      </c>
    </row>
    <row r="19" customFormat="false" ht="12.75" hidden="false" customHeight="false" outlineLevel="0" collapsed="false">
      <c r="C19" s="73"/>
      <c r="D19" s="0" t="n">
        <v>8</v>
      </c>
      <c r="E19" s="115"/>
      <c r="F19" s="116"/>
      <c r="G19" s="0" t="n">
        <v>8</v>
      </c>
      <c r="H19" s="130"/>
      <c r="I19" s="116"/>
    </row>
    <row r="20" customFormat="false" ht="12.75" hidden="false" customHeight="false" outlineLevel="0" collapsed="false">
      <c r="C20" s="73"/>
      <c r="D20" s="0" t="n">
        <v>9</v>
      </c>
      <c r="E20" s="115"/>
      <c r="F20" s="116"/>
      <c r="G20" s="0" t="n">
        <v>9</v>
      </c>
      <c r="H20" s="130"/>
      <c r="I20" s="116"/>
    </row>
    <row r="21" customFormat="false" ht="12.75" hidden="false" customHeight="false" outlineLevel="0" collapsed="false">
      <c r="C21" s="73"/>
      <c r="D21" s="0" t="n">
        <v>10</v>
      </c>
      <c r="E21" s="115"/>
      <c r="F21" s="116"/>
      <c r="G21" s="0" t="n">
        <v>10</v>
      </c>
      <c r="H21" s="130"/>
      <c r="I21" s="116"/>
    </row>
    <row r="22" customFormat="false" ht="12.75" hidden="false" customHeight="false" outlineLevel="0" collapsed="false">
      <c r="C22" s="73"/>
      <c r="D22" s="0" t="n">
        <v>11</v>
      </c>
      <c r="E22" s="115"/>
      <c r="F22" s="116"/>
      <c r="G22" s="0" t="n">
        <v>11</v>
      </c>
      <c r="H22" s="130"/>
      <c r="I22" s="116"/>
    </row>
    <row r="23" customFormat="false" ht="12.75" hidden="false" customHeight="false" outlineLevel="0" collapsed="false">
      <c r="C23" s="73"/>
      <c r="D23" s="0" t="n">
        <v>12</v>
      </c>
      <c r="E23" s="115"/>
      <c r="F23" s="116"/>
      <c r="G23" s="0" t="n">
        <v>12</v>
      </c>
      <c r="H23" s="130"/>
      <c r="I23" s="116"/>
    </row>
    <row r="24" customFormat="false" ht="12.75" hidden="false" customHeight="false" outlineLevel="0" collapsed="false">
      <c r="C24" s="73"/>
      <c r="D24" s="0" t="n">
        <v>13</v>
      </c>
      <c r="E24" s="115"/>
      <c r="F24" s="116"/>
      <c r="G24" s="0" t="n">
        <v>13</v>
      </c>
      <c r="H24" s="130"/>
      <c r="I24" s="116"/>
    </row>
    <row r="25" customFormat="false" ht="12.75" hidden="false" customHeight="false" outlineLevel="0" collapsed="false">
      <c r="C25" s="73"/>
      <c r="D25" s="0" t="n">
        <v>14</v>
      </c>
      <c r="E25" s="115"/>
      <c r="F25" s="116"/>
      <c r="G25" s="0" t="n">
        <v>14</v>
      </c>
      <c r="H25" s="130"/>
      <c r="I25" s="116"/>
    </row>
    <row r="26" customFormat="false" ht="12.75" hidden="false" customHeight="false" outlineLevel="0" collapsed="false">
      <c r="C26" s="73"/>
      <c r="D26" s="0" t="n">
        <v>15</v>
      </c>
      <c r="E26" s="115"/>
      <c r="F26" s="116"/>
      <c r="G26" s="0" t="n">
        <v>15</v>
      </c>
      <c r="H26" s="130"/>
      <c r="I26" s="116"/>
    </row>
    <row r="27" customFormat="false" ht="12.75" hidden="false" customHeight="false" outlineLevel="0" collapsed="false">
      <c r="C27" s="73"/>
      <c r="E27" s="110"/>
      <c r="F27" s="111"/>
      <c r="H27" s="131"/>
      <c r="I27" s="122"/>
    </row>
    <row r="28" customFormat="false" ht="12.75" hidden="false" customHeight="false" outlineLevel="0" collapsed="false">
      <c r="C28" s="73"/>
      <c r="E28" s="77" t="n">
        <f aca="false">AVERAGE(E12:E26)</f>
        <v>40.0357142857143</v>
      </c>
      <c r="F28" s="105" t="n">
        <f aca="false">SUM(F11:F26)</f>
        <v>350</v>
      </c>
      <c r="H28" s="77" t="n">
        <f aca="false">AVERAGE(H12:H26)</f>
        <v>39.5714285714286</v>
      </c>
      <c r="I28" s="132" t="n">
        <f aca="false">SUM(I12:I26)</f>
        <v>350</v>
      </c>
    </row>
    <row r="29" customFormat="false" ht="12.75" hidden="false" customHeight="false" outlineLevel="0" collapsed="false">
      <c r="C29" s="73"/>
      <c r="E29" s="115"/>
      <c r="F29" s="116"/>
      <c r="H29" s="130"/>
      <c r="I29" s="116"/>
    </row>
    <row r="30" customFormat="false" ht="12.75" hidden="false" customHeight="false" outlineLevel="0" collapsed="false">
      <c r="C30" s="73"/>
      <c r="E30" s="115"/>
      <c r="F30" s="116"/>
      <c r="H30" s="130"/>
      <c r="I30" s="116"/>
    </row>
    <row r="31" customFormat="false" ht="12.75" hidden="false" customHeight="false" outlineLevel="0" collapsed="false">
      <c r="C31" s="73"/>
    </row>
    <row r="32" customFormat="false" ht="47.25" hidden="false" customHeight="true" outlineLevel="0" collapsed="false">
      <c r="C32" s="73"/>
      <c r="E32" s="115"/>
      <c r="F32" s="116"/>
      <c r="H32" s="129"/>
      <c r="I32" s="95"/>
      <c r="J32" s="58"/>
    </row>
    <row r="33" customFormat="false" ht="12.75" hidden="false" customHeight="false" outlineLevel="0" collapsed="false">
      <c r="C33" s="73"/>
      <c r="H33" s="115"/>
      <c r="I33" s="116"/>
    </row>
    <row r="34" customFormat="false" ht="13.5" hidden="false" customHeight="false" outlineLevel="0" collapsed="false">
      <c r="C34" s="73" t="s">
        <v>44</v>
      </c>
      <c r="D34" s="82" t="n">
        <f aca="false">-(E28*F28)*16</f>
        <v>-224200</v>
      </c>
      <c r="H34" s="115"/>
      <c r="I34" s="116"/>
    </row>
    <row r="35" customFormat="false" ht="12.75" hidden="false" customHeight="false" outlineLevel="0" collapsed="false">
      <c r="C35" s="73" t="s">
        <v>45</v>
      </c>
      <c r="D35" s="85" t="n">
        <f aca="false">(H28*I28)*16</f>
        <v>221600</v>
      </c>
      <c r="H35" s="115"/>
      <c r="I35" s="116"/>
      <c r="J35" s="78"/>
      <c r="K35" s="79"/>
    </row>
    <row r="36" customFormat="false" ht="12.75" hidden="false" customHeight="false" outlineLevel="0" collapsed="false">
      <c r="C36" s="73"/>
      <c r="D36" s="74" t="n">
        <f aca="false">D35+D34</f>
        <v>-2600</v>
      </c>
      <c r="H36" s="115"/>
      <c r="I36" s="116"/>
      <c r="J36" s="80" t="s">
        <v>33</v>
      </c>
      <c r="K36" s="81"/>
    </row>
    <row r="37" customFormat="false" ht="16.5" hidden="false" customHeight="false" outlineLevel="0" collapsed="false">
      <c r="C37" s="73"/>
      <c r="D37" s="74"/>
      <c r="E37" s="74"/>
      <c r="H37" s="115"/>
      <c r="I37" s="116"/>
      <c r="J37" s="83" t="n">
        <f aca="false">D36+H41</f>
        <v>61480</v>
      </c>
      <c r="K37" s="84"/>
    </row>
    <row r="38" customFormat="false" ht="41.25" hidden="false" customHeight="true" outlineLevel="0" collapsed="false">
      <c r="C38" s="73"/>
      <c r="D38" s="74"/>
      <c r="H38" s="115"/>
      <c r="I38" s="116"/>
    </row>
    <row r="39" customFormat="false" ht="15.75" hidden="false" customHeight="false" outlineLevel="0" collapsed="false">
      <c r="C39" s="50" t="s">
        <v>63</v>
      </c>
      <c r="D39" s="46" t="s">
        <v>38</v>
      </c>
      <c r="E39" s="0" t="n">
        <v>0</v>
      </c>
      <c r="G39" s="41" t="n">
        <f aca="false">E3+0.25</f>
        <v>40.05</v>
      </c>
      <c r="H39" s="74" t="n">
        <f aca="false">(G39*E39)*-16</f>
        <v>-0</v>
      </c>
      <c r="I39" s="116"/>
    </row>
    <row r="40" customFormat="false" ht="12.75" hidden="false" customHeight="false" outlineLevel="0" collapsed="false">
      <c r="C40" s="73"/>
      <c r="D40" s="46" t="s">
        <v>31</v>
      </c>
      <c r="E40" s="60" t="n">
        <f aca="false">M5</f>
        <v>-100</v>
      </c>
      <c r="F40" s="60"/>
      <c r="G40" s="113" t="n">
        <f aca="false">E3+0.25</f>
        <v>40.05</v>
      </c>
      <c r="H40" s="75" t="n">
        <f aca="false">(G40*-E40)*16</f>
        <v>64080</v>
      </c>
    </row>
    <row r="41" customFormat="false" ht="12" hidden="false" customHeight="true" outlineLevel="0" collapsed="false">
      <c r="C41" s="73"/>
      <c r="E41" s="0" t="n">
        <f aca="false">E40+E39</f>
        <v>-100</v>
      </c>
      <c r="H41" s="74" t="n">
        <f aca="false">SUM(H39:H40)</f>
        <v>64080</v>
      </c>
    </row>
    <row r="42" customFormat="false" ht="12.75" hidden="false" customHeight="true" outlineLevel="0" collapsed="false">
      <c r="C42" s="73"/>
    </row>
    <row r="43" customFormat="false" ht="15.75" hidden="false" customHeight="true" outlineLevel="0" collapsed="false">
      <c r="C43" s="73"/>
    </row>
    <row r="45" customFormat="false" ht="12.75" hidden="false" customHeight="false" outlineLevel="0" collapsed="false">
      <c r="C45" s="37"/>
    </row>
    <row r="46" customFormat="false" ht="12.75" hidden="false" customHeight="false" outlineLevel="0" collapsed="false">
      <c r="B46" s="37"/>
    </row>
    <row r="48" customFormat="false" ht="12.75" hidden="false" customHeight="false" outlineLevel="0" collapsed="false">
      <c r="B48" s="74"/>
    </row>
    <row r="49" customFormat="false" ht="12.75" hidden="false" customHeight="false" outlineLevel="0" collapsed="false">
      <c r="B49" s="74"/>
    </row>
    <row r="50" customFormat="false" ht="12.75" hidden="false" customHeight="false" outlineLevel="0" collapsed="false">
      <c r="A50" s="37"/>
      <c r="B50" s="156"/>
      <c r="D50" s="157"/>
    </row>
    <row r="51" customFormat="false" ht="13.5" hidden="false" customHeight="true" outlineLevel="0" collapsed="false">
      <c r="A51" s="37"/>
      <c r="B51" s="40"/>
    </row>
    <row r="52" customFormat="false" ht="12.75" hidden="false" customHeight="false" outlineLevel="0" collapsed="false">
      <c r="A52" s="37"/>
      <c r="B52" s="74"/>
    </row>
    <row r="53" customFormat="false" ht="12.75" hidden="false" customHeight="false" outlineLevel="0" collapsed="false">
      <c r="A53" s="37"/>
    </row>
    <row r="54" customFormat="false" ht="12.75" hidden="false" customHeight="false" outlineLevel="0" collapsed="false">
      <c r="A54" s="37"/>
    </row>
    <row r="55" customFormat="false" ht="12.75" hidden="false" customHeight="false" outlineLevel="0" collapsed="false">
      <c r="A55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55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H37" activeCellId="0" sqref="H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0.13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4.41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164" t="n">
        <v>36963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38.82</v>
      </c>
      <c r="L3" s="95" t="s">
        <v>38</v>
      </c>
      <c r="M3" s="0" t="n">
        <v>50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0</v>
      </c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  <c r="L5" s="5" t="s">
        <v>31</v>
      </c>
      <c r="M5" s="60" t="n">
        <v>-100</v>
      </c>
      <c r="N5" s="60"/>
    </row>
    <row r="6" customFormat="false" ht="15.75" hidden="false" customHeight="false" outlineLevel="0" collapsed="false">
      <c r="C6" s="50"/>
      <c r="E6" s="74"/>
      <c r="F6" s="5"/>
      <c r="H6" s="77"/>
      <c r="I6" s="105"/>
      <c r="M6" s="58"/>
      <c r="N6" s="58"/>
    </row>
    <row r="7" customFormat="false" ht="12.75" hidden="false" customHeight="false" outlineLevel="0" collapsed="false">
      <c r="C7" s="73"/>
      <c r="E7" s="74"/>
      <c r="F7" s="5"/>
      <c r="H7" s="77"/>
      <c r="I7" s="105"/>
      <c r="M7" s="0" t="n">
        <f aca="false">SUM(M3:M6)</f>
        <v>-50</v>
      </c>
      <c r="N7" s="104" t="s">
        <v>48</v>
      </c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</row>
    <row r="11" customFormat="false" ht="12.75" hidden="false" customHeight="false" outlineLevel="0" collapsed="false">
      <c r="C11" s="73"/>
      <c r="F11" s="116"/>
      <c r="H11" s="129"/>
      <c r="I11" s="95"/>
    </row>
    <row r="12" customFormat="false" ht="12.75" hidden="false" customHeight="false" outlineLevel="0" collapsed="false">
      <c r="C12" s="73"/>
      <c r="D12" s="0" t="n">
        <v>1</v>
      </c>
      <c r="E12" s="115" t="n">
        <v>37.25</v>
      </c>
      <c r="F12" s="116" t="n">
        <v>50</v>
      </c>
      <c r="G12" s="0" t="n">
        <v>1</v>
      </c>
      <c r="H12" s="129" t="n">
        <v>37.75</v>
      </c>
      <c r="I12" s="169" t="n">
        <v>50</v>
      </c>
    </row>
    <row r="13" customFormat="false" ht="12.75" hidden="false" customHeight="false" outlineLevel="0" collapsed="false">
      <c r="C13" s="73"/>
      <c r="D13" s="0" t="n">
        <v>2</v>
      </c>
      <c r="E13" s="115" t="n">
        <v>39.75</v>
      </c>
      <c r="F13" s="116" t="n">
        <v>50</v>
      </c>
      <c r="G13" s="0" t="n">
        <v>2</v>
      </c>
      <c r="H13" s="129" t="n">
        <v>38</v>
      </c>
      <c r="I13" s="169" t="n">
        <v>50</v>
      </c>
    </row>
    <row r="14" customFormat="false" ht="12.75" hidden="false" customHeight="false" outlineLevel="0" collapsed="false">
      <c r="C14" s="73"/>
      <c r="D14" s="0" t="n">
        <v>3</v>
      </c>
      <c r="E14" s="115" t="n">
        <v>39.5</v>
      </c>
      <c r="F14" s="116" t="n">
        <v>50</v>
      </c>
      <c r="G14" s="0" t="n">
        <v>3</v>
      </c>
      <c r="H14" s="129" t="n">
        <v>39</v>
      </c>
      <c r="I14" s="169" t="n">
        <v>50</v>
      </c>
    </row>
    <row r="15" customFormat="false" ht="12.75" hidden="false" customHeight="false" outlineLevel="0" collapsed="false">
      <c r="C15" s="73"/>
      <c r="D15" s="0" t="n">
        <v>4</v>
      </c>
      <c r="E15" s="115" t="n">
        <v>39</v>
      </c>
      <c r="F15" s="116" t="n">
        <v>50</v>
      </c>
      <c r="G15" s="0" t="n">
        <v>4</v>
      </c>
      <c r="H15" s="129" t="n">
        <v>39.5</v>
      </c>
      <c r="I15" s="169" t="n">
        <v>50</v>
      </c>
    </row>
    <row r="16" customFormat="false" ht="12.75" hidden="false" customHeight="false" outlineLevel="0" collapsed="false">
      <c r="C16" s="73"/>
      <c r="D16" s="0" t="n">
        <v>5</v>
      </c>
      <c r="E16" s="115" t="n">
        <v>39.25</v>
      </c>
      <c r="F16" s="116" t="n">
        <v>50</v>
      </c>
      <c r="G16" s="0" t="n">
        <v>5</v>
      </c>
      <c r="H16" s="129" t="n">
        <v>39.5</v>
      </c>
      <c r="I16" s="169" t="n">
        <v>50</v>
      </c>
    </row>
    <row r="17" customFormat="false" ht="12.75" hidden="false" customHeight="false" outlineLevel="0" collapsed="false">
      <c r="C17" s="73"/>
      <c r="D17" s="0" t="n">
        <v>6</v>
      </c>
      <c r="E17" s="115" t="n">
        <v>38.5</v>
      </c>
      <c r="F17" s="116" t="n">
        <v>50</v>
      </c>
      <c r="G17" s="0" t="n">
        <v>6</v>
      </c>
      <c r="H17" s="129"/>
      <c r="I17" s="169"/>
    </row>
    <row r="18" customFormat="false" ht="12.75" hidden="false" customHeight="false" outlineLevel="0" collapsed="false">
      <c r="C18" s="73"/>
      <c r="D18" s="0" t="n">
        <v>7</v>
      </c>
      <c r="E18" s="115"/>
      <c r="F18" s="116"/>
      <c r="G18" s="0" t="n">
        <v>7</v>
      </c>
      <c r="H18" s="129"/>
      <c r="I18" s="169"/>
    </row>
    <row r="19" customFormat="false" ht="12.75" hidden="false" customHeight="false" outlineLevel="0" collapsed="false">
      <c r="C19" s="73"/>
      <c r="D19" s="0" t="n">
        <v>8</v>
      </c>
      <c r="E19" s="115"/>
      <c r="F19" s="116"/>
      <c r="G19" s="0" t="n">
        <v>8</v>
      </c>
      <c r="H19" s="130"/>
      <c r="I19" s="116"/>
    </row>
    <row r="20" customFormat="false" ht="12.75" hidden="false" customHeight="false" outlineLevel="0" collapsed="false">
      <c r="C20" s="73"/>
      <c r="D20" s="0" t="n">
        <v>9</v>
      </c>
      <c r="E20" s="115"/>
      <c r="F20" s="116"/>
      <c r="G20" s="0" t="n">
        <v>9</v>
      </c>
      <c r="H20" s="130"/>
      <c r="I20" s="116"/>
    </row>
    <row r="21" customFormat="false" ht="12.75" hidden="false" customHeight="false" outlineLevel="0" collapsed="false">
      <c r="C21" s="73"/>
      <c r="D21" s="0" t="n">
        <v>10</v>
      </c>
      <c r="E21" s="115"/>
      <c r="F21" s="116"/>
      <c r="G21" s="0" t="n">
        <v>10</v>
      </c>
      <c r="H21" s="130"/>
      <c r="I21" s="116"/>
    </row>
    <row r="22" customFormat="false" ht="12.75" hidden="false" customHeight="false" outlineLevel="0" collapsed="false">
      <c r="C22" s="73"/>
      <c r="D22" s="0" t="n">
        <v>11</v>
      </c>
      <c r="E22" s="115"/>
      <c r="F22" s="116"/>
      <c r="G22" s="0" t="n">
        <v>11</v>
      </c>
      <c r="H22" s="130"/>
      <c r="I22" s="116"/>
    </row>
    <row r="23" customFormat="false" ht="12.75" hidden="false" customHeight="false" outlineLevel="0" collapsed="false">
      <c r="C23" s="73"/>
      <c r="D23" s="0" t="n">
        <v>12</v>
      </c>
      <c r="E23" s="115"/>
      <c r="F23" s="116"/>
      <c r="G23" s="0" t="n">
        <v>12</v>
      </c>
      <c r="H23" s="130"/>
      <c r="I23" s="116"/>
    </row>
    <row r="24" customFormat="false" ht="12.75" hidden="false" customHeight="false" outlineLevel="0" collapsed="false">
      <c r="C24" s="73"/>
      <c r="D24" s="0" t="n">
        <v>13</v>
      </c>
      <c r="E24" s="115"/>
      <c r="F24" s="116"/>
      <c r="G24" s="0" t="n">
        <v>13</v>
      </c>
      <c r="H24" s="130"/>
      <c r="I24" s="116"/>
    </row>
    <row r="25" customFormat="false" ht="12.75" hidden="false" customHeight="false" outlineLevel="0" collapsed="false">
      <c r="C25" s="73"/>
      <c r="D25" s="0" t="n">
        <v>14</v>
      </c>
      <c r="E25" s="115"/>
      <c r="F25" s="116"/>
      <c r="G25" s="0" t="n">
        <v>14</v>
      </c>
      <c r="H25" s="130"/>
      <c r="I25" s="116"/>
    </row>
    <row r="26" customFormat="false" ht="12.75" hidden="false" customHeight="false" outlineLevel="0" collapsed="false">
      <c r="C26" s="73"/>
      <c r="D26" s="0" t="n">
        <v>15</v>
      </c>
      <c r="E26" s="115"/>
      <c r="F26" s="116"/>
      <c r="G26" s="0" t="n">
        <v>15</v>
      </c>
      <c r="H26" s="130"/>
      <c r="I26" s="116"/>
    </row>
    <row r="27" customFormat="false" ht="12.75" hidden="false" customHeight="false" outlineLevel="0" collapsed="false">
      <c r="C27" s="73"/>
      <c r="E27" s="110"/>
      <c r="F27" s="111"/>
      <c r="H27" s="131"/>
      <c r="I27" s="122"/>
    </row>
    <row r="28" customFormat="false" ht="12.75" hidden="false" customHeight="false" outlineLevel="0" collapsed="false">
      <c r="C28" s="73"/>
      <c r="E28" s="77" t="n">
        <f aca="false">AVERAGE(E12:E26)</f>
        <v>38.875</v>
      </c>
      <c r="F28" s="105" t="n">
        <f aca="false">SUM(F11:F26)</f>
        <v>300</v>
      </c>
      <c r="H28" s="77" t="n">
        <f aca="false">AVERAGE(H12:H26)</f>
        <v>38.75</v>
      </c>
      <c r="I28" s="132" t="n">
        <f aca="false">SUM(I12:I26)</f>
        <v>250</v>
      </c>
    </row>
    <row r="29" customFormat="false" ht="12.75" hidden="false" customHeight="false" outlineLevel="0" collapsed="false">
      <c r="C29" s="73"/>
      <c r="E29" s="115"/>
      <c r="F29" s="116"/>
      <c r="H29" s="130"/>
      <c r="I29" s="116"/>
    </row>
    <row r="30" customFormat="false" ht="12.75" hidden="false" customHeight="false" outlineLevel="0" collapsed="false">
      <c r="C30" s="73"/>
      <c r="E30" s="115"/>
      <c r="F30" s="116"/>
      <c r="H30" s="130"/>
      <c r="I30" s="116"/>
    </row>
    <row r="31" customFormat="false" ht="12.75" hidden="false" customHeight="false" outlineLevel="0" collapsed="false">
      <c r="C31" s="73"/>
    </row>
    <row r="32" customFormat="false" ht="47.25" hidden="false" customHeight="true" outlineLevel="0" collapsed="false">
      <c r="C32" s="73"/>
      <c r="E32" s="115"/>
      <c r="F32" s="116"/>
      <c r="H32" s="129"/>
      <c r="I32" s="95"/>
      <c r="J32" s="58"/>
    </row>
    <row r="33" customFormat="false" ht="12.75" hidden="false" customHeight="false" outlineLevel="0" collapsed="false">
      <c r="C33" s="73"/>
      <c r="H33" s="115"/>
      <c r="I33" s="116"/>
    </row>
    <row r="34" customFormat="false" ht="13.5" hidden="false" customHeight="false" outlineLevel="0" collapsed="false">
      <c r="C34" s="73" t="s">
        <v>44</v>
      </c>
      <c r="D34" s="82" t="n">
        <f aca="false">-(E28*F28)*16</f>
        <v>-186600</v>
      </c>
      <c r="H34" s="115"/>
      <c r="I34" s="116"/>
    </row>
    <row r="35" customFormat="false" ht="12.75" hidden="false" customHeight="false" outlineLevel="0" collapsed="false">
      <c r="C35" s="73" t="s">
        <v>45</v>
      </c>
      <c r="D35" s="85" t="n">
        <f aca="false">(H28*I28)*16</f>
        <v>155000</v>
      </c>
      <c r="H35" s="115"/>
      <c r="I35" s="116"/>
      <c r="J35" s="78"/>
      <c r="K35" s="79"/>
    </row>
    <row r="36" customFormat="false" ht="12.75" hidden="false" customHeight="false" outlineLevel="0" collapsed="false">
      <c r="C36" s="73"/>
      <c r="D36" s="74" t="n">
        <f aca="false">D35+D34</f>
        <v>-31600</v>
      </c>
      <c r="H36" s="115"/>
      <c r="I36" s="116"/>
      <c r="J36" s="80" t="s">
        <v>33</v>
      </c>
      <c r="K36" s="81"/>
    </row>
    <row r="37" customFormat="false" ht="16.5" hidden="false" customHeight="false" outlineLevel="0" collapsed="false">
      <c r="C37" s="73"/>
      <c r="D37" s="74"/>
      <c r="E37" s="74"/>
      <c r="H37" s="115"/>
      <c r="I37" s="116"/>
      <c r="J37" s="83" t="n">
        <f aca="false">D36+H41</f>
        <v>30912</v>
      </c>
      <c r="K37" s="84"/>
    </row>
    <row r="38" customFormat="false" ht="41.25" hidden="false" customHeight="true" outlineLevel="0" collapsed="false">
      <c r="C38" s="73"/>
      <c r="D38" s="74"/>
      <c r="H38" s="115"/>
      <c r="I38" s="116"/>
    </row>
    <row r="39" customFormat="false" ht="15.75" hidden="false" customHeight="false" outlineLevel="0" collapsed="false">
      <c r="C39" s="50" t="s">
        <v>63</v>
      </c>
      <c r="D39" s="46" t="s">
        <v>38</v>
      </c>
      <c r="E39" s="0" t="n">
        <v>0</v>
      </c>
      <c r="G39" s="41" t="n">
        <f aca="false">E3+0.25</f>
        <v>39.07</v>
      </c>
      <c r="H39" s="74" t="n">
        <f aca="false">(G39*E39)*-16</f>
        <v>-0</v>
      </c>
      <c r="I39" s="116"/>
    </row>
    <row r="40" customFormat="false" ht="12.75" hidden="false" customHeight="false" outlineLevel="0" collapsed="false">
      <c r="C40" s="73"/>
      <c r="D40" s="46" t="s">
        <v>31</v>
      </c>
      <c r="E40" s="60" t="n">
        <f aca="false">M5</f>
        <v>-100</v>
      </c>
      <c r="F40" s="60"/>
      <c r="G40" s="113" t="n">
        <f aca="false">E3+0.25</f>
        <v>39.07</v>
      </c>
      <c r="H40" s="75" t="n">
        <f aca="false">(G40*-E40)*16</f>
        <v>62512</v>
      </c>
    </row>
    <row r="41" customFormat="false" ht="12" hidden="false" customHeight="true" outlineLevel="0" collapsed="false">
      <c r="C41" s="73"/>
      <c r="E41" s="0" t="n">
        <f aca="false">E40+E39</f>
        <v>-100</v>
      </c>
      <c r="H41" s="74" t="n">
        <f aca="false">SUM(H39:H40)</f>
        <v>62512</v>
      </c>
    </row>
    <row r="42" customFormat="false" ht="12.75" hidden="false" customHeight="true" outlineLevel="0" collapsed="false">
      <c r="C42" s="73"/>
    </row>
    <row r="43" customFormat="false" ht="15.75" hidden="false" customHeight="true" outlineLevel="0" collapsed="false">
      <c r="C43" s="73"/>
    </row>
    <row r="45" customFormat="false" ht="12.75" hidden="false" customHeight="false" outlineLevel="0" collapsed="false">
      <c r="C45" s="37"/>
    </row>
    <row r="46" customFormat="false" ht="12.75" hidden="false" customHeight="false" outlineLevel="0" collapsed="false">
      <c r="B46" s="37"/>
    </row>
    <row r="48" customFormat="false" ht="12.75" hidden="false" customHeight="false" outlineLevel="0" collapsed="false">
      <c r="B48" s="74"/>
    </row>
    <row r="49" customFormat="false" ht="12.75" hidden="false" customHeight="false" outlineLevel="0" collapsed="false">
      <c r="B49" s="74"/>
    </row>
    <row r="50" customFormat="false" ht="12.75" hidden="false" customHeight="false" outlineLevel="0" collapsed="false">
      <c r="A50" s="37"/>
      <c r="B50" s="156"/>
      <c r="D50" s="157"/>
    </row>
    <row r="51" customFormat="false" ht="13.5" hidden="false" customHeight="true" outlineLevel="0" collapsed="false">
      <c r="A51" s="37"/>
      <c r="B51" s="40"/>
    </row>
    <row r="52" customFormat="false" ht="12.75" hidden="false" customHeight="false" outlineLevel="0" collapsed="false">
      <c r="A52" s="37"/>
      <c r="B52" s="74"/>
    </row>
    <row r="53" customFormat="false" ht="12.75" hidden="false" customHeight="false" outlineLevel="0" collapsed="false">
      <c r="A53" s="37"/>
    </row>
    <row r="54" customFormat="false" ht="12.75" hidden="false" customHeight="false" outlineLevel="0" collapsed="false">
      <c r="A54" s="37"/>
    </row>
    <row r="55" customFormat="false" ht="12.75" hidden="false" customHeight="false" outlineLevel="0" collapsed="false">
      <c r="A55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6" activeCellId="0" sqref="G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0.13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4.41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164" t="n">
        <v>36964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39.29</v>
      </c>
      <c r="L3" s="95" t="s">
        <v>38</v>
      </c>
      <c r="M3" s="0" t="n">
        <v>50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0</v>
      </c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  <c r="L5" s="5" t="s">
        <v>31</v>
      </c>
      <c r="M5" s="60" t="n">
        <v>-100</v>
      </c>
      <c r="N5" s="60"/>
    </row>
    <row r="6" customFormat="false" ht="15.75" hidden="false" customHeight="false" outlineLevel="0" collapsed="false">
      <c r="C6" s="50"/>
      <c r="E6" s="74"/>
      <c r="F6" s="5"/>
      <c r="H6" s="77"/>
      <c r="I6" s="105"/>
      <c r="M6" s="58"/>
      <c r="N6" s="58"/>
    </row>
    <row r="7" customFormat="false" ht="12.75" hidden="false" customHeight="false" outlineLevel="0" collapsed="false">
      <c r="C7" s="73"/>
      <c r="E7" s="74"/>
      <c r="F7" s="5"/>
      <c r="H7" s="77"/>
      <c r="I7" s="105"/>
      <c r="M7" s="0" t="n">
        <f aca="false">SUM(M3:M6)</f>
        <v>-50</v>
      </c>
      <c r="N7" s="104" t="s">
        <v>48</v>
      </c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</row>
    <row r="11" customFormat="false" ht="12.75" hidden="false" customHeight="false" outlineLevel="0" collapsed="false">
      <c r="C11" s="73"/>
      <c r="F11" s="116"/>
      <c r="H11" s="129"/>
      <c r="I11" s="95"/>
    </row>
    <row r="12" customFormat="false" ht="12.75" hidden="false" customHeight="false" outlineLevel="0" collapsed="false">
      <c r="C12" s="73"/>
      <c r="D12" s="0" t="n">
        <v>1</v>
      </c>
      <c r="E12" s="115" t="n">
        <v>39.5</v>
      </c>
      <c r="F12" s="116" t="n">
        <v>50</v>
      </c>
      <c r="G12" s="0" t="n">
        <v>1</v>
      </c>
      <c r="H12" s="129" t="n">
        <v>38.5</v>
      </c>
      <c r="I12" s="169" t="n">
        <v>50</v>
      </c>
    </row>
    <row r="13" customFormat="false" ht="12.75" hidden="false" customHeight="false" outlineLevel="0" collapsed="false">
      <c r="C13" s="73"/>
      <c r="D13" s="0" t="n">
        <v>2</v>
      </c>
      <c r="E13" s="115" t="n">
        <v>39.75</v>
      </c>
      <c r="F13" s="116" t="n">
        <v>50</v>
      </c>
      <c r="G13" s="0" t="n">
        <v>2</v>
      </c>
      <c r="H13" s="129" t="n">
        <v>38.75</v>
      </c>
      <c r="I13" s="169" t="n">
        <v>50</v>
      </c>
    </row>
    <row r="14" customFormat="false" ht="12.75" hidden="false" customHeight="false" outlineLevel="0" collapsed="false">
      <c r="C14" s="73"/>
      <c r="D14" s="0" t="n">
        <v>3</v>
      </c>
      <c r="E14" s="115" t="n">
        <v>40.25</v>
      </c>
      <c r="F14" s="116" t="n">
        <v>50</v>
      </c>
      <c r="G14" s="0" t="n">
        <v>3</v>
      </c>
      <c r="H14" s="129" t="n">
        <v>39</v>
      </c>
      <c r="I14" s="169" t="n">
        <v>50</v>
      </c>
    </row>
    <row r="15" customFormat="false" ht="12.75" hidden="false" customHeight="false" outlineLevel="0" collapsed="false">
      <c r="C15" s="73"/>
      <c r="D15" s="0" t="n">
        <v>4</v>
      </c>
      <c r="E15" s="115"/>
      <c r="F15" s="116"/>
      <c r="G15" s="0" t="n">
        <v>4</v>
      </c>
      <c r="H15" s="129"/>
      <c r="I15" s="169"/>
    </row>
    <row r="16" customFormat="false" ht="12.75" hidden="false" customHeight="false" outlineLevel="0" collapsed="false">
      <c r="C16" s="73"/>
      <c r="D16" s="0" t="n">
        <v>5</v>
      </c>
      <c r="E16" s="115"/>
      <c r="F16" s="116"/>
      <c r="G16" s="0" t="n">
        <v>5</v>
      </c>
      <c r="H16" s="129"/>
      <c r="I16" s="169"/>
    </row>
    <row r="17" customFormat="false" ht="12.75" hidden="false" customHeight="false" outlineLevel="0" collapsed="false">
      <c r="C17" s="73"/>
      <c r="D17" s="0" t="n">
        <v>6</v>
      </c>
      <c r="E17" s="115"/>
      <c r="F17" s="116"/>
      <c r="G17" s="0" t="n">
        <v>6</v>
      </c>
      <c r="H17" s="129"/>
      <c r="I17" s="169"/>
    </row>
    <row r="18" customFormat="false" ht="12.75" hidden="false" customHeight="false" outlineLevel="0" collapsed="false">
      <c r="C18" s="73"/>
      <c r="D18" s="0" t="n">
        <v>7</v>
      </c>
      <c r="E18" s="115"/>
      <c r="F18" s="116"/>
      <c r="G18" s="0" t="n">
        <v>7</v>
      </c>
      <c r="H18" s="129"/>
      <c r="I18" s="169"/>
    </row>
    <row r="19" customFormat="false" ht="12.75" hidden="false" customHeight="false" outlineLevel="0" collapsed="false">
      <c r="C19" s="73"/>
      <c r="D19" s="0" t="n">
        <v>8</v>
      </c>
      <c r="E19" s="115"/>
      <c r="F19" s="116"/>
      <c r="G19" s="0" t="n">
        <v>8</v>
      </c>
      <c r="H19" s="130"/>
      <c r="I19" s="116"/>
    </row>
    <row r="20" customFormat="false" ht="12.75" hidden="false" customHeight="false" outlineLevel="0" collapsed="false">
      <c r="C20" s="73"/>
      <c r="D20" s="0" t="n">
        <v>9</v>
      </c>
      <c r="E20" s="115"/>
      <c r="F20" s="116"/>
      <c r="G20" s="0" t="n">
        <v>9</v>
      </c>
      <c r="H20" s="130"/>
      <c r="I20" s="116"/>
    </row>
    <row r="21" customFormat="false" ht="12.75" hidden="false" customHeight="false" outlineLevel="0" collapsed="false">
      <c r="C21" s="73"/>
      <c r="D21" s="0" t="n">
        <v>10</v>
      </c>
      <c r="E21" s="115"/>
      <c r="F21" s="116"/>
      <c r="G21" s="0" t="n">
        <v>10</v>
      </c>
      <c r="H21" s="130"/>
      <c r="I21" s="116"/>
    </row>
    <row r="22" customFormat="false" ht="12.75" hidden="false" customHeight="false" outlineLevel="0" collapsed="false">
      <c r="C22" s="73"/>
      <c r="D22" s="0" t="n">
        <v>11</v>
      </c>
      <c r="E22" s="115"/>
      <c r="F22" s="116"/>
      <c r="G22" s="0" t="n">
        <v>11</v>
      </c>
      <c r="H22" s="130"/>
      <c r="I22" s="116"/>
    </row>
    <row r="23" customFormat="false" ht="12.75" hidden="false" customHeight="false" outlineLevel="0" collapsed="false">
      <c r="C23" s="73"/>
      <c r="D23" s="0" t="n">
        <v>12</v>
      </c>
      <c r="E23" s="115"/>
      <c r="F23" s="116"/>
      <c r="G23" s="0" t="n">
        <v>12</v>
      </c>
      <c r="H23" s="130"/>
      <c r="I23" s="116"/>
    </row>
    <row r="24" customFormat="false" ht="12.75" hidden="false" customHeight="false" outlineLevel="0" collapsed="false">
      <c r="C24" s="73"/>
      <c r="D24" s="0" t="n">
        <v>13</v>
      </c>
      <c r="E24" s="115"/>
      <c r="F24" s="116"/>
      <c r="G24" s="0" t="n">
        <v>13</v>
      </c>
      <c r="H24" s="130"/>
      <c r="I24" s="116"/>
    </row>
    <row r="25" customFormat="false" ht="12.75" hidden="false" customHeight="false" outlineLevel="0" collapsed="false">
      <c r="C25" s="73"/>
      <c r="D25" s="0" t="n">
        <v>14</v>
      </c>
      <c r="E25" s="115"/>
      <c r="F25" s="116"/>
      <c r="G25" s="0" t="n">
        <v>14</v>
      </c>
      <c r="H25" s="130"/>
      <c r="I25" s="116"/>
    </row>
    <row r="26" customFormat="false" ht="12.75" hidden="false" customHeight="false" outlineLevel="0" collapsed="false">
      <c r="C26" s="73"/>
      <c r="D26" s="0" t="n">
        <v>15</v>
      </c>
      <c r="E26" s="115"/>
      <c r="F26" s="116"/>
      <c r="G26" s="0" t="n">
        <v>15</v>
      </c>
      <c r="H26" s="130"/>
      <c r="I26" s="116"/>
    </row>
    <row r="27" customFormat="false" ht="12.75" hidden="false" customHeight="false" outlineLevel="0" collapsed="false">
      <c r="C27" s="73"/>
      <c r="E27" s="110"/>
      <c r="F27" s="111"/>
      <c r="H27" s="131"/>
      <c r="I27" s="122"/>
    </row>
    <row r="28" customFormat="false" ht="12.75" hidden="false" customHeight="false" outlineLevel="0" collapsed="false">
      <c r="C28" s="73"/>
      <c r="E28" s="77" t="n">
        <f aca="false">AVERAGE(E12:E26)</f>
        <v>39.8333333333333</v>
      </c>
      <c r="F28" s="105" t="n">
        <f aca="false">SUM(F11:F26)</f>
        <v>150</v>
      </c>
      <c r="H28" s="77" t="n">
        <f aca="false">AVERAGE(H12:H26)</f>
        <v>38.75</v>
      </c>
      <c r="I28" s="132" t="n">
        <f aca="false">SUM(I12:I26)</f>
        <v>150</v>
      </c>
    </row>
    <row r="29" customFormat="false" ht="12.75" hidden="false" customHeight="false" outlineLevel="0" collapsed="false">
      <c r="C29" s="73"/>
      <c r="E29" s="115"/>
      <c r="F29" s="116"/>
      <c r="H29" s="130"/>
      <c r="I29" s="116"/>
    </row>
    <row r="30" customFormat="false" ht="12.75" hidden="false" customHeight="false" outlineLevel="0" collapsed="false">
      <c r="C30" s="73"/>
      <c r="E30" s="115"/>
      <c r="F30" s="116"/>
      <c r="H30" s="130"/>
      <c r="I30" s="116"/>
    </row>
    <row r="31" customFormat="false" ht="12.75" hidden="false" customHeight="false" outlineLevel="0" collapsed="false">
      <c r="C31" s="73"/>
    </row>
    <row r="32" customFormat="false" ht="47.25" hidden="false" customHeight="true" outlineLevel="0" collapsed="false">
      <c r="C32" s="73"/>
      <c r="E32" s="115"/>
      <c r="F32" s="116"/>
      <c r="H32" s="129"/>
      <c r="I32" s="95"/>
      <c r="J32" s="58"/>
    </row>
    <row r="33" customFormat="false" ht="12.75" hidden="false" customHeight="false" outlineLevel="0" collapsed="false">
      <c r="C33" s="73"/>
      <c r="H33" s="115"/>
      <c r="I33" s="116"/>
    </row>
    <row r="34" customFormat="false" ht="13.5" hidden="false" customHeight="false" outlineLevel="0" collapsed="false">
      <c r="C34" s="73" t="s">
        <v>44</v>
      </c>
      <c r="D34" s="82" t="n">
        <f aca="false">-(E28*F28)*16</f>
        <v>-95600</v>
      </c>
      <c r="H34" s="115"/>
      <c r="I34" s="116"/>
    </row>
    <row r="35" customFormat="false" ht="12.75" hidden="false" customHeight="false" outlineLevel="0" collapsed="false">
      <c r="C35" s="73" t="s">
        <v>45</v>
      </c>
      <c r="D35" s="85" t="n">
        <f aca="false">(H28*I28)*16</f>
        <v>93000</v>
      </c>
      <c r="H35" s="115"/>
      <c r="I35" s="116"/>
      <c r="J35" s="78"/>
      <c r="K35" s="79"/>
    </row>
    <row r="36" customFormat="false" ht="12.75" hidden="false" customHeight="false" outlineLevel="0" collapsed="false">
      <c r="C36" s="73"/>
      <c r="D36" s="74" t="n">
        <f aca="false">D35+D34</f>
        <v>-2600</v>
      </c>
      <c r="H36" s="115"/>
      <c r="I36" s="116"/>
      <c r="J36" s="80" t="s">
        <v>33</v>
      </c>
      <c r="K36" s="81"/>
    </row>
    <row r="37" customFormat="false" ht="16.5" hidden="false" customHeight="false" outlineLevel="0" collapsed="false">
      <c r="C37" s="73"/>
      <c r="D37" s="74"/>
      <c r="E37" s="74"/>
      <c r="H37" s="115"/>
      <c r="I37" s="116"/>
      <c r="J37" s="83" t="n">
        <f aca="false">D36+H41</f>
        <v>60664</v>
      </c>
      <c r="K37" s="84"/>
    </row>
    <row r="38" customFormat="false" ht="41.25" hidden="false" customHeight="true" outlineLevel="0" collapsed="false">
      <c r="C38" s="73"/>
      <c r="D38" s="74"/>
      <c r="H38" s="115"/>
      <c r="I38" s="116"/>
    </row>
    <row r="39" customFormat="false" ht="15.75" hidden="false" customHeight="false" outlineLevel="0" collapsed="false">
      <c r="C39" s="50" t="s">
        <v>63</v>
      </c>
      <c r="D39" s="46" t="s">
        <v>38</v>
      </c>
      <c r="E39" s="0" t="n">
        <v>0</v>
      </c>
      <c r="G39" s="41" t="n">
        <f aca="false">E3+0.25</f>
        <v>39.54</v>
      </c>
      <c r="H39" s="74" t="n">
        <f aca="false">(G39*E39)*-16</f>
        <v>-0</v>
      </c>
      <c r="I39" s="116"/>
    </row>
    <row r="40" customFormat="false" ht="12.75" hidden="false" customHeight="false" outlineLevel="0" collapsed="false">
      <c r="C40" s="73"/>
      <c r="D40" s="46" t="s">
        <v>31</v>
      </c>
      <c r="E40" s="60" t="n">
        <f aca="false">M5</f>
        <v>-100</v>
      </c>
      <c r="F40" s="60"/>
      <c r="G40" s="113" t="n">
        <f aca="false">E3+0.25</f>
        <v>39.54</v>
      </c>
      <c r="H40" s="75" t="n">
        <f aca="false">(G40*-E40)*16</f>
        <v>63264</v>
      </c>
    </row>
    <row r="41" customFormat="false" ht="12" hidden="false" customHeight="true" outlineLevel="0" collapsed="false">
      <c r="C41" s="73"/>
      <c r="E41" s="0" t="n">
        <f aca="false">E40+E39</f>
        <v>-100</v>
      </c>
      <c r="H41" s="74" t="n">
        <f aca="false">SUM(H39:H40)</f>
        <v>63264</v>
      </c>
    </row>
    <row r="42" customFormat="false" ht="12.75" hidden="false" customHeight="true" outlineLevel="0" collapsed="false">
      <c r="C42" s="73"/>
    </row>
    <row r="43" customFormat="false" ht="15.75" hidden="false" customHeight="true" outlineLevel="0" collapsed="false">
      <c r="C43" s="73"/>
    </row>
    <row r="45" customFormat="false" ht="12.75" hidden="false" customHeight="false" outlineLevel="0" collapsed="false">
      <c r="C45" s="37"/>
    </row>
    <row r="46" customFormat="false" ht="12.75" hidden="false" customHeight="false" outlineLevel="0" collapsed="false">
      <c r="B46" s="37"/>
    </row>
    <row r="48" customFormat="false" ht="12.75" hidden="false" customHeight="false" outlineLevel="0" collapsed="false">
      <c r="B48" s="74"/>
    </row>
    <row r="49" customFormat="false" ht="12.75" hidden="false" customHeight="false" outlineLevel="0" collapsed="false">
      <c r="B49" s="74"/>
    </row>
    <row r="50" customFormat="false" ht="12.75" hidden="false" customHeight="false" outlineLevel="0" collapsed="false">
      <c r="A50" s="37"/>
      <c r="B50" s="156"/>
      <c r="D50" s="157"/>
    </row>
    <row r="51" customFormat="false" ht="13.5" hidden="false" customHeight="true" outlineLevel="0" collapsed="false">
      <c r="A51" s="37"/>
      <c r="B51" s="40"/>
    </row>
    <row r="52" customFormat="false" ht="12.75" hidden="false" customHeight="false" outlineLevel="0" collapsed="false">
      <c r="A52" s="37"/>
      <c r="B52" s="74"/>
    </row>
    <row r="53" customFormat="false" ht="12.75" hidden="false" customHeight="false" outlineLevel="0" collapsed="false">
      <c r="A53" s="37"/>
    </row>
    <row r="54" customFormat="false" ht="12.75" hidden="false" customHeight="false" outlineLevel="0" collapsed="false">
      <c r="A54" s="37"/>
    </row>
    <row r="55" customFormat="false" ht="12.75" hidden="false" customHeight="false" outlineLevel="0" collapsed="false">
      <c r="A55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N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4" activeCellId="0" sqref="H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99"/>
    <col collapsed="false" customWidth="true" hidden="false" outlineLevel="0" max="4" min="4" style="0" width="15.56"/>
    <col collapsed="false" customWidth="true" hidden="false" outlineLevel="0" max="9" min="9" style="0" width="11.28"/>
    <col collapsed="false" customWidth="true" hidden="false" outlineLevel="0" max="12" min="12" style="0" width="13.56"/>
  </cols>
  <sheetData>
    <row r="2" customFormat="false" ht="15.75" hidden="false" customHeight="false" outlineLevel="0" collapsed="false">
      <c r="C2" s="38" t="s">
        <v>23</v>
      </c>
      <c r="F2" s="37" t="s">
        <v>37</v>
      </c>
    </row>
    <row r="3" customFormat="false" ht="12.75" hidden="false" customHeight="false" outlineLevel="0" collapsed="false">
      <c r="D3" s="1" t="s">
        <v>24</v>
      </c>
      <c r="E3" s="70" t="n">
        <v>48</v>
      </c>
      <c r="L3" s="37" t="s">
        <v>25</v>
      </c>
    </row>
    <row r="4" customFormat="false" ht="12.75" hidden="false" customHeight="false" outlineLevel="0" collapsed="false">
      <c r="D4" s="1"/>
      <c r="E4" s="71"/>
      <c r="L4" s="86" t="s">
        <v>38</v>
      </c>
      <c r="M4" s="0" t="n">
        <v>-50</v>
      </c>
    </row>
    <row r="5" customFormat="false" ht="15.75" hidden="false" customHeight="false" outlineLevel="0" collapsed="false">
      <c r="E5" s="72" t="s">
        <v>26</v>
      </c>
      <c r="F5" s="1" t="s">
        <v>27</v>
      </c>
      <c r="H5" s="72" t="s">
        <v>28</v>
      </c>
      <c r="I5" s="1" t="s">
        <v>27</v>
      </c>
      <c r="L5" s="0" t="s">
        <v>29</v>
      </c>
      <c r="M5" s="0" t="n">
        <v>100</v>
      </c>
    </row>
    <row r="6" customFormat="false" ht="12.75" hidden="false" customHeight="false" outlineLevel="0" collapsed="false">
      <c r="D6" s="73" t="s">
        <v>30</v>
      </c>
      <c r="E6" s="74" t="n">
        <v>51</v>
      </c>
      <c r="F6" s="5" t="n">
        <v>50</v>
      </c>
      <c r="H6" s="74" t="n">
        <v>46.5</v>
      </c>
      <c r="I6" s="5" t="n">
        <v>50</v>
      </c>
      <c r="L6" s="0" t="s">
        <v>31</v>
      </c>
      <c r="M6" s="60" t="n">
        <v>-600</v>
      </c>
      <c r="N6" s="60"/>
    </row>
    <row r="7" customFormat="false" ht="12.75" hidden="false" customHeight="false" outlineLevel="0" collapsed="false">
      <c r="C7" s="73"/>
      <c r="E7" s="74" t="n">
        <v>50</v>
      </c>
      <c r="F7" s="5" t="n">
        <v>50</v>
      </c>
      <c r="H7" s="74" t="n">
        <v>47.5</v>
      </c>
      <c r="I7" s="5" t="n">
        <v>50</v>
      </c>
      <c r="M7" s="58"/>
      <c r="N7" s="58"/>
    </row>
    <row r="8" customFormat="false" ht="12.75" hidden="false" customHeight="false" outlineLevel="0" collapsed="false">
      <c r="C8" s="73"/>
      <c r="E8" s="74" t="n">
        <v>48</v>
      </c>
      <c r="F8" s="5" t="n">
        <v>50</v>
      </c>
      <c r="H8" s="87" t="n">
        <v>48</v>
      </c>
      <c r="I8" s="88" t="n">
        <v>50</v>
      </c>
      <c r="J8" s="86" t="s">
        <v>39</v>
      </c>
      <c r="M8" s="0" t="n">
        <f aca="false">SUM(M4:M7)</f>
        <v>-550</v>
      </c>
      <c r="N8" s="0" t="s">
        <v>32</v>
      </c>
    </row>
    <row r="9" customFormat="false" ht="12.75" hidden="false" customHeight="false" outlineLevel="0" collapsed="false">
      <c r="C9" s="73"/>
      <c r="E9" s="74" t="n">
        <v>48</v>
      </c>
      <c r="F9" s="5" t="n">
        <v>50</v>
      </c>
      <c r="H9" s="74" t="n">
        <v>48.25</v>
      </c>
      <c r="I9" s="5" t="n">
        <v>50</v>
      </c>
    </row>
    <row r="10" customFormat="false" ht="12.75" hidden="false" customHeight="false" outlineLevel="0" collapsed="false">
      <c r="C10" s="73"/>
      <c r="E10" s="74" t="n">
        <v>46</v>
      </c>
      <c r="F10" s="5" t="n">
        <v>50</v>
      </c>
      <c r="H10" s="75" t="n">
        <v>49</v>
      </c>
      <c r="I10" s="76" t="n">
        <v>50</v>
      </c>
    </row>
    <row r="11" customFormat="false" ht="12.75" hidden="false" customHeight="false" outlineLevel="0" collapsed="false">
      <c r="C11" s="73"/>
      <c r="E11" s="74" t="n">
        <v>46</v>
      </c>
      <c r="F11" s="5" t="n">
        <v>50</v>
      </c>
      <c r="H11" s="74"/>
      <c r="J11" s="58"/>
    </row>
    <row r="12" customFormat="false" ht="12.75" hidden="false" customHeight="false" outlineLevel="0" collapsed="false">
      <c r="C12" s="73"/>
      <c r="E12" s="74" t="n">
        <v>46</v>
      </c>
      <c r="F12" s="5" t="n">
        <v>50</v>
      </c>
      <c r="H12" s="74" t="n">
        <f aca="false">AVERAGE(H6:H10)</f>
        <v>47.85</v>
      </c>
      <c r="I12" s="5" t="n">
        <f aca="false">SUM(I6:I10)</f>
        <v>250</v>
      </c>
    </row>
    <row r="13" customFormat="false" ht="12.75" hidden="false" customHeight="false" outlineLevel="0" collapsed="false">
      <c r="C13" s="73"/>
      <c r="E13" s="74" t="n">
        <v>48.25</v>
      </c>
      <c r="F13" s="5" t="n">
        <v>50</v>
      </c>
      <c r="H13" s="74"/>
    </row>
    <row r="14" customFormat="false" ht="12.75" hidden="false" customHeight="false" outlineLevel="0" collapsed="false">
      <c r="E14" s="74" t="n">
        <v>47.75</v>
      </c>
      <c r="F14" s="5" t="n">
        <v>50</v>
      </c>
      <c r="H14" s="74"/>
    </row>
    <row r="15" customFormat="false" ht="12.75" hidden="false" customHeight="false" outlineLevel="0" collapsed="false">
      <c r="E15" s="74" t="n">
        <v>47.75</v>
      </c>
      <c r="F15" s="5" t="n">
        <v>50</v>
      </c>
      <c r="H15" s="74"/>
    </row>
    <row r="16" customFormat="false" ht="12.75" hidden="false" customHeight="false" outlineLevel="0" collapsed="false">
      <c r="E16" s="74" t="n">
        <v>48.5</v>
      </c>
      <c r="F16" s="5" t="n">
        <v>50</v>
      </c>
      <c r="H16" s="74"/>
    </row>
    <row r="17" customFormat="false" ht="12.75" hidden="false" customHeight="false" outlineLevel="0" collapsed="false">
      <c r="E17" s="74" t="n">
        <v>48.5</v>
      </c>
      <c r="F17" s="5" t="n">
        <v>50</v>
      </c>
      <c r="H17" s="74"/>
    </row>
    <row r="18" customFormat="false" ht="12.75" hidden="false" customHeight="false" outlineLevel="0" collapsed="false">
      <c r="E18" s="74" t="n">
        <v>49</v>
      </c>
      <c r="F18" s="5" t="n">
        <v>50</v>
      </c>
      <c r="H18" s="74"/>
    </row>
    <row r="19" customFormat="false" ht="12.75" hidden="false" customHeight="false" outlineLevel="0" collapsed="false">
      <c r="D19" s="58"/>
      <c r="E19" s="77" t="n">
        <v>49</v>
      </c>
      <c r="F19" s="5" t="n">
        <v>50</v>
      </c>
      <c r="H19" s="74"/>
    </row>
    <row r="20" customFormat="false" ht="12.75" hidden="false" customHeight="false" outlineLevel="0" collapsed="false">
      <c r="E20" s="75" t="n">
        <v>48</v>
      </c>
      <c r="F20" s="76" t="n">
        <v>50</v>
      </c>
      <c r="H20" s="74"/>
    </row>
    <row r="21" customFormat="false" ht="12.75" hidden="false" customHeight="false" outlineLevel="0" collapsed="false">
      <c r="E21" s="74"/>
      <c r="H21" s="74"/>
    </row>
    <row r="22" customFormat="false" ht="13.5" hidden="false" customHeight="false" outlineLevel="0" collapsed="false">
      <c r="E22" s="74" t="n">
        <f aca="false">AVERAGE(E6:E20)</f>
        <v>48.1166666666667</v>
      </c>
      <c r="F22" s="5" t="n">
        <f aca="false">SUM(F6:F20)</f>
        <v>750</v>
      </c>
      <c r="H22" s="74"/>
    </row>
    <row r="23" customFormat="false" ht="12.75" hidden="false" customHeight="false" outlineLevel="0" collapsed="false">
      <c r="E23" s="74"/>
      <c r="H23" s="74"/>
      <c r="L23" s="78"/>
      <c r="M23" s="79"/>
    </row>
    <row r="24" customFormat="false" ht="12.75" hidden="false" customHeight="false" outlineLevel="0" collapsed="false">
      <c r="E24" s="74"/>
      <c r="H24" s="74"/>
      <c r="L24" s="80" t="s">
        <v>33</v>
      </c>
      <c r="M24" s="81"/>
    </row>
    <row r="25" customFormat="false" ht="16.5" hidden="false" customHeight="false" outlineLevel="0" collapsed="false">
      <c r="C25" s="73" t="s">
        <v>34</v>
      </c>
      <c r="D25" s="82" t="n">
        <f aca="false">-(E22*F22)*16</f>
        <v>-577400</v>
      </c>
      <c r="E25" s="74"/>
      <c r="H25" s="74"/>
      <c r="L25" s="83" t="n">
        <f aca="false">I32+D27</f>
        <v>800</v>
      </c>
      <c r="M25" s="84"/>
    </row>
    <row r="26" customFormat="false" ht="12.75" hidden="false" customHeight="false" outlineLevel="0" collapsed="false">
      <c r="C26" s="73" t="s">
        <v>35</v>
      </c>
      <c r="D26" s="85" t="n">
        <f aca="false">(H12*I12)*16</f>
        <v>191400</v>
      </c>
      <c r="E26" s="75"/>
      <c r="H26" s="74"/>
    </row>
    <row r="27" customFormat="false" ht="12.75" hidden="false" customHeight="false" outlineLevel="0" collapsed="false">
      <c r="D27" s="74" t="n">
        <f aca="false">D26+D25</f>
        <v>-386000</v>
      </c>
      <c r="E27" s="74"/>
      <c r="H27" s="74"/>
    </row>
    <row r="28" customFormat="false" ht="12.75" hidden="false" customHeight="false" outlineLevel="0" collapsed="false">
      <c r="D28" s="74"/>
      <c r="E28" s="74"/>
      <c r="H28" s="74"/>
      <c r="L28" s="89" t="s">
        <v>40</v>
      </c>
      <c r="M28" s="90"/>
    </row>
    <row r="29" customFormat="false" ht="15.75" hidden="false" customHeight="false" outlineLevel="0" collapsed="false">
      <c r="D29" s="74"/>
      <c r="E29" s="74"/>
      <c r="H29" s="74"/>
      <c r="L29" s="91" t="n">
        <f aca="false">(FEB5!E3-FEB6!E3)*800</f>
        <v>7600</v>
      </c>
      <c r="M29" s="92"/>
    </row>
    <row r="30" customFormat="false" ht="12.75" hidden="false" customHeight="false" outlineLevel="0" collapsed="false">
      <c r="B30" s="37" t="s">
        <v>36</v>
      </c>
      <c r="C30" s="37"/>
      <c r="D30" s="46" t="s">
        <v>29</v>
      </c>
      <c r="E30" s="0" t="n">
        <f aca="false">M5</f>
        <v>100</v>
      </c>
      <c r="G30" s="74" t="n">
        <f aca="false">E3-0.25</f>
        <v>47.75</v>
      </c>
      <c r="I30" s="74" t="n">
        <f aca="false">(-G30*E30)*16</f>
        <v>-76400</v>
      </c>
      <c r="L30" s="93"/>
      <c r="M30" s="94"/>
    </row>
    <row r="31" customFormat="false" ht="12.75" hidden="false" customHeight="false" outlineLevel="0" collapsed="false">
      <c r="D31" s="46" t="s">
        <v>31</v>
      </c>
      <c r="E31" s="60" t="n">
        <f aca="false">M6</f>
        <v>-600</v>
      </c>
      <c r="F31" s="60"/>
      <c r="G31" s="75" t="n">
        <v>48.25</v>
      </c>
      <c r="H31" s="60"/>
      <c r="I31" s="75" t="n">
        <f aca="false">(-G31*E31)*16</f>
        <v>463200</v>
      </c>
    </row>
    <row r="32" customFormat="false" ht="12.75" hidden="false" customHeight="false" outlineLevel="0" collapsed="false">
      <c r="E32" s="0" t="n">
        <f aca="false">E31+E30</f>
        <v>-500</v>
      </c>
      <c r="F32" s="0" t="s">
        <v>32</v>
      </c>
      <c r="I32" s="74" t="n">
        <f aca="false">SUM(I30:I31)</f>
        <v>386800</v>
      </c>
    </row>
    <row r="33" customFormat="false" ht="12.75" hidden="false" customHeight="false" outlineLevel="0" collapsed="false">
      <c r="E33" s="74"/>
      <c r="L33" s="89" t="s">
        <v>41</v>
      </c>
      <c r="M33" s="90"/>
    </row>
    <row r="34" customFormat="false" ht="15.75" hidden="false" customHeight="false" outlineLevel="0" collapsed="false">
      <c r="L34" s="91" t="n">
        <f aca="false">(FEB5!E8-FEB6!E8)*(800*3)</f>
        <v>24000</v>
      </c>
      <c r="M34" s="92"/>
    </row>
    <row r="35" customFormat="false" ht="12.75" hidden="false" customHeight="false" outlineLevel="0" collapsed="false">
      <c r="J35" s="58"/>
      <c r="L35" s="93"/>
      <c r="M35" s="94"/>
    </row>
    <row r="36" customFormat="false" ht="12.75" hidden="false" customHeight="false" outlineLevel="0" collapsed="false">
      <c r="J36" s="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0.13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6.56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164" t="n">
        <v>36965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35.52</v>
      </c>
      <c r="L3" s="95" t="s">
        <v>38</v>
      </c>
      <c r="M3" s="0" t="n">
        <v>150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0</v>
      </c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  <c r="L5" s="5" t="s">
        <v>31</v>
      </c>
      <c r="M5" s="60" t="n">
        <v>0</v>
      </c>
      <c r="N5" s="60"/>
    </row>
    <row r="6" customFormat="false" ht="15.75" hidden="false" customHeight="false" outlineLevel="0" collapsed="false">
      <c r="C6" s="50"/>
      <c r="E6" s="74"/>
      <c r="F6" s="5"/>
      <c r="H6" s="77"/>
      <c r="I6" s="105"/>
      <c r="M6" s="58"/>
      <c r="N6" s="58"/>
    </row>
    <row r="7" customFormat="false" ht="12.75" hidden="false" customHeight="false" outlineLevel="0" collapsed="false">
      <c r="C7" s="73"/>
      <c r="E7" s="74"/>
      <c r="F7" s="5"/>
      <c r="H7" s="77"/>
      <c r="I7" s="105"/>
      <c r="M7" s="0" t="n">
        <f aca="false">SUM(M3:M6)</f>
        <v>150</v>
      </c>
      <c r="N7" s="104" t="s">
        <v>48</v>
      </c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</row>
    <row r="11" customFormat="false" ht="12.75" hidden="false" customHeight="false" outlineLevel="0" collapsed="false">
      <c r="C11" s="73"/>
      <c r="F11" s="116"/>
      <c r="H11" s="129"/>
      <c r="I11" s="95"/>
    </row>
    <row r="12" customFormat="false" ht="12.75" hidden="false" customHeight="false" outlineLevel="0" collapsed="false">
      <c r="C12" s="73"/>
      <c r="D12" s="0" t="n">
        <v>1</v>
      </c>
      <c r="E12" s="115" t="n">
        <v>36.5</v>
      </c>
      <c r="F12" s="116" t="n">
        <v>50</v>
      </c>
      <c r="G12" s="0" t="n">
        <v>1</v>
      </c>
      <c r="H12" s="129" t="n">
        <v>36.25</v>
      </c>
      <c r="I12" s="169" t="n">
        <v>50</v>
      </c>
    </row>
    <row r="13" customFormat="false" ht="12.75" hidden="false" customHeight="false" outlineLevel="0" collapsed="false">
      <c r="C13" s="73"/>
      <c r="D13" s="0" t="n">
        <v>2</v>
      </c>
      <c r="E13" s="115" t="n">
        <v>35.5</v>
      </c>
      <c r="F13" s="116" t="n">
        <v>50</v>
      </c>
      <c r="G13" s="0" t="n">
        <v>2</v>
      </c>
      <c r="H13" s="129" t="n">
        <v>35.75</v>
      </c>
      <c r="I13" s="169" t="n">
        <v>50</v>
      </c>
    </row>
    <row r="14" customFormat="false" ht="12.75" hidden="false" customHeight="false" outlineLevel="0" collapsed="false">
      <c r="C14" s="73"/>
      <c r="D14" s="0" t="n">
        <v>3</v>
      </c>
      <c r="E14" s="115" t="n">
        <v>35.5</v>
      </c>
      <c r="F14" s="116" t="n">
        <v>50</v>
      </c>
      <c r="G14" s="0" t="n">
        <v>3</v>
      </c>
      <c r="H14" s="129" t="n">
        <v>36</v>
      </c>
      <c r="I14" s="169" t="n">
        <v>50</v>
      </c>
    </row>
    <row r="15" customFormat="false" ht="12.75" hidden="false" customHeight="false" outlineLevel="0" collapsed="false">
      <c r="C15" s="73"/>
      <c r="D15" s="0" t="n">
        <v>4</v>
      </c>
      <c r="E15" s="115" t="n">
        <v>36</v>
      </c>
      <c r="F15" s="116" t="n">
        <v>50</v>
      </c>
      <c r="G15" s="0" t="n">
        <v>4</v>
      </c>
      <c r="H15" s="129" t="n">
        <v>36</v>
      </c>
      <c r="I15" s="169" t="n">
        <v>50</v>
      </c>
    </row>
    <row r="16" customFormat="false" ht="12.75" hidden="false" customHeight="false" outlineLevel="0" collapsed="false">
      <c r="C16" s="73"/>
      <c r="D16" s="0" t="n">
        <v>5</v>
      </c>
      <c r="E16" s="115" t="n">
        <v>35.75</v>
      </c>
      <c r="F16" s="116" t="n">
        <v>50</v>
      </c>
      <c r="G16" s="0" t="n">
        <v>5</v>
      </c>
      <c r="H16" s="129" t="n">
        <v>33.5</v>
      </c>
      <c r="I16" s="169" t="n">
        <v>50</v>
      </c>
    </row>
    <row r="17" customFormat="false" ht="12.75" hidden="false" customHeight="false" outlineLevel="0" collapsed="false">
      <c r="C17" s="73"/>
      <c r="D17" s="0" t="n">
        <v>6</v>
      </c>
      <c r="E17" s="115"/>
      <c r="F17" s="116"/>
      <c r="G17" s="0" t="n">
        <v>6</v>
      </c>
      <c r="H17" s="129" t="n">
        <v>35</v>
      </c>
      <c r="I17" s="169" t="n">
        <v>50</v>
      </c>
    </row>
    <row r="18" customFormat="false" ht="12.75" hidden="false" customHeight="false" outlineLevel="0" collapsed="false">
      <c r="C18" s="73"/>
      <c r="D18" s="0" t="n">
        <v>7</v>
      </c>
      <c r="E18" s="115"/>
      <c r="F18" s="116"/>
      <c r="G18" s="0" t="n">
        <v>7</v>
      </c>
      <c r="H18" s="129" t="n">
        <v>34.5</v>
      </c>
      <c r="I18" s="169" t="n">
        <v>50</v>
      </c>
    </row>
    <row r="19" customFormat="false" ht="12.75" hidden="false" customHeight="false" outlineLevel="0" collapsed="false">
      <c r="C19" s="73"/>
      <c r="D19" s="0" t="n">
        <v>8</v>
      </c>
      <c r="E19" s="115"/>
      <c r="F19" s="116"/>
      <c r="G19" s="0" t="n">
        <v>8</v>
      </c>
      <c r="H19" s="130"/>
      <c r="I19" s="116"/>
    </row>
    <row r="20" customFormat="false" ht="12.75" hidden="false" customHeight="false" outlineLevel="0" collapsed="false">
      <c r="C20" s="73"/>
      <c r="D20" s="0" t="n">
        <v>9</v>
      </c>
      <c r="E20" s="115"/>
      <c r="F20" s="116"/>
      <c r="G20" s="0" t="n">
        <v>9</v>
      </c>
      <c r="H20" s="130"/>
      <c r="I20" s="116"/>
    </row>
    <row r="21" customFormat="false" ht="12.75" hidden="false" customHeight="false" outlineLevel="0" collapsed="false">
      <c r="C21" s="73"/>
      <c r="D21" s="0" t="n">
        <v>10</v>
      </c>
      <c r="E21" s="115"/>
      <c r="F21" s="116"/>
      <c r="G21" s="0" t="n">
        <v>10</v>
      </c>
      <c r="H21" s="130"/>
      <c r="I21" s="116"/>
    </row>
    <row r="22" customFormat="false" ht="12.75" hidden="false" customHeight="false" outlineLevel="0" collapsed="false">
      <c r="C22" s="73"/>
      <c r="D22" s="0" t="n">
        <v>11</v>
      </c>
      <c r="E22" s="115"/>
      <c r="F22" s="116"/>
      <c r="G22" s="0" t="n">
        <v>11</v>
      </c>
      <c r="H22" s="130"/>
      <c r="I22" s="116"/>
    </row>
    <row r="23" customFormat="false" ht="12.75" hidden="false" customHeight="false" outlineLevel="0" collapsed="false">
      <c r="C23" s="73"/>
      <c r="D23" s="0" t="n">
        <v>12</v>
      </c>
      <c r="E23" s="115"/>
      <c r="F23" s="116"/>
      <c r="G23" s="0" t="n">
        <v>12</v>
      </c>
      <c r="H23" s="130"/>
      <c r="I23" s="116"/>
    </row>
    <row r="24" customFormat="false" ht="12.75" hidden="false" customHeight="false" outlineLevel="0" collapsed="false">
      <c r="C24" s="73"/>
      <c r="D24" s="0" t="n">
        <v>13</v>
      </c>
      <c r="E24" s="115"/>
      <c r="F24" s="116"/>
      <c r="G24" s="0" t="n">
        <v>13</v>
      </c>
      <c r="H24" s="130"/>
      <c r="I24" s="116"/>
    </row>
    <row r="25" customFormat="false" ht="12.75" hidden="false" customHeight="false" outlineLevel="0" collapsed="false">
      <c r="C25" s="73"/>
      <c r="D25" s="0" t="n">
        <v>14</v>
      </c>
      <c r="E25" s="115"/>
      <c r="F25" s="116"/>
      <c r="G25" s="0" t="n">
        <v>14</v>
      </c>
      <c r="H25" s="130"/>
      <c r="I25" s="116"/>
    </row>
    <row r="26" customFormat="false" ht="12.75" hidden="false" customHeight="false" outlineLevel="0" collapsed="false">
      <c r="C26" s="73"/>
      <c r="D26" s="0" t="n">
        <v>15</v>
      </c>
      <c r="E26" s="115"/>
      <c r="F26" s="116"/>
      <c r="G26" s="0" t="n">
        <v>15</v>
      </c>
      <c r="H26" s="130"/>
      <c r="I26" s="116"/>
    </row>
    <row r="27" customFormat="false" ht="12.75" hidden="false" customHeight="false" outlineLevel="0" collapsed="false">
      <c r="C27" s="73"/>
      <c r="E27" s="110"/>
      <c r="F27" s="111"/>
      <c r="H27" s="131"/>
      <c r="I27" s="122"/>
    </row>
    <row r="28" customFormat="false" ht="12.75" hidden="false" customHeight="false" outlineLevel="0" collapsed="false">
      <c r="C28" s="73"/>
      <c r="E28" s="77" t="n">
        <f aca="false">AVERAGE(E12:E26)</f>
        <v>35.85</v>
      </c>
      <c r="F28" s="105" t="n">
        <f aca="false">SUM(F11:F26)</f>
        <v>250</v>
      </c>
      <c r="H28" s="77" t="n">
        <f aca="false">AVERAGE(H12:H26)</f>
        <v>35.2857142857143</v>
      </c>
      <c r="I28" s="132" t="n">
        <f aca="false">SUM(I12:I26)</f>
        <v>350</v>
      </c>
    </row>
    <row r="29" customFormat="false" ht="12.75" hidden="false" customHeight="false" outlineLevel="0" collapsed="false">
      <c r="C29" s="73"/>
      <c r="E29" s="115"/>
      <c r="F29" s="116"/>
      <c r="H29" s="130"/>
      <c r="I29" s="116"/>
    </row>
    <row r="30" customFormat="false" ht="12.75" hidden="false" customHeight="false" outlineLevel="0" collapsed="false">
      <c r="C30" s="73"/>
      <c r="E30" s="115"/>
      <c r="F30" s="116"/>
      <c r="H30" s="130"/>
      <c r="I30" s="116"/>
    </row>
    <row r="31" customFormat="false" ht="12.75" hidden="false" customHeight="false" outlineLevel="0" collapsed="false">
      <c r="C31" s="73"/>
    </row>
    <row r="32" customFormat="false" ht="47.25" hidden="false" customHeight="true" outlineLevel="0" collapsed="false">
      <c r="C32" s="73"/>
      <c r="E32" s="115"/>
      <c r="F32" s="116"/>
      <c r="H32" s="129"/>
      <c r="I32" s="95"/>
      <c r="J32" s="58"/>
    </row>
    <row r="33" customFormat="false" ht="12.75" hidden="false" customHeight="false" outlineLevel="0" collapsed="false">
      <c r="C33" s="73"/>
      <c r="H33" s="115"/>
      <c r="I33" s="116"/>
    </row>
    <row r="34" customFormat="false" ht="13.5" hidden="false" customHeight="false" outlineLevel="0" collapsed="false">
      <c r="C34" s="73" t="s">
        <v>44</v>
      </c>
      <c r="D34" s="82" t="n">
        <f aca="false">-(E28*F28)*16</f>
        <v>-143400</v>
      </c>
      <c r="H34" s="115"/>
      <c r="I34" s="116"/>
    </row>
    <row r="35" customFormat="false" ht="12.75" hidden="false" customHeight="false" outlineLevel="0" collapsed="false">
      <c r="C35" s="73" t="s">
        <v>45</v>
      </c>
      <c r="D35" s="85" t="n">
        <f aca="false">(H28*I28)*16</f>
        <v>197600</v>
      </c>
      <c r="H35" s="115"/>
      <c r="I35" s="116"/>
      <c r="J35" s="78"/>
      <c r="K35" s="79"/>
    </row>
    <row r="36" customFormat="false" ht="12.75" hidden="false" customHeight="false" outlineLevel="0" collapsed="false">
      <c r="C36" s="73"/>
      <c r="D36" s="74" t="n">
        <f aca="false">D35+D34</f>
        <v>54200</v>
      </c>
      <c r="H36" s="115"/>
      <c r="I36" s="116"/>
      <c r="J36" s="80" t="s">
        <v>33</v>
      </c>
      <c r="K36" s="81"/>
    </row>
    <row r="37" customFormat="false" ht="16.5" hidden="false" customHeight="false" outlineLevel="0" collapsed="false">
      <c r="C37" s="73"/>
      <c r="D37" s="74"/>
      <c r="E37" s="74"/>
      <c r="H37" s="115"/>
      <c r="I37" s="116"/>
      <c r="J37" s="83" t="n">
        <f aca="false">D36+H41</f>
        <v>54200</v>
      </c>
      <c r="K37" s="84"/>
    </row>
    <row r="38" customFormat="false" ht="41.25" hidden="false" customHeight="true" outlineLevel="0" collapsed="false">
      <c r="C38" s="73"/>
      <c r="D38" s="74"/>
      <c r="H38" s="115"/>
      <c r="I38" s="116"/>
    </row>
    <row r="39" customFormat="false" ht="15.75" hidden="false" customHeight="false" outlineLevel="0" collapsed="false">
      <c r="C39" s="50" t="s">
        <v>63</v>
      </c>
      <c r="D39" s="46" t="s">
        <v>38</v>
      </c>
      <c r="E39" s="0" t="n">
        <v>0</v>
      </c>
      <c r="G39" s="41" t="n">
        <f aca="false">E3+0.25</f>
        <v>35.77</v>
      </c>
      <c r="H39" s="74" t="n">
        <f aca="false">(G39*E39)*-16</f>
        <v>-0</v>
      </c>
      <c r="I39" s="116"/>
    </row>
    <row r="40" customFormat="false" ht="12.75" hidden="false" customHeight="false" outlineLevel="0" collapsed="false">
      <c r="C40" s="73"/>
      <c r="D40" s="46" t="s">
        <v>31</v>
      </c>
      <c r="E40" s="60" t="n">
        <f aca="false">M5</f>
        <v>0</v>
      </c>
      <c r="F40" s="60"/>
      <c r="G40" s="113" t="n">
        <f aca="false">E3+0.25</f>
        <v>35.77</v>
      </c>
      <c r="H40" s="75" t="n">
        <f aca="false">(G40*-E40)*16</f>
        <v>-0</v>
      </c>
    </row>
    <row r="41" customFormat="false" ht="12" hidden="false" customHeight="true" outlineLevel="0" collapsed="false">
      <c r="C41" s="73"/>
      <c r="E41" s="0" t="n">
        <f aca="false">E40+E39</f>
        <v>0</v>
      </c>
      <c r="H41" s="74" t="n">
        <f aca="false">SUM(H39:H40)</f>
        <v>0</v>
      </c>
    </row>
    <row r="42" customFormat="false" ht="12.75" hidden="false" customHeight="true" outlineLevel="0" collapsed="false">
      <c r="C42" s="73"/>
    </row>
    <row r="43" customFormat="false" ht="15.75" hidden="false" customHeight="true" outlineLevel="0" collapsed="false">
      <c r="C43" s="73"/>
    </row>
    <row r="45" customFormat="false" ht="12.75" hidden="false" customHeight="false" outlineLevel="0" collapsed="false">
      <c r="C45" s="37"/>
    </row>
    <row r="46" customFormat="false" ht="12.75" hidden="false" customHeight="false" outlineLevel="0" collapsed="false">
      <c r="B46" s="37"/>
    </row>
    <row r="48" customFormat="false" ht="12.75" hidden="false" customHeight="false" outlineLevel="0" collapsed="false">
      <c r="B48" s="74"/>
    </row>
    <row r="49" customFormat="false" ht="12.75" hidden="false" customHeight="false" outlineLevel="0" collapsed="false">
      <c r="B49" s="74"/>
    </row>
    <row r="50" customFormat="false" ht="12.75" hidden="false" customHeight="false" outlineLevel="0" collapsed="false">
      <c r="A50" s="37"/>
      <c r="B50" s="156"/>
      <c r="D50" s="157"/>
    </row>
    <row r="51" customFormat="false" ht="13.5" hidden="false" customHeight="true" outlineLevel="0" collapsed="false">
      <c r="A51" s="37"/>
      <c r="B51" s="40"/>
    </row>
    <row r="52" customFormat="false" ht="12.75" hidden="false" customHeight="false" outlineLevel="0" collapsed="false">
      <c r="A52" s="37"/>
      <c r="B52" s="74"/>
    </row>
    <row r="53" customFormat="false" ht="12.75" hidden="false" customHeight="false" outlineLevel="0" collapsed="false">
      <c r="A53" s="37"/>
    </row>
    <row r="54" customFormat="false" ht="12.75" hidden="false" customHeight="false" outlineLevel="0" collapsed="false">
      <c r="A54" s="37"/>
    </row>
    <row r="55" customFormat="false" ht="12.75" hidden="false" customHeight="false" outlineLevel="0" collapsed="false">
      <c r="A55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9" activeCellId="0" sqref="G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0.13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6.56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164" t="n">
        <v>36966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34.48</v>
      </c>
      <c r="L3" s="95" t="s">
        <v>38</v>
      </c>
      <c r="M3" s="0" t="n">
        <v>150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0</v>
      </c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  <c r="L5" s="5" t="s">
        <v>31</v>
      </c>
      <c r="M5" s="60" t="n">
        <v>0</v>
      </c>
      <c r="N5" s="60"/>
    </row>
    <row r="6" customFormat="false" ht="15.75" hidden="false" customHeight="false" outlineLevel="0" collapsed="false">
      <c r="C6" s="50"/>
      <c r="E6" s="74"/>
      <c r="F6" s="5"/>
      <c r="H6" s="77"/>
      <c r="I6" s="105"/>
      <c r="M6" s="58"/>
      <c r="N6" s="58"/>
    </row>
    <row r="7" customFormat="false" ht="12.75" hidden="false" customHeight="false" outlineLevel="0" collapsed="false">
      <c r="C7" s="73"/>
      <c r="E7" s="74"/>
      <c r="F7" s="5"/>
      <c r="H7" s="77"/>
      <c r="I7" s="105"/>
      <c r="M7" s="0" t="n">
        <f aca="false">SUM(M3:M6)</f>
        <v>150</v>
      </c>
      <c r="N7" s="104" t="s">
        <v>48</v>
      </c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</row>
    <row r="11" customFormat="false" ht="12.75" hidden="false" customHeight="false" outlineLevel="0" collapsed="false">
      <c r="C11" s="73"/>
      <c r="F11" s="116"/>
      <c r="H11" s="129"/>
      <c r="I11" s="95"/>
    </row>
    <row r="12" customFormat="false" ht="12.75" hidden="false" customHeight="false" outlineLevel="0" collapsed="false">
      <c r="C12" s="73"/>
      <c r="D12" s="0" t="n">
        <v>1</v>
      </c>
      <c r="E12" s="115" t="n">
        <v>35.25</v>
      </c>
      <c r="F12" s="116" t="n">
        <v>50</v>
      </c>
      <c r="G12" s="0" t="n">
        <v>1</v>
      </c>
      <c r="H12" s="129" t="n">
        <v>34.75</v>
      </c>
      <c r="I12" s="169" t="n">
        <v>50</v>
      </c>
    </row>
    <row r="13" customFormat="false" ht="12.75" hidden="false" customHeight="false" outlineLevel="0" collapsed="false">
      <c r="C13" s="73"/>
      <c r="D13" s="0" t="n">
        <v>2</v>
      </c>
      <c r="E13" s="115" t="n">
        <v>34.5</v>
      </c>
      <c r="F13" s="116" t="n">
        <v>50</v>
      </c>
      <c r="G13" s="0" t="n">
        <v>2</v>
      </c>
      <c r="H13" s="129" t="n">
        <v>35</v>
      </c>
      <c r="I13" s="169" t="n">
        <v>50</v>
      </c>
    </row>
    <row r="14" customFormat="false" ht="12.75" hidden="false" customHeight="false" outlineLevel="0" collapsed="false">
      <c r="C14" s="73"/>
      <c r="D14" s="0" t="n">
        <v>3</v>
      </c>
      <c r="E14" s="115" t="n">
        <v>34.25</v>
      </c>
      <c r="F14" s="116" t="n">
        <v>50</v>
      </c>
      <c r="G14" s="0" t="n">
        <v>3</v>
      </c>
      <c r="H14" s="129" t="n">
        <v>35</v>
      </c>
      <c r="I14" s="169" t="n">
        <v>50</v>
      </c>
    </row>
    <row r="15" customFormat="false" ht="12.75" hidden="false" customHeight="false" outlineLevel="0" collapsed="false">
      <c r="C15" s="73"/>
      <c r="D15" s="0" t="n">
        <v>4</v>
      </c>
      <c r="E15" s="115" t="n">
        <v>33.75</v>
      </c>
      <c r="F15" s="116" t="n">
        <v>50</v>
      </c>
      <c r="G15" s="0" t="n">
        <v>4</v>
      </c>
      <c r="H15" s="129" t="n">
        <v>34.5</v>
      </c>
      <c r="I15" s="169" t="n">
        <v>50</v>
      </c>
    </row>
    <row r="16" customFormat="false" ht="12.75" hidden="false" customHeight="false" outlineLevel="0" collapsed="false">
      <c r="C16" s="73"/>
      <c r="D16" s="0" t="n">
        <v>5</v>
      </c>
      <c r="E16" s="115"/>
      <c r="F16" s="116"/>
      <c r="G16" s="0" t="n">
        <v>5</v>
      </c>
      <c r="H16" s="129" t="n">
        <v>33.75</v>
      </c>
      <c r="I16" s="169" t="n">
        <v>50</v>
      </c>
    </row>
    <row r="17" customFormat="false" ht="12.75" hidden="false" customHeight="false" outlineLevel="0" collapsed="false">
      <c r="C17" s="73"/>
      <c r="D17" s="0" t="n">
        <v>6</v>
      </c>
      <c r="E17" s="115"/>
      <c r="F17" s="116"/>
      <c r="G17" s="0" t="n">
        <v>6</v>
      </c>
      <c r="H17" s="129" t="n">
        <v>34</v>
      </c>
      <c r="I17" s="169" t="n">
        <v>50</v>
      </c>
    </row>
    <row r="18" customFormat="false" ht="12.75" hidden="false" customHeight="false" outlineLevel="0" collapsed="false">
      <c r="C18" s="73"/>
      <c r="D18" s="0" t="n">
        <v>7</v>
      </c>
      <c r="E18" s="115"/>
      <c r="F18" s="116"/>
      <c r="G18" s="0" t="n">
        <v>7</v>
      </c>
      <c r="H18" s="129" t="n">
        <v>34.5</v>
      </c>
      <c r="I18" s="169" t="n">
        <v>50</v>
      </c>
    </row>
    <row r="19" customFormat="false" ht="12.75" hidden="false" customHeight="false" outlineLevel="0" collapsed="false">
      <c r="C19" s="73"/>
      <c r="D19" s="0" t="n">
        <v>8</v>
      </c>
      <c r="E19" s="115"/>
      <c r="F19" s="116"/>
      <c r="G19" s="0" t="n">
        <v>8</v>
      </c>
      <c r="H19" s="130"/>
      <c r="I19" s="116"/>
    </row>
    <row r="20" customFormat="false" ht="12.75" hidden="false" customHeight="false" outlineLevel="0" collapsed="false">
      <c r="C20" s="73"/>
      <c r="D20" s="0" t="n">
        <v>9</v>
      </c>
      <c r="E20" s="115"/>
      <c r="F20" s="116"/>
      <c r="G20" s="0" t="n">
        <v>9</v>
      </c>
      <c r="H20" s="130"/>
      <c r="I20" s="116"/>
    </row>
    <row r="21" customFormat="false" ht="12.75" hidden="false" customHeight="false" outlineLevel="0" collapsed="false">
      <c r="C21" s="73"/>
      <c r="D21" s="0" t="n">
        <v>10</v>
      </c>
      <c r="E21" s="115"/>
      <c r="F21" s="116"/>
      <c r="G21" s="0" t="n">
        <v>10</v>
      </c>
      <c r="H21" s="130"/>
      <c r="I21" s="116"/>
    </row>
    <row r="22" customFormat="false" ht="12.75" hidden="false" customHeight="false" outlineLevel="0" collapsed="false">
      <c r="C22" s="73"/>
      <c r="D22" s="0" t="n">
        <v>11</v>
      </c>
      <c r="E22" s="115"/>
      <c r="F22" s="116"/>
      <c r="G22" s="0" t="n">
        <v>11</v>
      </c>
      <c r="H22" s="130"/>
      <c r="I22" s="116"/>
    </row>
    <row r="23" customFormat="false" ht="12.75" hidden="false" customHeight="false" outlineLevel="0" collapsed="false">
      <c r="C23" s="73"/>
      <c r="D23" s="0" t="n">
        <v>12</v>
      </c>
      <c r="E23" s="115"/>
      <c r="F23" s="116"/>
      <c r="G23" s="0" t="n">
        <v>12</v>
      </c>
      <c r="H23" s="130"/>
      <c r="I23" s="116"/>
    </row>
    <row r="24" customFormat="false" ht="12.75" hidden="false" customHeight="false" outlineLevel="0" collapsed="false">
      <c r="C24" s="73"/>
      <c r="D24" s="0" t="n">
        <v>13</v>
      </c>
      <c r="E24" s="115"/>
      <c r="F24" s="116"/>
      <c r="G24" s="0" t="n">
        <v>13</v>
      </c>
      <c r="H24" s="130"/>
      <c r="I24" s="116"/>
    </row>
    <row r="25" customFormat="false" ht="12.75" hidden="false" customHeight="false" outlineLevel="0" collapsed="false">
      <c r="C25" s="73"/>
      <c r="D25" s="0" t="n">
        <v>14</v>
      </c>
      <c r="E25" s="115"/>
      <c r="F25" s="116"/>
      <c r="G25" s="0" t="n">
        <v>14</v>
      </c>
      <c r="H25" s="130"/>
      <c r="I25" s="116"/>
    </row>
    <row r="26" customFormat="false" ht="12.75" hidden="false" customHeight="false" outlineLevel="0" collapsed="false">
      <c r="C26" s="73"/>
      <c r="D26" s="0" t="n">
        <v>15</v>
      </c>
      <c r="E26" s="115"/>
      <c r="F26" s="116"/>
      <c r="G26" s="0" t="n">
        <v>15</v>
      </c>
      <c r="H26" s="130"/>
      <c r="I26" s="116"/>
    </row>
    <row r="27" customFormat="false" ht="12.75" hidden="false" customHeight="false" outlineLevel="0" collapsed="false">
      <c r="C27" s="73"/>
      <c r="E27" s="110"/>
      <c r="F27" s="111"/>
      <c r="H27" s="131"/>
      <c r="I27" s="122"/>
    </row>
    <row r="28" customFormat="false" ht="12.75" hidden="false" customHeight="false" outlineLevel="0" collapsed="false">
      <c r="C28" s="73"/>
      <c r="E28" s="77" t="n">
        <f aca="false">AVERAGE(E12:E26)</f>
        <v>34.4375</v>
      </c>
      <c r="F28" s="105" t="n">
        <f aca="false">SUM(F11:F26)</f>
        <v>200</v>
      </c>
      <c r="H28" s="77" t="n">
        <f aca="false">AVERAGE(H12:H26)</f>
        <v>34.5</v>
      </c>
      <c r="I28" s="132" t="n">
        <f aca="false">SUM(I12:I26)</f>
        <v>350</v>
      </c>
    </row>
    <row r="29" customFormat="false" ht="12.75" hidden="false" customHeight="false" outlineLevel="0" collapsed="false">
      <c r="C29" s="73"/>
      <c r="E29" s="115"/>
      <c r="F29" s="116"/>
      <c r="H29" s="130"/>
      <c r="I29" s="116"/>
    </row>
    <row r="30" customFormat="false" ht="12.75" hidden="false" customHeight="false" outlineLevel="0" collapsed="false">
      <c r="C30" s="73"/>
      <c r="E30" s="115"/>
      <c r="F30" s="116"/>
      <c r="H30" s="130"/>
      <c r="I30" s="116"/>
    </row>
    <row r="31" customFormat="false" ht="12.75" hidden="false" customHeight="false" outlineLevel="0" collapsed="false">
      <c r="C31" s="73"/>
    </row>
    <row r="32" customFormat="false" ht="47.25" hidden="false" customHeight="true" outlineLevel="0" collapsed="false">
      <c r="C32" s="73"/>
      <c r="E32" s="115"/>
      <c r="F32" s="116"/>
      <c r="H32" s="129"/>
      <c r="I32" s="95"/>
      <c r="J32" s="58"/>
    </row>
    <row r="33" customFormat="false" ht="12.75" hidden="false" customHeight="false" outlineLevel="0" collapsed="false">
      <c r="C33" s="73"/>
      <c r="H33" s="115"/>
      <c r="I33" s="116"/>
    </row>
    <row r="34" customFormat="false" ht="13.5" hidden="false" customHeight="false" outlineLevel="0" collapsed="false">
      <c r="C34" s="73" t="s">
        <v>44</v>
      </c>
      <c r="D34" s="82" t="n">
        <f aca="false">-(E28*F28)*16</f>
        <v>-110200</v>
      </c>
      <c r="H34" s="115"/>
      <c r="I34" s="116"/>
    </row>
    <row r="35" customFormat="false" ht="12.75" hidden="false" customHeight="false" outlineLevel="0" collapsed="false">
      <c r="C35" s="73" t="s">
        <v>45</v>
      </c>
      <c r="D35" s="85" t="n">
        <f aca="false">(H28*I28)*16</f>
        <v>193200</v>
      </c>
      <c r="H35" s="115"/>
      <c r="I35" s="116"/>
      <c r="J35" s="78"/>
      <c r="K35" s="79"/>
    </row>
    <row r="36" customFormat="false" ht="12.75" hidden="false" customHeight="false" outlineLevel="0" collapsed="false">
      <c r="C36" s="73"/>
      <c r="D36" s="74" t="n">
        <f aca="false">D35+D34</f>
        <v>83000</v>
      </c>
      <c r="H36" s="115"/>
      <c r="I36" s="116"/>
      <c r="J36" s="80" t="s">
        <v>33</v>
      </c>
      <c r="K36" s="81"/>
    </row>
    <row r="37" customFormat="false" ht="16.5" hidden="false" customHeight="false" outlineLevel="0" collapsed="false">
      <c r="C37" s="73"/>
      <c r="D37" s="74"/>
      <c r="E37" s="74"/>
      <c r="H37" s="115"/>
      <c r="I37" s="116"/>
      <c r="J37" s="83" t="n">
        <f aca="false">D36+H41</f>
        <v>165752</v>
      </c>
      <c r="K37" s="84"/>
    </row>
    <row r="38" customFormat="false" ht="41.25" hidden="false" customHeight="true" outlineLevel="0" collapsed="false">
      <c r="C38" s="73"/>
      <c r="D38" s="74"/>
      <c r="H38" s="115"/>
      <c r="I38" s="116"/>
    </row>
    <row r="39" customFormat="false" ht="15.75" hidden="false" customHeight="false" outlineLevel="0" collapsed="false">
      <c r="C39" s="50" t="s">
        <v>63</v>
      </c>
      <c r="D39" s="46" t="s">
        <v>38</v>
      </c>
      <c r="E39" s="0" t="n">
        <v>-150</v>
      </c>
      <c r="G39" s="41" t="n">
        <f aca="false">E3</f>
        <v>34.48</v>
      </c>
      <c r="H39" s="74" t="n">
        <f aca="false">(G39*E39)*-16</f>
        <v>82752</v>
      </c>
      <c r="I39" s="116"/>
    </row>
    <row r="40" customFormat="false" ht="12.75" hidden="false" customHeight="false" outlineLevel="0" collapsed="false">
      <c r="C40" s="73"/>
      <c r="D40" s="46" t="s">
        <v>31</v>
      </c>
      <c r="E40" s="60" t="n">
        <f aca="false">M5</f>
        <v>0</v>
      </c>
      <c r="F40" s="60"/>
      <c r="G40" s="113" t="n">
        <f aca="false">E3+0.25</f>
        <v>34.73</v>
      </c>
      <c r="H40" s="75" t="n">
        <f aca="false">(G40*-E40)*16</f>
        <v>-0</v>
      </c>
    </row>
    <row r="41" customFormat="false" ht="12" hidden="false" customHeight="true" outlineLevel="0" collapsed="false">
      <c r="C41" s="73"/>
      <c r="E41" s="0" t="n">
        <f aca="false">E40+E39</f>
        <v>-150</v>
      </c>
      <c r="H41" s="74" t="n">
        <f aca="false">SUM(H39:H40)</f>
        <v>82752</v>
      </c>
    </row>
    <row r="42" customFormat="false" ht="12.75" hidden="false" customHeight="true" outlineLevel="0" collapsed="false">
      <c r="C42" s="73"/>
    </row>
    <row r="43" customFormat="false" ht="15.75" hidden="false" customHeight="true" outlineLevel="0" collapsed="false">
      <c r="C43" s="73"/>
    </row>
    <row r="45" customFormat="false" ht="12.75" hidden="false" customHeight="false" outlineLevel="0" collapsed="false">
      <c r="C45" s="37"/>
    </row>
    <row r="46" customFormat="false" ht="12.75" hidden="false" customHeight="false" outlineLevel="0" collapsed="false">
      <c r="B46" s="37"/>
    </row>
    <row r="48" customFormat="false" ht="12.75" hidden="false" customHeight="false" outlineLevel="0" collapsed="false">
      <c r="B48" s="74"/>
    </row>
    <row r="49" customFormat="false" ht="12.75" hidden="false" customHeight="false" outlineLevel="0" collapsed="false">
      <c r="B49" s="74"/>
    </row>
    <row r="50" customFormat="false" ht="12.75" hidden="false" customHeight="false" outlineLevel="0" collapsed="false">
      <c r="A50" s="37"/>
      <c r="B50" s="156"/>
      <c r="D50" s="157"/>
    </row>
    <row r="51" customFormat="false" ht="13.5" hidden="false" customHeight="true" outlineLevel="0" collapsed="false">
      <c r="A51" s="37"/>
      <c r="B51" s="40"/>
    </row>
    <row r="52" customFormat="false" ht="12.75" hidden="false" customHeight="false" outlineLevel="0" collapsed="false">
      <c r="A52" s="37"/>
      <c r="B52" s="74"/>
    </row>
    <row r="53" customFormat="false" ht="12.75" hidden="false" customHeight="false" outlineLevel="0" collapsed="false">
      <c r="A53" s="37"/>
    </row>
    <row r="54" customFormat="false" ht="12.75" hidden="false" customHeight="false" outlineLevel="0" collapsed="false">
      <c r="A54" s="37"/>
    </row>
    <row r="55" customFormat="false" ht="12.75" hidden="false" customHeight="false" outlineLevel="0" collapsed="false">
      <c r="A55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39" activeCellId="0" sqref="J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0.13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6.56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164" t="n">
        <v>36969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40.42</v>
      </c>
      <c r="L3" s="95" t="s">
        <v>38</v>
      </c>
      <c r="M3" s="0" t="n">
        <v>150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0</v>
      </c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  <c r="L5" s="5" t="s">
        <v>31</v>
      </c>
      <c r="M5" s="60" t="n">
        <v>50</v>
      </c>
      <c r="N5" s="60"/>
    </row>
    <row r="6" customFormat="false" ht="15.75" hidden="false" customHeight="false" outlineLevel="0" collapsed="false">
      <c r="C6" s="50"/>
      <c r="E6" s="74"/>
      <c r="F6" s="5"/>
      <c r="H6" s="77"/>
      <c r="I6" s="105"/>
      <c r="M6" s="58"/>
      <c r="N6" s="58"/>
    </row>
    <row r="7" customFormat="false" ht="12.75" hidden="false" customHeight="false" outlineLevel="0" collapsed="false">
      <c r="C7" s="73"/>
      <c r="E7" s="74"/>
      <c r="F7" s="5"/>
      <c r="H7" s="77"/>
      <c r="I7" s="105"/>
      <c r="M7" s="0" t="n">
        <f aca="false">SUM(M3:M6)</f>
        <v>200</v>
      </c>
      <c r="N7" s="104" t="s">
        <v>48</v>
      </c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</row>
    <row r="11" customFormat="false" ht="12.75" hidden="false" customHeight="false" outlineLevel="0" collapsed="false">
      <c r="C11" s="73"/>
      <c r="F11" s="116"/>
      <c r="H11" s="129"/>
      <c r="I11" s="95"/>
    </row>
    <row r="12" customFormat="false" ht="12.75" hidden="false" customHeight="false" outlineLevel="0" collapsed="false">
      <c r="C12" s="73"/>
      <c r="D12" s="0" t="n">
        <v>1</v>
      </c>
      <c r="E12" s="115" t="n">
        <v>40.25</v>
      </c>
      <c r="F12" s="116" t="n">
        <v>50</v>
      </c>
      <c r="G12" s="0" t="n">
        <v>1</v>
      </c>
      <c r="H12" s="129" t="n">
        <v>40.5</v>
      </c>
      <c r="I12" s="169" t="n">
        <v>50</v>
      </c>
    </row>
    <row r="13" customFormat="false" ht="12.75" hidden="false" customHeight="false" outlineLevel="0" collapsed="false">
      <c r="C13" s="73"/>
      <c r="D13" s="0" t="n">
        <v>2</v>
      </c>
      <c r="E13" s="115" t="n">
        <v>41.5</v>
      </c>
      <c r="F13" s="116" t="n">
        <v>50</v>
      </c>
      <c r="G13" s="0" t="n">
        <v>2</v>
      </c>
      <c r="H13" s="129" t="n">
        <v>41</v>
      </c>
      <c r="I13" s="169" t="n">
        <v>50</v>
      </c>
    </row>
    <row r="14" customFormat="false" ht="12.75" hidden="false" customHeight="false" outlineLevel="0" collapsed="false">
      <c r="C14" s="73"/>
      <c r="D14" s="0" t="n">
        <v>3</v>
      </c>
      <c r="E14" s="115" t="n">
        <v>41.5</v>
      </c>
      <c r="F14" s="116" t="n">
        <v>50</v>
      </c>
      <c r="G14" s="0" t="n">
        <v>3</v>
      </c>
      <c r="H14" s="129" t="n">
        <v>41.5</v>
      </c>
      <c r="I14" s="169" t="n">
        <v>50</v>
      </c>
    </row>
    <row r="15" customFormat="false" ht="12.75" hidden="false" customHeight="false" outlineLevel="0" collapsed="false">
      <c r="C15" s="73"/>
      <c r="D15" s="0" t="n">
        <v>4</v>
      </c>
      <c r="E15" s="115" t="n">
        <v>41.25</v>
      </c>
      <c r="F15" s="116" t="n">
        <v>50</v>
      </c>
      <c r="G15" s="0" t="n">
        <v>4</v>
      </c>
      <c r="H15" s="129" t="n">
        <v>42</v>
      </c>
      <c r="I15" s="169" t="n">
        <v>50</v>
      </c>
    </row>
    <row r="16" customFormat="false" ht="12.75" hidden="false" customHeight="false" outlineLevel="0" collapsed="false">
      <c r="C16" s="73"/>
      <c r="D16" s="0" t="n">
        <v>5</v>
      </c>
      <c r="E16" s="115" t="n">
        <v>41</v>
      </c>
      <c r="F16" s="116" t="n">
        <v>50</v>
      </c>
      <c r="G16" s="0" t="n">
        <v>5</v>
      </c>
      <c r="H16" s="129" t="n">
        <v>40.75</v>
      </c>
      <c r="I16" s="169" t="n">
        <v>50</v>
      </c>
    </row>
    <row r="17" customFormat="false" ht="12.75" hidden="false" customHeight="false" outlineLevel="0" collapsed="false">
      <c r="C17" s="73"/>
      <c r="D17" s="0" t="n">
        <v>6</v>
      </c>
      <c r="E17" s="115" t="n">
        <v>40.5</v>
      </c>
      <c r="F17" s="116" t="n">
        <v>50</v>
      </c>
      <c r="G17" s="0" t="n">
        <v>6</v>
      </c>
      <c r="H17" s="129" t="n">
        <v>40.25</v>
      </c>
      <c r="I17" s="169" t="n">
        <v>50</v>
      </c>
    </row>
    <row r="18" customFormat="false" ht="12.75" hidden="false" customHeight="false" outlineLevel="0" collapsed="false">
      <c r="C18" s="73"/>
      <c r="D18" s="0" t="n">
        <v>7</v>
      </c>
      <c r="E18" s="115" t="n">
        <v>40.5</v>
      </c>
      <c r="F18" s="116" t="n">
        <v>50</v>
      </c>
      <c r="G18" s="0" t="n">
        <v>7</v>
      </c>
      <c r="H18" s="129" t="n">
        <v>40.25</v>
      </c>
      <c r="I18" s="169" t="n">
        <v>50</v>
      </c>
    </row>
    <row r="19" customFormat="false" ht="12.75" hidden="false" customHeight="false" outlineLevel="0" collapsed="false">
      <c r="C19" s="73"/>
      <c r="D19" s="0" t="n">
        <v>8</v>
      </c>
      <c r="E19" s="115" t="n">
        <v>40</v>
      </c>
      <c r="F19" s="116" t="n">
        <v>50</v>
      </c>
      <c r="G19" s="0" t="n">
        <v>8</v>
      </c>
      <c r="H19" s="129" t="n">
        <v>40</v>
      </c>
      <c r="I19" s="169" t="n">
        <v>50</v>
      </c>
    </row>
    <row r="20" customFormat="false" ht="12.75" hidden="false" customHeight="false" outlineLevel="0" collapsed="false">
      <c r="C20" s="73"/>
      <c r="D20" s="0" t="n">
        <v>9</v>
      </c>
      <c r="E20" s="115" t="n">
        <v>40</v>
      </c>
      <c r="F20" s="116" t="n">
        <v>50</v>
      </c>
      <c r="G20" s="0" t="n">
        <v>9</v>
      </c>
      <c r="H20" s="129" t="n">
        <v>40.25</v>
      </c>
      <c r="I20" s="169" t="n">
        <v>50</v>
      </c>
    </row>
    <row r="21" customFormat="false" ht="12.75" hidden="false" customHeight="false" outlineLevel="0" collapsed="false">
      <c r="C21" s="73"/>
      <c r="D21" s="0" t="n">
        <v>10</v>
      </c>
      <c r="E21" s="115" t="n">
        <v>39.25</v>
      </c>
      <c r="F21" s="116" t="n">
        <v>50</v>
      </c>
      <c r="G21" s="0" t="n">
        <v>10</v>
      </c>
      <c r="H21" s="129" t="n">
        <v>39.75</v>
      </c>
      <c r="I21" s="169" t="n">
        <v>50</v>
      </c>
    </row>
    <row r="22" customFormat="false" ht="12.75" hidden="false" customHeight="false" outlineLevel="0" collapsed="false">
      <c r="C22" s="73"/>
      <c r="D22" s="0" t="n">
        <v>11</v>
      </c>
      <c r="E22" s="115"/>
      <c r="F22" s="116"/>
      <c r="G22" s="0" t="n">
        <v>11</v>
      </c>
      <c r="H22" s="129" t="n">
        <v>40</v>
      </c>
      <c r="I22" s="169" t="n">
        <v>50</v>
      </c>
    </row>
    <row r="23" customFormat="false" ht="12.75" hidden="false" customHeight="false" outlineLevel="0" collapsed="false">
      <c r="C23" s="73"/>
      <c r="D23" s="0" t="n">
        <v>12</v>
      </c>
      <c r="E23" s="115"/>
      <c r="F23" s="116"/>
      <c r="G23" s="0" t="n">
        <v>12</v>
      </c>
      <c r="H23" s="129" t="n">
        <v>38.25</v>
      </c>
      <c r="I23" s="169" t="n">
        <v>100</v>
      </c>
    </row>
    <row r="24" customFormat="false" ht="12.75" hidden="false" customHeight="false" outlineLevel="0" collapsed="false">
      <c r="C24" s="73"/>
      <c r="D24" s="0" t="n">
        <v>13</v>
      </c>
      <c r="E24" s="115"/>
      <c r="F24" s="116"/>
      <c r="G24" s="0" t="n">
        <v>13</v>
      </c>
      <c r="H24" s="129" t="n">
        <v>39.5</v>
      </c>
      <c r="I24" s="169" t="n">
        <v>50</v>
      </c>
    </row>
    <row r="25" customFormat="false" ht="12.75" hidden="false" customHeight="false" outlineLevel="0" collapsed="false">
      <c r="C25" s="73"/>
      <c r="D25" s="0" t="n">
        <v>14</v>
      </c>
      <c r="E25" s="115"/>
      <c r="F25" s="116"/>
      <c r="G25" s="0" t="n">
        <v>14</v>
      </c>
      <c r="H25" s="129"/>
      <c r="I25" s="169"/>
    </row>
    <row r="26" customFormat="false" ht="12.75" hidden="false" customHeight="false" outlineLevel="0" collapsed="false">
      <c r="C26" s="73"/>
      <c r="D26" s="0" t="n">
        <v>15</v>
      </c>
      <c r="E26" s="115"/>
      <c r="F26" s="116"/>
      <c r="G26" s="0" t="n">
        <v>15</v>
      </c>
      <c r="H26" s="129"/>
      <c r="I26" s="169"/>
    </row>
    <row r="27" customFormat="false" ht="12.75" hidden="false" customHeight="false" outlineLevel="0" collapsed="false">
      <c r="C27" s="73"/>
      <c r="E27" s="110"/>
      <c r="F27" s="111"/>
      <c r="H27" s="131"/>
      <c r="I27" s="122"/>
    </row>
    <row r="28" customFormat="false" ht="12.75" hidden="false" customHeight="false" outlineLevel="0" collapsed="false">
      <c r="C28" s="73"/>
      <c r="E28" s="77" t="n">
        <f aca="false">AVERAGE(E12:E26)</f>
        <v>40.575</v>
      </c>
      <c r="F28" s="105" t="n">
        <f aca="false">SUM(F11:F26)</f>
        <v>500</v>
      </c>
      <c r="H28" s="77" t="n">
        <f aca="false">AVERAGE(H12:H26)</f>
        <v>40.3076923076923</v>
      </c>
      <c r="I28" s="132" t="n">
        <f aca="false">SUM(I12:I26)</f>
        <v>700</v>
      </c>
    </row>
    <row r="29" customFormat="false" ht="12.75" hidden="false" customHeight="false" outlineLevel="0" collapsed="false">
      <c r="C29" s="73"/>
      <c r="E29" s="115"/>
      <c r="F29" s="116"/>
      <c r="H29" s="130"/>
      <c r="I29" s="116"/>
    </row>
    <row r="30" customFormat="false" ht="12.75" hidden="false" customHeight="false" outlineLevel="0" collapsed="false">
      <c r="C30" s="73"/>
      <c r="E30" s="115"/>
      <c r="F30" s="116"/>
      <c r="H30" s="130"/>
      <c r="I30" s="116"/>
    </row>
    <row r="31" customFormat="false" ht="12.75" hidden="false" customHeight="false" outlineLevel="0" collapsed="false">
      <c r="C31" s="73"/>
    </row>
    <row r="32" customFormat="false" ht="47.25" hidden="false" customHeight="true" outlineLevel="0" collapsed="false">
      <c r="C32" s="73"/>
      <c r="E32" s="115"/>
      <c r="F32" s="116"/>
      <c r="H32" s="129"/>
      <c r="I32" s="95"/>
      <c r="J32" s="58"/>
    </row>
    <row r="33" customFormat="false" ht="12.75" hidden="false" customHeight="false" outlineLevel="0" collapsed="false">
      <c r="C33" s="73"/>
      <c r="H33" s="115"/>
      <c r="I33" s="116"/>
    </row>
    <row r="34" customFormat="false" ht="13.5" hidden="false" customHeight="false" outlineLevel="0" collapsed="false">
      <c r="C34" s="73" t="s">
        <v>44</v>
      </c>
      <c r="D34" s="82" t="n">
        <f aca="false">-(E28*F28)*16</f>
        <v>-324600</v>
      </c>
      <c r="H34" s="115"/>
      <c r="I34" s="116"/>
    </row>
    <row r="35" customFormat="false" ht="12.75" hidden="false" customHeight="false" outlineLevel="0" collapsed="false">
      <c r="C35" s="73" t="s">
        <v>45</v>
      </c>
      <c r="D35" s="85" t="n">
        <f aca="false">(H28*I28)*16</f>
        <v>451446.153846154</v>
      </c>
      <c r="H35" s="115"/>
      <c r="I35" s="116"/>
      <c r="J35" s="78"/>
      <c r="K35" s="79"/>
    </row>
    <row r="36" customFormat="false" ht="12.75" hidden="false" customHeight="false" outlineLevel="0" collapsed="false">
      <c r="C36" s="73"/>
      <c r="D36" s="74" t="n">
        <f aca="false">D35+D34</f>
        <v>126846.153846154</v>
      </c>
      <c r="H36" s="115"/>
      <c r="I36" s="116"/>
      <c r="J36" s="80" t="s">
        <v>33</v>
      </c>
      <c r="K36" s="81"/>
    </row>
    <row r="37" customFormat="false" ht="16.5" hidden="false" customHeight="false" outlineLevel="0" collapsed="false">
      <c r="C37" s="73"/>
      <c r="D37" s="74"/>
      <c r="E37" s="74"/>
      <c r="H37" s="115"/>
      <c r="I37" s="116"/>
      <c r="J37" s="83" t="n">
        <f aca="false">D36+H41</f>
        <v>-2297.84615384619</v>
      </c>
      <c r="K37" s="84"/>
    </row>
    <row r="38" customFormat="false" ht="41.25" hidden="false" customHeight="true" outlineLevel="0" collapsed="false">
      <c r="C38" s="73"/>
      <c r="D38" s="74"/>
      <c r="H38" s="115"/>
      <c r="I38" s="116"/>
    </row>
    <row r="39" customFormat="false" ht="15.75" hidden="false" customHeight="false" outlineLevel="0" collapsed="false">
      <c r="C39" s="50" t="s">
        <v>63</v>
      </c>
      <c r="D39" s="46" t="s">
        <v>38</v>
      </c>
      <c r="E39" s="0" t="n">
        <v>150</v>
      </c>
      <c r="G39" s="41" t="n">
        <f aca="false">E3</f>
        <v>40.42</v>
      </c>
      <c r="H39" s="74" t="n">
        <f aca="false">(G39*E39)*-16</f>
        <v>-97008</v>
      </c>
      <c r="I39" s="116"/>
    </row>
    <row r="40" customFormat="false" ht="12.75" hidden="false" customHeight="false" outlineLevel="0" collapsed="false">
      <c r="C40" s="73"/>
      <c r="D40" s="46" t="s">
        <v>31</v>
      </c>
      <c r="E40" s="60" t="n">
        <f aca="false">M5</f>
        <v>50</v>
      </c>
      <c r="F40" s="60"/>
      <c r="G40" s="113" t="n">
        <f aca="false">E3-0.25</f>
        <v>40.17</v>
      </c>
      <c r="H40" s="75" t="n">
        <f aca="false">(G40*-E40)*16</f>
        <v>-32136</v>
      </c>
    </row>
    <row r="41" customFormat="false" ht="12" hidden="false" customHeight="true" outlineLevel="0" collapsed="false">
      <c r="C41" s="73"/>
      <c r="E41" s="0" t="n">
        <f aca="false">E40+E39</f>
        <v>200</v>
      </c>
      <c r="H41" s="74" t="n">
        <f aca="false">SUM(H39:H40)</f>
        <v>-129144</v>
      </c>
    </row>
    <row r="42" customFormat="false" ht="12.75" hidden="false" customHeight="true" outlineLevel="0" collapsed="false">
      <c r="C42" s="73"/>
    </row>
    <row r="43" customFormat="false" ht="15.75" hidden="false" customHeight="true" outlineLevel="0" collapsed="false">
      <c r="C43" s="73"/>
    </row>
    <row r="45" customFormat="false" ht="12.75" hidden="false" customHeight="false" outlineLevel="0" collapsed="false">
      <c r="C45" s="37"/>
    </row>
    <row r="46" customFormat="false" ht="12.75" hidden="false" customHeight="false" outlineLevel="0" collapsed="false">
      <c r="B46" s="37"/>
    </row>
    <row r="48" customFormat="false" ht="12.75" hidden="false" customHeight="false" outlineLevel="0" collapsed="false">
      <c r="B48" s="74"/>
    </row>
    <row r="49" customFormat="false" ht="12.75" hidden="false" customHeight="false" outlineLevel="0" collapsed="false">
      <c r="B49" s="74"/>
    </row>
    <row r="50" customFormat="false" ht="12.75" hidden="false" customHeight="false" outlineLevel="0" collapsed="false">
      <c r="A50" s="37"/>
      <c r="B50" s="156"/>
      <c r="D50" s="157"/>
    </row>
    <row r="51" customFormat="false" ht="13.5" hidden="false" customHeight="true" outlineLevel="0" collapsed="false">
      <c r="A51" s="37"/>
      <c r="B51" s="40"/>
    </row>
    <row r="52" customFormat="false" ht="12.75" hidden="false" customHeight="false" outlineLevel="0" collapsed="false">
      <c r="A52" s="37"/>
      <c r="B52" s="74"/>
    </row>
    <row r="53" customFormat="false" ht="12.75" hidden="false" customHeight="false" outlineLevel="0" collapsed="false">
      <c r="A53" s="37"/>
    </row>
    <row r="54" customFormat="false" ht="12.75" hidden="false" customHeight="false" outlineLevel="0" collapsed="false">
      <c r="A54" s="37"/>
    </row>
    <row r="55" customFormat="false" ht="12.75" hidden="false" customHeight="false" outlineLevel="0" collapsed="false">
      <c r="A55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9" activeCellId="0" sqref="J19: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0.13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6.56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164" t="n">
        <v>36970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43.75</v>
      </c>
      <c r="L3" s="95" t="s">
        <v>38</v>
      </c>
      <c r="M3" s="0" t="n">
        <v>150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0</v>
      </c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  <c r="L5" s="5" t="s">
        <v>31</v>
      </c>
      <c r="M5" s="60" t="n">
        <v>50</v>
      </c>
      <c r="N5" s="60"/>
    </row>
    <row r="6" customFormat="false" ht="15.75" hidden="false" customHeight="false" outlineLevel="0" collapsed="false">
      <c r="C6" s="50"/>
      <c r="E6" s="74"/>
      <c r="F6" s="5"/>
      <c r="H6" s="77"/>
      <c r="I6" s="105"/>
      <c r="M6" s="58"/>
      <c r="N6" s="58"/>
    </row>
    <row r="7" customFormat="false" ht="12.75" hidden="false" customHeight="false" outlineLevel="0" collapsed="false">
      <c r="C7" s="73"/>
      <c r="E7" s="74"/>
      <c r="F7" s="5"/>
      <c r="H7" s="77"/>
      <c r="I7" s="105"/>
      <c r="M7" s="0" t="n">
        <f aca="false">SUM(M3:M6)</f>
        <v>200</v>
      </c>
      <c r="N7" s="104" t="s">
        <v>48</v>
      </c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</row>
    <row r="11" customFormat="false" ht="12.75" hidden="false" customHeight="false" outlineLevel="0" collapsed="false">
      <c r="C11" s="73"/>
      <c r="F11" s="116"/>
      <c r="H11" s="129"/>
      <c r="I11" s="95"/>
    </row>
    <row r="12" customFormat="false" ht="12.75" hidden="false" customHeight="false" outlineLevel="0" collapsed="false">
      <c r="C12" s="73"/>
      <c r="D12" s="0" t="n">
        <v>1</v>
      </c>
      <c r="E12" s="115" t="n">
        <v>43.5</v>
      </c>
      <c r="F12" s="116" t="n">
        <v>50</v>
      </c>
      <c r="G12" s="0" t="n">
        <v>1</v>
      </c>
      <c r="H12" s="129" t="n">
        <v>43.5</v>
      </c>
      <c r="I12" s="169" t="n">
        <v>50</v>
      </c>
    </row>
    <row r="13" customFormat="false" ht="12.75" hidden="false" customHeight="false" outlineLevel="0" collapsed="false">
      <c r="C13" s="73"/>
      <c r="D13" s="0" t="n">
        <v>2</v>
      </c>
      <c r="E13" s="115"/>
      <c r="F13" s="116"/>
      <c r="G13" s="0" t="n">
        <v>2</v>
      </c>
      <c r="H13" s="129" t="n">
        <v>44</v>
      </c>
      <c r="I13" s="169" t="n">
        <v>50</v>
      </c>
    </row>
    <row r="14" customFormat="false" ht="12.75" hidden="false" customHeight="false" outlineLevel="0" collapsed="false">
      <c r="C14" s="73"/>
      <c r="D14" s="0" t="n">
        <v>3</v>
      </c>
      <c r="E14" s="115"/>
      <c r="F14" s="116"/>
      <c r="G14" s="0" t="n">
        <v>3</v>
      </c>
      <c r="H14" s="129" t="n">
        <v>43.75</v>
      </c>
      <c r="I14" s="169" t="n">
        <v>50</v>
      </c>
    </row>
    <row r="15" customFormat="false" ht="12.75" hidden="false" customHeight="false" outlineLevel="0" collapsed="false">
      <c r="C15" s="73"/>
      <c r="D15" s="0" t="n">
        <v>4</v>
      </c>
      <c r="E15" s="115"/>
      <c r="F15" s="116"/>
      <c r="G15" s="0" t="n">
        <v>4</v>
      </c>
      <c r="H15" s="129" t="n">
        <v>43.75</v>
      </c>
      <c r="I15" s="169" t="n">
        <v>50</v>
      </c>
    </row>
    <row r="16" customFormat="false" ht="12.75" hidden="false" customHeight="false" outlineLevel="0" collapsed="false">
      <c r="C16" s="73"/>
      <c r="D16" s="0" t="n">
        <v>5</v>
      </c>
      <c r="E16" s="115"/>
      <c r="F16" s="116"/>
      <c r="G16" s="0" t="n">
        <v>5</v>
      </c>
      <c r="H16" s="129" t="n">
        <v>44</v>
      </c>
      <c r="I16" s="169" t="n">
        <v>50</v>
      </c>
    </row>
    <row r="17" customFormat="false" ht="12.75" hidden="false" customHeight="false" outlineLevel="0" collapsed="false">
      <c r="C17" s="73"/>
      <c r="D17" s="0" t="n">
        <v>6</v>
      </c>
      <c r="E17" s="115"/>
      <c r="F17" s="116"/>
      <c r="G17" s="0" t="n">
        <v>6</v>
      </c>
      <c r="H17" s="129"/>
      <c r="I17" s="169"/>
    </row>
    <row r="18" customFormat="false" ht="12.75" hidden="false" customHeight="false" outlineLevel="0" collapsed="false">
      <c r="C18" s="73"/>
      <c r="D18" s="0" t="n">
        <v>7</v>
      </c>
      <c r="E18" s="115"/>
      <c r="F18" s="116"/>
      <c r="G18" s="0" t="n">
        <v>7</v>
      </c>
      <c r="H18" s="129"/>
      <c r="I18" s="169"/>
    </row>
    <row r="19" customFormat="false" ht="12.75" hidden="false" customHeight="false" outlineLevel="0" collapsed="false">
      <c r="C19" s="73"/>
      <c r="D19" s="0" t="n">
        <v>8</v>
      </c>
      <c r="E19" s="115"/>
      <c r="F19" s="116"/>
      <c r="G19" s="0" t="n">
        <v>8</v>
      </c>
      <c r="H19" s="129"/>
      <c r="I19" s="169"/>
    </row>
    <row r="20" customFormat="false" ht="12.75" hidden="false" customHeight="false" outlineLevel="0" collapsed="false">
      <c r="C20" s="73"/>
      <c r="D20" s="0" t="n">
        <v>9</v>
      </c>
      <c r="E20" s="115"/>
      <c r="F20" s="116"/>
      <c r="G20" s="0" t="n">
        <v>9</v>
      </c>
      <c r="H20" s="129"/>
      <c r="I20" s="169"/>
    </row>
    <row r="21" customFormat="false" ht="12.75" hidden="false" customHeight="false" outlineLevel="0" collapsed="false">
      <c r="C21" s="73"/>
      <c r="D21" s="0" t="n">
        <v>10</v>
      </c>
      <c r="E21" s="115"/>
      <c r="F21" s="116"/>
      <c r="G21" s="0" t="n">
        <v>10</v>
      </c>
      <c r="H21" s="129"/>
      <c r="I21" s="169"/>
    </row>
    <row r="22" customFormat="false" ht="12.75" hidden="false" customHeight="false" outlineLevel="0" collapsed="false">
      <c r="C22" s="73"/>
      <c r="D22" s="0" t="n">
        <v>11</v>
      </c>
      <c r="E22" s="115"/>
      <c r="F22" s="116"/>
      <c r="G22" s="0" t="n">
        <v>11</v>
      </c>
      <c r="H22" s="129"/>
      <c r="I22" s="169"/>
    </row>
    <row r="23" customFormat="false" ht="12.75" hidden="false" customHeight="false" outlineLevel="0" collapsed="false">
      <c r="C23" s="73"/>
      <c r="D23" s="0" t="n">
        <v>12</v>
      </c>
      <c r="E23" s="115"/>
      <c r="F23" s="116"/>
      <c r="G23" s="0" t="n">
        <v>12</v>
      </c>
      <c r="H23" s="129"/>
      <c r="I23" s="169"/>
    </row>
    <row r="24" customFormat="false" ht="12.75" hidden="false" customHeight="false" outlineLevel="0" collapsed="false">
      <c r="C24" s="73"/>
      <c r="D24" s="0" t="n">
        <v>13</v>
      </c>
      <c r="E24" s="115"/>
      <c r="F24" s="116"/>
      <c r="G24" s="0" t="n">
        <v>13</v>
      </c>
      <c r="H24" s="129"/>
      <c r="I24" s="169"/>
    </row>
    <row r="25" customFormat="false" ht="12.75" hidden="false" customHeight="false" outlineLevel="0" collapsed="false">
      <c r="C25" s="73"/>
      <c r="D25" s="0" t="n">
        <v>14</v>
      </c>
      <c r="E25" s="115"/>
      <c r="F25" s="116"/>
      <c r="G25" s="0" t="n">
        <v>14</v>
      </c>
      <c r="H25" s="129"/>
      <c r="I25" s="169"/>
    </row>
    <row r="26" customFormat="false" ht="12.75" hidden="false" customHeight="false" outlineLevel="0" collapsed="false">
      <c r="C26" s="73"/>
      <c r="D26" s="0" t="n">
        <v>15</v>
      </c>
      <c r="E26" s="115"/>
      <c r="F26" s="116"/>
      <c r="G26" s="0" t="n">
        <v>15</v>
      </c>
      <c r="H26" s="129"/>
      <c r="I26" s="169"/>
    </row>
    <row r="27" customFormat="false" ht="12.75" hidden="false" customHeight="false" outlineLevel="0" collapsed="false">
      <c r="C27" s="73"/>
      <c r="E27" s="110"/>
      <c r="F27" s="111"/>
      <c r="H27" s="131"/>
      <c r="I27" s="122"/>
    </row>
    <row r="28" customFormat="false" ht="12.75" hidden="false" customHeight="false" outlineLevel="0" collapsed="false">
      <c r="C28" s="73"/>
      <c r="E28" s="77" t="n">
        <f aca="false">AVERAGE(E12:E26)</f>
        <v>43.5</v>
      </c>
      <c r="F28" s="105" t="n">
        <f aca="false">SUM(F11:F26)</f>
        <v>50</v>
      </c>
      <c r="H28" s="77" t="n">
        <f aca="false">AVERAGE(H12:H26)</f>
        <v>43.8</v>
      </c>
      <c r="I28" s="132" t="n">
        <f aca="false">SUM(I12:I26)</f>
        <v>250</v>
      </c>
    </row>
    <row r="29" customFormat="false" ht="12.75" hidden="false" customHeight="false" outlineLevel="0" collapsed="false">
      <c r="C29" s="73"/>
      <c r="E29" s="115"/>
      <c r="F29" s="116"/>
      <c r="H29" s="130"/>
      <c r="I29" s="116"/>
    </row>
    <row r="30" customFormat="false" ht="12.75" hidden="false" customHeight="false" outlineLevel="0" collapsed="false">
      <c r="C30" s="73"/>
      <c r="E30" s="115"/>
      <c r="F30" s="116"/>
      <c r="H30" s="130"/>
      <c r="I30" s="116"/>
    </row>
    <row r="31" customFormat="false" ht="12.75" hidden="false" customHeight="false" outlineLevel="0" collapsed="false">
      <c r="C31" s="73"/>
    </row>
    <row r="32" customFormat="false" ht="47.25" hidden="false" customHeight="true" outlineLevel="0" collapsed="false">
      <c r="C32" s="73"/>
      <c r="E32" s="115"/>
      <c r="F32" s="116"/>
      <c r="H32" s="129"/>
      <c r="I32" s="95"/>
      <c r="J32" s="58"/>
    </row>
    <row r="33" customFormat="false" ht="12.75" hidden="false" customHeight="false" outlineLevel="0" collapsed="false">
      <c r="C33" s="73"/>
      <c r="H33" s="115"/>
      <c r="I33" s="116"/>
    </row>
    <row r="34" customFormat="false" ht="13.5" hidden="false" customHeight="false" outlineLevel="0" collapsed="false">
      <c r="C34" s="73" t="s">
        <v>44</v>
      </c>
      <c r="D34" s="82" t="n">
        <f aca="false">-(E28*F28)*16</f>
        <v>-34800</v>
      </c>
      <c r="H34" s="115"/>
      <c r="I34" s="116"/>
    </row>
    <row r="35" customFormat="false" ht="12.75" hidden="false" customHeight="false" outlineLevel="0" collapsed="false">
      <c r="C35" s="73" t="s">
        <v>45</v>
      </c>
      <c r="D35" s="85" t="n">
        <f aca="false">(H28*I28)*16</f>
        <v>175200</v>
      </c>
      <c r="H35" s="115"/>
      <c r="I35" s="116"/>
      <c r="J35" s="78"/>
      <c r="K35" s="79"/>
    </row>
    <row r="36" customFormat="false" ht="12.75" hidden="false" customHeight="false" outlineLevel="0" collapsed="false">
      <c r="C36" s="73"/>
      <c r="D36" s="74" t="n">
        <f aca="false">D35+D34</f>
        <v>140400</v>
      </c>
      <c r="H36" s="115"/>
      <c r="I36" s="116"/>
      <c r="J36" s="80" t="s">
        <v>33</v>
      </c>
      <c r="K36" s="81"/>
    </row>
    <row r="37" customFormat="false" ht="16.5" hidden="false" customHeight="false" outlineLevel="0" collapsed="false">
      <c r="C37" s="73"/>
      <c r="D37" s="74"/>
      <c r="E37" s="74"/>
      <c r="H37" s="115"/>
      <c r="I37" s="116"/>
      <c r="J37" s="83" t="n">
        <f aca="false">D36+H41</f>
        <v>600</v>
      </c>
      <c r="K37" s="84"/>
    </row>
    <row r="38" customFormat="false" ht="41.25" hidden="false" customHeight="true" outlineLevel="0" collapsed="false">
      <c r="C38" s="73"/>
      <c r="D38" s="74"/>
      <c r="H38" s="115"/>
      <c r="I38" s="116"/>
    </row>
    <row r="39" customFormat="false" ht="15.75" hidden="false" customHeight="false" outlineLevel="0" collapsed="false">
      <c r="C39" s="50" t="s">
        <v>63</v>
      </c>
      <c r="D39" s="46" t="s">
        <v>38</v>
      </c>
      <c r="E39" s="0" t="n">
        <v>150</v>
      </c>
      <c r="G39" s="41" t="n">
        <f aca="false">E3</f>
        <v>43.75</v>
      </c>
      <c r="H39" s="74" t="n">
        <f aca="false">(G39*E39)*-16</f>
        <v>-105000</v>
      </c>
      <c r="I39" s="116"/>
    </row>
    <row r="40" customFormat="false" ht="12.75" hidden="false" customHeight="false" outlineLevel="0" collapsed="false">
      <c r="C40" s="73"/>
      <c r="D40" s="46" t="s">
        <v>31</v>
      </c>
      <c r="E40" s="60" t="n">
        <f aca="false">M5</f>
        <v>50</v>
      </c>
      <c r="F40" s="60"/>
      <c r="G40" s="113" t="n">
        <f aca="false">E3-0.25</f>
        <v>43.5</v>
      </c>
      <c r="H40" s="75" t="n">
        <f aca="false">(G40*-E40)*16</f>
        <v>-34800</v>
      </c>
    </row>
    <row r="41" customFormat="false" ht="12" hidden="false" customHeight="true" outlineLevel="0" collapsed="false">
      <c r="C41" s="73"/>
      <c r="E41" s="0" t="n">
        <f aca="false">E40+E39</f>
        <v>200</v>
      </c>
      <c r="H41" s="74" t="n">
        <f aca="false">SUM(H39:H40)</f>
        <v>-139800</v>
      </c>
    </row>
    <row r="42" customFormat="false" ht="12.75" hidden="false" customHeight="true" outlineLevel="0" collapsed="false">
      <c r="C42" s="73"/>
    </row>
    <row r="43" customFormat="false" ht="15.75" hidden="false" customHeight="true" outlineLevel="0" collapsed="false">
      <c r="C43" s="73"/>
    </row>
    <row r="45" customFormat="false" ht="12.75" hidden="false" customHeight="false" outlineLevel="0" collapsed="false">
      <c r="C45" s="37"/>
    </row>
    <row r="46" customFormat="false" ht="12.75" hidden="false" customHeight="false" outlineLevel="0" collapsed="false">
      <c r="B46" s="37"/>
    </row>
    <row r="48" customFormat="false" ht="12.75" hidden="false" customHeight="false" outlineLevel="0" collapsed="false">
      <c r="B48" s="74"/>
    </row>
    <row r="49" customFormat="false" ht="12.75" hidden="false" customHeight="false" outlineLevel="0" collapsed="false">
      <c r="B49" s="74"/>
    </row>
    <row r="50" customFormat="false" ht="12.75" hidden="false" customHeight="false" outlineLevel="0" collapsed="false">
      <c r="A50" s="37"/>
      <c r="B50" s="156"/>
      <c r="D50" s="157"/>
    </row>
    <row r="51" customFormat="false" ht="13.5" hidden="false" customHeight="true" outlineLevel="0" collapsed="false">
      <c r="A51" s="37"/>
      <c r="B51" s="40"/>
    </row>
    <row r="52" customFormat="false" ht="12.75" hidden="false" customHeight="false" outlineLevel="0" collapsed="false">
      <c r="A52" s="37"/>
      <c r="B52" s="74"/>
    </row>
    <row r="53" customFormat="false" ht="12.75" hidden="false" customHeight="false" outlineLevel="0" collapsed="false">
      <c r="A53" s="37"/>
    </row>
    <row r="54" customFormat="false" ht="12.75" hidden="false" customHeight="false" outlineLevel="0" collapsed="false">
      <c r="A54" s="37"/>
    </row>
    <row r="55" customFormat="false" ht="12.75" hidden="false" customHeight="false" outlineLevel="0" collapsed="false">
      <c r="A55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6" activeCellId="0" sqref="F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0.13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6.56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164" t="n">
        <v>36970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44.17</v>
      </c>
      <c r="L3" s="95" t="s">
        <v>38</v>
      </c>
      <c r="M3" s="0" t="n">
        <v>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0</v>
      </c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  <c r="L5" s="5" t="s">
        <v>31</v>
      </c>
      <c r="M5" s="60" t="n">
        <v>50</v>
      </c>
      <c r="N5" s="60"/>
    </row>
    <row r="6" customFormat="false" ht="15.75" hidden="false" customHeight="false" outlineLevel="0" collapsed="false">
      <c r="C6" s="50"/>
      <c r="E6" s="74"/>
      <c r="F6" s="5"/>
      <c r="H6" s="77"/>
      <c r="I6" s="105"/>
      <c r="M6" s="58"/>
      <c r="N6" s="58"/>
    </row>
    <row r="7" customFormat="false" ht="12.75" hidden="false" customHeight="false" outlineLevel="0" collapsed="false">
      <c r="C7" s="73"/>
      <c r="E7" s="74"/>
      <c r="F7" s="5"/>
      <c r="H7" s="77"/>
      <c r="I7" s="105"/>
      <c r="M7" s="0" t="n">
        <f aca="false">SUM(M3:M6)</f>
        <v>50</v>
      </c>
      <c r="N7" s="104" t="s">
        <v>48</v>
      </c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</row>
    <row r="11" customFormat="false" ht="12.75" hidden="false" customHeight="false" outlineLevel="0" collapsed="false">
      <c r="C11" s="73"/>
      <c r="F11" s="116"/>
      <c r="H11" s="129"/>
      <c r="I11" s="95"/>
    </row>
    <row r="12" customFormat="false" ht="12.75" hidden="false" customHeight="false" outlineLevel="0" collapsed="false">
      <c r="C12" s="73"/>
      <c r="D12" s="0" t="n">
        <v>1</v>
      </c>
      <c r="E12" s="115" t="n">
        <v>46</v>
      </c>
      <c r="F12" s="116" t="n">
        <v>50</v>
      </c>
      <c r="G12" s="0" t="n">
        <v>1</v>
      </c>
      <c r="H12" s="129" t="n">
        <v>46</v>
      </c>
      <c r="I12" s="169" t="n">
        <v>50</v>
      </c>
    </row>
    <row r="13" customFormat="false" ht="12.75" hidden="false" customHeight="false" outlineLevel="0" collapsed="false">
      <c r="C13" s="73"/>
      <c r="D13" s="0" t="n">
        <v>2</v>
      </c>
      <c r="E13" s="115" t="n">
        <v>44</v>
      </c>
      <c r="F13" s="116" t="n">
        <v>50</v>
      </c>
      <c r="G13" s="0" t="n">
        <v>2</v>
      </c>
      <c r="H13" s="129" t="n">
        <v>44.75</v>
      </c>
      <c r="I13" s="169" t="n">
        <v>50</v>
      </c>
    </row>
    <row r="14" customFormat="false" ht="12.75" hidden="false" customHeight="false" outlineLevel="0" collapsed="false">
      <c r="C14" s="73"/>
      <c r="D14" s="0" t="n">
        <v>3</v>
      </c>
      <c r="E14" s="115" t="n">
        <v>44</v>
      </c>
      <c r="F14" s="116" t="n">
        <v>50</v>
      </c>
      <c r="G14" s="0" t="n">
        <v>3</v>
      </c>
      <c r="H14" s="129" t="n">
        <v>43.75</v>
      </c>
      <c r="I14" s="169" t="n">
        <v>50</v>
      </c>
    </row>
    <row r="15" customFormat="false" ht="12.75" hidden="false" customHeight="false" outlineLevel="0" collapsed="false">
      <c r="C15" s="73"/>
      <c r="D15" s="0" t="n">
        <v>4</v>
      </c>
      <c r="E15" s="115" t="n">
        <v>43.75</v>
      </c>
      <c r="F15" s="116" t="n">
        <v>50</v>
      </c>
      <c r="G15" s="0" t="n">
        <v>4</v>
      </c>
      <c r="H15" s="129" t="n">
        <v>43.5</v>
      </c>
      <c r="I15" s="169" t="n">
        <v>50</v>
      </c>
    </row>
    <row r="16" customFormat="false" ht="12.75" hidden="false" customHeight="false" outlineLevel="0" collapsed="false">
      <c r="C16" s="73"/>
      <c r="D16" s="0" t="n">
        <v>5</v>
      </c>
      <c r="E16" s="115" t="n">
        <v>43.5</v>
      </c>
      <c r="F16" s="116" t="n">
        <v>50</v>
      </c>
      <c r="G16" s="0" t="n">
        <v>5</v>
      </c>
      <c r="H16" s="129" t="n">
        <v>44</v>
      </c>
      <c r="I16" s="169" t="n">
        <v>50</v>
      </c>
    </row>
    <row r="17" customFormat="false" ht="12.75" hidden="false" customHeight="false" outlineLevel="0" collapsed="false">
      <c r="C17" s="73"/>
      <c r="D17" s="0" t="n">
        <v>6</v>
      </c>
      <c r="E17" s="115" t="n">
        <v>43.5</v>
      </c>
      <c r="F17" s="116" t="n">
        <v>50</v>
      </c>
      <c r="G17" s="0" t="n">
        <v>6</v>
      </c>
      <c r="H17" s="129" t="n">
        <v>43.6</v>
      </c>
      <c r="I17" s="169" t="n">
        <v>50</v>
      </c>
    </row>
    <row r="18" customFormat="false" ht="12.75" hidden="false" customHeight="false" outlineLevel="0" collapsed="false">
      <c r="C18" s="73"/>
      <c r="D18" s="0" t="n">
        <v>7</v>
      </c>
      <c r="E18" s="115" t="n">
        <v>44.25</v>
      </c>
      <c r="F18" s="116" t="n">
        <v>50</v>
      </c>
      <c r="G18" s="0" t="n">
        <v>7</v>
      </c>
      <c r="H18" s="129" t="n">
        <v>43.75</v>
      </c>
      <c r="I18" s="169" t="n">
        <v>50</v>
      </c>
    </row>
    <row r="19" customFormat="false" ht="12.75" hidden="false" customHeight="false" outlineLevel="0" collapsed="false">
      <c r="C19" s="73"/>
      <c r="D19" s="0" t="n">
        <v>8</v>
      </c>
      <c r="E19" s="115" t="n">
        <v>44</v>
      </c>
      <c r="F19" s="116" t="n">
        <v>50</v>
      </c>
      <c r="G19" s="0" t="n">
        <v>8</v>
      </c>
      <c r="H19" s="129" t="n">
        <v>44</v>
      </c>
      <c r="I19" s="169" t="n">
        <v>50</v>
      </c>
    </row>
    <row r="20" customFormat="false" ht="12.75" hidden="false" customHeight="false" outlineLevel="0" collapsed="false">
      <c r="C20" s="73"/>
      <c r="D20" s="0" t="n">
        <v>9</v>
      </c>
      <c r="E20" s="115"/>
      <c r="F20" s="116"/>
      <c r="G20" s="0" t="n">
        <v>9</v>
      </c>
      <c r="H20" s="129" t="n">
        <v>44.5</v>
      </c>
      <c r="I20" s="169" t="n">
        <v>50</v>
      </c>
    </row>
    <row r="21" customFormat="false" ht="12.75" hidden="false" customHeight="false" outlineLevel="0" collapsed="false">
      <c r="C21" s="73"/>
      <c r="D21" s="0" t="n">
        <v>10</v>
      </c>
      <c r="E21" s="115"/>
      <c r="F21" s="116"/>
      <c r="G21" s="0" t="n">
        <v>10</v>
      </c>
      <c r="H21" s="129"/>
      <c r="I21" s="169"/>
    </row>
    <row r="22" customFormat="false" ht="12.75" hidden="false" customHeight="false" outlineLevel="0" collapsed="false">
      <c r="C22" s="73"/>
      <c r="D22" s="0" t="n">
        <v>11</v>
      </c>
      <c r="E22" s="115"/>
      <c r="F22" s="116"/>
      <c r="G22" s="0" t="n">
        <v>11</v>
      </c>
      <c r="H22" s="129"/>
      <c r="I22" s="169"/>
    </row>
    <row r="23" customFormat="false" ht="12.75" hidden="false" customHeight="false" outlineLevel="0" collapsed="false">
      <c r="C23" s="73"/>
      <c r="D23" s="0" t="n">
        <v>12</v>
      </c>
      <c r="E23" s="115"/>
      <c r="F23" s="116"/>
      <c r="G23" s="0" t="n">
        <v>12</v>
      </c>
      <c r="H23" s="129"/>
      <c r="I23" s="169"/>
    </row>
    <row r="24" customFormat="false" ht="12.75" hidden="false" customHeight="false" outlineLevel="0" collapsed="false">
      <c r="C24" s="73"/>
      <c r="D24" s="0" t="n">
        <v>13</v>
      </c>
      <c r="E24" s="115"/>
      <c r="F24" s="116"/>
      <c r="G24" s="0" t="n">
        <v>13</v>
      </c>
      <c r="H24" s="129"/>
      <c r="I24" s="169"/>
    </row>
    <row r="25" customFormat="false" ht="12.75" hidden="false" customHeight="false" outlineLevel="0" collapsed="false">
      <c r="C25" s="73"/>
      <c r="D25" s="0" t="n">
        <v>14</v>
      </c>
      <c r="E25" s="115"/>
      <c r="F25" s="116"/>
      <c r="G25" s="0" t="n">
        <v>14</v>
      </c>
      <c r="H25" s="129"/>
      <c r="I25" s="169"/>
    </row>
    <row r="26" customFormat="false" ht="12.75" hidden="false" customHeight="false" outlineLevel="0" collapsed="false">
      <c r="C26" s="73"/>
      <c r="D26" s="0" t="n">
        <v>15</v>
      </c>
      <c r="E26" s="115"/>
      <c r="F26" s="116"/>
      <c r="G26" s="0" t="n">
        <v>15</v>
      </c>
      <c r="H26" s="129"/>
      <c r="I26" s="169"/>
    </row>
    <row r="27" customFormat="false" ht="12.75" hidden="false" customHeight="false" outlineLevel="0" collapsed="false">
      <c r="C27" s="73"/>
      <c r="E27" s="110"/>
      <c r="F27" s="111"/>
      <c r="H27" s="131"/>
      <c r="I27" s="122"/>
    </row>
    <row r="28" customFormat="false" ht="12.75" hidden="false" customHeight="false" outlineLevel="0" collapsed="false">
      <c r="C28" s="73"/>
      <c r="E28" s="77" t="n">
        <f aca="false">AVERAGE(E12:E26)</f>
        <v>44.125</v>
      </c>
      <c r="F28" s="105" t="n">
        <f aca="false">SUM(F11:F26)</f>
        <v>400</v>
      </c>
      <c r="H28" s="77" t="n">
        <f aca="false">AVERAGE(H12:H26)</f>
        <v>44.2055555555556</v>
      </c>
      <c r="I28" s="132" t="n">
        <f aca="false">SUM(I12:I26)</f>
        <v>450</v>
      </c>
    </row>
    <row r="29" customFormat="false" ht="12.75" hidden="false" customHeight="false" outlineLevel="0" collapsed="false">
      <c r="C29" s="73"/>
      <c r="E29" s="115"/>
      <c r="F29" s="116"/>
      <c r="H29" s="130"/>
      <c r="I29" s="116"/>
    </row>
    <row r="30" customFormat="false" ht="12.75" hidden="false" customHeight="false" outlineLevel="0" collapsed="false">
      <c r="C30" s="73"/>
      <c r="E30" s="115"/>
      <c r="F30" s="116"/>
      <c r="H30" s="130"/>
      <c r="I30" s="116"/>
    </row>
    <row r="31" customFormat="false" ht="12.75" hidden="false" customHeight="false" outlineLevel="0" collapsed="false">
      <c r="C31" s="73"/>
    </row>
    <row r="32" customFormat="false" ht="47.25" hidden="false" customHeight="true" outlineLevel="0" collapsed="false">
      <c r="C32" s="73"/>
      <c r="E32" s="115"/>
      <c r="F32" s="116"/>
      <c r="H32" s="129"/>
      <c r="I32" s="95"/>
      <c r="J32" s="58"/>
    </row>
    <row r="33" customFormat="false" ht="12.75" hidden="false" customHeight="false" outlineLevel="0" collapsed="false">
      <c r="C33" s="73"/>
      <c r="H33" s="115"/>
      <c r="I33" s="116"/>
    </row>
    <row r="34" customFormat="false" ht="13.5" hidden="false" customHeight="false" outlineLevel="0" collapsed="false">
      <c r="C34" s="73" t="s">
        <v>44</v>
      </c>
      <c r="D34" s="82" t="n">
        <f aca="false">-(E28*F28)*16</f>
        <v>-282400</v>
      </c>
      <c r="H34" s="115"/>
      <c r="I34" s="116"/>
    </row>
    <row r="35" customFormat="false" ht="12.75" hidden="false" customHeight="false" outlineLevel="0" collapsed="false">
      <c r="C35" s="73" t="s">
        <v>45</v>
      </c>
      <c r="D35" s="85" t="n">
        <f aca="false">(H28*I28)*16</f>
        <v>318280</v>
      </c>
      <c r="H35" s="115"/>
      <c r="I35" s="116"/>
      <c r="J35" s="78"/>
      <c r="K35" s="79"/>
    </row>
    <row r="36" customFormat="false" ht="12.75" hidden="false" customHeight="false" outlineLevel="0" collapsed="false">
      <c r="C36" s="73"/>
      <c r="D36" s="74" t="n">
        <f aca="false">D35+D34</f>
        <v>35880</v>
      </c>
      <c r="H36" s="115"/>
      <c r="I36" s="116"/>
      <c r="J36" s="80" t="s">
        <v>33</v>
      </c>
      <c r="K36" s="81"/>
    </row>
    <row r="37" customFormat="false" ht="16.5" hidden="false" customHeight="false" outlineLevel="0" collapsed="false">
      <c r="C37" s="73"/>
      <c r="D37" s="74"/>
      <c r="E37" s="74"/>
      <c r="H37" s="115"/>
      <c r="I37" s="116"/>
      <c r="J37" s="83" t="n">
        <f aca="false">D36+H41</f>
        <v>-105264</v>
      </c>
      <c r="K37" s="84"/>
    </row>
    <row r="38" customFormat="false" ht="41.25" hidden="false" customHeight="true" outlineLevel="0" collapsed="false">
      <c r="C38" s="73"/>
      <c r="D38" s="74"/>
      <c r="H38" s="115"/>
      <c r="I38" s="116"/>
    </row>
    <row r="39" customFormat="false" ht="15.75" hidden="false" customHeight="false" outlineLevel="0" collapsed="false">
      <c r="C39" s="50" t="s">
        <v>63</v>
      </c>
      <c r="D39" s="46" t="s">
        <v>38</v>
      </c>
      <c r="E39" s="0" t="n">
        <v>150</v>
      </c>
      <c r="G39" s="41" t="n">
        <f aca="false">E3</f>
        <v>44.17</v>
      </c>
      <c r="H39" s="74" t="n">
        <f aca="false">(G39*E39)*-16</f>
        <v>-106008</v>
      </c>
      <c r="I39" s="116"/>
    </row>
    <row r="40" customFormat="false" ht="12.75" hidden="false" customHeight="false" outlineLevel="0" collapsed="false">
      <c r="C40" s="73"/>
      <c r="D40" s="46" t="s">
        <v>31</v>
      </c>
      <c r="E40" s="60" t="n">
        <f aca="false">M5</f>
        <v>50</v>
      </c>
      <c r="F40" s="60"/>
      <c r="G40" s="113" t="n">
        <f aca="false">E3-0.25</f>
        <v>43.92</v>
      </c>
      <c r="H40" s="75" t="n">
        <f aca="false">(G40*-E40)*16</f>
        <v>-35136</v>
      </c>
    </row>
    <row r="41" customFormat="false" ht="12" hidden="false" customHeight="true" outlineLevel="0" collapsed="false">
      <c r="C41" s="73"/>
      <c r="E41" s="0" t="n">
        <f aca="false">E40+E39</f>
        <v>200</v>
      </c>
      <c r="H41" s="74" t="n">
        <f aca="false">SUM(H39:H40)</f>
        <v>-141144</v>
      </c>
    </row>
    <row r="42" customFormat="false" ht="12.75" hidden="false" customHeight="true" outlineLevel="0" collapsed="false">
      <c r="C42" s="73"/>
    </row>
    <row r="43" customFormat="false" ht="15.75" hidden="false" customHeight="true" outlineLevel="0" collapsed="false">
      <c r="C43" s="73"/>
    </row>
    <row r="45" customFormat="false" ht="12.75" hidden="false" customHeight="false" outlineLevel="0" collapsed="false">
      <c r="C45" s="37"/>
    </row>
    <row r="46" customFormat="false" ht="12.75" hidden="false" customHeight="false" outlineLevel="0" collapsed="false">
      <c r="B46" s="37"/>
    </row>
    <row r="48" customFormat="false" ht="12.75" hidden="false" customHeight="false" outlineLevel="0" collapsed="false">
      <c r="B48" s="74"/>
    </row>
    <row r="49" customFormat="false" ht="12.75" hidden="false" customHeight="false" outlineLevel="0" collapsed="false">
      <c r="B49" s="74"/>
    </row>
    <row r="50" customFormat="false" ht="12.75" hidden="false" customHeight="false" outlineLevel="0" collapsed="false">
      <c r="A50" s="37"/>
      <c r="B50" s="156"/>
      <c r="D50" s="157"/>
    </row>
    <row r="51" customFormat="false" ht="13.5" hidden="false" customHeight="true" outlineLevel="0" collapsed="false">
      <c r="A51" s="37"/>
      <c r="B51" s="40"/>
    </row>
    <row r="52" customFormat="false" ht="12.75" hidden="false" customHeight="false" outlineLevel="0" collapsed="false">
      <c r="A52" s="37"/>
      <c r="B52" s="74"/>
    </row>
    <row r="53" customFormat="false" ht="12.75" hidden="false" customHeight="false" outlineLevel="0" collapsed="false">
      <c r="A53" s="37"/>
    </row>
    <row r="54" customFormat="false" ht="12.75" hidden="false" customHeight="false" outlineLevel="0" collapsed="false">
      <c r="A54" s="37"/>
    </row>
    <row r="55" customFormat="false" ht="12.75" hidden="false" customHeight="false" outlineLevel="0" collapsed="false">
      <c r="A55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47" activeCellId="0" sqref="G46:G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0.13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6.56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164" t="n">
        <v>36972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44.38</v>
      </c>
      <c r="L3" s="95" t="s">
        <v>38</v>
      </c>
      <c r="M3" s="0" t="n">
        <v>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0</v>
      </c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  <c r="L5" s="5" t="s">
        <v>31</v>
      </c>
      <c r="M5" s="60" t="n">
        <v>50</v>
      </c>
      <c r="N5" s="60"/>
    </row>
    <row r="6" customFormat="false" ht="15.75" hidden="false" customHeight="false" outlineLevel="0" collapsed="false">
      <c r="C6" s="50"/>
      <c r="E6" s="74"/>
      <c r="F6" s="5"/>
      <c r="H6" s="77"/>
      <c r="I6" s="105"/>
      <c r="M6" s="58"/>
      <c r="N6" s="58"/>
    </row>
    <row r="7" customFormat="false" ht="12.75" hidden="false" customHeight="false" outlineLevel="0" collapsed="false">
      <c r="C7" s="73"/>
      <c r="E7" s="74"/>
      <c r="F7" s="5"/>
      <c r="H7" s="77"/>
      <c r="I7" s="105"/>
      <c r="M7" s="0" t="n">
        <f aca="false">SUM(M3:M6)</f>
        <v>50</v>
      </c>
      <c r="N7" s="104" t="s">
        <v>48</v>
      </c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</row>
    <row r="11" customFormat="false" ht="12.75" hidden="false" customHeight="false" outlineLevel="0" collapsed="false">
      <c r="C11" s="73"/>
      <c r="F11" s="116"/>
      <c r="H11" s="129"/>
      <c r="I11" s="95"/>
    </row>
    <row r="12" customFormat="false" ht="12.75" hidden="false" customHeight="false" outlineLevel="0" collapsed="false">
      <c r="C12" s="73"/>
      <c r="D12" s="0" t="n">
        <v>1</v>
      </c>
      <c r="E12" s="115" t="n">
        <v>43.5</v>
      </c>
      <c r="F12" s="116" t="n">
        <v>50</v>
      </c>
      <c r="G12" s="0" t="n">
        <v>1</v>
      </c>
      <c r="H12" s="129" t="n">
        <v>43.5</v>
      </c>
      <c r="I12" s="169" t="n">
        <v>50</v>
      </c>
    </row>
    <row r="13" customFormat="false" ht="12.75" hidden="false" customHeight="false" outlineLevel="0" collapsed="false">
      <c r="C13" s="73"/>
      <c r="D13" s="0" t="n">
        <v>2</v>
      </c>
      <c r="E13" s="115" t="n">
        <v>43.25</v>
      </c>
      <c r="F13" s="116" t="n">
        <v>50</v>
      </c>
      <c r="G13" s="0" t="n">
        <v>2</v>
      </c>
      <c r="H13" s="129" t="n">
        <v>43.5</v>
      </c>
      <c r="I13" s="169" t="n">
        <v>50</v>
      </c>
    </row>
    <row r="14" customFormat="false" ht="12.75" hidden="false" customHeight="false" outlineLevel="0" collapsed="false">
      <c r="C14" s="73"/>
      <c r="D14" s="0" t="n">
        <v>3</v>
      </c>
      <c r="E14" s="115" t="n">
        <v>43.75</v>
      </c>
      <c r="F14" s="116" t="n">
        <v>50</v>
      </c>
      <c r="G14" s="0" t="n">
        <v>3</v>
      </c>
      <c r="H14" s="129" t="n">
        <v>44</v>
      </c>
      <c r="I14" s="169" t="n">
        <v>50</v>
      </c>
    </row>
    <row r="15" customFormat="false" ht="12.75" hidden="false" customHeight="false" outlineLevel="0" collapsed="false">
      <c r="C15" s="73"/>
      <c r="D15" s="0" t="n">
        <v>4</v>
      </c>
      <c r="E15" s="115" t="n">
        <v>45.75</v>
      </c>
      <c r="F15" s="116" t="n">
        <v>50</v>
      </c>
      <c r="G15" s="0" t="n">
        <v>4</v>
      </c>
      <c r="H15" s="129" t="n">
        <v>44.25</v>
      </c>
      <c r="I15" s="169" t="n">
        <v>50</v>
      </c>
    </row>
    <row r="16" customFormat="false" ht="12.75" hidden="false" customHeight="false" outlineLevel="0" collapsed="false">
      <c r="C16" s="73"/>
      <c r="D16" s="0" t="n">
        <v>5</v>
      </c>
      <c r="E16" s="115" t="n">
        <v>45</v>
      </c>
      <c r="F16" s="116" t="n">
        <v>50</v>
      </c>
      <c r="G16" s="0" t="n">
        <v>5</v>
      </c>
      <c r="H16" s="129" t="n">
        <v>46</v>
      </c>
      <c r="I16" s="169" t="n">
        <v>50</v>
      </c>
    </row>
    <row r="17" customFormat="false" ht="12.75" hidden="false" customHeight="false" outlineLevel="0" collapsed="false">
      <c r="C17" s="73"/>
      <c r="D17" s="0" t="n">
        <v>6</v>
      </c>
      <c r="E17" s="115" t="n">
        <v>44.5</v>
      </c>
      <c r="F17" s="116" t="n">
        <v>50</v>
      </c>
      <c r="G17" s="0" t="n">
        <v>6</v>
      </c>
      <c r="H17" s="129" t="n">
        <v>45</v>
      </c>
      <c r="I17" s="169" t="n">
        <v>50</v>
      </c>
    </row>
    <row r="18" customFormat="false" ht="12.75" hidden="false" customHeight="false" outlineLevel="0" collapsed="false">
      <c r="C18" s="73"/>
      <c r="D18" s="0" t="n">
        <v>7</v>
      </c>
      <c r="E18" s="115"/>
      <c r="F18" s="116"/>
      <c r="G18" s="0" t="n">
        <v>7</v>
      </c>
      <c r="H18" s="129" t="n">
        <v>45</v>
      </c>
      <c r="I18" s="169" t="n">
        <v>50</v>
      </c>
    </row>
    <row r="19" customFormat="false" ht="12.75" hidden="false" customHeight="false" outlineLevel="0" collapsed="false">
      <c r="C19" s="73"/>
      <c r="D19" s="0" t="n">
        <v>8</v>
      </c>
      <c r="E19" s="115"/>
      <c r="F19" s="116"/>
      <c r="G19" s="0" t="n">
        <v>8</v>
      </c>
      <c r="H19" s="129"/>
      <c r="I19" s="169"/>
    </row>
    <row r="20" customFormat="false" ht="12.75" hidden="false" customHeight="false" outlineLevel="0" collapsed="false">
      <c r="C20" s="73"/>
      <c r="D20" s="0" t="n">
        <v>9</v>
      </c>
      <c r="E20" s="115"/>
      <c r="F20" s="116"/>
      <c r="G20" s="0" t="n">
        <v>9</v>
      </c>
      <c r="H20" s="129"/>
      <c r="I20" s="169"/>
    </row>
    <row r="21" customFormat="false" ht="12.75" hidden="false" customHeight="false" outlineLevel="0" collapsed="false">
      <c r="C21" s="73"/>
      <c r="D21" s="0" t="n">
        <v>10</v>
      </c>
      <c r="E21" s="115"/>
      <c r="F21" s="116"/>
      <c r="G21" s="0" t="n">
        <v>10</v>
      </c>
      <c r="H21" s="129"/>
      <c r="I21" s="169"/>
    </row>
    <row r="22" customFormat="false" ht="12.75" hidden="false" customHeight="false" outlineLevel="0" collapsed="false">
      <c r="C22" s="73"/>
      <c r="D22" s="0" t="n">
        <v>11</v>
      </c>
      <c r="E22" s="115"/>
      <c r="F22" s="116"/>
      <c r="G22" s="0" t="n">
        <v>11</v>
      </c>
      <c r="H22" s="129"/>
      <c r="I22" s="169"/>
    </row>
    <row r="23" customFormat="false" ht="12.75" hidden="false" customHeight="false" outlineLevel="0" collapsed="false">
      <c r="C23" s="73"/>
      <c r="D23" s="0" t="n">
        <v>12</v>
      </c>
      <c r="E23" s="115"/>
      <c r="F23" s="116"/>
      <c r="G23" s="0" t="n">
        <v>12</v>
      </c>
      <c r="H23" s="129"/>
      <c r="I23" s="169"/>
    </row>
    <row r="24" customFormat="false" ht="12.75" hidden="false" customHeight="false" outlineLevel="0" collapsed="false">
      <c r="C24" s="73"/>
      <c r="D24" s="0" t="n">
        <v>13</v>
      </c>
      <c r="E24" s="115"/>
      <c r="F24" s="116"/>
      <c r="G24" s="0" t="n">
        <v>13</v>
      </c>
      <c r="H24" s="129"/>
      <c r="I24" s="169"/>
    </row>
    <row r="25" customFormat="false" ht="12.75" hidden="false" customHeight="false" outlineLevel="0" collapsed="false">
      <c r="C25" s="73"/>
      <c r="D25" s="0" t="n">
        <v>14</v>
      </c>
      <c r="E25" s="115"/>
      <c r="F25" s="116"/>
      <c r="G25" s="0" t="n">
        <v>14</v>
      </c>
      <c r="H25" s="129"/>
      <c r="I25" s="169"/>
    </row>
    <row r="26" customFormat="false" ht="12.75" hidden="false" customHeight="false" outlineLevel="0" collapsed="false">
      <c r="C26" s="73"/>
      <c r="D26" s="0" t="n">
        <v>15</v>
      </c>
      <c r="E26" s="115"/>
      <c r="F26" s="116"/>
      <c r="G26" s="0" t="n">
        <v>15</v>
      </c>
      <c r="H26" s="129"/>
      <c r="I26" s="169"/>
    </row>
    <row r="27" customFormat="false" ht="12.75" hidden="false" customHeight="false" outlineLevel="0" collapsed="false">
      <c r="C27" s="73"/>
      <c r="E27" s="110"/>
      <c r="F27" s="111"/>
      <c r="H27" s="131"/>
      <c r="I27" s="122"/>
    </row>
    <row r="28" customFormat="false" ht="12.75" hidden="false" customHeight="false" outlineLevel="0" collapsed="false">
      <c r="C28" s="73"/>
      <c r="E28" s="77" t="n">
        <f aca="false">AVERAGE(E12:E26)</f>
        <v>44.2916666666667</v>
      </c>
      <c r="F28" s="105" t="n">
        <f aca="false">SUM(F11:F26)</f>
        <v>300</v>
      </c>
      <c r="H28" s="77" t="n">
        <f aca="false">AVERAGE(H12:H26)</f>
        <v>44.4642857142857</v>
      </c>
      <c r="I28" s="132" t="n">
        <f aca="false">SUM(I12:I26)</f>
        <v>350</v>
      </c>
    </row>
    <row r="29" customFormat="false" ht="12.75" hidden="false" customHeight="false" outlineLevel="0" collapsed="false">
      <c r="C29" s="73"/>
      <c r="E29" s="115"/>
      <c r="F29" s="116"/>
      <c r="H29" s="130"/>
      <c r="I29" s="116"/>
    </row>
    <row r="30" customFormat="false" ht="12.75" hidden="false" customHeight="false" outlineLevel="0" collapsed="false">
      <c r="C30" s="73"/>
      <c r="E30" s="115"/>
      <c r="F30" s="116"/>
      <c r="H30" s="130"/>
      <c r="I30" s="116"/>
    </row>
    <row r="31" customFormat="false" ht="12.75" hidden="false" customHeight="false" outlineLevel="0" collapsed="false">
      <c r="C31" s="73"/>
    </row>
    <row r="32" customFormat="false" ht="47.25" hidden="false" customHeight="true" outlineLevel="0" collapsed="false">
      <c r="C32" s="73"/>
      <c r="E32" s="115"/>
      <c r="F32" s="116"/>
      <c r="H32" s="129"/>
      <c r="I32" s="95"/>
      <c r="J32" s="58"/>
    </row>
    <row r="33" customFormat="false" ht="12.75" hidden="false" customHeight="false" outlineLevel="0" collapsed="false">
      <c r="C33" s="73"/>
      <c r="H33" s="115"/>
      <c r="I33" s="116"/>
    </row>
    <row r="34" customFormat="false" ht="13.5" hidden="false" customHeight="false" outlineLevel="0" collapsed="false">
      <c r="C34" s="73" t="s">
        <v>44</v>
      </c>
      <c r="D34" s="82" t="n">
        <f aca="false">-(E28*F28)*16</f>
        <v>-212600</v>
      </c>
      <c r="H34" s="115"/>
      <c r="I34" s="116"/>
    </row>
    <row r="35" customFormat="false" ht="12.75" hidden="false" customHeight="false" outlineLevel="0" collapsed="false">
      <c r="C35" s="73" t="s">
        <v>45</v>
      </c>
      <c r="D35" s="85" t="n">
        <f aca="false">(H28*I28)*16</f>
        <v>249000</v>
      </c>
      <c r="H35" s="115"/>
      <c r="I35" s="116"/>
      <c r="J35" s="78"/>
      <c r="K35" s="79"/>
    </row>
    <row r="36" customFormat="false" ht="12.75" hidden="false" customHeight="false" outlineLevel="0" collapsed="false">
      <c r="C36" s="73"/>
      <c r="D36" s="74" t="n">
        <f aca="false">D35+D34</f>
        <v>36400</v>
      </c>
      <c r="H36" s="115"/>
      <c r="I36" s="116"/>
      <c r="J36" s="80" t="s">
        <v>33</v>
      </c>
      <c r="K36" s="81"/>
    </row>
    <row r="37" customFormat="false" ht="16.5" hidden="false" customHeight="false" outlineLevel="0" collapsed="false">
      <c r="C37" s="73"/>
      <c r="D37" s="74"/>
      <c r="E37" s="74"/>
      <c r="H37" s="115"/>
      <c r="I37" s="116"/>
      <c r="J37" s="83" t="n">
        <f aca="false">D36+H41</f>
        <v>1096</v>
      </c>
      <c r="K37" s="84"/>
    </row>
    <row r="38" customFormat="false" ht="41.25" hidden="false" customHeight="true" outlineLevel="0" collapsed="false">
      <c r="C38" s="73"/>
      <c r="D38" s="74"/>
      <c r="H38" s="115"/>
      <c r="I38" s="116"/>
    </row>
    <row r="39" customFormat="false" ht="15.75" hidden="false" customHeight="false" outlineLevel="0" collapsed="false">
      <c r="C39" s="50" t="s">
        <v>63</v>
      </c>
      <c r="D39" s="46" t="s">
        <v>38</v>
      </c>
      <c r="E39" s="0" t="n">
        <v>0</v>
      </c>
      <c r="G39" s="41" t="n">
        <f aca="false">E3</f>
        <v>44.38</v>
      </c>
      <c r="H39" s="74" t="n">
        <f aca="false">(G39*E39)*-16</f>
        <v>-0</v>
      </c>
      <c r="I39" s="116"/>
    </row>
    <row r="40" customFormat="false" ht="12.75" hidden="false" customHeight="false" outlineLevel="0" collapsed="false">
      <c r="C40" s="73"/>
      <c r="D40" s="46" t="s">
        <v>31</v>
      </c>
      <c r="E40" s="60" t="n">
        <v>50</v>
      </c>
      <c r="F40" s="60"/>
      <c r="G40" s="113" t="n">
        <f aca="false">E3-0.25</f>
        <v>44.13</v>
      </c>
      <c r="H40" s="75" t="n">
        <f aca="false">(G40*-E40)*16</f>
        <v>-35304</v>
      </c>
    </row>
    <row r="41" customFormat="false" ht="12" hidden="false" customHeight="true" outlineLevel="0" collapsed="false">
      <c r="C41" s="73"/>
      <c r="E41" s="0" t="n">
        <f aca="false">E40+E39</f>
        <v>50</v>
      </c>
      <c r="H41" s="74" t="n">
        <f aca="false">SUM(H39:H40)</f>
        <v>-35304</v>
      </c>
    </row>
    <row r="42" customFormat="false" ht="12.75" hidden="false" customHeight="true" outlineLevel="0" collapsed="false">
      <c r="C42" s="73"/>
    </row>
    <row r="43" customFormat="false" ht="15.75" hidden="false" customHeight="true" outlineLevel="0" collapsed="false">
      <c r="C43" s="73"/>
    </row>
    <row r="45" customFormat="false" ht="12.75" hidden="false" customHeight="false" outlineLevel="0" collapsed="false">
      <c r="C45" s="37"/>
    </row>
    <row r="46" customFormat="false" ht="12.75" hidden="false" customHeight="false" outlineLevel="0" collapsed="false">
      <c r="B46" s="37"/>
    </row>
    <row r="48" customFormat="false" ht="12.75" hidden="false" customHeight="false" outlineLevel="0" collapsed="false">
      <c r="B48" s="74"/>
    </row>
    <row r="49" customFormat="false" ht="12.75" hidden="false" customHeight="false" outlineLevel="0" collapsed="false">
      <c r="B49" s="74"/>
    </row>
    <row r="50" customFormat="false" ht="12.75" hidden="false" customHeight="false" outlineLevel="0" collapsed="false">
      <c r="A50" s="37"/>
      <c r="B50" s="156"/>
      <c r="D50" s="157"/>
    </row>
    <row r="51" customFormat="false" ht="13.5" hidden="false" customHeight="true" outlineLevel="0" collapsed="false">
      <c r="A51" s="37"/>
      <c r="B51" s="40"/>
    </row>
    <row r="52" customFormat="false" ht="12.75" hidden="false" customHeight="false" outlineLevel="0" collapsed="false">
      <c r="A52" s="37"/>
      <c r="B52" s="74"/>
    </row>
    <row r="53" customFormat="false" ht="12.75" hidden="false" customHeight="false" outlineLevel="0" collapsed="false">
      <c r="A53" s="37"/>
    </row>
    <row r="54" customFormat="false" ht="12.75" hidden="false" customHeight="false" outlineLevel="0" collapsed="false">
      <c r="A54" s="37"/>
    </row>
    <row r="55" customFormat="false" ht="12.75" hidden="false" customHeight="false" outlineLevel="0" collapsed="false">
      <c r="A55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9" activeCellId="0" sqref="G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0.13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6.56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164" t="n">
        <v>36972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44.19</v>
      </c>
      <c r="L3" s="95" t="s">
        <v>38</v>
      </c>
      <c r="M3" s="0" t="n">
        <v>-50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0</v>
      </c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  <c r="L5" s="5" t="s">
        <v>31</v>
      </c>
      <c r="M5" s="60" t="n">
        <v>50</v>
      </c>
      <c r="N5" s="60"/>
    </row>
    <row r="6" customFormat="false" ht="15.75" hidden="false" customHeight="false" outlineLevel="0" collapsed="false">
      <c r="C6" s="50"/>
      <c r="E6" s="74"/>
      <c r="F6" s="5"/>
      <c r="H6" s="77"/>
      <c r="I6" s="105"/>
      <c r="M6" s="58"/>
      <c r="N6" s="58"/>
    </row>
    <row r="7" customFormat="false" ht="12.75" hidden="false" customHeight="false" outlineLevel="0" collapsed="false">
      <c r="C7" s="73"/>
      <c r="E7" s="74"/>
      <c r="F7" s="5"/>
      <c r="H7" s="77"/>
      <c r="I7" s="105"/>
      <c r="M7" s="0" t="n">
        <f aca="false">SUM(M3:M6)</f>
        <v>0</v>
      </c>
      <c r="N7" s="104" t="s">
        <v>48</v>
      </c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</row>
    <row r="11" customFormat="false" ht="12.75" hidden="false" customHeight="false" outlineLevel="0" collapsed="false">
      <c r="C11" s="73"/>
      <c r="F11" s="116"/>
      <c r="H11" s="129"/>
      <c r="I11" s="95"/>
    </row>
    <row r="12" customFormat="false" ht="12.75" hidden="false" customHeight="false" outlineLevel="0" collapsed="false">
      <c r="C12" s="73"/>
      <c r="D12" s="0" t="n">
        <v>1</v>
      </c>
      <c r="E12" s="115" t="n">
        <v>44</v>
      </c>
      <c r="F12" s="116" t="n">
        <v>50</v>
      </c>
      <c r="G12" s="0" t="n">
        <v>1</v>
      </c>
      <c r="H12" s="129" t="n">
        <v>44</v>
      </c>
      <c r="I12" s="169" t="n">
        <v>50</v>
      </c>
    </row>
    <row r="13" customFormat="false" ht="12.75" hidden="false" customHeight="false" outlineLevel="0" collapsed="false">
      <c r="C13" s="73"/>
      <c r="D13" s="0" t="n">
        <v>2</v>
      </c>
      <c r="E13" s="115" t="n">
        <v>44</v>
      </c>
      <c r="F13" s="116" t="n">
        <v>50</v>
      </c>
      <c r="G13" s="0" t="n">
        <v>2</v>
      </c>
      <c r="H13" s="129" t="n">
        <v>44</v>
      </c>
      <c r="I13" s="169" t="n">
        <v>50</v>
      </c>
    </row>
    <row r="14" customFormat="false" ht="12.75" hidden="false" customHeight="false" outlineLevel="0" collapsed="false">
      <c r="C14" s="73"/>
      <c r="D14" s="0" t="n">
        <v>3</v>
      </c>
      <c r="E14" s="115" t="n">
        <v>44.5</v>
      </c>
      <c r="F14" s="116" t="n">
        <v>50</v>
      </c>
      <c r="G14" s="0" t="n">
        <v>3</v>
      </c>
      <c r="H14" s="129" t="n">
        <v>44.5</v>
      </c>
      <c r="I14" s="169" t="n">
        <v>50</v>
      </c>
    </row>
    <row r="15" customFormat="false" ht="12.75" hidden="false" customHeight="false" outlineLevel="0" collapsed="false">
      <c r="C15" s="73"/>
      <c r="D15" s="0" t="n">
        <v>4</v>
      </c>
      <c r="E15" s="115" t="n">
        <v>44.75</v>
      </c>
      <c r="F15" s="116" t="n">
        <v>50</v>
      </c>
      <c r="G15" s="0" t="n">
        <v>4</v>
      </c>
      <c r="H15" s="129" t="n">
        <v>44.75</v>
      </c>
      <c r="I15" s="169" t="n">
        <v>50</v>
      </c>
    </row>
    <row r="16" customFormat="false" ht="12.75" hidden="false" customHeight="false" outlineLevel="0" collapsed="false">
      <c r="C16" s="73"/>
      <c r="D16" s="0" t="n">
        <v>5</v>
      </c>
      <c r="E16" s="115" t="n">
        <v>44.5</v>
      </c>
      <c r="F16" s="116" t="n">
        <v>50</v>
      </c>
      <c r="G16" s="0" t="n">
        <v>5</v>
      </c>
      <c r="H16" s="129" t="n">
        <v>44.25</v>
      </c>
      <c r="I16" s="169" t="n">
        <v>50</v>
      </c>
    </row>
    <row r="17" customFormat="false" ht="12.75" hidden="false" customHeight="false" outlineLevel="0" collapsed="false">
      <c r="C17" s="73"/>
      <c r="D17" s="0" t="n">
        <v>6</v>
      </c>
      <c r="E17" s="115" t="n">
        <v>44.25</v>
      </c>
      <c r="F17" s="116" t="n">
        <v>50</v>
      </c>
      <c r="G17" s="0" t="n">
        <v>6</v>
      </c>
      <c r="H17" s="129" t="n">
        <v>43.75</v>
      </c>
      <c r="I17" s="169" t="n">
        <v>50</v>
      </c>
    </row>
    <row r="18" customFormat="false" ht="12.75" hidden="false" customHeight="false" outlineLevel="0" collapsed="false">
      <c r="C18" s="73"/>
      <c r="D18" s="0" t="n">
        <v>7</v>
      </c>
      <c r="E18" s="115" t="n">
        <v>44</v>
      </c>
      <c r="F18" s="116" t="n">
        <v>50</v>
      </c>
      <c r="G18" s="0" t="n">
        <v>7</v>
      </c>
      <c r="H18" s="129" t="n">
        <v>44.25</v>
      </c>
      <c r="I18" s="169" t="n">
        <v>50</v>
      </c>
    </row>
    <row r="19" customFormat="false" ht="12.75" hidden="false" customHeight="false" outlineLevel="0" collapsed="false">
      <c r="C19" s="73"/>
      <c r="D19" s="0" t="n">
        <v>8</v>
      </c>
      <c r="E19" s="115" t="n">
        <v>44</v>
      </c>
      <c r="F19" s="116" t="n">
        <v>50</v>
      </c>
      <c r="G19" s="0" t="n">
        <v>8</v>
      </c>
      <c r="H19" s="129" t="n">
        <v>43.5</v>
      </c>
      <c r="I19" s="169" t="n">
        <v>50</v>
      </c>
    </row>
    <row r="20" customFormat="false" ht="12.75" hidden="false" customHeight="false" outlineLevel="0" collapsed="false">
      <c r="C20" s="73"/>
      <c r="D20" s="0" t="n">
        <v>9</v>
      </c>
      <c r="E20" s="115"/>
      <c r="F20" s="116"/>
      <c r="G20" s="0" t="n">
        <v>9</v>
      </c>
      <c r="H20" s="129"/>
      <c r="I20" s="169"/>
    </row>
    <row r="21" customFormat="false" ht="12.75" hidden="false" customHeight="false" outlineLevel="0" collapsed="false">
      <c r="C21" s="73"/>
      <c r="D21" s="0" t="n">
        <v>10</v>
      </c>
      <c r="E21" s="115"/>
      <c r="F21" s="116"/>
      <c r="G21" s="0" t="n">
        <v>10</v>
      </c>
      <c r="H21" s="129"/>
      <c r="I21" s="169"/>
    </row>
    <row r="22" customFormat="false" ht="12.75" hidden="false" customHeight="false" outlineLevel="0" collapsed="false">
      <c r="C22" s="73"/>
      <c r="D22" s="0" t="n">
        <v>11</v>
      </c>
      <c r="E22" s="115"/>
      <c r="F22" s="116"/>
      <c r="G22" s="0" t="n">
        <v>11</v>
      </c>
      <c r="H22" s="129"/>
      <c r="I22" s="169"/>
    </row>
    <row r="23" customFormat="false" ht="12.75" hidden="false" customHeight="false" outlineLevel="0" collapsed="false">
      <c r="C23" s="73"/>
      <c r="D23" s="0" t="n">
        <v>12</v>
      </c>
      <c r="E23" s="115"/>
      <c r="F23" s="116"/>
      <c r="G23" s="0" t="n">
        <v>12</v>
      </c>
      <c r="H23" s="129"/>
      <c r="I23" s="169"/>
    </row>
    <row r="24" customFormat="false" ht="12.75" hidden="false" customHeight="false" outlineLevel="0" collapsed="false">
      <c r="C24" s="73"/>
      <c r="D24" s="0" t="n">
        <v>13</v>
      </c>
      <c r="E24" s="115"/>
      <c r="F24" s="116"/>
      <c r="G24" s="0" t="n">
        <v>13</v>
      </c>
      <c r="H24" s="129"/>
      <c r="I24" s="169"/>
    </row>
    <row r="25" customFormat="false" ht="12.75" hidden="false" customHeight="false" outlineLevel="0" collapsed="false">
      <c r="C25" s="73"/>
      <c r="D25" s="0" t="n">
        <v>14</v>
      </c>
      <c r="E25" s="115"/>
      <c r="F25" s="116"/>
      <c r="G25" s="0" t="n">
        <v>14</v>
      </c>
      <c r="H25" s="129"/>
      <c r="I25" s="169"/>
    </row>
    <row r="26" customFormat="false" ht="12.75" hidden="false" customHeight="false" outlineLevel="0" collapsed="false">
      <c r="C26" s="73"/>
      <c r="D26" s="0" t="n">
        <v>15</v>
      </c>
      <c r="E26" s="115"/>
      <c r="F26" s="116"/>
      <c r="G26" s="0" t="n">
        <v>15</v>
      </c>
      <c r="H26" s="129"/>
      <c r="I26" s="169"/>
    </row>
    <row r="27" customFormat="false" ht="12.75" hidden="false" customHeight="false" outlineLevel="0" collapsed="false">
      <c r="C27" s="73"/>
      <c r="E27" s="110"/>
      <c r="F27" s="111"/>
      <c r="H27" s="131"/>
      <c r="I27" s="122"/>
    </row>
    <row r="28" customFormat="false" ht="12.75" hidden="false" customHeight="false" outlineLevel="0" collapsed="false">
      <c r="C28" s="73"/>
      <c r="E28" s="77" t="n">
        <f aca="false">AVERAGE(E12:E26)</f>
        <v>44.25</v>
      </c>
      <c r="F28" s="105" t="n">
        <f aca="false">SUM(F11:F26)</f>
        <v>400</v>
      </c>
      <c r="H28" s="77" t="n">
        <f aca="false">AVERAGE(H12:H26)</f>
        <v>44.125</v>
      </c>
      <c r="I28" s="132" t="n">
        <f aca="false">SUM(I12:I26)</f>
        <v>400</v>
      </c>
    </row>
    <row r="29" customFormat="false" ht="12.75" hidden="false" customHeight="false" outlineLevel="0" collapsed="false">
      <c r="C29" s="73"/>
      <c r="E29" s="115"/>
      <c r="F29" s="116"/>
      <c r="H29" s="130"/>
      <c r="I29" s="116"/>
    </row>
    <row r="30" customFormat="false" ht="12.75" hidden="false" customHeight="false" outlineLevel="0" collapsed="false">
      <c r="C30" s="73"/>
      <c r="E30" s="115"/>
      <c r="F30" s="116"/>
      <c r="H30" s="130"/>
      <c r="I30" s="116"/>
    </row>
    <row r="31" customFormat="false" ht="12.75" hidden="false" customHeight="false" outlineLevel="0" collapsed="false">
      <c r="C31" s="73"/>
    </row>
    <row r="32" customFormat="false" ht="47.25" hidden="false" customHeight="true" outlineLevel="0" collapsed="false">
      <c r="C32" s="73"/>
      <c r="E32" s="115"/>
      <c r="F32" s="116"/>
      <c r="H32" s="129"/>
      <c r="I32" s="95"/>
      <c r="J32" s="58"/>
    </row>
    <row r="33" customFormat="false" ht="12.75" hidden="false" customHeight="false" outlineLevel="0" collapsed="false">
      <c r="C33" s="73"/>
      <c r="H33" s="115"/>
      <c r="I33" s="116"/>
    </row>
    <row r="34" customFormat="false" ht="13.5" hidden="false" customHeight="false" outlineLevel="0" collapsed="false">
      <c r="C34" s="73" t="s">
        <v>44</v>
      </c>
      <c r="D34" s="82" t="n">
        <f aca="false">-(E28*F28)*16</f>
        <v>-283200</v>
      </c>
      <c r="H34" s="115"/>
      <c r="I34" s="116"/>
    </row>
    <row r="35" customFormat="false" ht="12.75" hidden="false" customHeight="false" outlineLevel="0" collapsed="false">
      <c r="C35" s="73" t="s">
        <v>45</v>
      </c>
      <c r="D35" s="85" t="n">
        <f aca="false">(H28*I28)*16</f>
        <v>282400</v>
      </c>
      <c r="H35" s="115"/>
      <c r="I35" s="116"/>
      <c r="J35" s="78"/>
      <c r="K35" s="79"/>
    </row>
    <row r="36" customFormat="false" ht="12.75" hidden="false" customHeight="false" outlineLevel="0" collapsed="false">
      <c r="C36" s="73"/>
      <c r="D36" s="74" t="n">
        <f aca="false">D35+D34</f>
        <v>-800</v>
      </c>
      <c r="H36" s="115"/>
      <c r="I36" s="116"/>
      <c r="J36" s="80" t="s">
        <v>33</v>
      </c>
      <c r="K36" s="81"/>
    </row>
    <row r="37" customFormat="false" ht="16.5" hidden="false" customHeight="false" outlineLevel="0" collapsed="false">
      <c r="C37" s="73"/>
      <c r="D37" s="74"/>
      <c r="E37" s="74"/>
      <c r="H37" s="115"/>
      <c r="I37" s="116"/>
      <c r="J37" s="83" t="n">
        <f aca="false">D36+H41</f>
        <v>-35952</v>
      </c>
      <c r="K37" s="84"/>
    </row>
    <row r="38" customFormat="false" ht="41.25" hidden="false" customHeight="true" outlineLevel="0" collapsed="false">
      <c r="C38" s="73"/>
      <c r="D38" s="74"/>
      <c r="H38" s="115"/>
      <c r="I38" s="116"/>
    </row>
    <row r="39" customFormat="false" ht="15.75" hidden="false" customHeight="false" outlineLevel="0" collapsed="false">
      <c r="C39" s="50" t="s">
        <v>63</v>
      </c>
      <c r="D39" s="46" t="s">
        <v>38</v>
      </c>
      <c r="E39" s="0" t="n">
        <v>0</v>
      </c>
      <c r="G39" s="41" t="n">
        <f aca="false">E3</f>
        <v>44.19</v>
      </c>
      <c r="H39" s="74" t="n">
        <f aca="false">(G39*E39)*-16</f>
        <v>-0</v>
      </c>
      <c r="I39" s="116"/>
    </row>
    <row r="40" customFormat="false" ht="12.75" hidden="false" customHeight="false" outlineLevel="0" collapsed="false">
      <c r="C40" s="73"/>
      <c r="D40" s="46" t="s">
        <v>31</v>
      </c>
      <c r="E40" s="60" t="n">
        <v>50</v>
      </c>
      <c r="F40" s="60"/>
      <c r="G40" s="113" t="n">
        <f aca="false">E3-0.25</f>
        <v>43.94</v>
      </c>
      <c r="H40" s="75" t="n">
        <f aca="false">(G40*-E40)*16</f>
        <v>-35152</v>
      </c>
    </row>
    <row r="41" customFormat="false" ht="12" hidden="false" customHeight="true" outlineLevel="0" collapsed="false">
      <c r="C41" s="73"/>
      <c r="E41" s="0" t="n">
        <f aca="false">E40+E39</f>
        <v>50</v>
      </c>
      <c r="H41" s="74" t="n">
        <f aca="false">SUM(H39:H40)</f>
        <v>-35152</v>
      </c>
    </row>
    <row r="42" customFormat="false" ht="12.75" hidden="false" customHeight="true" outlineLevel="0" collapsed="false">
      <c r="C42" s="73"/>
    </row>
    <row r="43" customFormat="false" ht="15.75" hidden="false" customHeight="true" outlineLevel="0" collapsed="false">
      <c r="C43" s="73"/>
    </row>
    <row r="45" customFormat="false" ht="12.75" hidden="false" customHeight="false" outlineLevel="0" collapsed="false">
      <c r="C45" s="37"/>
    </row>
    <row r="46" customFormat="false" ht="12.75" hidden="false" customHeight="false" outlineLevel="0" collapsed="false">
      <c r="B46" s="37"/>
    </row>
    <row r="48" customFormat="false" ht="12.75" hidden="false" customHeight="false" outlineLevel="0" collapsed="false">
      <c r="B48" s="74"/>
    </row>
    <row r="49" customFormat="false" ht="12.75" hidden="false" customHeight="false" outlineLevel="0" collapsed="false">
      <c r="B49" s="74"/>
    </row>
    <row r="50" customFormat="false" ht="12.75" hidden="false" customHeight="false" outlineLevel="0" collapsed="false">
      <c r="A50" s="37"/>
      <c r="B50" s="156"/>
      <c r="D50" s="157"/>
    </row>
    <row r="51" customFormat="false" ht="13.5" hidden="false" customHeight="true" outlineLevel="0" collapsed="false">
      <c r="A51" s="37"/>
      <c r="B51" s="40"/>
    </row>
    <row r="52" customFormat="false" ht="12.75" hidden="false" customHeight="false" outlineLevel="0" collapsed="false">
      <c r="A52" s="37"/>
      <c r="B52" s="74"/>
    </row>
    <row r="53" customFormat="false" ht="12.75" hidden="false" customHeight="false" outlineLevel="0" collapsed="false">
      <c r="A53" s="37"/>
    </row>
    <row r="54" customFormat="false" ht="12.75" hidden="false" customHeight="false" outlineLevel="0" collapsed="false">
      <c r="A54" s="37"/>
    </row>
    <row r="55" customFormat="false" ht="12.75" hidden="false" customHeight="false" outlineLevel="0" collapsed="false">
      <c r="A55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55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E6" activeCellId="0" sqref="E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0.13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6.56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164" t="n">
        <v>36976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49.95</v>
      </c>
      <c r="L3" s="95" t="s">
        <v>38</v>
      </c>
      <c r="M3" s="0" t="n">
        <v>100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0</v>
      </c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  <c r="L5" s="5" t="s">
        <v>31</v>
      </c>
      <c r="M5" s="60" t="n">
        <v>50</v>
      </c>
      <c r="N5" s="60"/>
    </row>
    <row r="6" customFormat="false" ht="15.75" hidden="false" customHeight="false" outlineLevel="0" collapsed="false">
      <c r="C6" s="50"/>
      <c r="E6" s="74"/>
      <c r="F6" s="5"/>
      <c r="H6" s="77"/>
      <c r="I6" s="105"/>
      <c r="M6" s="58"/>
      <c r="N6" s="58"/>
    </row>
    <row r="7" customFormat="false" ht="12.75" hidden="false" customHeight="false" outlineLevel="0" collapsed="false">
      <c r="C7" s="73"/>
      <c r="E7" s="74"/>
      <c r="F7" s="5"/>
      <c r="H7" s="77"/>
      <c r="I7" s="105"/>
      <c r="M7" s="0" t="n">
        <f aca="false">SUM(M3:M6)</f>
        <v>150</v>
      </c>
      <c r="N7" s="104" t="s">
        <v>48</v>
      </c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</row>
    <row r="11" customFormat="false" ht="12.75" hidden="false" customHeight="false" outlineLevel="0" collapsed="false">
      <c r="C11" s="73"/>
      <c r="F11" s="116"/>
      <c r="H11" s="129"/>
      <c r="I11" s="95"/>
    </row>
    <row r="12" customFormat="false" ht="12.75" hidden="false" customHeight="false" outlineLevel="0" collapsed="false">
      <c r="C12" s="73"/>
      <c r="D12" s="0" t="n">
        <v>1</v>
      </c>
      <c r="E12" s="115" t="n">
        <v>50.5</v>
      </c>
      <c r="F12" s="116" t="n">
        <v>50</v>
      </c>
      <c r="G12" s="0" t="n">
        <v>1</v>
      </c>
      <c r="H12" s="129" t="n">
        <v>51.5</v>
      </c>
      <c r="I12" s="169" t="n">
        <v>50</v>
      </c>
    </row>
    <row r="13" customFormat="false" ht="12.75" hidden="false" customHeight="false" outlineLevel="0" collapsed="false">
      <c r="C13" s="73"/>
      <c r="D13" s="0" t="n">
        <v>2</v>
      </c>
      <c r="E13" s="115" t="n">
        <v>49.5</v>
      </c>
      <c r="F13" s="116" t="n">
        <v>50</v>
      </c>
      <c r="G13" s="0" t="n">
        <v>2</v>
      </c>
      <c r="H13" s="129" t="n">
        <v>50.25</v>
      </c>
      <c r="I13" s="169" t="n">
        <v>50</v>
      </c>
    </row>
    <row r="14" customFormat="false" ht="12.75" hidden="false" customHeight="false" outlineLevel="0" collapsed="false">
      <c r="C14" s="73"/>
      <c r="D14" s="0" t="n">
        <v>3</v>
      </c>
      <c r="E14" s="115" t="n">
        <v>49.75</v>
      </c>
      <c r="F14" s="116" t="n">
        <v>50</v>
      </c>
      <c r="G14" s="0" t="n">
        <v>3</v>
      </c>
      <c r="H14" s="129" t="n">
        <v>50.5</v>
      </c>
      <c r="I14" s="169" t="n">
        <v>50</v>
      </c>
    </row>
    <row r="15" customFormat="false" ht="12.75" hidden="false" customHeight="false" outlineLevel="0" collapsed="false">
      <c r="C15" s="73"/>
      <c r="D15" s="0" t="n">
        <v>4</v>
      </c>
      <c r="E15" s="115" t="n">
        <v>49.5</v>
      </c>
      <c r="F15" s="116" t="n">
        <v>50</v>
      </c>
      <c r="G15" s="0" t="n">
        <v>4</v>
      </c>
      <c r="H15" s="129" t="n">
        <v>50.25</v>
      </c>
      <c r="I15" s="169" t="n">
        <v>50</v>
      </c>
    </row>
    <row r="16" customFormat="false" ht="12.75" hidden="false" customHeight="false" outlineLevel="0" collapsed="false">
      <c r="C16" s="73"/>
      <c r="D16" s="0" t="n">
        <v>5</v>
      </c>
      <c r="E16" s="115"/>
      <c r="F16" s="116"/>
      <c r="G16" s="0" t="n">
        <v>5</v>
      </c>
      <c r="H16" s="129" t="n">
        <v>49.25</v>
      </c>
      <c r="I16" s="169" t="n">
        <v>50</v>
      </c>
    </row>
    <row r="17" customFormat="false" ht="12.75" hidden="false" customHeight="false" outlineLevel="0" collapsed="false">
      <c r="C17" s="73"/>
      <c r="D17" s="0" t="n">
        <v>6</v>
      </c>
      <c r="E17" s="115"/>
      <c r="F17" s="116"/>
      <c r="G17" s="0" t="n">
        <v>6</v>
      </c>
      <c r="H17" s="129" t="n">
        <v>49.5</v>
      </c>
      <c r="I17" s="169" t="n">
        <v>50</v>
      </c>
    </row>
    <row r="18" customFormat="false" ht="12.75" hidden="false" customHeight="false" outlineLevel="0" collapsed="false">
      <c r="C18" s="73"/>
      <c r="D18" s="0" t="n">
        <v>7</v>
      </c>
      <c r="E18" s="115"/>
      <c r="F18" s="116"/>
      <c r="G18" s="0" t="n">
        <v>7</v>
      </c>
      <c r="H18" s="129" t="n">
        <v>49</v>
      </c>
      <c r="I18" s="169" t="n">
        <v>50</v>
      </c>
    </row>
    <row r="19" customFormat="false" ht="12.75" hidden="false" customHeight="false" outlineLevel="0" collapsed="false">
      <c r="C19" s="73"/>
      <c r="D19" s="0" t="n">
        <v>8</v>
      </c>
      <c r="E19" s="115"/>
      <c r="F19" s="116"/>
      <c r="G19" s="0" t="n">
        <v>8</v>
      </c>
      <c r="H19" s="129"/>
      <c r="I19" s="169"/>
    </row>
    <row r="20" customFormat="false" ht="12.75" hidden="false" customHeight="false" outlineLevel="0" collapsed="false">
      <c r="C20" s="73"/>
      <c r="D20" s="0" t="n">
        <v>9</v>
      </c>
      <c r="E20" s="115"/>
      <c r="F20" s="116"/>
      <c r="G20" s="0" t="n">
        <v>9</v>
      </c>
      <c r="H20" s="129"/>
      <c r="I20" s="169"/>
    </row>
    <row r="21" customFormat="false" ht="12.75" hidden="false" customHeight="false" outlineLevel="0" collapsed="false">
      <c r="C21" s="73"/>
      <c r="D21" s="0" t="n">
        <v>10</v>
      </c>
      <c r="E21" s="115"/>
      <c r="F21" s="116"/>
      <c r="G21" s="0" t="n">
        <v>10</v>
      </c>
      <c r="H21" s="129"/>
      <c r="I21" s="169"/>
    </row>
    <row r="22" customFormat="false" ht="12.75" hidden="false" customHeight="false" outlineLevel="0" collapsed="false">
      <c r="C22" s="73"/>
      <c r="D22" s="0" t="n">
        <v>11</v>
      </c>
      <c r="E22" s="115"/>
      <c r="F22" s="116"/>
      <c r="G22" s="0" t="n">
        <v>11</v>
      </c>
      <c r="H22" s="129"/>
      <c r="I22" s="169"/>
    </row>
    <row r="23" customFormat="false" ht="12.75" hidden="false" customHeight="false" outlineLevel="0" collapsed="false">
      <c r="C23" s="73"/>
      <c r="D23" s="0" t="n">
        <v>12</v>
      </c>
      <c r="E23" s="115"/>
      <c r="F23" s="116"/>
      <c r="G23" s="0" t="n">
        <v>12</v>
      </c>
      <c r="H23" s="129"/>
      <c r="I23" s="169"/>
    </row>
    <row r="24" customFormat="false" ht="12.75" hidden="false" customHeight="false" outlineLevel="0" collapsed="false">
      <c r="C24" s="73"/>
      <c r="D24" s="0" t="n">
        <v>13</v>
      </c>
      <c r="E24" s="115"/>
      <c r="F24" s="116"/>
      <c r="G24" s="0" t="n">
        <v>13</v>
      </c>
      <c r="H24" s="129"/>
      <c r="I24" s="169"/>
    </row>
    <row r="25" customFormat="false" ht="12.75" hidden="false" customHeight="false" outlineLevel="0" collapsed="false">
      <c r="C25" s="73"/>
      <c r="D25" s="0" t="n">
        <v>14</v>
      </c>
      <c r="E25" s="115"/>
      <c r="F25" s="116"/>
      <c r="G25" s="0" t="n">
        <v>14</v>
      </c>
      <c r="H25" s="129"/>
      <c r="I25" s="169"/>
    </row>
    <row r="26" customFormat="false" ht="12.75" hidden="false" customHeight="false" outlineLevel="0" collapsed="false">
      <c r="C26" s="73"/>
      <c r="D26" s="0" t="n">
        <v>15</v>
      </c>
      <c r="E26" s="115"/>
      <c r="F26" s="116"/>
      <c r="G26" s="0" t="n">
        <v>15</v>
      </c>
      <c r="H26" s="129"/>
      <c r="I26" s="169"/>
    </row>
    <row r="27" customFormat="false" ht="12.75" hidden="false" customHeight="false" outlineLevel="0" collapsed="false">
      <c r="C27" s="73"/>
      <c r="E27" s="110"/>
      <c r="F27" s="111"/>
      <c r="H27" s="131"/>
      <c r="I27" s="122"/>
    </row>
    <row r="28" customFormat="false" ht="12.75" hidden="false" customHeight="false" outlineLevel="0" collapsed="false">
      <c r="C28" s="73"/>
      <c r="E28" s="77" t="n">
        <f aca="false">AVERAGE(E12:E26)</f>
        <v>49.8125</v>
      </c>
      <c r="F28" s="105" t="n">
        <f aca="false">SUM(F11:F26)</f>
        <v>200</v>
      </c>
      <c r="H28" s="77" t="n">
        <f aca="false">AVERAGE(H12:H26)</f>
        <v>50.0357142857143</v>
      </c>
      <c r="I28" s="132" t="n">
        <f aca="false">SUM(I12:I26)</f>
        <v>350</v>
      </c>
    </row>
    <row r="29" customFormat="false" ht="12.75" hidden="false" customHeight="false" outlineLevel="0" collapsed="false">
      <c r="C29" s="73"/>
      <c r="E29" s="115"/>
      <c r="F29" s="116"/>
      <c r="H29" s="130"/>
      <c r="I29" s="116"/>
    </row>
    <row r="30" customFormat="false" ht="12.75" hidden="false" customHeight="false" outlineLevel="0" collapsed="false">
      <c r="C30" s="73"/>
      <c r="E30" s="115"/>
      <c r="F30" s="116"/>
      <c r="H30" s="130"/>
      <c r="I30" s="116"/>
    </row>
    <row r="31" customFormat="false" ht="12.75" hidden="false" customHeight="false" outlineLevel="0" collapsed="false">
      <c r="C31" s="73"/>
    </row>
    <row r="32" customFormat="false" ht="47.25" hidden="false" customHeight="true" outlineLevel="0" collapsed="false">
      <c r="C32" s="73"/>
      <c r="E32" s="115"/>
      <c r="F32" s="116"/>
      <c r="H32" s="129"/>
      <c r="I32" s="95"/>
      <c r="J32" s="58"/>
    </row>
    <row r="33" customFormat="false" ht="12.75" hidden="false" customHeight="false" outlineLevel="0" collapsed="false">
      <c r="C33" s="73"/>
      <c r="H33" s="115"/>
      <c r="I33" s="116"/>
    </row>
    <row r="34" customFormat="false" ht="13.5" hidden="false" customHeight="false" outlineLevel="0" collapsed="false">
      <c r="C34" s="73" t="s">
        <v>44</v>
      </c>
      <c r="D34" s="82" t="n">
        <f aca="false">-(E28*F28)*16</f>
        <v>-159400</v>
      </c>
      <c r="H34" s="115"/>
      <c r="I34" s="116"/>
    </row>
    <row r="35" customFormat="false" ht="12.75" hidden="false" customHeight="false" outlineLevel="0" collapsed="false">
      <c r="C35" s="73" t="s">
        <v>45</v>
      </c>
      <c r="D35" s="85" t="n">
        <f aca="false">(H28*I28)*16</f>
        <v>280200</v>
      </c>
      <c r="H35" s="115"/>
      <c r="I35" s="116"/>
      <c r="J35" s="78"/>
      <c r="K35" s="79"/>
    </row>
    <row r="36" customFormat="false" ht="12.75" hidden="false" customHeight="false" outlineLevel="0" collapsed="false">
      <c r="C36" s="73"/>
      <c r="D36" s="74" t="n">
        <f aca="false">D35+D34</f>
        <v>120800</v>
      </c>
      <c r="H36" s="115"/>
      <c r="I36" s="116"/>
      <c r="J36" s="80" t="s">
        <v>33</v>
      </c>
      <c r="K36" s="81"/>
    </row>
    <row r="37" customFormat="false" ht="16.5" hidden="false" customHeight="false" outlineLevel="0" collapsed="false">
      <c r="C37" s="73"/>
      <c r="D37" s="74"/>
      <c r="E37" s="74"/>
      <c r="H37" s="115"/>
      <c r="I37" s="116"/>
      <c r="J37" s="83" t="n">
        <f aca="false">D36+H41</f>
        <v>81040</v>
      </c>
      <c r="K37" s="84"/>
    </row>
    <row r="38" customFormat="false" ht="41.25" hidden="false" customHeight="true" outlineLevel="0" collapsed="false">
      <c r="C38" s="73"/>
      <c r="D38" s="74"/>
      <c r="H38" s="115"/>
      <c r="I38" s="116"/>
    </row>
    <row r="39" customFormat="false" ht="15.75" hidden="false" customHeight="false" outlineLevel="0" collapsed="false">
      <c r="C39" s="50" t="s">
        <v>63</v>
      </c>
      <c r="D39" s="46" t="s">
        <v>38</v>
      </c>
      <c r="E39" s="0" t="n">
        <v>0</v>
      </c>
      <c r="G39" s="41" t="n">
        <f aca="false">E3</f>
        <v>49.95</v>
      </c>
      <c r="H39" s="74" t="n">
        <f aca="false">(G39*E39)*-16</f>
        <v>-0</v>
      </c>
      <c r="I39" s="116"/>
    </row>
    <row r="40" customFormat="false" ht="12.75" hidden="false" customHeight="false" outlineLevel="0" collapsed="false">
      <c r="C40" s="73"/>
      <c r="D40" s="46" t="s">
        <v>31</v>
      </c>
      <c r="E40" s="60" t="n">
        <v>50</v>
      </c>
      <c r="F40" s="60"/>
      <c r="G40" s="113" t="n">
        <f aca="false">E3-0.25</f>
        <v>49.7</v>
      </c>
      <c r="H40" s="75" t="n">
        <f aca="false">(G40*-E40)*16</f>
        <v>-39760</v>
      </c>
    </row>
    <row r="41" customFormat="false" ht="12" hidden="false" customHeight="true" outlineLevel="0" collapsed="false">
      <c r="C41" s="73"/>
      <c r="E41" s="0" t="n">
        <f aca="false">E40+E39</f>
        <v>50</v>
      </c>
      <c r="H41" s="74" t="n">
        <f aca="false">SUM(H39:H40)</f>
        <v>-39760</v>
      </c>
    </row>
    <row r="42" customFormat="false" ht="12.75" hidden="false" customHeight="true" outlineLevel="0" collapsed="false">
      <c r="C42" s="73"/>
    </row>
    <row r="43" customFormat="false" ht="15.75" hidden="false" customHeight="true" outlineLevel="0" collapsed="false">
      <c r="C43" s="73"/>
    </row>
    <row r="45" customFormat="false" ht="12.75" hidden="false" customHeight="false" outlineLevel="0" collapsed="false">
      <c r="C45" s="37"/>
    </row>
    <row r="46" customFormat="false" ht="12.75" hidden="false" customHeight="false" outlineLevel="0" collapsed="false">
      <c r="B46" s="37"/>
    </row>
    <row r="48" customFormat="false" ht="12.75" hidden="false" customHeight="false" outlineLevel="0" collapsed="false">
      <c r="B48" s="74"/>
    </row>
    <row r="49" customFormat="false" ht="12.75" hidden="false" customHeight="false" outlineLevel="0" collapsed="false">
      <c r="B49" s="74"/>
    </row>
    <row r="50" customFormat="false" ht="12.75" hidden="false" customHeight="false" outlineLevel="0" collapsed="false">
      <c r="A50" s="37"/>
      <c r="B50" s="156"/>
      <c r="D50" s="157"/>
    </row>
    <row r="51" customFormat="false" ht="13.5" hidden="false" customHeight="true" outlineLevel="0" collapsed="false">
      <c r="A51" s="37"/>
      <c r="B51" s="40"/>
    </row>
    <row r="52" customFormat="false" ht="12.75" hidden="false" customHeight="false" outlineLevel="0" collapsed="false">
      <c r="A52" s="37"/>
      <c r="B52" s="74"/>
    </row>
    <row r="53" customFormat="false" ht="12.75" hidden="false" customHeight="false" outlineLevel="0" collapsed="false">
      <c r="A53" s="37"/>
    </row>
    <row r="54" customFormat="false" ht="12.75" hidden="false" customHeight="false" outlineLevel="0" collapsed="false">
      <c r="A54" s="37"/>
    </row>
    <row r="55" customFormat="false" ht="12.75" hidden="false" customHeight="false" outlineLevel="0" collapsed="false">
      <c r="A55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7" activeCellId="0" sqref="G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0.13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6.56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164" t="s">
        <v>136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51.35</v>
      </c>
      <c r="L3" s="95" t="s">
        <v>38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0</v>
      </c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  <c r="L5" s="5" t="s">
        <v>31</v>
      </c>
      <c r="M5" s="60" t="n">
        <v>50</v>
      </c>
      <c r="N5" s="60"/>
    </row>
    <row r="6" customFormat="false" ht="15.75" hidden="false" customHeight="false" outlineLevel="0" collapsed="false">
      <c r="C6" s="50"/>
      <c r="E6" s="74"/>
      <c r="F6" s="5"/>
      <c r="H6" s="77"/>
      <c r="I6" s="105"/>
      <c r="M6" s="58"/>
      <c r="N6" s="58"/>
    </row>
    <row r="7" customFormat="false" ht="12.75" hidden="false" customHeight="false" outlineLevel="0" collapsed="false">
      <c r="C7" s="73"/>
      <c r="E7" s="74"/>
      <c r="F7" s="5"/>
      <c r="H7" s="77"/>
      <c r="I7" s="105"/>
      <c r="M7" s="0" t="n">
        <f aca="false">SUM(M3:M6)</f>
        <v>50</v>
      </c>
      <c r="N7" s="104" t="s">
        <v>48</v>
      </c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</row>
    <row r="11" customFormat="false" ht="12.75" hidden="false" customHeight="false" outlineLevel="0" collapsed="false">
      <c r="C11" s="73"/>
      <c r="F11" s="116"/>
      <c r="H11" s="129"/>
      <c r="I11" s="95"/>
    </row>
    <row r="12" customFormat="false" ht="12.75" hidden="false" customHeight="false" outlineLevel="0" collapsed="false">
      <c r="C12" s="73"/>
      <c r="D12" s="0" t="n">
        <v>1</v>
      </c>
      <c r="E12" s="115" t="n">
        <v>49.5</v>
      </c>
      <c r="F12" s="116" t="n">
        <v>50</v>
      </c>
      <c r="G12" s="0" t="n">
        <v>1</v>
      </c>
      <c r="H12" s="129" t="n">
        <v>50.5</v>
      </c>
      <c r="I12" s="169" t="n">
        <v>50</v>
      </c>
    </row>
    <row r="13" customFormat="false" ht="12.75" hidden="false" customHeight="false" outlineLevel="0" collapsed="false">
      <c r="C13" s="73"/>
      <c r="D13" s="0" t="n">
        <v>2</v>
      </c>
      <c r="E13" s="115" t="n">
        <v>53</v>
      </c>
      <c r="F13" s="116" t="n">
        <v>50</v>
      </c>
      <c r="G13" s="0" t="n">
        <v>2</v>
      </c>
      <c r="H13" s="129" t="n">
        <v>51.5</v>
      </c>
      <c r="I13" s="169" t="n">
        <v>50</v>
      </c>
    </row>
    <row r="14" customFormat="false" ht="12.75" hidden="false" customHeight="false" outlineLevel="0" collapsed="false">
      <c r="C14" s="73"/>
      <c r="D14" s="0" t="n">
        <v>3</v>
      </c>
      <c r="E14" s="115"/>
      <c r="F14" s="116"/>
      <c r="G14" s="0" t="n">
        <v>3</v>
      </c>
      <c r="H14" s="129" t="n">
        <v>52.25</v>
      </c>
      <c r="I14" s="169" t="n">
        <v>50</v>
      </c>
    </row>
    <row r="15" customFormat="false" ht="12.75" hidden="false" customHeight="false" outlineLevel="0" collapsed="false">
      <c r="C15" s="73"/>
      <c r="D15" s="0" t="n">
        <v>4</v>
      </c>
      <c r="E15" s="115"/>
      <c r="F15" s="116"/>
      <c r="G15" s="0" t="n">
        <v>4</v>
      </c>
      <c r="H15" s="129"/>
      <c r="I15" s="169"/>
    </row>
    <row r="16" customFormat="false" ht="12.75" hidden="false" customHeight="false" outlineLevel="0" collapsed="false">
      <c r="C16" s="73"/>
      <c r="D16" s="0" t="n">
        <v>5</v>
      </c>
      <c r="E16" s="115"/>
      <c r="F16" s="116"/>
      <c r="G16" s="0" t="n">
        <v>5</v>
      </c>
      <c r="H16" s="129"/>
      <c r="I16" s="169"/>
    </row>
    <row r="17" customFormat="false" ht="12.75" hidden="false" customHeight="false" outlineLevel="0" collapsed="false">
      <c r="C17" s="73"/>
      <c r="D17" s="0" t="n">
        <v>6</v>
      </c>
      <c r="E17" s="115"/>
      <c r="F17" s="116"/>
      <c r="G17" s="0" t="n">
        <v>6</v>
      </c>
      <c r="H17" s="129"/>
      <c r="I17" s="169"/>
    </row>
    <row r="18" customFormat="false" ht="12.75" hidden="false" customHeight="false" outlineLevel="0" collapsed="false">
      <c r="C18" s="73"/>
      <c r="D18" s="0" t="n">
        <v>7</v>
      </c>
      <c r="E18" s="115"/>
      <c r="F18" s="116"/>
      <c r="G18" s="0" t="n">
        <v>7</v>
      </c>
      <c r="H18" s="129"/>
      <c r="I18" s="169"/>
    </row>
    <row r="19" customFormat="false" ht="12.75" hidden="false" customHeight="false" outlineLevel="0" collapsed="false">
      <c r="C19" s="73"/>
      <c r="D19" s="0" t="n">
        <v>8</v>
      </c>
      <c r="E19" s="115"/>
      <c r="F19" s="116"/>
      <c r="G19" s="0" t="n">
        <v>8</v>
      </c>
      <c r="H19" s="129"/>
      <c r="I19" s="169"/>
    </row>
    <row r="20" customFormat="false" ht="12.75" hidden="false" customHeight="false" outlineLevel="0" collapsed="false">
      <c r="C20" s="73"/>
      <c r="D20" s="0" t="n">
        <v>9</v>
      </c>
      <c r="E20" s="115"/>
      <c r="F20" s="116"/>
      <c r="G20" s="0" t="n">
        <v>9</v>
      </c>
      <c r="H20" s="129"/>
      <c r="I20" s="169"/>
    </row>
    <row r="21" customFormat="false" ht="12.75" hidden="false" customHeight="false" outlineLevel="0" collapsed="false">
      <c r="C21" s="73"/>
      <c r="D21" s="0" t="n">
        <v>10</v>
      </c>
      <c r="E21" s="115"/>
      <c r="F21" s="116"/>
      <c r="G21" s="0" t="n">
        <v>10</v>
      </c>
      <c r="H21" s="129"/>
      <c r="I21" s="169"/>
    </row>
    <row r="22" customFormat="false" ht="12.75" hidden="false" customHeight="false" outlineLevel="0" collapsed="false">
      <c r="C22" s="73"/>
      <c r="D22" s="0" t="n">
        <v>11</v>
      </c>
      <c r="E22" s="115"/>
      <c r="F22" s="116"/>
      <c r="G22" s="0" t="n">
        <v>11</v>
      </c>
      <c r="H22" s="129"/>
      <c r="I22" s="169"/>
    </row>
    <row r="23" customFormat="false" ht="12.75" hidden="false" customHeight="false" outlineLevel="0" collapsed="false">
      <c r="C23" s="73"/>
      <c r="D23" s="0" t="n">
        <v>12</v>
      </c>
      <c r="E23" s="115"/>
      <c r="F23" s="116"/>
      <c r="G23" s="0" t="n">
        <v>12</v>
      </c>
      <c r="H23" s="129"/>
      <c r="I23" s="169"/>
    </row>
    <row r="24" customFormat="false" ht="12.75" hidden="false" customHeight="false" outlineLevel="0" collapsed="false">
      <c r="C24" s="73"/>
      <c r="D24" s="0" t="n">
        <v>13</v>
      </c>
      <c r="E24" s="115"/>
      <c r="F24" s="116"/>
      <c r="G24" s="0" t="n">
        <v>13</v>
      </c>
      <c r="H24" s="129"/>
      <c r="I24" s="169"/>
    </row>
    <row r="25" customFormat="false" ht="12.75" hidden="false" customHeight="false" outlineLevel="0" collapsed="false">
      <c r="C25" s="73"/>
      <c r="D25" s="0" t="n">
        <v>14</v>
      </c>
      <c r="E25" s="115"/>
      <c r="F25" s="116"/>
      <c r="G25" s="0" t="n">
        <v>14</v>
      </c>
      <c r="H25" s="129"/>
      <c r="I25" s="169"/>
    </row>
    <row r="26" customFormat="false" ht="12.75" hidden="false" customHeight="false" outlineLevel="0" collapsed="false">
      <c r="C26" s="73"/>
      <c r="D26" s="0" t="n">
        <v>15</v>
      </c>
      <c r="E26" s="115"/>
      <c r="F26" s="116"/>
      <c r="G26" s="0" t="n">
        <v>15</v>
      </c>
      <c r="H26" s="129"/>
      <c r="I26" s="169"/>
    </row>
    <row r="27" customFormat="false" ht="12.75" hidden="false" customHeight="false" outlineLevel="0" collapsed="false">
      <c r="C27" s="73"/>
      <c r="E27" s="110"/>
      <c r="F27" s="111"/>
      <c r="H27" s="131"/>
      <c r="I27" s="122"/>
    </row>
    <row r="28" customFormat="false" ht="12.75" hidden="false" customHeight="false" outlineLevel="0" collapsed="false">
      <c r="C28" s="73"/>
      <c r="E28" s="77" t="n">
        <f aca="false">AVERAGE(E12:E26)</f>
        <v>51.25</v>
      </c>
      <c r="F28" s="105" t="n">
        <f aca="false">SUM(F11:F26)</f>
        <v>100</v>
      </c>
      <c r="H28" s="77" t="n">
        <f aca="false">AVERAGE(H12:H26)</f>
        <v>51.4166666666667</v>
      </c>
      <c r="I28" s="132" t="n">
        <f aca="false">SUM(I12:I26)</f>
        <v>150</v>
      </c>
    </row>
    <row r="29" customFormat="false" ht="12.75" hidden="false" customHeight="false" outlineLevel="0" collapsed="false">
      <c r="C29" s="73"/>
      <c r="E29" s="115"/>
      <c r="F29" s="116"/>
      <c r="H29" s="130"/>
      <c r="I29" s="116"/>
    </row>
    <row r="30" customFormat="false" ht="12.75" hidden="false" customHeight="false" outlineLevel="0" collapsed="false">
      <c r="C30" s="73"/>
      <c r="E30" s="115"/>
      <c r="F30" s="116"/>
      <c r="H30" s="130"/>
      <c r="I30" s="116"/>
    </row>
    <row r="31" customFormat="false" ht="12.75" hidden="false" customHeight="false" outlineLevel="0" collapsed="false">
      <c r="C31" s="73"/>
    </row>
    <row r="32" customFormat="false" ht="47.25" hidden="false" customHeight="true" outlineLevel="0" collapsed="false">
      <c r="C32" s="73"/>
      <c r="E32" s="115"/>
      <c r="F32" s="116"/>
      <c r="H32" s="129"/>
      <c r="I32" s="95"/>
      <c r="J32" s="58"/>
    </row>
    <row r="33" customFormat="false" ht="12.75" hidden="false" customHeight="false" outlineLevel="0" collapsed="false">
      <c r="C33" s="73"/>
      <c r="H33" s="115"/>
      <c r="I33" s="116"/>
    </row>
    <row r="34" customFormat="false" ht="13.5" hidden="false" customHeight="false" outlineLevel="0" collapsed="false">
      <c r="C34" s="73" t="s">
        <v>44</v>
      </c>
      <c r="D34" s="82" t="n">
        <f aca="false">-(E28*F28)*16</f>
        <v>-82000</v>
      </c>
      <c r="H34" s="115"/>
      <c r="I34" s="116"/>
    </row>
    <row r="35" customFormat="false" ht="12.75" hidden="false" customHeight="false" outlineLevel="0" collapsed="false">
      <c r="C35" s="73" t="s">
        <v>45</v>
      </c>
      <c r="D35" s="85" t="n">
        <f aca="false">(H28*I28)*16</f>
        <v>123400</v>
      </c>
      <c r="H35" s="115"/>
      <c r="I35" s="116"/>
      <c r="J35" s="78"/>
      <c r="K35" s="79"/>
    </row>
    <row r="36" customFormat="false" ht="12.75" hidden="false" customHeight="false" outlineLevel="0" collapsed="false">
      <c r="C36" s="73"/>
      <c r="D36" s="74" t="n">
        <f aca="false">D35+D34</f>
        <v>41400</v>
      </c>
      <c r="H36" s="115"/>
      <c r="I36" s="116"/>
      <c r="J36" s="80" t="s">
        <v>33</v>
      </c>
      <c r="K36" s="81"/>
    </row>
    <row r="37" customFormat="false" ht="16.5" hidden="false" customHeight="false" outlineLevel="0" collapsed="false">
      <c r="C37" s="73"/>
      <c r="D37" s="74"/>
      <c r="E37" s="74"/>
      <c r="H37" s="115"/>
      <c r="I37" s="116"/>
      <c r="J37" s="83" t="n">
        <f aca="false">D36+H41</f>
        <v>520</v>
      </c>
      <c r="K37" s="84"/>
    </row>
    <row r="38" customFormat="false" ht="41.25" hidden="false" customHeight="true" outlineLevel="0" collapsed="false">
      <c r="C38" s="73"/>
      <c r="D38" s="74"/>
      <c r="H38" s="115"/>
      <c r="I38" s="116"/>
    </row>
    <row r="39" customFormat="false" ht="15.75" hidden="false" customHeight="false" outlineLevel="0" collapsed="false">
      <c r="C39" s="50" t="s">
        <v>63</v>
      </c>
      <c r="D39" s="46" t="s">
        <v>38</v>
      </c>
      <c r="E39" s="0" t="n">
        <v>0</v>
      </c>
      <c r="G39" s="41" t="n">
        <f aca="false">E3</f>
        <v>51.35</v>
      </c>
      <c r="H39" s="74" t="n">
        <f aca="false">(G39*E39)*-16</f>
        <v>-0</v>
      </c>
      <c r="I39" s="116"/>
    </row>
    <row r="40" customFormat="false" ht="12.75" hidden="false" customHeight="false" outlineLevel="0" collapsed="false">
      <c r="C40" s="73"/>
      <c r="D40" s="46" t="s">
        <v>31</v>
      </c>
      <c r="E40" s="60" t="n">
        <v>50</v>
      </c>
      <c r="F40" s="60"/>
      <c r="G40" s="113" t="n">
        <f aca="false">E3-0.25</f>
        <v>51.1</v>
      </c>
      <c r="H40" s="75" t="n">
        <f aca="false">(G40*-E40)*16</f>
        <v>-40880</v>
      </c>
    </row>
    <row r="41" customFormat="false" ht="12" hidden="false" customHeight="true" outlineLevel="0" collapsed="false">
      <c r="C41" s="73"/>
      <c r="E41" s="0" t="n">
        <f aca="false">E40+E39</f>
        <v>50</v>
      </c>
      <c r="H41" s="74" t="n">
        <f aca="false">SUM(H39:H40)</f>
        <v>-40880</v>
      </c>
    </row>
    <row r="42" customFormat="false" ht="12.75" hidden="false" customHeight="true" outlineLevel="0" collapsed="false">
      <c r="C42" s="73"/>
    </row>
    <row r="43" customFormat="false" ht="15.75" hidden="false" customHeight="true" outlineLevel="0" collapsed="false">
      <c r="C43" s="73"/>
    </row>
    <row r="45" customFormat="false" ht="12.75" hidden="false" customHeight="false" outlineLevel="0" collapsed="false">
      <c r="C45" s="37"/>
    </row>
    <row r="46" customFormat="false" ht="12.75" hidden="false" customHeight="false" outlineLevel="0" collapsed="false">
      <c r="B46" s="37"/>
    </row>
    <row r="48" customFormat="false" ht="12.75" hidden="false" customHeight="false" outlineLevel="0" collapsed="false">
      <c r="B48" s="74"/>
    </row>
    <row r="49" customFormat="false" ht="12.75" hidden="false" customHeight="false" outlineLevel="0" collapsed="false">
      <c r="B49" s="74"/>
    </row>
    <row r="50" customFormat="false" ht="12.75" hidden="false" customHeight="false" outlineLevel="0" collapsed="false">
      <c r="A50" s="37"/>
      <c r="B50" s="156"/>
      <c r="D50" s="157"/>
    </row>
    <row r="51" customFormat="false" ht="13.5" hidden="false" customHeight="true" outlineLevel="0" collapsed="false">
      <c r="A51" s="37"/>
      <c r="B51" s="40"/>
    </row>
    <row r="52" customFormat="false" ht="12.75" hidden="false" customHeight="false" outlineLevel="0" collapsed="false">
      <c r="A52" s="37"/>
      <c r="B52" s="74"/>
    </row>
    <row r="53" customFormat="false" ht="12.75" hidden="false" customHeight="false" outlineLevel="0" collapsed="false">
      <c r="A53" s="37"/>
    </row>
    <row r="54" customFormat="false" ht="12.75" hidden="false" customHeight="false" outlineLevel="0" collapsed="false">
      <c r="A54" s="37"/>
    </row>
    <row r="55" customFormat="false" ht="12.75" hidden="false" customHeight="false" outlineLevel="0" collapsed="false">
      <c r="A55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2" activeCellId="0" sqref="G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0.13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6.56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164" t="s">
        <v>137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48.08</v>
      </c>
      <c r="L3" s="95" t="s">
        <v>38</v>
      </c>
      <c r="M3" s="0" t="n">
        <v>-100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0</v>
      </c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  <c r="L5" s="5" t="s">
        <v>31</v>
      </c>
      <c r="M5" s="60" t="n">
        <v>50</v>
      </c>
      <c r="N5" s="60"/>
    </row>
    <row r="6" customFormat="false" ht="15.75" hidden="false" customHeight="false" outlineLevel="0" collapsed="false">
      <c r="C6" s="50"/>
      <c r="E6" s="74"/>
      <c r="F6" s="5"/>
      <c r="H6" s="77"/>
      <c r="I6" s="105"/>
      <c r="M6" s="58"/>
      <c r="N6" s="58"/>
    </row>
    <row r="7" customFormat="false" ht="12.75" hidden="false" customHeight="false" outlineLevel="0" collapsed="false">
      <c r="C7" s="73"/>
      <c r="E7" s="74"/>
      <c r="F7" s="5"/>
      <c r="H7" s="77"/>
      <c r="I7" s="105"/>
      <c r="M7" s="0" t="n">
        <f aca="false">SUM(M3:M6)</f>
        <v>-50</v>
      </c>
      <c r="N7" s="104" t="s">
        <v>48</v>
      </c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</row>
    <row r="11" customFormat="false" ht="12.75" hidden="false" customHeight="false" outlineLevel="0" collapsed="false">
      <c r="C11" s="73"/>
      <c r="F11" s="116"/>
      <c r="H11" s="129"/>
      <c r="I11" s="95"/>
    </row>
    <row r="12" customFormat="false" ht="12.75" hidden="false" customHeight="false" outlineLevel="0" collapsed="false">
      <c r="C12" s="73"/>
      <c r="D12" s="0" t="n">
        <v>1</v>
      </c>
      <c r="E12" s="115" t="n">
        <v>48</v>
      </c>
      <c r="F12" s="116" t="n">
        <v>50</v>
      </c>
      <c r="G12" s="0" t="n">
        <v>1</v>
      </c>
      <c r="H12" s="129" t="n">
        <v>48.5</v>
      </c>
      <c r="I12" s="169" t="n">
        <v>50</v>
      </c>
    </row>
    <row r="13" customFormat="false" ht="12.75" hidden="false" customHeight="false" outlineLevel="0" collapsed="false">
      <c r="C13" s="73"/>
      <c r="D13" s="0" t="n">
        <v>2</v>
      </c>
      <c r="E13" s="115" t="n">
        <v>48.5</v>
      </c>
      <c r="F13" s="116" t="n">
        <v>50</v>
      </c>
      <c r="G13" s="0" t="n">
        <v>2</v>
      </c>
      <c r="H13" s="129" t="n">
        <v>47.75</v>
      </c>
      <c r="I13" s="169" t="n">
        <v>50</v>
      </c>
    </row>
    <row r="14" customFormat="false" ht="12.75" hidden="false" customHeight="false" outlineLevel="0" collapsed="false">
      <c r="C14" s="73"/>
      <c r="D14" s="0" t="n">
        <v>3</v>
      </c>
      <c r="E14" s="115" t="n">
        <v>48.25</v>
      </c>
      <c r="F14" s="116" t="n">
        <v>50</v>
      </c>
      <c r="G14" s="0" t="n">
        <v>3</v>
      </c>
      <c r="H14" s="129" t="n">
        <v>48</v>
      </c>
      <c r="I14" s="169" t="n">
        <v>50</v>
      </c>
    </row>
    <row r="15" customFormat="false" ht="12.75" hidden="false" customHeight="false" outlineLevel="0" collapsed="false">
      <c r="C15" s="73"/>
      <c r="D15" s="0" t="n">
        <v>4</v>
      </c>
      <c r="E15" s="115" t="n">
        <v>48</v>
      </c>
      <c r="F15" s="116" t="n">
        <v>50</v>
      </c>
      <c r="G15" s="0" t="n">
        <v>4</v>
      </c>
      <c r="H15" s="129" t="n">
        <v>48</v>
      </c>
      <c r="I15" s="169" t="n">
        <v>50</v>
      </c>
    </row>
    <row r="16" customFormat="false" ht="12.75" hidden="false" customHeight="false" outlineLevel="0" collapsed="false">
      <c r="C16" s="73"/>
      <c r="D16" s="0" t="n">
        <v>5</v>
      </c>
      <c r="E16" s="115" t="n">
        <v>47.75</v>
      </c>
      <c r="F16" s="116" t="n">
        <v>50</v>
      </c>
      <c r="G16" s="0" t="n">
        <v>5</v>
      </c>
      <c r="H16" s="129"/>
      <c r="I16" s="169"/>
    </row>
    <row r="17" customFormat="false" ht="12.75" hidden="false" customHeight="false" outlineLevel="0" collapsed="false">
      <c r="C17" s="73"/>
      <c r="D17" s="0" t="n">
        <v>6</v>
      </c>
      <c r="E17" s="115"/>
      <c r="F17" s="116"/>
      <c r="G17" s="0" t="n">
        <v>6</v>
      </c>
      <c r="H17" s="129"/>
      <c r="I17" s="169"/>
    </row>
    <row r="18" customFormat="false" ht="12.75" hidden="false" customHeight="false" outlineLevel="0" collapsed="false">
      <c r="C18" s="73"/>
      <c r="D18" s="0" t="n">
        <v>7</v>
      </c>
      <c r="E18" s="115"/>
      <c r="F18" s="116"/>
      <c r="G18" s="0" t="n">
        <v>7</v>
      </c>
      <c r="H18" s="129"/>
      <c r="I18" s="169"/>
    </row>
    <row r="19" customFormat="false" ht="12.75" hidden="false" customHeight="false" outlineLevel="0" collapsed="false">
      <c r="C19" s="73"/>
      <c r="D19" s="0" t="n">
        <v>8</v>
      </c>
      <c r="E19" s="115"/>
      <c r="F19" s="116"/>
      <c r="G19" s="0" t="n">
        <v>8</v>
      </c>
      <c r="H19" s="129"/>
      <c r="I19" s="169"/>
    </row>
    <row r="20" customFormat="false" ht="12.75" hidden="false" customHeight="false" outlineLevel="0" collapsed="false">
      <c r="C20" s="73"/>
      <c r="D20" s="0" t="n">
        <v>9</v>
      </c>
      <c r="E20" s="115"/>
      <c r="F20" s="116"/>
      <c r="G20" s="0" t="n">
        <v>9</v>
      </c>
      <c r="H20" s="129"/>
      <c r="I20" s="169"/>
    </row>
    <row r="21" customFormat="false" ht="12.75" hidden="false" customHeight="false" outlineLevel="0" collapsed="false">
      <c r="C21" s="73"/>
      <c r="D21" s="0" t="n">
        <v>10</v>
      </c>
      <c r="E21" s="115"/>
      <c r="F21" s="116"/>
      <c r="G21" s="0" t="n">
        <v>10</v>
      </c>
      <c r="H21" s="129"/>
      <c r="I21" s="169"/>
    </row>
    <row r="22" customFormat="false" ht="12.75" hidden="false" customHeight="false" outlineLevel="0" collapsed="false">
      <c r="C22" s="73"/>
      <c r="D22" s="0" t="n">
        <v>11</v>
      </c>
      <c r="E22" s="115"/>
      <c r="F22" s="116"/>
      <c r="G22" s="0" t="n">
        <v>11</v>
      </c>
      <c r="H22" s="129"/>
      <c r="I22" s="169"/>
    </row>
    <row r="23" customFormat="false" ht="12.75" hidden="false" customHeight="false" outlineLevel="0" collapsed="false">
      <c r="C23" s="73"/>
      <c r="D23" s="0" t="n">
        <v>12</v>
      </c>
      <c r="E23" s="115"/>
      <c r="F23" s="116"/>
      <c r="G23" s="0" t="n">
        <v>12</v>
      </c>
      <c r="H23" s="129"/>
      <c r="I23" s="169"/>
    </row>
    <row r="24" customFormat="false" ht="12.75" hidden="false" customHeight="false" outlineLevel="0" collapsed="false">
      <c r="C24" s="73"/>
      <c r="D24" s="0" t="n">
        <v>13</v>
      </c>
      <c r="E24" s="115"/>
      <c r="F24" s="116"/>
      <c r="G24" s="0" t="n">
        <v>13</v>
      </c>
      <c r="H24" s="129"/>
      <c r="I24" s="169"/>
    </row>
    <row r="25" customFormat="false" ht="12.75" hidden="false" customHeight="false" outlineLevel="0" collapsed="false">
      <c r="C25" s="73"/>
      <c r="D25" s="0" t="n">
        <v>14</v>
      </c>
      <c r="E25" s="115"/>
      <c r="F25" s="116"/>
      <c r="G25" s="0" t="n">
        <v>14</v>
      </c>
      <c r="H25" s="129"/>
      <c r="I25" s="169"/>
    </row>
    <row r="26" customFormat="false" ht="12.75" hidden="false" customHeight="false" outlineLevel="0" collapsed="false">
      <c r="C26" s="73"/>
      <c r="D26" s="0" t="n">
        <v>15</v>
      </c>
      <c r="E26" s="115"/>
      <c r="F26" s="116"/>
      <c r="G26" s="0" t="n">
        <v>15</v>
      </c>
      <c r="H26" s="129"/>
      <c r="I26" s="169"/>
    </row>
    <row r="27" customFormat="false" ht="12.75" hidden="false" customHeight="false" outlineLevel="0" collapsed="false">
      <c r="C27" s="73"/>
      <c r="E27" s="110"/>
      <c r="F27" s="111"/>
      <c r="H27" s="131"/>
      <c r="I27" s="122"/>
    </row>
    <row r="28" customFormat="false" ht="12.75" hidden="false" customHeight="false" outlineLevel="0" collapsed="false">
      <c r="C28" s="73"/>
      <c r="E28" s="77" t="n">
        <f aca="false">AVERAGE(E12:E26)</f>
        <v>48.1</v>
      </c>
      <c r="F28" s="105" t="n">
        <f aca="false">SUM(F11:F26)</f>
        <v>250</v>
      </c>
      <c r="H28" s="77" t="n">
        <f aca="false">AVERAGE(H12:H26)</f>
        <v>48.0625</v>
      </c>
      <c r="I28" s="132" t="n">
        <f aca="false">SUM(I12:I26)</f>
        <v>200</v>
      </c>
    </row>
    <row r="29" customFormat="false" ht="12.75" hidden="false" customHeight="false" outlineLevel="0" collapsed="false">
      <c r="C29" s="73"/>
      <c r="E29" s="115"/>
      <c r="F29" s="116"/>
      <c r="H29" s="130"/>
      <c r="I29" s="116"/>
    </row>
    <row r="30" customFormat="false" ht="12.75" hidden="false" customHeight="false" outlineLevel="0" collapsed="false">
      <c r="C30" s="73"/>
      <c r="E30" s="115"/>
      <c r="F30" s="116"/>
      <c r="H30" s="130"/>
      <c r="I30" s="116"/>
    </row>
    <row r="31" customFormat="false" ht="12.75" hidden="false" customHeight="false" outlineLevel="0" collapsed="false">
      <c r="C31" s="73"/>
    </row>
    <row r="32" customFormat="false" ht="47.25" hidden="false" customHeight="true" outlineLevel="0" collapsed="false">
      <c r="C32" s="73"/>
      <c r="E32" s="115"/>
      <c r="F32" s="116"/>
      <c r="H32" s="129"/>
      <c r="I32" s="95"/>
      <c r="J32" s="58"/>
    </row>
    <row r="33" customFormat="false" ht="12.75" hidden="false" customHeight="false" outlineLevel="0" collapsed="false">
      <c r="C33" s="73"/>
      <c r="H33" s="115"/>
      <c r="I33" s="116"/>
    </row>
    <row r="34" customFormat="false" ht="13.5" hidden="false" customHeight="false" outlineLevel="0" collapsed="false">
      <c r="C34" s="73" t="s">
        <v>44</v>
      </c>
      <c r="D34" s="82" t="n">
        <f aca="false">-(E28*F28)*16</f>
        <v>-192400</v>
      </c>
      <c r="H34" s="115"/>
      <c r="I34" s="116"/>
    </row>
    <row r="35" customFormat="false" ht="12.75" hidden="false" customHeight="false" outlineLevel="0" collapsed="false">
      <c r="C35" s="73" t="s">
        <v>45</v>
      </c>
      <c r="D35" s="85" t="n">
        <f aca="false">(H28*I28)*16</f>
        <v>153800</v>
      </c>
      <c r="H35" s="115"/>
      <c r="I35" s="116"/>
      <c r="J35" s="78"/>
      <c r="K35" s="79"/>
    </row>
    <row r="36" customFormat="false" ht="12.75" hidden="false" customHeight="false" outlineLevel="0" collapsed="false">
      <c r="C36" s="73"/>
      <c r="D36" s="74" t="n">
        <f aca="false">D35+D34</f>
        <v>-38600</v>
      </c>
      <c r="H36" s="115"/>
      <c r="I36" s="116"/>
      <c r="J36" s="80" t="s">
        <v>33</v>
      </c>
      <c r="K36" s="81"/>
    </row>
    <row r="37" customFormat="false" ht="16.5" hidden="false" customHeight="false" outlineLevel="0" collapsed="false">
      <c r="C37" s="73"/>
      <c r="D37" s="74"/>
      <c r="E37" s="74"/>
      <c r="H37" s="115"/>
      <c r="I37" s="116"/>
      <c r="J37" s="83" t="n">
        <f aca="false">D36+H41</f>
        <v>-76864</v>
      </c>
      <c r="K37" s="84"/>
    </row>
    <row r="38" customFormat="false" ht="41.25" hidden="false" customHeight="true" outlineLevel="0" collapsed="false">
      <c r="C38" s="73"/>
      <c r="D38" s="74"/>
      <c r="H38" s="115"/>
      <c r="I38" s="116"/>
    </row>
    <row r="39" customFormat="false" ht="15.75" hidden="false" customHeight="false" outlineLevel="0" collapsed="false">
      <c r="C39" s="50" t="s">
        <v>63</v>
      </c>
      <c r="D39" s="46" t="s">
        <v>38</v>
      </c>
      <c r="E39" s="0" t="n">
        <v>0</v>
      </c>
      <c r="G39" s="41" t="n">
        <f aca="false">E3</f>
        <v>48.08</v>
      </c>
      <c r="H39" s="74" t="n">
        <f aca="false">(G39*E39)*-16</f>
        <v>-0</v>
      </c>
      <c r="I39" s="116"/>
    </row>
    <row r="40" customFormat="false" ht="12.75" hidden="false" customHeight="false" outlineLevel="0" collapsed="false">
      <c r="C40" s="73"/>
      <c r="D40" s="46" t="s">
        <v>31</v>
      </c>
      <c r="E40" s="60" t="n">
        <v>50</v>
      </c>
      <c r="F40" s="60"/>
      <c r="G40" s="113" t="n">
        <f aca="false">E3-0.25</f>
        <v>47.83</v>
      </c>
      <c r="H40" s="75" t="n">
        <f aca="false">(G40*-E40)*16</f>
        <v>-38264</v>
      </c>
    </row>
    <row r="41" customFormat="false" ht="12" hidden="false" customHeight="true" outlineLevel="0" collapsed="false">
      <c r="C41" s="73"/>
      <c r="E41" s="0" t="n">
        <f aca="false">E40+E39</f>
        <v>50</v>
      </c>
      <c r="H41" s="74" t="n">
        <f aca="false">SUM(H39:H40)</f>
        <v>-38264</v>
      </c>
    </row>
    <row r="42" customFormat="false" ht="12.75" hidden="false" customHeight="true" outlineLevel="0" collapsed="false">
      <c r="C42" s="73"/>
    </row>
    <row r="43" customFormat="false" ht="15.75" hidden="false" customHeight="true" outlineLevel="0" collapsed="false">
      <c r="C43" s="73"/>
    </row>
    <row r="45" customFormat="false" ht="12.75" hidden="false" customHeight="false" outlineLevel="0" collapsed="false">
      <c r="C45" s="37"/>
    </row>
    <row r="46" customFormat="false" ht="12.75" hidden="false" customHeight="false" outlineLevel="0" collapsed="false">
      <c r="B46" s="37"/>
    </row>
    <row r="48" customFormat="false" ht="12.75" hidden="false" customHeight="false" outlineLevel="0" collapsed="false">
      <c r="B48" s="74"/>
    </row>
    <row r="49" customFormat="false" ht="12.75" hidden="false" customHeight="false" outlineLevel="0" collapsed="false">
      <c r="B49" s="74"/>
    </row>
    <row r="50" customFormat="false" ht="12.75" hidden="false" customHeight="false" outlineLevel="0" collapsed="false">
      <c r="A50" s="37"/>
      <c r="B50" s="156"/>
      <c r="D50" s="157"/>
    </row>
    <row r="51" customFormat="false" ht="13.5" hidden="false" customHeight="true" outlineLevel="0" collapsed="false">
      <c r="A51" s="37"/>
      <c r="B51" s="40"/>
    </row>
    <row r="52" customFormat="false" ht="12.75" hidden="false" customHeight="false" outlineLevel="0" collapsed="false">
      <c r="A52" s="37"/>
      <c r="B52" s="74"/>
    </row>
    <row r="53" customFormat="false" ht="12.75" hidden="false" customHeight="false" outlineLevel="0" collapsed="false">
      <c r="A53" s="37"/>
    </row>
    <row r="54" customFormat="false" ht="12.75" hidden="false" customHeight="false" outlineLevel="0" collapsed="false">
      <c r="A54" s="37"/>
    </row>
    <row r="55" customFormat="false" ht="12.75" hidden="false" customHeight="false" outlineLevel="0" collapsed="false">
      <c r="A55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N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5" activeCellId="0" sqref="J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99"/>
    <col collapsed="false" customWidth="true" hidden="false" outlineLevel="0" max="4" min="4" style="0" width="15.56"/>
    <col collapsed="false" customWidth="true" hidden="false" outlineLevel="0" max="9" min="9" style="0" width="11.28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C2" s="38" t="s">
        <v>23</v>
      </c>
      <c r="F2" s="37" t="s">
        <v>42</v>
      </c>
    </row>
    <row r="3" customFormat="false" ht="12.75" hidden="false" customHeight="false" outlineLevel="0" collapsed="false">
      <c r="D3" s="1" t="s">
        <v>24</v>
      </c>
      <c r="E3" s="70" t="n">
        <v>44.54</v>
      </c>
      <c r="L3" s="37" t="s">
        <v>25</v>
      </c>
    </row>
    <row r="4" customFormat="false" ht="12.75" hidden="false" customHeight="false" outlineLevel="0" collapsed="false">
      <c r="D4" s="1"/>
      <c r="E4" s="71"/>
      <c r="L4" s="95" t="s">
        <v>38</v>
      </c>
      <c r="M4" s="0" t="n">
        <v>-100</v>
      </c>
    </row>
    <row r="5" customFormat="false" ht="15.75" hidden="false" customHeight="false" outlineLevel="0" collapsed="false">
      <c r="E5" s="72" t="s">
        <v>26</v>
      </c>
      <c r="F5" s="1" t="s">
        <v>27</v>
      </c>
      <c r="H5" s="72" t="s">
        <v>28</v>
      </c>
      <c r="I5" s="1" t="s">
        <v>27</v>
      </c>
      <c r="L5" s="5" t="s">
        <v>29</v>
      </c>
      <c r="M5" s="0" t="n">
        <v>100</v>
      </c>
    </row>
    <row r="6" customFormat="false" ht="12.75" hidden="false" customHeight="false" outlineLevel="0" collapsed="false">
      <c r="C6" s="73" t="s">
        <v>30</v>
      </c>
      <c r="D6" s="0" t="n">
        <v>1</v>
      </c>
      <c r="E6" s="74" t="n">
        <v>45</v>
      </c>
      <c r="F6" s="5" t="n">
        <v>50</v>
      </c>
      <c r="H6" s="74" t="n">
        <v>44</v>
      </c>
      <c r="I6" s="5" t="n">
        <v>50</v>
      </c>
      <c r="L6" s="5" t="s">
        <v>31</v>
      </c>
      <c r="M6" s="60" t="n">
        <v>-600</v>
      </c>
      <c r="N6" s="60"/>
    </row>
    <row r="7" customFormat="false" ht="12.75" hidden="false" customHeight="false" outlineLevel="0" collapsed="false">
      <c r="C7" s="73"/>
      <c r="D7" s="0" t="n">
        <v>2</v>
      </c>
      <c r="E7" s="74" t="n">
        <v>44</v>
      </c>
      <c r="F7" s="5" t="n">
        <v>50</v>
      </c>
      <c r="H7" s="74" t="n">
        <v>44.5</v>
      </c>
      <c r="I7" s="5" t="n">
        <v>50</v>
      </c>
      <c r="M7" s="58"/>
      <c r="N7" s="58"/>
    </row>
    <row r="8" customFormat="false" ht="12.75" hidden="false" customHeight="false" outlineLevel="0" collapsed="false">
      <c r="C8" s="73"/>
      <c r="D8" s="0" t="n">
        <v>3</v>
      </c>
      <c r="E8" s="74" t="n">
        <v>44</v>
      </c>
      <c r="F8" s="5" t="n">
        <v>50</v>
      </c>
      <c r="H8" s="87" t="n">
        <f aca="false">E3</f>
        <v>44.54</v>
      </c>
      <c r="I8" s="88" t="n">
        <v>50</v>
      </c>
      <c r="J8" s="86" t="s">
        <v>39</v>
      </c>
      <c r="M8" s="0" t="n">
        <f aca="false">SUM(M4:M7)</f>
        <v>-600</v>
      </c>
      <c r="N8" s="0" t="s">
        <v>32</v>
      </c>
    </row>
    <row r="9" customFormat="false" ht="12.75" hidden="false" customHeight="false" outlineLevel="0" collapsed="false">
      <c r="C9" s="73"/>
      <c r="D9" s="0" t="n">
        <v>4</v>
      </c>
      <c r="E9" s="74" t="n">
        <v>44</v>
      </c>
      <c r="F9" s="5" t="n">
        <v>50</v>
      </c>
      <c r="H9" s="87" t="n">
        <v>47.25</v>
      </c>
      <c r="I9" s="88" t="n">
        <v>50</v>
      </c>
      <c r="J9" s="86" t="s">
        <v>43</v>
      </c>
    </row>
    <row r="10" customFormat="false" ht="12.75" hidden="false" customHeight="false" outlineLevel="0" collapsed="false">
      <c r="C10" s="73"/>
      <c r="D10" s="0" t="n">
        <v>5</v>
      </c>
      <c r="E10" s="74" t="n">
        <v>44</v>
      </c>
      <c r="F10" s="5" t="n">
        <v>50</v>
      </c>
      <c r="H10" s="75"/>
      <c r="I10" s="76"/>
    </row>
    <row r="11" customFormat="false" ht="12.75" hidden="false" customHeight="false" outlineLevel="0" collapsed="false">
      <c r="C11" s="73"/>
      <c r="D11" s="0" t="n">
        <v>6</v>
      </c>
      <c r="E11" s="74" t="n">
        <v>44</v>
      </c>
      <c r="F11" s="5" t="n">
        <v>50</v>
      </c>
      <c r="H11" s="74"/>
      <c r="J11" s="58"/>
    </row>
    <row r="12" customFormat="false" ht="12.75" hidden="false" customHeight="false" outlineLevel="0" collapsed="false">
      <c r="C12" s="73"/>
      <c r="D12" s="0" t="n">
        <v>7</v>
      </c>
      <c r="E12" s="74" t="n">
        <v>43.25</v>
      </c>
      <c r="F12" s="5" t="n">
        <v>50</v>
      </c>
      <c r="H12" s="74" t="n">
        <f aca="false">AVERAGE(H6:H10)</f>
        <v>45.0725</v>
      </c>
      <c r="I12" s="5" t="n">
        <f aca="false">SUM(I6:I10)</f>
        <v>200</v>
      </c>
    </row>
    <row r="13" customFormat="false" ht="12.75" hidden="false" customHeight="false" outlineLevel="0" collapsed="false">
      <c r="C13" s="73"/>
      <c r="D13" s="0" t="n">
        <v>8</v>
      </c>
      <c r="E13" s="74" t="n">
        <v>43</v>
      </c>
      <c r="F13" s="5" t="n">
        <v>50</v>
      </c>
      <c r="H13" s="74"/>
    </row>
    <row r="14" customFormat="false" ht="12.75" hidden="false" customHeight="false" outlineLevel="0" collapsed="false">
      <c r="D14" s="0" t="n">
        <v>9</v>
      </c>
      <c r="E14" s="74" t="n">
        <v>43.75</v>
      </c>
      <c r="F14" s="5" t="n">
        <v>50</v>
      </c>
      <c r="H14" s="74"/>
    </row>
    <row r="15" customFormat="false" ht="12.75" hidden="false" customHeight="false" outlineLevel="0" collapsed="false">
      <c r="D15" s="0" t="n">
        <v>10</v>
      </c>
      <c r="E15" s="74" t="n">
        <v>45</v>
      </c>
      <c r="F15" s="5" t="n">
        <v>50</v>
      </c>
      <c r="H15" s="74"/>
    </row>
    <row r="16" customFormat="false" ht="12.75" hidden="false" customHeight="false" outlineLevel="0" collapsed="false">
      <c r="D16" s="0" t="n">
        <v>11</v>
      </c>
      <c r="E16" s="74" t="n">
        <v>45</v>
      </c>
      <c r="F16" s="5" t="n">
        <v>50</v>
      </c>
      <c r="H16" s="74"/>
    </row>
    <row r="17" customFormat="false" ht="12.75" hidden="false" customHeight="false" outlineLevel="0" collapsed="false">
      <c r="D17" s="0" t="n">
        <v>12</v>
      </c>
      <c r="E17" s="74" t="n">
        <v>47</v>
      </c>
      <c r="F17" s="5" t="n">
        <v>50</v>
      </c>
      <c r="H17" s="74"/>
    </row>
    <row r="18" customFormat="false" ht="12.75" hidden="false" customHeight="false" outlineLevel="0" collapsed="false">
      <c r="D18" s="0" t="n">
        <v>13</v>
      </c>
      <c r="E18" s="74" t="n">
        <v>46</v>
      </c>
      <c r="F18" s="5" t="n">
        <v>50</v>
      </c>
      <c r="H18" s="74"/>
    </row>
    <row r="19" customFormat="false" ht="12.75" hidden="false" customHeight="false" outlineLevel="0" collapsed="false">
      <c r="D19" s="0" t="n">
        <v>14</v>
      </c>
      <c r="E19" s="75" t="n">
        <v>45.5</v>
      </c>
      <c r="F19" s="76" t="n">
        <v>50</v>
      </c>
      <c r="H19" s="74"/>
    </row>
    <row r="20" customFormat="false" ht="12.75" hidden="false" customHeight="false" outlineLevel="0" collapsed="false">
      <c r="E20" s="74"/>
      <c r="H20" s="74"/>
    </row>
    <row r="21" customFormat="false" ht="13.5" hidden="false" customHeight="false" outlineLevel="0" collapsed="false">
      <c r="E21" s="74" t="n">
        <f aca="false">AVERAGE(E6:E19)</f>
        <v>44.5357142857143</v>
      </c>
      <c r="F21" s="5" t="n">
        <f aca="false">SUM(F6:F19)</f>
        <v>700</v>
      </c>
      <c r="H21" s="74"/>
    </row>
    <row r="22" customFormat="false" ht="12.75" hidden="false" customHeight="false" outlineLevel="0" collapsed="false">
      <c r="E22" s="74"/>
      <c r="H22" s="74"/>
      <c r="L22" s="96"/>
      <c r="M22" s="97"/>
    </row>
    <row r="23" customFormat="false" ht="12.75" hidden="false" customHeight="false" outlineLevel="0" collapsed="false">
      <c r="E23" s="74"/>
      <c r="H23" s="74"/>
      <c r="L23" s="98" t="s">
        <v>33</v>
      </c>
      <c r="M23" s="99"/>
    </row>
    <row r="24" customFormat="false" ht="16.5" hidden="false" customHeight="false" outlineLevel="0" collapsed="false">
      <c r="C24" s="73" t="s">
        <v>44</v>
      </c>
      <c r="D24" s="82" t="n">
        <f aca="false">-(E21*F21)*16</f>
        <v>-498800</v>
      </c>
      <c r="E24" s="74"/>
      <c r="H24" s="74"/>
      <c r="L24" s="83" t="n">
        <f aca="false">I31+D26</f>
        <v>4552</v>
      </c>
      <c r="M24" s="100"/>
    </row>
    <row r="25" customFormat="false" ht="12.75" hidden="false" customHeight="false" outlineLevel="0" collapsed="false">
      <c r="C25" s="73" t="s">
        <v>45</v>
      </c>
      <c r="D25" s="85" t="n">
        <f aca="false">(H12*I12)*16</f>
        <v>144232</v>
      </c>
      <c r="E25" s="75"/>
      <c r="H25" s="74"/>
    </row>
    <row r="26" customFormat="false" ht="12.75" hidden="false" customHeight="false" outlineLevel="0" collapsed="false">
      <c r="D26" s="74" t="n">
        <f aca="false">D25+D24</f>
        <v>-354568</v>
      </c>
      <c r="E26" s="74"/>
      <c r="H26" s="74"/>
    </row>
    <row r="27" customFormat="false" ht="12.75" hidden="false" customHeight="false" outlineLevel="0" collapsed="false">
      <c r="D27" s="74"/>
      <c r="E27" s="74"/>
      <c r="H27" s="74"/>
      <c r="L27" s="89" t="s">
        <v>40</v>
      </c>
      <c r="M27" s="90"/>
    </row>
    <row r="28" customFormat="false" ht="15.75" hidden="false" customHeight="false" outlineLevel="0" collapsed="false">
      <c r="D28" s="74"/>
      <c r="E28" s="74"/>
      <c r="H28" s="74"/>
      <c r="L28" s="91" t="n">
        <f aca="false">(FEB6!E3-FEB7!E3)*800</f>
        <v>2768</v>
      </c>
      <c r="M28" s="101"/>
    </row>
    <row r="29" customFormat="false" ht="12.75" hidden="false" customHeight="false" outlineLevel="0" collapsed="false">
      <c r="B29" s="37" t="s">
        <v>36</v>
      </c>
      <c r="C29" s="37"/>
      <c r="D29" s="46" t="s">
        <v>29</v>
      </c>
      <c r="E29" s="0" t="n">
        <f aca="false">M5</f>
        <v>100</v>
      </c>
      <c r="G29" s="74" t="n">
        <f aca="false">E3-0.25</f>
        <v>44.29</v>
      </c>
      <c r="I29" s="74" t="n">
        <f aca="false">(-G29*E29)*16</f>
        <v>-70864</v>
      </c>
      <c r="L29" s="102"/>
      <c r="M29" s="103"/>
    </row>
    <row r="30" customFormat="false" ht="12.75" hidden="false" customHeight="false" outlineLevel="0" collapsed="false">
      <c r="D30" s="46" t="s">
        <v>31</v>
      </c>
      <c r="E30" s="60" t="n">
        <f aca="false">M6</f>
        <v>-600</v>
      </c>
      <c r="F30" s="60"/>
      <c r="G30" s="75" t="n">
        <f aca="false">E3+0.25</f>
        <v>44.79</v>
      </c>
      <c r="H30" s="60"/>
      <c r="I30" s="75" t="n">
        <f aca="false">(-G30*E30)*16</f>
        <v>429984</v>
      </c>
    </row>
    <row r="31" customFormat="false" ht="12.75" hidden="false" customHeight="false" outlineLevel="0" collapsed="false">
      <c r="E31" s="0" t="n">
        <f aca="false">E30+E29</f>
        <v>-500</v>
      </c>
      <c r="F31" s="0" t="s">
        <v>32</v>
      </c>
      <c r="I31" s="74" t="n">
        <f aca="false">SUM(I29:I30)</f>
        <v>359120</v>
      </c>
    </row>
    <row r="32" customFormat="false" ht="12.75" hidden="false" customHeight="false" outlineLevel="0" collapsed="false">
      <c r="E32" s="74"/>
      <c r="L32" s="89" t="s">
        <v>41</v>
      </c>
      <c r="M32" s="90"/>
    </row>
    <row r="33" customFormat="false" ht="15.75" hidden="false" customHeight="false" outlineLevel="0" collapsed="false">
      <c r="L33" s="91" t="n">
        <f aca="false">(FEB6!E3-FEB7!E3)*(800*2)</f>
        <v>5536</v>
      </c>
      <c r="M33" s="101"/>
    </row>
    <row r="34" customFormat="false" ht="12.75" hidden="false" customHeight="false" outlineLevel="0" collapsed="false">
      <c r="J34" s="58"/>
      <c r="L34" s="102"/>
      <c r="M34" s="103"/>
    </row>
    <row r="35" customFormat="false" ht="12.75" hidden="false" customHeight="false" outlineLevel="0" collapsed="false">
      <c r="J35" s="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9: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0.13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6.56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164" t="n">
        <v>36979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44.28</v>
      </c>
      <c r="L3" s="95" t="s">
        <v>38</v>
      </c>
      <c r="M3" s="0" t="n">
        <v>-100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0</v>
      </c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  <c r="L5" s="5" t="s">
        <v>31</v>
      </c>
      <c r="M5" s="60" t="n">
        <v>50</v>
      </c>
      <c r="N5" s="60"/>
    </row>
    <row r="6" customFormat="false" ht="15.75" hidden="false" customHeight="false" outlineLevel="0" collapsed="false">
      <c r="C6" s="50"/>
      <c r="E6" s="74"/>
      <c r="F6" s="5"/>
      <c r="H6" s="77"/>
      <c r="I6" s="105"/>
      <c r="M6" s="58"/>
      <c r="N6" s="58"/>
    </row>
    <row r="7" customFormat="false" ht="12.75" hidden="false" customHeight="false" outlineLevel="0" collapsed="false">
      <c r="C7" s="73"/>
      <c r="E7" s="74"/>
      <c r="F7" s="5"/>
      <c r="H7" s="77"/>
      <c r="I7" s="105"/>
      <c r="M7" s="0" t="n">
        <f aca="false">SUM(M3:M6)</f>
        <v>-50</v>
      </c>
      <c r="N7" s="104" t="s">
        <v>48</v>
      </c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</row>
    <row r="11" customFormat="false" ht="12.75" hidden="false" customHeight="false" outlineLevel="0" collapsed="false">
      <c r="C11" s="73"/>
      <c r="F11" s="116"/>
      <c r="H11" s="129"/>
      <c r="I11" s="95"/>
    </row>
    <row r="12" customFormat="false" ht="12.75" hidden="false" customHeight="false" outlineLevel="0" collapsed="false">
      <c r="C12" s="73"/>
      <c r="D12" s="0" t="n">
        <v>1</v>
      </c>
      <c r="E12" s="115" t="n">
        <v>44</v>
      </c>
      <c r="F12" s="116" t="n">
        <v>50</v>
      </c>
      <c r="G12" s="0" t="n">
        <v>1</v>
      </c>
      <c r="H12" s="129" t="n">
        <v>43.5</v>
      </c>
      <c r="I12" s="169" t="n">
        <v>50</v>
      </c>
    </row>
    <row r="13" customFormat="false" ht="12.75" hidden="false" customHeight="false" outlineLevel="0" collapsed="false">
      <c r="C13" s="73"/>
      <c r="D13" s="0" t="n">
        <v>2</v>
      </c>
      <c r="E13" s="115" t="n">
        <v>43</v>
      </c>
      <c r="F13" s="116" t="n">
        <v>50</v>
      </c>
      <c r="G13" s="0" t="n">
        <v>2</v>
      </c>
      <c r="H13" s="129" t="n">
        <v>43.75</v>
      </c>
      <c r="I13" s="169" t="n">
        <v>50</v>
      </c>
    </row>
    <row r="14" customFormat="false" ht="12.75" hidden="false" customHeight="false" outlineLevel="0" collapsed="false">
      <c r="C14" s="73"/>
      <c r="D14" s="0" t="n">
        <v>3</v>
      </c>
      <c r="E14" s="115" t="n">
        <v>43.75</v>
      </c>
      <c r="F14" s="116" t="n">
        <v>50</v>
      </c>
      <c r="G14" s="0" t="n">
        <v>3</v>
      </c>
      <c r="H14" s="129" t="n">
        <v>44</v>
      </c>
      <c r="I14" s="169" t="n">
        <v>50</v>
      </c>
    </row>
    <row r="15" customFormat="false" ht="12.75" hidden="false" customHeight="false" outlineLevel="0" collapsed="false">
      <c r="C15" s="73"/>
      <c r="D15" s="0" t="n">
        <v>4</v>
      </c>
      <c r="E15" s="115" t="n">
        <v>46.25</v>
      </c>
      <c r="F15" s="116" t="n">
        <v>50</v>
      </c>
      <c r="G15" s="0" t="n">
        <v>4</v>
      </c>
      <c r="H15" s="129" t="n">
        <v>44</v>
      </c>
      <c r="I15" s="169" t="n">
        <v>50</v>
      </c>
    </row>
    <row r="16" customFormat="false" ht="12.75" hidden="false" customHeight="false" outlineLevel="0" collapsed="false">
      <c r="C16" s="73"/>
      <c r="D16" s="0" t="n">
        <v>5</v>
      </c>
      <c r="E16" s="115" t="n">
        <v>46.25</v>
      </c>
      <c r="F16" s="116" t="n">
        <v>50</v>
      </c>
      <c r="G16" s="0" t="n">
        <v>5</v>
      </c>
      <c r="H16" s="129"/>
      <c r="I16" s="169"/>
    </row>
    <row r="17" customFormat="false" ht="12.75" hidden="false" customHeight="false" outlineLevel="0" collapsed="false">
      <c r="C17" s="73"/>
      <c r="D17" s="0" t="n">
        <v>6</v>
      </c>
      <c r="E17" s="115"/>
      <c r="F17" s="116"/>
      <c r="G17" s="0" t="n">
        <v>6</v>
      </c>
      <c r="H17" s="129"/>
      <c r="I17" s="169"/>
    </row>
    <row r="18" customFormat="false" ht="12.75" hidden="false" customHeight="false" outlineLevel="0" collapsed="false">
      <c r="C18" s="73"/>
      <c r="D18" s="0" t="n">
        <v>7</v>
      </c>
      <c r="E18" s="115"/>
      <c r="F18" s="116"/>
      <c r="G18" s="0" t="n">
        <v>7</v>
      </c>
      <c r="H18" s="129"/>
      <c r="I18" s="169"/>
    </row>
    <row r="19" customFormat="false" ht="12.75" hidden="false" customHeight="false" outlineLevel="0" collapsed="false">
      <c r="C19" s="73"/>
      <c r="D19" s="0" t="n">
        <v>8</v>
      </c>
      <c r="E19" s="115"/>
      <c r="F19" s="116"/>
      <c r="G19" s="0" t="n">
        <v>8</v>
      </c>
      <c r="H19" s="129"/>
      <c r="I19" s="169"/>
    </row>
    <row r="20" customFormat="false" ht="12.75" hidden="false" customHeight="false" outlineLevel="0" collapsed="false">
      <c r="C20" s="73"/>
      <c r="D20" s="0" t="n">
        <v>9</v>
      </c>
      <c r="E20" s="115"/>
      <c r="F20" s="116"/>
      <c r="G20" s="0" t="n">
        <v>9</v>
      </c>
      <c r="H20" s="129"/>
      <c r="I20" s="169"/>
    </row>
    <row r="21" customFormat="false" ht="12.75" hidden="false" customHeight="false" outlineLevel="0" collapsed="false">
      <c r="C21" s="73"/>
      <c r="D21" s="0" t="n">
        <v>10</v>
      </c>
      <c r="E21" s="115"/>
      <c r="F21" s="116"/>
      <c r="G21" s="0" t="n">
        <v>10</v>
      </c>
      <c r="H21" s="129"/>
      <c r="I21" s="169"/>
    </row>
    <row r="22" customFormat="false" ht="12.75" hidden="false" customHeight="false" outlineLevel="0" collapsed="false">
      <c r="C22" s="73"/>
      <c r="D22" s="0" t="n">
        <v>11</v>
      </c>
      <c r="E22" s="115"/>
      <c r="F22" s="116"/>
      <c r="G22" s="0" t="n">
        <v>11</v>
      </c>
      <c r="H22" s="129"/>
      <c r="I22" s="169"/>
    </row>
    <row r="23" customFormat="false" ht="12.75" hidden="false" customHeight="false" outlineLevel="0" collapsed="false">
      <c r="C23" s="73"/>
      <c r="D23" s="0" t="n">
        <v>12</v>
      </c>
      <c r="E23" s="115"/>
      <c r="F23" s="116"/>
      <c r="G23" s="0" t="n">
        <v>12</v>
      </c>
      <c r="H23" s="129"/>
      <c r="I23" s="169"/>
    </row>
    <row r="24" customFormat="false" ht="12.75" hidden="false" customHeight="false" outlineLevel="0" collapsed="false">
      <c r="C24" s="73"/>
      <c r="D24" s="0" t="n">
        <v>13</v>
      </c>
      <c r="E24" s="115"/>
      <c r="F24" s="116"/>
      <c r="G24" s="0" t="n">
        <v>13</v>
      </c>
      <c r="H24" s="129"/>
      <c r="I24" s="169"/>
    </row>
    <row r="25" customFormat="false" ht="12.75" hidden="false" customHeight="false" outlineLevel="0" collapsed="false">
      <c r="C25" s="73"/>
      <c r="D25" s="0" t="n">
        <v>14</v>
      </c>
      <c r="E25" s="115"/>
      <c r="F25" s="116"/>
      <c r="G25" s="0" t="n">
        <v>14</v>
      </c>
      <c r="H25" s="129"/>
      <c r="I25" s="169"/>
    </row>
    <row r="26" customFormat="false" ht="12.75" hidden="false" customHeight="false" outlineLevel="0" collapsed="false">
      <c r="C26" s="73"/>
      <c r="D26" s="0" t="n">
        <v>15</v>
      </c>
      <c r="E26" s="115"/>
      <c r="F26" s="116"/>
      <c r="G26" s="0" t="n">
        <v>15</v>
      </c>
      <c r="H26" s="129"/>
      <c r="I26" s="169"/>
    </row>
    <row r="27" customFormat="false" ht="12.75" hidden="false" customHeight="false" outlineLevel="0" collapsed="false">
      <c r="C27" s="73"/>
      <c r="E27" s="110"/>
      <c r="F27" s="111"/>
      <c r="H27" s="131"/>
      <c r="I27" s="122"/>
    </row>
    <row r="28" customFormat="false" ht="12.75" hidden="false" customHeight="false" outlineLevel="0" collapsed="false">
      <c r="C28" s="73"/>
      <c r="E28" s="77" t="n">
        <f aca="false">AVERAGE(E12:E26)</f>
        <v>44.65</v>
      </c>
      <c r="F28" s="105" t="n">
        <f aca="false">SUM(F11:F26)</f>
        <v>250</v>
      </c>
      <c r="H28" s="77" t="n">
        <f aca="false">AVERAGE(H12:H26)</f>
        <v>43.8125</v>
      </c>
      <c r="I28" s="132" t="n">
        <f aca="false">SUM(I12:I26)</f>
        <v>200</v>
      </c>
    </row>
    <row r="29" customFormat="false" ht="12.75" hidden="false" customHeight="false" outlineLevel="0" collapsed="false">
      <c r="C29" s="73"/>
      <c r="E29" s="115"/>
      <c r="F29" s="116"/>
      <c r="H29" s="130"/>
      <c r="I29" s="116"/>
    </row>
    <row r="30" customFormat="false" ht="12.75" hidden="false" customHeight="false" outlineLevel="0" collapsed="false">
      <c r="C30" s="73"/>
      <c r="E30" s="115"/>
      <c r="F30" s="116"/>
      <c r="H30" s="130"/>
      <c r="I30" s="116"/>
    </row>
    <row r="31" customFormat="false" ht="12.75" hidden="false" customHeight="false" outlineLevel="0" collapsed="false">
      <c r="C31" s="73"/>
    </row>
    <row r="32" customFormat="false" ht="47.25" hidden="false" customHeight="true" outlineLevel="0" collapsed="false">
      <c r="C32" s="73"/>
      <c r="E32" s="115"/>
      <c r="F32" s="116"/>
      <c r="H32" s="129"/>
      <c r="I32" s="95"/>
      <c r="J32" s="58"/>
    </row>
    <row r="33" customFormat="false" ht="12.75" hidden="false" customHeight="false" outlineLevel="0" collapsed="false">
      <c r="C33" s="73"/>
      <c r="H33" s="115"/>
      <c r="I33" s="116"/>
    </row>
    <row r="34" customFormat="false" ht="13.5" hidden="false" customHeight="false" outlineLevel="0" collapsed="false">
      <c r="C34" s="73" t="s">
        <v>44</v>
      </c>
      <c r="D34" s="82" t="n">
        <f aca="false">-(E28*F28)*16</f>
        <v>-178600</v>
      </c>
      <c r="H34" s="115"/>
      <c r="I34" s="116"/>
    </row>
    <row r="35" customFormat="false" ht="12.75" hidden="false" customHeight="false" outlineLevel="0" collapsed="false">
      <c r="C35" s="73" t="s">
        <v>45</v>
      </c>
      <c r="D35" s="85" t="n">
        <f aca="false">(H28*I28)*16</f>
        <v>140200</v>
      </c>
      <c r="H35" s="115"/>
      <c r="I35" s="116"/>
      <c r="J35" s="78"/>
      <c r="K35" s="79"/>
    </row>
    <row r="36" customFormat="false" ht="12.75" hidden="false" customHeight="false" outlineLevel="0" collapsed="false">
      <c r="C36" s="73"/>
      <c r="D36" s="74" t="n">
        <f aca="false">D35+D34</f>
        <v>-38400</v>
      </c>
      <c r="H36" s="115"/>
      <c r="I36" s="116"/>
      <c r="J36" s="80" t="s">
        <v>33</v>
      </c>
      <c r="K36" s="81"/>
    </row>
    <row r="37" customFormat="false" ht="16.5" hidden="false" customHeight="false" outlineLevel="0" collapsed="false">
      <c r="C37" s="73"/>
      <c r="D37" s="74"/>
      <c r="E37" s="74"/>
      <c r="H37" s="115"/>
      <c r="I37" s="116"/>
      <c r="J37" s="83" t="n">
        <f aca="false">D36+H41</f>
        <v>-73624</v>
      </c>
      <c r="K37" s="84"/>
    </row>
    <row r="38" customFormat="false" ht="41.25" hidden="false" customHeight="true" outlineLevel="0" collapsed="false">
      <c r="C38" s="73"/>
      <c r="D38" s="74"/>
      <c r="H38" s="115"/>
      <c r="I38" s="116"/>
    </row>
    <row r="39" customFormat="false" ht="15.75" hidden="false" customHeight="false" outlineLevel="0" collapsed="false">
      <c r="C39" s="50" t="s">
        <v>63</v>
      </c>
      <c r="D39" s="46" t="s">
        <v>38</v>
      </c>
      <c r="E39" s="0" t="n">
        <v>0</v>
      </c>
      <c r="G39" s="41" t="n">
        <f aca="false">E3</f>
        <v>44.28</v>
      </c>
      <c r="H39" s="74" t="n">
        <f aca="false">(G39*E39)*-16</f>
        <v>-0</v>
      </c>
      <c r="I39" s="116"/>
    </row>
    <row r="40" customFormat="false" ht="12.75" hidden="false" customHeight="false" outlineLevel="0" collapsed="false">
      <c r="C40" s="73"/>
      <c r="D40" s="46" t="s">
        <v>31</v>
      </c>
      <c r="E40" s="60" t="n">
        <v>50</v>
      </c>
      <c r="F40" s="60"/>
      <c r="G40" s="113" t="n">
        <f aca="false">E3-0.25</f>
        <v>44.03</v>
      </c>
      <c r="H40" s="75" t="n">
        <f aca="false">(G40*-E40)*16</f>
        <v>-35224</v>
      </c>
    </row>
    <row r="41" customFormat="false" ht="12" hidden="false" customHeight="true" outlineLevel="0" collapsed="false">
      <c r="C41" s="73"/>
      <c r="E41" s="0" t="n">
        <f aca="false">E40+E39</f>
        <v>50</v>
      </c>
      <c r="H41" s="74" t="n">
        <f aca="false">SUM(H39:H40)</f>
        <v>-35224</v>
      </c>
    </row>
    <row r="42" customFormat="false" ht="12.75" hidden="false" customHeight="true" outlineLevel="0" collapsed="false">
      <c r="C42" s="73"/>
    </row>
    <row r="43" customFormat="false" ht="15.75" hidden="false" customHeight="true" outlineLevel="0" collapsed="false">
      <c r="C43" s="73"/>
    </row>
    <row r="45" customFormat="false" ht="12.75" hidden="false" customHeight="false" outlineLevel="0" collapsed="false">
      <c r="C45" s="37"/>
    </row>
    <row r="46" customFormat="false" ht="12.75" hidden="false" customHeight="false" outlineLevel="0" collapsed="false">
      <c r="B46" s="37"/>
    </row>
    <row r="48" customFormat="false" ht="12.75" hidden="false" customHeight="false" outlineLevel="0" collapsed="false">
      <c r="B48" s="74"/>
    </row>
    <row r="49" customFormat="false" ht="12.75" hidden="false" customHeight="false" outlineLevel="0" collapsed="false">
      <c r="B49" s="74"/>
    </row>
    <row r="50" customFormat="false" ht="12.75" hidden="false" customHeight="false" outlineLevel="0" collapsed="false">
      <c r="A50" s="37"/>
      <c r="B50" s="156"/>
      <c r="D50" s="157"/>
    </row>
    <row r="51" customFormat="false" ht="13.5" hidden="false" customHeight="true" outlineLevel="0" collapsed="false">
      <c r="A51" s="37"/>
      <c r="B51" s="40"/>
    </row>
    <row r="52" customFormat="false" ht="12.75" hidden="false" customHeight="false" outlineLevel="0" collapsed="false">
      <c r="A52" s="37"/>
      <c r="B52" s="74"/>
    </row>
    <row r="53" customFormat="false" ht="12.75" hidden="false" customHeight="false" outlineLevel="0" collapsed="false">
      <c r="A53" s="37"/>
    </row>
    <row r="54" customFormat="false" ht="12.75" hidden="false" customHeight="false" outlineLevel="0" collapsed="false">
      <c r="A54" s="37"/>
    </row>
    <row r="55" customFormat="false" ht="12.75" hidden="false" customHeight="false" outlineLevel="0" collapsed="false">
      <c r="A55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55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H38" activeCellId="0" sqref="H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0.13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6.56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164" t="n">
        <v>36980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43.36</v>
      </c>
      <c r="L3" s="95" t="s">
        <v>38</v>
      </c>
      <c r="M3" s="0" t="n">
        <v>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0</v>
      </c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  <c r="L5" s="5" t="s">
        <v>31</v>
      </c>
      <c r="M5" s="60" t="n">
        <v>50</v>
      </c>
      <c r="N5" s="60"/>
    </row>
    <row r="6" customFormat="false" ht="15.75" hidden="false" customHeight="false" outlineLevel="0" collapsed="false">
      <c r="C6" s="50"/>
      <c r="E6" s="74"/>
      <c r="F6" s="5"/>
      <c r="H6" s="77"/>
      <c r="I6" s="105"/>
      <c r="M6" s="58"/>
      <c r="N6" s="58"/>
    </row>
    <row r="7" customFormat="false" ht="12.75" hidden="false" customHeight="false" outlineLevel="0" collapsed="false">
      <c r="C7" s="73"/>
      <c r="E7" s="74"/>
      <c r="F7" s="5"/>
      <c r="H7" s="77"/>
      <c r="I7" s="105"/>
      <c r="M7" s="0" t="n">
        <f aca="false">SUM(M3:M6)</f>
        <v>50</v>
      </c>
      <c r="N7" s="104" t="s">
        <v>48</v>
      </c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</row>
    <row r="11" customFormat="false" ht="12.75" hidden="false" customHeight="false" outlineLevel="0" collapsed="false">
      <c r="C11" s="73"/>
      <c r="F11" s="116"/>
      <c r="H11" s="129"/>
      <c r="I11" s="95"/>
    </row>
    <row r="12" customFormat="false" ht="12.75" hidden="false" customHeight="false" outlineLevel="0" collapsed="false">
      <c r="C12" s="73"/>
      <c r="D12" s="0" t="n">
        <v>1</v>
      </c>
      <c r="E12" s="115" t="n">
        <v>43.25</v>
      </c>
      <c r="F12" s="116" t="n">
        <v>50</v>
      </c>
      <c r="G12" s="0" t="n">
        <v>1</v>
      </c>
      <c r="H12" s="129" t="n">
        <v>42.5</v>
      </c>
      <c r="I12" s="169" t="n">
        <v>50</v>
      </c>
    </row>
    <row r="13" customFormat="false" ht="12.75" hidden="false" customHeight="false" outlineLevel="0" collapsed="false">
      <c r="C13" s="73"/>
      <c r="D13" s="0" t="n">
        <v>2</v>
      </c>
      <c r="E13" s="115" t="n">
        <v>43.25</v>
      </c>
      <c r="F13" s="116" t="n">
        <v>50</v>
      </c>
      <c r="G13" s="0" t="n">
        <v>2</v>
      </c>
      <c r="H13" s="129" t="n">
        <v>43.5</v>
      </c>
      <c r="I13" s="169" t="n">
        <v>50</v>
      </c>
    </row>
    <row r="14" customFormat="false" ht="12.75" hidden="false" customHeight="false" outlineLevel="0" collapsed="false">
      <c r="C14" s="73"/>
      <c r="D14" s="0" t="n">
        <v>3</v>
      </c>
      <c r="E14" s="115" t="n">
        <v>44.25</v>
      </c>
      <c r="F14" s="116" t="n">
        <v>50</v>
      </c>
      <c r="G14" s="0" t="n">
        <v>3</v>
      </c>
      <c r="H14" s="129" t="n">
        <v>43.25</v>
      </c>
      <c r="I14" s="169" t="n">
        <v>50</v>
      </c>
    </row>
    <row r="15" customFormat="false" ht="12.75" hidden="false" customHeight="false" outlineLevel="0" collapsed="false">
      <c r="C15" s="73"/>
      <c r="D15" s="0" t="n">
        <v>4</v>
      </c>
      <c r="E15" s="115"/>
      <c r="F15" s="116"/>
      <c r="G15" s="0" t="n">
        <v>4</v>
      </c>
      <c r="H15" s="129" t="n">
        <v>43.5</v>
      </c>
      <c r="I15" s="169" t="n">
        <v>50</v>
      </c>
    </row>
    <row r="16" customFormat="false" ht="12.75" hidden="false" customHeight="false" outlineLevel="0" collapsed="false">
      <c r="C16" s="73"/>
      <c r="D16" s="0" t="n">
        <v>5</v>
      </c>
      <c r="E16" s="115"/>
      <c r="F16" s="116"/>
      <c r="G16" s="0" t="n">
        <v>5</v>
      </c>
      <c r="H16" s="129"/>
      <c r="I16" s="169"/>
    </row>
    <row r="17" customFormat="false" ht="12.75" hidden="false" customHeight="false" outlineLevel="0" collapsed="false">
      <c r="C17" s="73"/>
      <c r="D17" s="0" t="n">
        <v>6</v>
      </c>
      <c r="E17" s="115"/>
      <c r="F17" s="116"/>
      <c r="G17" s="0" t="n">
        <v>6</v>
      </c>
      <c r="H17" s="129"/>
      <c r="I17" s="169"/>
    </row>
    <row r="18" customFormat="false" ht="12.75" hidden="false" customHeight="false" outlineLevel="0" collapsed="false">
      <c r="C18" s="73"/>
      <c r="D18" s="0" t="n">
        <v>7</v>
      </c>
      <c r="E18" s="115"/>
      <c r="F18" s="116"/>
      <c r="G18" s="0" t="n">
        <v>7</v>
      </c>
      <c r="H18" s="129"/>
      <c r="I18" s="169"/>
    </row>
    <row r="19" customFormat="false" ht="12.75" hidden="false" customHeight="false" outlineLevel="0" collapsed="false">
      <c r="C19" s="73"/>
      <c r="D19" s="0" t="n">
        <v>8</v>
      </c>
      <c r="E19" s="115"/>
      <c r="F19" s="116"/>
      <c r="G19" s="0" t="n">
        <v>8</v>
      </c>
      <c r="H19" s="129"/>
      <c r="I19" s="169"/>
    </row>
    <row r="20" customFormat="false" ht="12.75" hidden="false" customHeight="false" outlineLevel="0" collapsed="false">
      <c r="C20" s="73"/>
      <c r="D20" s="0" t="n">
        <v>9</v>
      </c>
      <c r="E20" s="115"/>
      <c r="F20" s="116"/>
      <c r="G20" s="0" t="n">
        <v>9</v>
      </c>
      <c r="H20" s="129"/>
      <c r="I20" s="169"/>
    </row>
    <row r="21" customFormat="false" ht="12.75" hidden="false" customHeight="false" outlineLevel="0" collapsed="false">
      <c r="C21" s="73"/>
      <c r="D21" s="0" t="n">
        <v>10</v>
      </c>
      <c r="E21" s="115"/>
      <c r="F21" s="116"/>
      <c r="G21" s="0" t="n">
        <v>10</v>
      </c>
      <c r="H21" s="129"/>
      <c r="I21" s="169"/>
    </row>
    <row r="22" customFormat="false" ht="12.75" hidden="false" customHeight="false" outlineLevel="0" collapsed="false">
      <c r="C22" s="73"/>
      <c r="D22" s="0" t="n">
        <v>11</v>
      </c>
      <c r="E22" s="115"/>
      <c r="F22" s="116"/>
      <c r="G22" s="0" t="n">
        <v>11</v>
      </c>
      <c r="H22" s="129"/>
      <c r="I22" s="169"/>
    </row>
    <row r="23" customFormat="false" ht="12.75" hidden="false" customHeight="false" outlineLevel="0" collapsed="false">
      <c r="C23" s="73"/>
      <c r="D23" s="0" t="n">
        <v>12</v>
      </c>
      <c r="E23" s="115"/>
      <c r="F23" s="116"/>
      <c r="G23" s="0" t="n">
        <v>12</v>
      </c>
      <c r="H23" s="129"/>
      <c r="I23" s="169"/>
    </row>
    <row r="24" customFormat="false" ht="12.75" hidden="false" customHeight="false" outlineLevel="0" collapsed="false">
      <c r="C24" s="73"/>
      <c r="D24" s="0" t="n">
        <v>13</v>
      </c>
      <c r="E24" s="115"/>
      <c r="F24" s="116"/>
      <c r="G24" s="0" t="n">
        <v>13</v>
      </c>
      <c r="H24" s="129"/>
      <c r="I24" s="169"/>
    </row>
    <row r="25" customFormat="false" ht="12.75" hidden="false" customHeight="false" outlineLevel="0" collapsed="false">
      <c r="C25" s="73"/>
      <c r="D25" s="0" t="n">
        <v>14</v>
      </c>
      <c r="E25" s="115"/>
      <c r="F25" s="116"/>
      <c r="G25" s="0" t="n">
        <v>14</v>
      </c>
      <c r="H25" s="129"/>
      <c r="I25" s="169"/>
    </row>
    <row r="26" customFormat="false" ht="12.75" hidden="false" customHeight="false" outlineLevel="0" collapsed="false">
      <c r="C26" s="73"/>
      <c r="D26" s="0" t="n">
        <v>15</v>
      </c>
      <c r="E26" s="115"/>
      <c r="F26" s="116"/>
      <c r="G26" s="0" t="n">
        <v>15</v>
      </c>
      <c r="H26" s="129"/>
      <c r="I26" s="169"/>
    </row>
    <row r="27" customFormat="false" ht="12.75" hidden="false" customHeight="false" outlineLevel="0" collapsed="false">
      <c r="C27" s="73"/>
      <c r="E27" s="110"/>
      <c r="F27" s="111"/>
      <c r="H27" s="131"/>
      <c r="I27" s="122"/>
    </row>
    <row r="28" customFormat="false" ht="12.75" hidden="false" customHeight="false" outlineLevel="0" collapsed="false">
      <c r="C28" s="73"/>
      <c r="E28" s="77" t="n">
        <f aca="false">AVERAGE(E12:E26)</f>
        <v>43.5833333333333</v>
      </c>
      <c r="F28" s="105" t="n">
        <f aca="false">SUM(F11:F26)</f>
        <v>150</v>
      </c>
      <c r="H28" s="77" t="n">
        <f aca="false">AVERAGE(H12:H26)</f>
        <v>43.1875</v>
      </c>
      <c r="I28" s="132" t="n">
        <f aca="false">SUM(I12:I26)</f>
        <v>200</v>
      </c>
    </row>
    <row r="29" customFormat="false" ht="12.75" hidden="false" customHeight="false" outlineLevel="0" collapsed="false">
      <c r="C29" s="73"/>
      <c r="E29" s="115"/>
      <c r="F29" s="116"/>
      <c r="H29" s="130"/>
      <c r="I29" s="116"/>
    </row>
    <row r="30" customFormat="false" ht="12.75" hidden="false" customHeight="false" outlineLevel="0" collapsed="false">
      <c r="C30" s="73"/>
      <c r="E30" s="115"/>
      <c r="F30" s="116"/>
      <c r="H30" s="130"/>
      <c r="I30" s="116"/>
    </row>
    <row r="31" customFormat="false" ht="12.75" hidden="false" customHeight="false" outlineLevel="0" collapsed="false">
      <c r="C31" s="73"/>
    </row>
    <row r="32" customFormat="false" ht="47.25" hidden="false" customHeight="true" outlineLevel="0" collapsed="false">
      <c r="C32" s="73"/>
      <c r="E32" s="115"/>
      <c r="F32" s="116"/>
      <c r="H32" s="129"/>
      <c r="I32" s="95"/>
      <c r="J32" s="58"/>
    </row>
    <row r="33" customFormat="false" ht="12.75" hidden="false" customHeight="false" outlineLevel="0" collapsed="false">
      <c r="C33" s="73"/>
      <c r="H33" s="115"/>
      <c r="I33" s="116"/>
    </row>
    <row r="34" customFormat="false" ht="13.5" hidden="false" customHeight="false" outlineLevel="0" collapsed="false">
      <c r="C34" s="73" t="s">
        <v>44</v>
      </c>
      <c r="D34" s="82" t="n">
        <f aca="false">-(E28*F28)*16</f>
        <v>-104600</v>
      </c>
      <c r="H34" s="115"/>
      <c r="I34" s="116"/>
    </row>
    <row r="35" customFormat="false" ht="12.75" hidden="false" customHeight="false" outlineLevel="0" collapsed="false">
      <c r="C35" s="73" t="s">
        <v>45</v>
      </c>
      <c r="D35" s="85" t="n">
        <f aca="false">(H28*I28)*16</f>
        <v>138200</v>
      </c>
      <c r="H35" s="115"/>
      <c r="I35" s="116"/>
      <c r="J35" s="78"/>
      <c r="K35" s="79"/>
    </row>
    <row r="36" customFormat="false" ht="12.75" hidden="false" customHeight="false" outlineLevel="0" collapsed="false">
      <c r="C36" s="73"/>
      <c r="D36" s="74" t="n">
        <f aca="false">D35+D34</f>
        <v>33600</v>
      </c>
      <c r="H36" s="115"/>
      <c r="I36" s="116"/>
      <c r="J36" s="80" t="s">
        <v>33</v>
      </c>
      <c r="K36" s="81"/>
    </row>
    <row r="37" customFormat="false" ht="16.5" hidden="false" customHeight="false" outlineLevel="0" collapsed="false">
      <c r="C37" s="73"/>
      <c r="D37" s="74"/>
      <c r="E37" s="74"/>
      <c r="H37" s="115"/>
      <c r="I37" s="116"/>
      <c r="J37" s="83" t="n">
        <f aca="false">D36+H41</f>
        <v>-888</v>
      </c>
      <c r="K37" s="84"/>
    </row>
    <row r="38" customFormat="false" ht="41.25" hidden="false" customHeight="true" outlineLevel="0" collapsed="false">
      <c r="C38" s="73"/>
      <c r="D38" s="74"/>
      <c r="H38" s="115"/>
      <c r="I38" s="116"/>
    </row>
    <row r="39" customFormat="false" ht="15.75" hidden="false" customHeight="false" outlineLevel="0" collapsed="false">
      <c r="C39" s="50" t="s">
        <v>63</v>
      </c>
      <c r="D39" s="46" t="s">
        <v>38</v>
      </c>
      <c r="E39" s="0" t="n">
        <v>0</v>
      </c>
      <c r="G39" s="41" t="n">
        <f aca="false">E3</f>
        <v>43.36</v>
      </c>
      <c r="H39" s="74" t="n">
        <f aca="false">(G39*E39)*-16</f>
        <v>-0</v>
      </c>
      <c r="I39" s="116"/>
    </row>
    <row r="40" customFormat="false" ht="12.75" hidden="false" customHeight="false" outlineLevel="0" collapsed="false">
      <c r="C40" s="73"/>
      <c r="D40" s="46" t="s">
        <v>31</v>
      </c>
      <c r="E40" s="60" t="n">
        <v>50</v>
      </c>
      <c r="F40" s="60"/>
      <c r="G40" s="113" t="n">
        <f aca="false">E3-0.25</f>
        <v>43.11</v>
      </c>
      <c r="H40" s="75" t="n">
        <f aca="false">(G40*-E40)*16</f>
        <v>-34488</v>
      </c>
    </row>
    <row r="41" customFormat="false" ht="12" hidden="false" customHeight="true" outlineLevel="0" collapsed="false">
      <c r="C41" s="73"/>
      <c r="E41" s="0" t="n">
        <f aca="false">E40+E39</f>
        <v>50</v>
      </c>
      <c r="H41" s="74" t="n">
        <f aca="false">SUM(H39:H40)</f>
        <v>-34488</v>
      </c>
    </row>
    <row r="42" customFormat="false" ht="12.75" hidden="false" customHeight="true" outlineLevel="0" collapsed="false">
      <c r="C42" s="73"/>
    </row>
    <row r="43" customFormat="false" ht="15.75" hidden="false" customHeight="true" outlineLevel="0" collapsed="false">
      <c r="C43" s="73"/>
    </row>
    <row r="45" customFormat="false" ht="12.75" hidden="false" customHeight="false" outlineLevel="0" collapsed="false">
      <c r="C45" s="37"/>
    </row>
    <row r="46" customFormat="false" ht="12.75" hidden="false" customHeight="false" outlineLevel="0" collapsed="false">
      <c r="B46" s="37"/>
    </row>
    <row r="48" customFormat="false" ht="12.75" hidden="false" customHeight="false" outlineLevel="0" collapsed="false">
      <c r="B48" s="74"/>
    </row>
    <row r="49" customFormat="false" ht="12.75" hidden="false" customHeight="false" outlineLevel="0" collapsed="false">
      <c r="B49" s="74"/>
    </row>
    <row r="50" customFormat="false" ht="12.75" hidden="false" customHeight="false" outlineLevel="0" collapsed="false">
      <c r="A50" s="37"/>
      <c r="B50" s="156"/>
      <c r="D50" s="157"/>
    </row>
    <row r="51" customFormat="false" ht="13.5" hidden="false" customHeight="true" outlineLevel="0" collapsed="false">
      <c r="A51" s="37"/>
      <c r="B51" s="40"/>
    </row>
    <row r="52" customFormat="false" ht="12.75" hidden="false" customHeight="false" outlineLevel="0" collapsed="false">
      <c r="A52" s="37"/>
      <c r="B52" s="74"/>
    </row>
    <row r="53" customFormat="false" ht="12.75" hidden="false" customHeight="false" outlineLevel="0" collapsed="false">
      <c r="A53" s="37"/>
    </row>
    <row r="54" customFormat="false" ht="12.75" hidden="false" customHeight="false" outlineLevel="0" collapsed="false">
      <c r="A54" s="37"/>
    </row>
    <row r="55" customFormat="false" ht="12.75" hidden="false" customHeight="false" outlineLevel="0" collapsed="false">
      <c r="A55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6" activeCellId="0" sqref="G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0.13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6.56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164" t="n">
        <v>36983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48.4</v>
      </c>
      <c r="L3" s="95" t="s">
        <v>38</v>
      </c>
      <c r="M3" s="0" t="n">
        <v>-50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50</v>
      </c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  <c r="L5" s="5" t="s">
        <v>31</v>
      </c>
      <c r="M5" s="60" t="n">
        <v>-150</v>
      </c>
      <c r="N5" s="60"/>
    </row>
    <row r="6" customFormat="false" ht="15.75" hidden="false" customHeight="false" outlineLevel="0" collapsed="false">
      <c r="C6" s="50"/>
      <c r="E6" s="74"/>
      <c r="F6" s="5"/>
      <c r="H6" s="77"/>
      <c r="I6" s="105"/>
      <c r="M6" s="58"/>
      <c r="N6" s="58"/>
    </row>
    <row r="7" customFormat="false" ht="12.75" hidden="false" customHeight="false" outlineLevel="0" collapsed="false">
      <c r="C7" s="73"/>
      <c r="E7" s="74"/>
      <c r="F7" s="5"/>
      <c r="H7" s="77"/>
      <c r="I7" s="105"/>
      <c r="M7" s="0" t="n">
        <f aca="false">SUM(M3:M6)</f>
        <v>-150</v>
      </c>
      <c r="N7" s="104" t="s">
        <v>48</v>
      </c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</row>
    <row r="11" customFormat="false" ht="12.75" hidden="false" customHeight="false" outlineLevel="0" collapsed="false">
      <c r="C11" s="73"/>
      <c r="F11" s="116"/>
      <c r="H11" s="129"/>
      <c r="I11" s="95"/>
    </row>
    <row r="12" customFormat="false" ht="12.75" hidden="false" customHeight="false" outlineLevel="0" collapsed="false">
      <c r="C12" s="73"/>
      <c r="D12" s="0" t="n">
        <v>1</v>
      </c>
      <c r="E12" s="115" t="n">
        <v>45.75</v>
      </c>
      <c r="F12" s="116" t="n">
        <v>50</v>
      </c>
      <c r="G12" s="0" t="n">
        <v>1</v>
      </c>
      <c r="H12" s="129" t="n">
        <v>45.25</v>
      </c>
      <c r="I12" s="169" t="n">
        <v>50</v>
      </c>
    </row>
    <row r="13" customFormat="false" ht="12.75" hidden="false" customHeight="false" outlineLevel="0" collapsed="false">
      <c r="C13" s="73"/>
      <c r="D13" s="0" t="n">
        <v>2</v>
      </c>
      <c r="E13" s="115" t="n">
        <v>46.5</v>
      </c>
      <c r="F13" s="116" t="n">
        <v>50</v>
      </c>
      <c r="G13" s="0" t="n">
        <v>2</v>
      </c>
      <c r="H13" s="129" t="n">
        <v>45.75</v>
      </c>
      <c r="I13" s="169" t="n">
        <v>50</v>
      </c>
    </row>
    <row r="14" customFormat="false" ht="12.75" hidden="false" customHeight="false" outlineLevel="0" collapsed="false">
      <c r="C14" s="73"/>
      <c r="D14" s="0" t="n">
        <v>3</v>
      </c>
      <c r="E14" s="115" t="n">
        <v>51</v>
      </c>
      <c r="F14" s="116" t="n">
        <v>50</v>
      </c>
      <c r="G14" s="0" t="n">
        <v>3</v>
      </c>
      <c r="H14" s="129" t="n">
        <v>46</v>
      </c>
      <c r="I14" s="169" t="n">
        <v>50</v>
      </c>
    </row>
    <row r="15" customFormat="false" ht="12.75" hidden="false" customHeight="false" outlineLevel="0" collapsed="false">
      <c r="C15" s="73"/>
      <c r="D15" s="0" t="n">
        <v>4</v>
      </c>
      <c r="E15" s="115" t="n">
        <v>50</v>
      </c>
      <c r="F15" s="116" t="n">
        <v>50</v>
      </c>
      <c r="G15" s="0" t="n">
        <v>4</v>
      </c>
      <c r="H15" s="129" t="n">
        <v>46</v>
      </c>
      <c r="I15" s="169" t="n">
        <v>50</v>
      </c>
    </row>
    <row r="16" customFormat="false" ht="12.75" hidden="false" customHeight="false" outlineLevel="0" collapsed="false">
      <c r="C16" s="73"/>
      <c r="D16" s="0" t="n">
        <v>5</v>
      </c>
      <c r="E16" s="115" t="n">
        <v>51</v>
      </c>
      <c r="F16" s="116" t="n">
        <v>50</v>
      </c>
      <c r="G16" s="0" t="n">
        <v>5</v>
      </c>
      <c r="H16" s="129" t="n">
        <v>46.5</v>
      </c>
      <c r="I16" s="169" t="n">
        <v>50</v>
      </c>
    </row>
    <row r="17" customFormat="false" ht="12.75" hidden="false" customHeight="false" outlineLevel="0" collapsed="false">
      <c r="C17" s="73"/>
      <c r="D17" s="0" t="n">
        <v>6</v>
      </c>
      <c r="E17" s="115" t="n">
        <v>51</v>
      </c>
      <c r="F17" s="116" t="n">
        <v>50</v>
      </c>
      <c r="G17" s="0" t="n">
        <v>6</v>
      </c>
      <c r="H17" s="129" t="n">
        <v>47</v>
      </c>
      <c r="I17" s="169" t="n">
        <v>50</v>
      </c>
    </row>
    <row r="18" customFormat="false" ht="12.75" hidden="false" customHeight="false" outlineLevel="0" collapsed="false">
      <c r="C18" s="73"/>
      <c r="D18" s="0" t="n">
        <v>7</v>
      </c>
      <c r="E18" s="115" t="n">
        <v>50.5</v>
      </c>
      <c r="F18" s="116" t="n">
        <v>50</v>
      </c>
      <c r="G18" s="0" t="n">
        <v>7</v>
      </c>
      <c r="H18" s="129" t="n">
        <v>49</v>
      </c>
      <c r="I18" s="169" t="n">
        <v>50</v>
      </c>
    </row>
    <row r="19" customFormat="false" ht="12.75" hidden="false" customHeight="false" outlineLevel="0" collapsed="false">
      <c r="C19" s="73"/>
      <c r="D19" s="0" t="n">
        <v>8</v>
      </c>
      <c r="E19" s="115" t="n">
        <v>51</v>
      </c>
      <c r="F19" s="116" t="n">
        <v>50</v>
      </c>
      <c r="G19" s="0" t="n">
        <v>8</v>
      </c>
      <c r="H19" s="129"/>
      <c r="I19" s="169"/>
    </row>
    <row r="20" customFormat="false" ht="12.75" hidden="false" customHeight="false" outlineLevel="0" collapsed="false">
      <c r="C20" s="73"/>
      <c r="D20" s="0" t="n">
        <v>9</v>
      </c>
      <c r="E20" s="115" t="n">
        <v>50.5</v>
      </c>
      <c r="F20" s="116" t="n">
        <v>50</v>
      </c>
      <c r="G20" s="0" t="n">
        <v>9</v>
      </c>
      <c r="H20" s="129"/>
      <c r="I20" s="169"/>
    </row>
    <row r="21" customFormat="false" ht="12.75" hidden="false" customHeight="false" outlineLevel="0" collapsed="false">
      <c r="C21" s="73"/>
      <c r="D21" s="0" t="n">
        <v>10</v>
      </c>
      <c r="E21" s="115" t="n">
        <v>50</v>
      </c>
      <c r="F21" s="116" t="n">
        <v>50</v>
      </c>
      <c r="G21" s="0" t="n">
        <v>10</v>
      </c>
      <c r="H21" s="129"/>
      <c r="I21" s="169"/>
    </row>
    <row r="22" customFormat="false" ht="12.75" hidden="false" customHeight="false" outlineLevel="0" collapsed="false">
      <c r="C22" s="73"/>
      <c r="D22" s="0" t="n">
        <v>11</v>
      </c>
      <c r="E22" s="115"/>
      <c r="F22" s="116"/>
      <c r="G22" s="0" t="n">
        <v>11</v>
      </c>
      <c r="H22" s="129"/>
      <c r="I22" s="169"/>
    </row>
    <row r="23" customFormat="false" ht="12.75" hidden="false" customHeight="false" outlineLevel="0" collapsed="false">
      <c r="C23" s="73"/>
      <c r="D23" s="0" t="n">
        <v>12</v>
      </c>
      <c r="E23" s="115"/>
      <c r="F23" s="116"/>
      <c r="G23" s="0" t="n">
        <v>12</v>
      </c>
      <c r="H23" s="129"/>
      <c r="I23" s="169"/>
    </row>
    <row r="24" customFormat="false" ht="12.75" hidden="false" customHeight="false" outlineLevel="0" collapsed="false">
      <c r="C24" s="73"/>
      <c r="D24" s="0" t="n">
        <v>13</v>
      </c>
      <c r="E24" s="115"/>
      <c r="F24" s="116"/>
      <c r="G24" s="0" t="n">
        <v>13</v>
      </c>
      <c r="H24" s="129"/>
      <c r="I24" s="169"/>
    </row>
    <row r="25" customFormat="false" ht="12.75" hidden="false" customHeight="false" outlineLevel="0" collapsed="false">
      <c r="C25" s="73"/>
      <c r="D25" s="0" t="n">
        <v>14</v>
      </c>
      <c r="E25" s="115"/>
      <c r="F25" s="116"/>
      <c r="G25" s="0" t="n">
        <v>14</v>
      </c>
      <c r="H25" s="129"/>
      <c r="I25" s="169"/>
    </row>
    <row r="26" customFormat="false" ht="12.75" hidden="false" customHeight="false" outlineLevel="0" collapsed="false">
      <c r="C26" s="73"/>
      <c r="D26" s="0" t="n">
        <v>15</v>
      </c>
      <c r="E26" s="115"/>
      <c r="F26" s="116"/>
      <c r="G26" s="0" t="n">
        <v>15</v>
      </c>
      <c r="H26" s="129"/>
      <c r="I26" s="169"/>
    </row>
    <row r="27" customFormat="false" ht="12.75" hidden="false" customHeight="false" outlineLevel="0" collapsed="false">
      <c r="C27" s="73"/>
      <c r="E27" s="110"/>
      <c r="F27" s="111"/>
      <c r="H27" s="131"/>
      <c r="I27" s="122"/>
    </row>
    <row r="28" customFormat="false" ht="12.75" hidden="false" customHeight="false" outlineLevel="0" collapsed="false">
      <c r="C28" s="73"/>
      <c r="E28" s="77" t="n">
        <f aca="false">AVERAGE(E12:E26)</f>
        <v>49.725</v>
      </c>
      <c r="F28" s="105" t="n">
        <f aca="false">SUM(F11:F26)</f>
        <v>500</v>
      </c>
      <c r="H28" s="77" t="n">
        <f aca="false">AVERAGE(H12:H26)</f>
        <v>46.5</v>
      </c>
      <c r="I28" s="132" t="n">
        <f aca="false">SUM(I12:I26)</f>
        <v>350</v>
      </c>
    </row>
    <row r="29" customFormat="false" ht="12.75" hidden="false" customHeight="false" outlineLevel="0" collapsed="false">
      <c r="C29" s="73"/>
      <c r="E29" s="115"/>
      <c r="F29" s="116"/>
      <c r="H29" s="130"/>
      <c r="I29" s="116"/>
    </row>
    <row r="30" customFormat="false" ht="12.75" hidden="false" customHeight="false" outlineLevel="0" collapsed="false">
      <c r="C30" s="73"/>
      <c r="E30" s="115"/>
      <c r="F30" s="116"/>
      <c r="H30" s="130"/>
      <c r="I30" s="116"/>
    </row>
    <row r="31" customFormat="false" ht="12.75" hidden="false" customHeight="false" outlineLevel="0" collapsed="false">
      <c r="C31" s="73"/>
    </row>
    <row r="32" customFormat="false" ht="47.25" hidden="false" customHeight="true" outlineLevel="0" collapsed="false">
      <c r="C32" s="73"/>
      <c r="E32" s="115"/>
      <c r="F32" s="116"/>
      <c r="H32" s="129"/>
      <c r="I32" s="95"/>
      <c r="J32" s="58"/>
    </row>
    <row r="33" customFormat="false" ht="12.75" hidden="false" customHeight="false" outlineLevel="0" collapsed="false">
      <c r="C33" s="73"/>
      <c r="H33" s="115"/>
      <c r="I33" s="116"/>
    </row>
    <row r="34" customFormat="false" ht="13.5" hidden="false" customHeight="false" outlineLevel="0" collapsed="false">
      <c r="C34" s="73" t="s">
        <v>44</v>
      </c>
      <c r="D34" s="82" t="n">
        <f aca="false">-(E28*F28)*16</f>
        <v>-397800</v>
      </c>
      <c r="H34" s="115"/>
      <c r="I34" s="116"/>
    </row>
    <row r="35" customFormat="false" ht="12.75" hidden="false" customHeight="false" outlineLevel="0" collapsed="false">
      <c r="C35" s="73" t="s">
        <v>45</v>
      </c>
      <c r="D35" s="85" t="n">
        <f aca="false">(H28*I28)*16</f>
        <v>260400</v>
      </c>
      <c r="H35" s="115"/>
      <c r="I35" s="116"/>
      <c r="J35" s="78"/>
      <c r="K35" s="79"/>
    </row>
    <row r="36" customFormat="false" ht="12.75" hidden="false" customHeight="false" outlineLevel="0" collapsed="false">
      <c r="C36" s="73"/>
      <c r="D36" s="74" t="n">
        <f aca="false">D35+D34</f>
        <v>-137400</v>
      </c>
      <c r="H36" s="115"/>
      <c r="I36" s="116"/>
      <c r="J36" s="80" t="s">
        <v>33</v>
      </c>
      <c r="K36" s="81"/>
    </row>
    <row r="37" customFormat="false" ht="16.5" hidden="false" customHeight="false" outlineLevel="0" collapsed="false">
      <c r="C37" s="73"/>
      <c r="D37" s="74"/>
      <c r="E37" s="74"/>
      <c r="H37" s="115"/>
      <c r="I37" s="116"/>
      <c r="J37" s="83" t="n">
        <f aca="false">D36+H41</f>
        <v>-59160</v>
      </c>
      <c r="K37" s="84"/>
    </row>
    <row r="38" customFormat="false" ht="41.25" hidden="false" customHeight="true" outlineLevel="0" collapsed="false">
      <c r="C38" s="73"/>
      <c r="D38" s="74"/>
      <c r="H38" s="115"/>
      <c r="I38" s="116"/>
    </row>
    <row r="39" customFormat="false" ht="15.75" hidden="false" customHeight="false" outlineLevel="0" collapsed="false">
      <c r="C39" s="50" t="s">
        <v>63</v>
      </c>
      <c r="D39" s="46" t="s">
        <v>138</v>
      </c>
      <c r="E39" s="0" t="n">
        <v>50</v>
      </c>
      <c r="G39" s="41" t="n">
        <f aca="false">E3-0.25</f>
        <v>48.15</v>
      </c>
      <c r="H39" s="74" t="n">
        <f aca="false">(G39*E39)*-16</f>
        <v>-38520</v>
      </c>
      <c r="I39" s="116"/>
    </row>
    <row r="40" customFormat="false" ht="12.75" hidden="false" customHeight="false" outlineLevel="0" collapsed="false">
      <c r="C40" s="73"/>
      <c r="D40" s="46" t="s">
        <v>31</v>
      </c>
      <c r="E40" s="60" t="n">
        <v>-150</v>
      </c>
      <c r="F40" s="60"/>
      <c r="G40" s="113" t="n">
        <f aca="false">E3+0.25</f>
        <v>48.65</v>
      </c>
      <c r="H40" s="75" t="n">
        <f aca="false">(G40*-E40)*16</f>
        <v>116760</v>
      </c>
    </row>
    <row r="41" customFormat="false" ht="12" hidden="false" customHeight="true" outlineLevel="0" collapsed="false">
      <c r="C41" s="73"/>
      <c r="E41" s="0" t="n">
        <f aca="false">E40+E39</f>
        <v>-100</v>
      </c>
      <c r="H41" s="74" t="n">
        <f aca="false">SUM(H39:H40)</f>
        <v>78240</v>
      </c>
    </row>
    <row r="42" customFormat="false" ht="12.75" hidden="false" customHeight="true" outlineLevel="0" collapsed="false">
      <c r="C42" s="73"/>
    </row>
    <row r="43" customFormat="false" ht="15.75" hidden="false" customHeight="true" outlineLevel="0" collapsed="false">
      <c r="C43" s="73"/>
    </row>
    <row r="45" customFormat="false" ht="12.75" hidden="false" customHeight="false" outlineLevel="0" collapsed="false">
      <c r="C45" s="37"/>
    </row>
    <row r="46" customFormat="false" ht="12.75" hidden="false" customHeight="false" outlineLevel="0" collapsed="false">
      <c r="B46" s="37"/>
    </row>
    <row r="48" customFormat="false" ht="12.75" hidden="false" customHeight="false" outlineLevel="0" collapsed="false">
      <c r="B48" s="74"/>
    </row>
    <row r="49" customFormat="false" ht="12.75" hidden="false" customHeight="false" outlineLevel="0" collapsed="false">
      <c r="B49" s="74"/>
    </row>
    <row r="50" customFormat="false" ht="12.75" hidden="false" customHeight="false" outlineLevel="0" collapsed="false">
      <c r="A50" s="37"/>
      <c r="B50" s="156"/>
      <c r="D50" s="157"/>
    </row>
    <row r="51" customFormat="false" ht="13.5" hidden="false" customHeight="true" outlineLevel="0" collapsed="false">
      <c r="A51" s="37"/>
      <c r="B51" s="40"/>
    </row>
    <row r="52" customFormat="false" ht="12.75" hidden="false" customHeight="false" outlineLevel="0" collapsed="false">
      <c r="A52" s="37"/>
      <c r="B52" s="74"/>
    </row>
    <row r="53" customFormat="false" ht="12.75" hidden="false" customHeight="false" outlineLevel="0" collapsed="false">
      <c r="A53" s="37"/>
    </row>
    <row r="54" customFormat="false" ht="12.75" hidden="false" customHeight="false" outlineLevel="0" collapsed="false">
      <c r="A54" s="37"/>
    </row>
    <row r="55" customFormat="false" ht="12.75" hidden="false" customHeight="false" outlineLevel="0" collapsed="false">
      <c r="A55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55"/>
  <sheetViews>
    <sheetView showFormulas="false" showGridLines="tru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0.13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6.56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164" t="n">
        <v>36984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46.95</v>
      </c>
      <c r="L3" s="95" t="s">
        <v>38</v>
      </c>
      <c r="M3" s="0" t="n">
        <v>-200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100</v>
      </c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  <c r="L5" s="5" t="s">
        <v>31</v>
      </c>
      <c r="M5" s="60" t="n">
        <v>-150</v>
      </c>
      <c r="N5" s="60"/>
    </row>
    <row r="6" customFormat="false" ht="15.75" hidden="false" customHeight="false" outlineLevel="0" collapsed="false">
      <c r="C6" s="50"/>
      <c r="E6" s="74"/>
      <c r="F6" s="5"/>
      <c r="H6" s="77"/>
      <c r="I6" s="105"/>
      <c r="M6" s="58"/>
      <c r="N6" s="58"/>
    </row>
    <row r="7" customFormat="false" ht="12.75" hidden="false" customHeight="false" outlineLevel="0" collapsed="false">
      <c r="C7" s="73"/>
      <c r="E7" s="74"/>
      <c r="F7" s="5"/>
      <c r="H7" s="77"/>
      <c r="I7" s="105"/>
      <c r="M7" s="0" t="n">
        <f aca="false">SUM(M3:M6)</f>
        <v>-250</v>
      </c>
      <c r="N7" s="104" t="s">
        <v>48</v>
      </c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</row>
    <row r="11" customFormat="false" ht="12.75" hidden="false" customHeight="false" outlineLevel="0" collapsed="false">
      <c r="C11" s="73"/>
      <c r="F11" s="116"/>
      <c r="H11" s="129"/>
      <c r="I11" s="95"/>
    </row>
    <row r="12" customFormat="false" ht="12.75" hidden="false" customHeight="false" outlineLevel="0" collapsed="false">
      <c r="C12" s="73"/>
      <c r="D12" s="0" t="n">
        <v>1</v>
      </c>
      <c r="E12" s="115" t="n">
        <v>47.25</v>
      </c>
      <c r="F12" s="116" t="n">
        <v>50</v>
      </c>
      <c r="G12" s="0" t="n">
        <v>1</v>
      </c>
      <c r="H12" s="129" t="n">
        <v>46.75</v>
      </c>
      <c r="I12" s="169" t="n">
        <v>50</v>
      </c>
    </row>
    <row r="13" customFormat="false" ht="12.75" hidden="false" customHeight="false" outlineLevel="0" collapsed="false">
      <c r="C13" s="73"/>
      <c r="D13" s="0" t="n">
        <v>2</v>
      </c>
      <c r="E13" s="115" t="n">
        <v>47.5</v>
      </c>
      <c r="F13" s="116" t="n">
        <v>50</v>
      </c>
      <c r="G13" s="0" t="n">
        <v>2</v>
      </c>
      <c r="H13" s="129" t="n">
        <v>47</v>
      </c>
      <c r="I13" s="169" t="n">
        <v>50</v>
      </c>
    </row>
    <row r="14" customFormat="false" ht="12.75" hidden="false" customHeight="false" outlineLevel="0" collapsed="false">
      <c r="C14" s="73"/>
      <c r="D14" s="0" t="n">
        <v>3</v>
      </c>
      <c r="E14" s="115" t="n">
        <v>47.25</v>
      </c>
      <c r="F14" s="116" t="n">
        <v>50</v>
      </c>
      <c r="G14" s="0" t="n">
        <v>3</v>
      </c>
      <c r="H14" s="129" t="n">
        <v>47</v>
      </c>
      <c r="I14" s="169" t="n">
        <v>50</v>
      </c>
    </row>
    <row r="15" customFormat="false" ht="12.75" hidden="false" customHeight="false" outlineLevel="0" collapsed="false">
      <c r="C15" s="73"/>
      <c r="D15" s="0" t="n">
        <v>4</v>
      </c>
      <c r="E15" s="115" t="n">
        <v>46.5</v>
      </c>
      <c r="F15" s="116" t="n">
        <v>50</v>
      </c>
      <c r="G15" s="0" t="n">
        <v>4</v>
      </c>
      <c r="H15" s="129"/>
      <c r="I15" s="169"/>
    </row>
    <row r="16" customFormat="false" ht="12.75" hidden="false" customHeight="false" outlineLevel="0" collapsed="false">
      <c r="C16" s="73"/>
      <c r="D16" s="0" t="n">
        <v>5</v>
      </c>
      <c r="E16" s="115" t="n">
        <v>46.75</v>
      </c>
      <c r="F16" s="116" t="n">
        <v>50</v>
      </c>
      <c r="G16" s="0" t="n">
        <v>5</v>
      </c>
      <c r="H16" s="129"/>
      <c r="I16" s="169"/>
    </row>
    <row r="17" customFormat="false" ht="12.75" hidden="false" customHeight="false" outlineLevel="0" collapsed="false">
      <c r="C17" s="73"/>
      <c r="D17" s="0" t="n">
        <v>6</v>
      </c>
      <c r="E17" s="115" t="n">
        <v>47</v>
      </c>
      <c r="F17" s="116" t="n">
        <v>50</v>
      </c>
      <c r="G17" s="0" t="n">
        <v>6</v>
      </c>
      <c r="H17" s="129"/>
      <c r="I17" s="169"/>
    </row>
    <row r="18" customFormat="false" ht="12.75" hidden="false" customHeight="false" outlineLevel="0" collapsed="false">
      <c r="C18" s="73"/>
      <c r="D18" s="0" t="n">
        <v>7</v>
      </c>
      <c r="E18" s="115" t="n">
        <v>46.5</v>
      </c>
      <c r="F18" s="116" t="n">
        <v>50</v>
      </c>
      <c r="G18" s="0" t="n">
        <v>7</v>
      </c>
      <c r="H18" s="129"/>
      <c r="I18" s="169"/>
    </row>
    <row r="19" customFormat="false" ht="12.75" hidden="false" customHeight="false" outlineLevel="0" collapsed="false">
      <c r="C19" s="73"/>
      <c r="D19" s="0" t="n">
        <v>8</v>
      </c>
      <c r="E19" s="115" t="n">
        <v>47</v>
      </c>
      <c r="F19" s="116" t="n">
        <v>50</v>
      </c>
      <c r="G19" s="0" t="n">
        <v>8</v>
      </c>
      <c r="H19" s="129"/>
      <c r="I19" s="169"/>
    </row>
    <row r="20" customFormat="false" ht="12.75" hidden="false" customHeight="false" outlineLevel="0" collapsed="false">
      <c r="C20" s="73"/>
      <c r="D20" s="0" t="n">
        <v>9</v>
      </c>
      <c r="E20" s="115"/>
      <c r="F20" s="116"/>
      <c r="G20" s="0" t="n">
        <v>9</v>
      </c>
      <c r="H20" s="129"/>
      <c r="I20" s="169"/>
    </row>
    <row r="21" customFormat="false" ht="12.75" hidden="false" customHeight="false" outlineLevel="0" collapsed="false">
      <c r="C21" s="73"/>
      <c r="D21" s="0" t="n">
        <v>10</v>
      </c>
      <c r="E21" s="115"/>
      <c r="F21" s="116"/>
      <c r="G21" s="0" t="n">
        <v>10</v>
      </c>
      <c r="H21" s="129"/>
      <c r="I21" s="169"/>
    </row>
    <row r="22" customFormat="false" ht="12.75" hidden="false" customHeight="false" outlineLevel="0" collapsed="false">
      <c r="C22" s="73"/>
      <c r="D22" s="0" t="n">
        <v>11</v>
      </c>
      <c r="E22" s="115"/>
      <c r="F22" s="116"/>
      <c r="G22" s="0" t="n">
        <v>11</v>
      </c>
      <c r="H22" s="129"/>
      <c r="I22" s="169"/>
    </row>
    <row r="23" customFormat="false" ht="12.75" hidden="false" customHeight="false" outlineLevel="0" collapsed="false">
      <c r="C23" s="73"/>
      <c r="D23" s="0" t="n">
        <v>12</v>
      </c>
      <c r="E23" s="115"/>
      <c r="F23" s="116"/>
      <c r="G23" s="0" t="n">
        <v>12</v>
      </c>
      <c r="H23" s="129"/>
      <c r="I23" s="169"/>
    </row>
    <row r="24" customFormat="false" ht="12.75" hidden="false" customHeight="false" outlineLevel="0" collapsed="false">
      <c r="C24" s="73"/>
      <c r="D24" s="0" t="n">
        <v>13</v>
      </c>
      <c r="E24" s="115"/>
      <c r="F24" s="116"/>
      <c r="G24" s="0" t="n">
        <v>13</v>
      </c>
      <c r="H24" s="129"/>
      <c r="I24" s="169"/>
    </row>
    <row r="25" customFormat="false" ht="12.75" hidden="false" customHeight="false" outlineLevel="0" collapsed="false">
      <c r="C25" s="73"/>
      <c r="D25" s="0" t="n">
        <v>14</v>
      </c>
      <c r="E25" s="115"/>
      <c r="F25" s="116"/>
      <c r="G25" s="0" t="n">
        <v>14</v>
      </c>
      <c r="H25" s="129"/>
      <c r="I25" s="169"/>
    </row>
    <row r="26" customFormat="false" ht="12.75" hidden="false" customHeight="false" outlineLevel="0" collapsed="false">
      <c r="C26" s="73"/>
      <c r="D26" s="0" t="n">
        <v>15</v>
      </c>
      <c r="E26" s="115"/>
      <c r="F26" s="116"/>
      <c r="G26" s="0" t="n">
        <v>15</v>
      </c>
      <c r="H26" s="129"/>
      <c r="I26" s="169"/>
    </row>
    <row r="27" customFormat="false" ht="12.75" hidden="false" customHeight="false" outlineLevel="0" collapsed="false">
      <c r="C27" s="73"/>
      <c r="E27" s="110"/>
      <c r="F27" s="111"/>
      <c r="H27" s="131"/>
      <c r="I27" s="122"/>
    </row>
    <row r="28" customFormat="false" ht="12.75" hidden="false" customHeight="false" outlineLevel="0" collapsed="false">
      <c r="C28" s="73"/>
      <c r="E28" s="77" t="n">
        <f aca="false">AVERAGE(E12:E26)</f>
        <v>46.96875</v>
      </c>
      <c r="F28" s="105" t="n">
        <f aca="false">SUM(F11:F26)</f>
        <v>400</v>
      </c>
      <c r="H28" s="77" t="n">
        <f aca="false">AVERAGE(H12:H26)</f>
        <v>46.9166666666667</v>
      </c>
      <c r="I28" s="132" t="n">
        <f aca="false">SUM(I12:I26)</f>
        <v>150</v>
      </c>
    </row>
    <row r="29" customFormat="false" ht="12.75" hidden="false" customHeight="false" outlineLevel="0" collapsed="false">
      <c r="C29" s="73"/>
      <c r="E29" s="115"/>
      <c r="F29" s="116"/>
      <c r="H29" s="130"/>
      <c r="I29" s="116"/>
    </row>
    <row r="30" customFormat="false" ht="12.75" hidden="false" customHeight="false" outlineLevel="0" collapsed="false">
      <c r="C30" s="73"/>
      <c r="E30" s="115"/>
      <c r="F30" s="116"/>
      <c r="H30" s="130"/>
      <c r="I30" s="116"/>
    </row>
    <row r="31" customFormat="false" ht="12.75" hidden="false" customHeight="false" outlineLevel="0" collapsed="false">
      <c r="C31" s="73"/>
    </row>
    <row r="32" customFormat="false" ht="47.25" hidden="false" customHeight="true" outlineLevel="0" collapsed="false">
      <c r="C32" s="73"/>
      <c r="E32" s="115"/>
      <c r="F32" s="116"/>
      <c r="H32" s="129"/>
      <c r="I32" s="95"/>
      <c r="J32" s="58"/>
    </row>
    <row r="33" customFormat="false" ht="12.75" hidden="false" customHeight="false" outlineLevel="0" collapsed="false">
      <c r="C33" s="73"/>
      <c r="H33" s="115"/>
      <c r="I33" s="116"/>
    </row>
    <row r="34" customFormat="false" ht="13.5" hidden="false" customHeight="false" outlineLevel="0" collapsed="false">
      <c r="C34" s="73" t="s">
        <v>44</v>
      </c>
      <c r="D34" s="82" t="n">
        <f aca="false">-(E28*F28)*16</f>
        <v>-300600</v>
      </c>
      <c r="H34" s="115"/>
      <c r="I34" s="116"/>
    </row>
    <row r="35" customFormat="false" ht="12.75" hidden="false" customHeight="false" outlineLevel="0" collapsed="false">
      <c r="C35" s="73" t="s">
        <v>45</v>
      </c>
      <c r="D35" s="85" t="n">
        <f aca="false">(H28*I28)*16</f>
        <v>112600</v>
      </c>
      <c r="H35" s="115"/>
      <c r="I35" s="116"/>
      <c r="J35" s="78"/>
      <c r="K35" s="79"/>
    </row>
    <row r="36" customFormat="false" ht="12.75" hidden="false" customHeight="false" outlineLevel="0" collapsed="false">
      <c r="C36" s="73"/>
      <c r="D36" s="74" t="n">
        <f aca="false">D35+D34</f>
        <v>-188000</v>
      </c>
      <c r="H36" s="115"/>
      <c r="I36" s="116"/>
      <c r="J36" s="80" t="s">
        <v>33</v>
      </c>
      <c r="K36" s="81"/>
    </row>
    <row r="37" customFormat="false" ht="16.5" hidden="false" customHeight="false" outlineLevel="0" collapsed="false">
      <c r="C37" s="73"/>
      <c r="D37" s="74"/>
      <c r="E37" s="74"/>
      <c r="H37" s="115"/>
      <c r="I37" s="116"/>
      <c r="J37" s="83" t="n">
        <f aca="false">D36+H41</f>
        <v>800</v>
      </c>
      <c r="K37" s="84"/>
    </row>
    <row r="38" customFormat="false" ht="41.25" hidden="false" customHeight="true" outlineLevel="0" collapsed="false">
      <c r="C38" s="73"/>
      <c r="D38" s="82" t="s">
        <v>38</v>
      </c>
      <c r="E38" s="0" t="n">
        <v>-200</v>
      </c>
      <c r="G38" s="170" t="n">
        <f aca="false">E3</f>
        <v>46.95</v>
      </c>
      <c r="H38" s="115" t="n">
        <f aca="false">(G38*-E38)*16</f>
        <v>150240</v>
      </c>
      <c r="I38" s="116"/>
    </row>
    <row r="39" customFormat="false" ht="15.75" hidden="false" customHeight="false" outlineLevel="0" collapsed="false">
      <c r="C39" s="50" t="s">
        <v>63</v>
      </c>
      <c r="D39" s="46" t="s">
        <v>138</v>
      </c>
      <c r="E39" s="0" t="n">
        <v>100</v>
      </c>
      <c r="G39" s="41" t="n">
        <f aca="false">E3-0.25</f>
        <v>46.7</v>
      </c>
      <c r="H39" s="74" t="n">
        <f aca="false">(G39*E39)*-16</f>
        <v>-74720</v>
      </c>
      <c r="I39" s="116"/>
    </row>
    <row r="40" customFormat="false" ht="12.75" hidden="false" customHeight="false" outlineLevel="0" collapsed="false">
      <c r="C40" s="73"/>
      <c r="D40" s="46" t="s">
        <v>31</v>
      </c>
      <c r="E40" s="60" t="n">
        <v>-150</v>
      </c>
      <c r="F40" s="60"/>
      <c r="G40" s="113" t="n">
        <f aca="false">E3+0.25</f>
        <v>47.2</v>
      </c>
      <c r="H40" s="75" t="n">
        <f aca="false">(G40*-E40)*16</f>
        <v>113280</v>
      </c>
    </row>
    <row r="41" customFormat="false" ht="12" hidden="false" customHeight="true" outlineLevel="0" collapsed="false">
      <c r="C41" s="73"/>
      <c r="E41" s="0" t="n">
        <f aca="false">SUM(E38:E40)</f>
        <v>-250</v>
      </c>
      <c r="H41" s="74" t="n">
        <f aca="false">SUM(H38:H40)</f>
        <v>188800</v>
      </c>
    </row>
    <row r="42" customFormat="false" ht="12.75" hidden="false" customHeight="true" outlineLevel="0" collapsed="false">
      <c r="C42" s="73"/>
    </row>
    <row r="43" customFormat="false" ht="15.75" hidden="false" customHeight="true" outlineLevel="0" collapsed="false">
      <c r="C43" s="73"/>
    </row>
    <row r="45" customFormat="false" ht="12.75" hidden="false" customHeight="false" outlineLevel="0" collapsed="false">
      <c r="C45" s="37"/>
    </row>
    <row r="46" customFormat="false" ht="12.75" hidden="false" customHeight="false" outlineLevel="0" collapsed="false">
      <c r="B46" s="37"/>
    </row>
    <row r="48" customFormat="false" ht="12.75" hidden="false" customHeight="false" outlineLevel="0" collapsed="false">
      <c r="B48" s="74"/>
    </row>
    <row r="49" customFormat="false" ht="12.75" hidden="false" customHeight="false" outlineLevel="0" collapsed="false">
      <c r="B49" s="74"/>
    </row>
    <row r="50" customFormat="false" ht="12.75" hidden="false" customHeight="false" outlineLevel="0" collapsed="false">
      <c r="A50" s="37"/>
      <c r="B50" s="156"/>
      <c r="D50" s="157"/>
    </row>
    <row r="51" customFormat="false" ht="13.5" hidden="false" customHeight="true" outlineLevel="0" collapsed="false">
      <c r="A51" s="37"/>
      <c r="B51" s="40"/>
    </row>
    <row r="52" customFormat="false" ht="12.75" hidden="false" customHeight="false" outlineLevel="0" collapsed="false">
      <c r="A52" s="37"/>
      <c r="B52" s="74"/>
    </row>
    <row r="53" customFormat="false" ht="12.75" hidden="false" customHeight="false" outlineLevel="0" collapsed="false">
      <c r="A53" s="37"/>
    </row>
    <row r="54" customFormat="false" ht="12.75" hidden="false" customHeight="false" outlineLevel="0" collapsed="false">
      <c r="A54" s="37"/>
    </row>
    <row r="55" customFormat="false" ht="12.75" hidden="false" customHeight="false" outlineLevel="0" collapsed="false">
      <c r="A55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9" activeCellId="0" sqref="D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0.13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6.56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164" t="n">
        <v>36985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49.21</v>
      </c>
      <c r="L3" s="95" t="s">
        <v>38</v>
      </c>
      <c r="M3" s="0" t="n">
        <v>-300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100</v>
      </c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  <c r="L5" s="5" t="s">
        <v>31</v>
      </c>
      <c r="M5" s="60" t="n">
        <v>-150</v>
      </c>
      <c r="N5" s="60"/>
    </row>
    <row r="6" customFormat="false" ht="15.75" hidden="false" customHeight="false" outlineLevel="0" collapsed="false">
      <c r="C6" s="50"/>
      <c r="E6" s="74"/>
      <c r="F6" s="5"/>
      <c r="H6" s="77"/>
      <c r="I6" s="105"/>
      <c r="M6" s="58"/>
      <c r="N6" s="58"/>
    </row>
    <row r="7" customFormat="false" ht="12.75" hidden="false" customHeight="false" outlineLevel="0" collapsed="false">
      <c r="C7" s="73"/>
      <c r="E7" s="74"/>
      <c r="F7" s="5"/>
      <c r="H7" s="77"/>
      <c r="I7" s="105"/>
      <c r="M7" s="0" t="n">
        <f aca="false">SUM(M3:M6)</f>
        <v>-350</v>
      </c>
      <c r="N7" s="104" t="s">
        <v>48</v>
      </c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</row>
    <row r="11" customFormat="false" ht="12.75" hidden="false" customHeight="false" outlineLevel="0" collapsed="false">
      <c r="C11" s="73"/>
      <c r="F11" s="116"/>
      <c r="H11" s="129"/>
      <c r="I11" s="95"/>
    </row>
    <row r="12" customFormat="false" ht="12.75" hidden="false" customHeight="false" outlineLevel="0" collapsed="false">
      <c r="C12" s="73"/>
      <c r="D12" s="0" t="n">
        <v>1</v>
      </c>
      <c r="E12" s="115" t="n">
        <v>48.5</v>
      </c>
      <c r="F12" s="116" t="n">
        <v>50</v>
      </c>
      <c r="G12" s="0" t="n">
        <v>1</v>
      </c>
      <c r="H12" s="129" t="n">
        <v>48.5</v>
      </c>
      <c r="I12" s="169" t="n">
        <v>50</v>
      </c>
    </row>
    <row r="13" customFormat="false" ht="12.75" hidden="false" customHeight="false" outlineLevel="0" collapsed="false">
      <c r="C13" s="73"/>
      <c r="D13" s="0" t="n">
        <v>2</v>
      </c>
      <c r="E13" s="115" t="n">
        <v>48</v>
      </c>
      <c r="F13" s="116" t="n">
        <v>50</v>
      </c>
      <c r="G13" s="0" t="n">
        <v>2</v>
      </c>
      <c r="H13" s="129" t="n">
        <v>49.5</v>
      </c>
      <c r="I13" s="169" t="n">
        <v>50</v>
      </c>
    </row>
    <row r="14" customFormat="false" ht="12.75" hidden="false" customHeight="false" outlineLevel="0" collapsed="false">
      <c r="C14" s="73"/>
      <c r="D14" s="0" t="n">
        <v>3</v>
      </c>
      <c r="E14" s="115" t="n">
        <v>49.5</v>
      </c>
      <c r="F14" s="116" t="n">
        <v>50</v>
      </c>
      <c r="G14" s="0" t="n">
        <v>3</v>
      </c>
      <c r="H14" s="129" t="n">
        <v>49.5</v>
      </c>
      <c r="I14" s="169" t="n">
        <v>50</v>
      </c>
    </row>
    <row r="15" customFormat="false" ht="12.75" hidden="false" customHeight="false" outlineLevel="0" collapsed="false">
      <c r="C15" s="73"/>
      <c r="D15" s="0" t="n">
        <v>4</v>
      </c>
      <c r="E15" s="115" t="n">
        <v>49</v>
      </c>
      <c r="F15" s="116" t="n">
        <v>50</v>
      </c>
      <c r="G15" s="0" t="n">
        <v>4</v>
      </c>
      <c r="H15" s="129" t="n">
        <v>49.5</v>
      </c>
      <c r="I15" s="169" t="n">
        <v>50</v>
      </c>
    </row>
    <row r="16" customFormat="false" ht="12.75" hidden="false" customHeight="false" outlineLevel="0" collapsed="false">
      <c r="C16" s="73"/>
      <c r="D16" s="0" t="n">
        <v>5</v>
      </c>
      <c r="E16" s="115" t="n">
        <v>49.25</v>
      </c>
      <c r="F16" s="116" t="n">
        <v>50</v>
      </c>
      <c r="G16" s="0" t="n">
        <v>5</v>
      </c>
      <c r="H16" s="129" t="n">
        <v>49.25</v>
      </c>
      <c r="I16" s="169" t="n">
        <v>50</v>
      </c>
    </row>
    <row r="17" customFormat="false" ht="12.75" hidden="false" customHeight="false" outlineLevel="0" collapsed="false">
      <c r="C17" s="73"/>
      <c r="D17" s="0" t="n">
        <v>6</v>
      </c>
      <c r="E17" s="115" t="n">
        <v>49.25</v>
      </c>
      <c r="F17" s="116" t="n">
        <v>50</v>
      </c>
      <c r="G17" s="0" t="n">
        <v>6</v>
      </c>
      <c r="H17" s="129" t="n">
        <v>49.5</v>
      </c>
      <c r="I17" s="169" t="n">
        <v>50</v>
      </c>
    </row>
    <row r="18" customFormat="false" ht="12.75" hidden="false" customHeight="false" outlineLevel="0" collapsed="false">
      <c r="C18" s="73"/>
      <c r="D18" s="0" t="n">
        <v>7</v>
      </c>
      <c r="E18" s="115" t="n">
        <v>49.25</v>
      </c>
      <c r="F18" s="116" t="n">
        <v>50</v>
      </c>
      <c r="G18" s="0" t="n">
        <v>7</v>
      </c>
      <c r="H18" s="129" t="n">
        <v>49.75</v>
      </c>
      <c r="I18" s="169" t="n">
        <v>50</v>
      </c>
    </row>
    <row r="19" customFormat="false" ht="12.75" hidden="false" customHeight="false" outlineLevel="0" collapsed="false">
      <c r="C19" s="73"/>
      <c r="D19" s="0" t="n">
        <v>8</v>
      </c>
      <c r="E19" s="115" t="n">
        <v>49.25</v>
      </c>
      <c r="F19" s="116" t="n">
        <v>50</v>
      </c>
      <c r="G19" s="0" t="n">
        <v>8</v>
      </c>
      <c r="H19" s="129"/>
      <c r="I19" s="169"/>
    </row>
    <row r="20" customFormat="false" ht="12.75" hidden="false" customHeight="false" outlineLevel="0" collapsed="false">
      <c r="C20" s="73"/>
      <c r="D20" s="0" t="n">
        <v>9</v>
      </c>
      <c r="E20" s="115" t="n">
        <v>49.5</v>
      </c>
      <c r="F20" s="116" t="n">
        <v>50</v>
      </c>
      <c r="G20" s="0" t="n">
        <v>9</v>
      </c>
      <c r="H20" s="129"/>
      <c r="I20" s="169"/>
    </row>
    <row r="21" customFormat="false" ht="12.75" hidden="false" customHeight="false" outlineLevel="0" collapsed="false">
      <c r="C21" s="73"/>
      <c r="D21" s="0" t="n">
        <v>10</v>
      </c>
      <c r="E21" s="115" t="n">
        <v>49.25</v>
      </c>
      <c r="F21" s="116" t="n">
        <v>50</v>
      </c>
      <c r="G21" s="0" t="n">
        <v>10</v>
      </c>
      <c r="H21" s="129"/>
      <c r="I21" s="169"/>
    </row>
    <row r="22" customFormat="false" ht="12.75" hidden="false" customHeight="false" outlineLevel="0" collapsed="false">
      <c r="C22" s="73"/>
      <c r="D22" s="0" t="n">
        <v>11</v>
      </c>
      <c r="E22" s="115" t="n">
        <v>48.75</v>
      </c>
      <c r="F22" s="116" t="n">
        <v>50</v>
      </c>
      <c r="G22" s="0" t="n">
        <v>11</v>
      </c>
      <c r="H22" s="129"/>
      <c r="I22" s="169"/>
    </row>
    <row r="23" customFormat="false" ht="12.75" hidden="false" customHeight="false" outlineLevel="0" collapsed="false">
      <c r="C23" s="73"/>
      <c r="D23" s="0" t="n">
        <v>12</v>
      </c>
      <c r="E23" s="115" t="n">
        <v>50</v>
      </c>
      <c r="F23" s="116" t="n">
        <v>50</v>
      </c>
      <c r="G23" s="0" t="n">
        <v>12</v>
      </c>
      <c r="H23" s="129"/>
      <c r="I23" s="169"/>
    </row>
    <row r="24" customFormat="false" ht="12.75" hidden="false" customHeight="false" outlineLevel="0" collapsed="false">
      <c r="C24" s="73"/>
      <c r="D24" s="0" t="n">
        <v>13</v>
      </c>
      <c r="E24" s="115"/>
      <c r="F24" s="116"/>
      <c r="G24" s="0" t="n">
        <v>13</v>
      </c>
      <c r="H24" s="129"/>
      <c r="I24" s="169"/>
    </row>
    <row r="25" customFormat="false" ht="12.75" hidden="false" customHeight="false" outlineLevel="0" collapsed="false">
      <c r="C25" s="73"/>
      <c r="D25" s="0" t="n">
        <v>14</v>
      </c>
      <c r="E25" s="115"/>
      <c r="F25" s="116"/>
      <c r="G25" s="0" t="n">
        <v>14</v>
      </c>
      <c r="H25" s="129"/>
      <c r="I25" s="169"/>
    </row>
    <row r="26" customFormat="false" ht="12.75" hidden="false" customHeight="false" outlineLevel="0" collapsed="false">
      <c r="C26" s="73"/>
      <c r="D26" s="0" t="n">
        <v>15</v>
      </c>
      <c r="E26" s="115"/>
      <c r="F26" s="116"/>
      <c r="G26" s="0" t="n">
        <v>15</v>
      </c>
      <c r="H26" s="129"/>
      <c r="I26" s="169"/>
    </row>
    <row r="27" customFormat="false" ht="12.75" hidden="false" customHeight="false" outlineLevel="0" collapsed="false">
      <c r="C27" s="73"/>
      <c r="E27" s="110"/>
      <c r="F27" s="111"/>
      <c r="H27" s="131"/>
      <c r="I27" s="122"/>
    </row>
    <row r="28" customFormat="false" ht="12.75" hidden="false" customHeight="false" outlineLevel="0" collapsed="false">
      <c r="C28" s="73"/>
      <c r="E28" s="77" t="n">
        <f aca="false">AVERAGE(E12:E26)</f>
        <v>49.125</v>
      </c>
      <c r="F28" s="105" t="n">
        <f aca="false">SUM(F11:F26)</f>
        <v>600</v>
      </c>
      <c r="H28" s="77" t="n">
        <f aca="false">AVERAGE(H12:H26)</f>
        <v>49.3571428571429</v>
      </c>
      <c r="I28" s="132" t="n">
        <f aca="false">SUM(I12:I26)</f>
        <v>350</v>
      </c>
    </row>
    <row r="29" customFormat="false" ht="12.75" hidden="false" customHeight="false" outlineLevel="0" collapsed="false">
      <c r="C29" s="73"/>
      <c r="E29" s="115"/>
      <c r="F29" s="116"/>
      <c r="H29" s="130"/>
      <c r="I29" s="116"/>
    </row>
    <row r="30" customFormat="false" ht="12.75" hidden="false" customHeight="false" outlineLevel="0" collapsed="false">
      <c r="C30" s="73"/>
      <c r="E30" s="115"/>
      <c r="F30" s="116"/>
      <c r="H30" s="130"/>
      <c r="I30" s="116"/>
    </row>
    <row r="31" customFormat="false" ht="12.75" hidden="false" customHeight="false" outlineLevel="0" collapsed="false">
      <c r="C31" s="73"/>
    </row>
    <row r="32" customFormat="false" ht="47.25" hidden="false" customHeight="true" outlineLevel="0" collapsed="false">
      <c r="C32" s="73"/>
      <c r="E32" s="115"/>
      <c r="F32" s="116"/>
      <c r="H32" s="129"/>
      <c r="I32" s="95"/>
      <c r="J32" s="58"/>
    </row>
    <row r="33" customFormat="false" ht="12.75" hidden="false" customHeight="false" outlineLevel="0" collapsed="false">
      <c r="C33" s="73"/>
      <c r="H33" s="115"/>
      <c r="I33" s="116"/>
    </row>
    <row r="34" customFormat="false" ht="13.5" hidden="false" customHeight="false" outlineLevel="0" collapsed="false">
      <c r="C34" s="73" t="s">
        <v>44</v>
      </c>
      <c r="D34" s="82" t="n">
        <f aca="false">-(E28*F28)*16</f>
        <v>-471600</v>
      </c>
      <c r="H34" s="115"/>
      <c r="I34" s="116"/>
    </row>
    <row r="35" customFormat="false" ht="12.75" hidden="false" customHeight="false" outlineLevel="0" collapsed="false">
      <c r="C35" s="73" t="s">
        <v>45</v>
      </c>
      <c r="D35" s="85" t="n">
        <f aca="false">(H28*I28)*16</f>
        <v>276400</v>
      </c>
      <c r="H35" s="115"/>
      <c r="I35" s="116"/>
      <c r="J35" s="78"/>
      <c r="K35" s="79"/>
    </row>
    <row r="36" customFormat="false" ht="12.75" hidden="false" customHeight="false" outlineLevel="0" collapsed="false">
      <c r="C36" s="73"/>
      <c r="D36" s="74" t="n">
        <f aca="false">D35+D34</f>
        <v>-195200</v>
      </c>
      <c r="H36" s="115"/>
      <c r="I36" s="116"/>
      <c r="J36" s="80" t="s">
        <v>33</v>
      </c>
      <c r="K36" s="81"/>
    </row>
    <row r="37" customFormat="false" ht="16.5" hidden="false" customHeight="false" outlineLevel="0" collapsed="false">
      <c r="C37" s="73"/>
      <c r="D37" s="74"/>
      <c r="E37" s="74"/>
      <c r="H37" s="115"/>
      <c r="I37" s="116"/>
      <c r="J37" s="83" t="n">
        <f aca="false">D36+H41</f>
        <v>81376</v>
      </c>
      <c r="K37" s="84"/>
    </row>
    <row r="38" customFormat="false" ht="41.25" hidden="false" customHeight="true" outlineLevel="0" collapsed="false">
      <c r="C38" s="73"/>
      <c r="D38" s="82" t="s">
        <v>38</v>
      </c>
      <c r="E38" s="0" t="n">
        <v>-300</v>
      </c>
      <c r="G38" s="170" t="n">
        <f aca="false">E3</f>
        <v>49.21</v>
      </c>
      <c r="H38" s="115" t="n">
        <f aca="false">(G38*-E38)*16</f>
        <v>236208</v>
      </c>
      <c r="I38" s="116"/>
    </row>
    <row r="39" customFormat="false" ht="15.75" hidden="false" customHeight="false" outlineLevel="0" collapsed="false">
      <c r="C39" s="50" t="s">
        <v>63</v>
      </c>
      <c r="D39" s="46" t="s">
        <v>138</v>
      </c>
      <c r="E39" s="0" t="n">
        <v>100</v>
      </c>
      <c r="G39" s="41" t="n">
        <f aca="false">E3-0.25</f>
        <v>48.96</v>
      </c>
      <c r="H39" s="74" t="n">
        <f aca="false">(G39*E39)*-16</f>
        <v>-78336</v>
      </c>
      <c r="I39" s="116"/>
    </row>
    <row r="40" customFormat="false" ht="12.75" hidden="false" customHeight="false" outlineLevel="0" collapsed="false">
      <c r="C40" s="73"/>
      <c r="D40" s="46" t="s">
        <v>31</v>
      </c>
      <c r="E40" s="60" t="n">
        <v>-150</v>
      </c>
      <c r="F40" s="60"/>
      <c r="G40" s="113" t="n">
        <f aca="false">E3+0.25</f>
        <v>49.46</v>
      </c>
      <c r="H40" s="75" t="n">
        <f aca="false">(G40*-E40)*16</f>
        <v>118704</v>
      </c>
    </row>
    <row r="41" customFormat="false" ht="12" hidden="false" customHeight="true" outlineLevel="0" collapsed="false">
      <c r="C41" s="73"/>
      <c r="E41" s="0" t="n">
        <f aca="false">SUM(E38:E40)</f>
        <v>-350</v>
      </c>
      <c r="H41" s="74" t="n">
        <f aca="false">SUM(H38:H40)</f>
        <v>276576</v>
      </c>
    </row>
    <row r="42" customFormat="false" ht="12.75" hidden="false" customHeight="true" outlineLevel="0" collapsed="false">
      <c r="C42" s="73"/>
    </row>
    <row r="43" customFormat="false" ht="15.75" hidden="false" customHeight="true" outlineLevel="0" collapsed="false">
      <c r="C43" s="73"/>
    </row>
    <row r="45" customFormat="false" ht="12.75" hidden="false" customHeight="false" outlineLevel="0" collapsed="false">
      <c r="C45" s="37"/>
    </row>
    <row r="46" customFormat="false" ht="12.75" hidden="false" customHeight="false" outlineLevel="0" collapsed="false">
      <c r="B46" s="37"/>
    </row>
    <row r="48" customFormat="false" ht="12.75" hidden="false" customHeight="false" outlineLevel="0" collapsed="false">
      <c r="B48" s="74"/>
    </row>
    <row r="49" customFormat="false" ht="12.75" hidden="false" customHeight="false" outlineLevel="0" collapsed="false">
      <c r="B49" s="74"/>
    </row>
    <row r="50" customFormat="false" ht="12.75" hidden="false" customHeight="false" outlineLevel="0" collapsed="false">
      <c r="A50" s="37"/>
      <c r="B50" s="156"/>
      <c r="D50" s="157"/>
    </row>
    <row r="51" customFormat="false" ht="13.5" hidden="false" customHeight="true" outlineLevel="0" collapsed="false">
      <c r="A51" s="37"/>
      <c r="B51" s="40"/>
    </row>
    <row r="52" customFormat="false" ht="12.75" hidden="false" customHeight="false" outlineLevel="0" collapsed="false">
      <c r="A52" s="37"/>
      <c r="B52" s="74"/>
    </row>
    <row r="53" customFormat="false" ht="12.75" hidden="false" customHeight="false" outlineLevel="0" collapsed="false">
      <c r="A53" s="37"/>
    </row>
    <row r="54" customFormat="false" ht="12.75" hidden="false" customHeight="false" outlineLevel="0" collapsed="false">
      <c r="A54" s="37"/>
    </row>
    <row r="55" customFormat="false" ht="12.75" hidden="false" customHeight="false" outlineLevel="0" collapsed="false">
      <c r="A55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7" activeCellId="0" sqref="H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0.13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6.56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164" t="n">
        <v>36986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51.59</v>
      </c>
      <c r="L3" s="95" t="s">
        <v>38</v>
      </c>
      <c r="M3" s="0" t="n">
        <v>-400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100</v>
      </c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  <c r="L5" s="5" t="s">
        <v>31</v>
      </c>
      <c r="M5" s="60" t="n">
        <v>-150</v>
      </c>
      <c r="N5" s="60"/>
    </row>
    <row r="6" customFormat="false" ht="15.75" hidden="false" customHeight="false" outlineLevel="0" collapsed="false">
      <c r="C6" s="50"/>
      <c r="E6" s="74"/>
      <c r="F6" s="5"/>
      <c r="H6" s="77"/>
      <c r="I6" s="105"/>
      <c r="M6" s="58"/>
      <c r="N6" s="58"/>
    </row>
    <row r="7" customFormat="false" ht="12.75" hidden="false" customHeight="false" outlineLevel="0" collapsed="false">
      <c r="C7" s="73"/>
      <c r="E7" s="74"/>
      <c r="F7" s="5"/>
      <c r="H7" s="77"/>
      <c r="I7" s="105"/>
      <c r="M7" s="0" t="n">
        <f aca="false">SUM(M3:M6)</f>
        <v>-450</v>
      </c>
      <c r="N7" s="104" t="s">
        <v>48</v>
      </c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</row>
    <row r="11" customFormat="false" ht="12.75" hidden="false" customHeight="false" outlineLevel="0" collapsed="false">
      <c r="C11" s="73"/>
      <c r="F11" s="116"/>
      <c r="H11" s="129"/>
      <c r="I11" s="95"/>
    </row>
    <row r="12" customFormat="false" ht="12.75" hidden="false" customHeight="false" outlineLevel="0" collapsed="false">
      <c r="C12" s="73"/>
      <c r="D12" s="0" t="n">
        <v>1</v>
      </c>
      <c r="E12" s="115" t="n">
        <v>51</v>
      </c>
      <c r="F12" s="116" t="n">
        <v>50</v>
      </c>
      <c r="G12" s="0" t="n">
        <v>1</v>
      </c>
      <c r="H12" s="129" t="n">
        <v>50.5</v>
      </c>
      <c r="I12" s="169" t="n">
        <v>50</v>
      </c>
    </row>
    <row r="13" customFormat="false" ht="12.75" hidden="false" customHeight="false" outlineLevel="0" collapsed="false">
      <c r="C13" s="73"/>
      <c r="D13" s="0" t="n">
        <v>2</v>
      </c>
      <c r="E13" s="115" t="n">
        <v>51.5</v>
      </c>
      <c r="F13" s="116" t="n">
        <v>50</v>
      </c>
      <c r="G13" s="0" t="n">
        <v>2</v>
      </c>
      <c r="H13" s="129" t="n">
        <v>51.5</v>
      </c>
      <c r="I13" s="169" t="n">
        <v>50</v>
      </c>
    </row>
    <row r="14" customFormat="false" ht="12.75" hidden="false" customHeight="false" outlineLevel="0" collapsed="false">
      <c r="C14" s="73"/>
      <c r="D14" s="0" t="n">
        <v>3</v>
      </c>
      <c r="E14" s="115" t="n">
        <v>52</v>
      </c>
      <c r="F14" s="116" t="n">
        <v>50</v>
      </c>
      <c r="G14" s="0" t="n">
        <v>3</v>
      </c>
      <c r="H14" s="129" t="n">
        <v>52</v>
      </c>
      <c r="I14" s="169" t="n">
        <v>50</v>
      </c>
    </row>
    <row r="15" customFormat="false" ht="12.75" hidden="false" customHeight="false" outlineLevel="0" collapsed="false">
      <c r="C15" s="73"/>
      <c r="D15" s="0" t="n">
        <v>4</v>
      </c>
      <c r="E15" s="115" t="n">
        <v>51.5</v>
      </c>
      <c r="F15" s="116" t="n">
        <v>50</v>
      </c>
      <c r="G15" s="0" t="n">
        <v>4</v>
      </c>
      <c r="H15" s="129" t="n">
        <v>51.5</v>
      </c>
      <c r="I15" s="169" t="n">
        <v>50</v>
      </c>
    </row>
    <row r="16" customFormat="false" ht="12.75" hidden="false" customHeight="false" outlineLevel="0" collapsed="false">
      <c r="C16" s="73"/>
      <c r="D16" s="0" t="n">
        <v>5</v>
      </c>
      <c r="E16" s="115" t="n">
        <v>51.5</v>
      </c>
      <c r="F16" s="116" t="n">
        <v>50</v>
      </c>
      <c r="G16" s="0" t="n">
        <v>5</v>
      </c>
      <c r="H16" s="129" t="n">
        <v>52.25</v>
      </c>
      <c r="I16" s="169" t="n">
        <v>50</v>
      </c>
    </row>
    <row r="17" customFormat="false" ht="12.75" hidden="false" customHeight="false" outlineLevel="0" collapsed="false">
      <c r="C17" s="73"/>
      <c r="D17" s="0" t="n">
        <v>6</v>
      </c>
      <c r="E17" s="115" t="n">
        <v>51.75</v>
      </c>
      <c r="F17" s="116" t="n">
        <v>50</v>
      </c>
      <c r="G17" s="0" t="n">
        <v>6</v>
      </c>
      <c r="H17" s="129" t="n">
        <v>52</v>
      </c>
      <c r="I17" s="169" t="n">
        <v>50</v>
      </c>
    </row>
    <row r="18" customFormat="false" ht="12.75" hidden="false" customHeight="false" outlineLevel="0" collapsed="false">
      <c r="C18" s="73"/>
      <c r="D18" s="0" t="n">
        <v>7</v>
      </c>
      <c r="E18" s="115" t="n">
        <v>51.9</v>
      </c>
      <c r="F18" s="116" t="n">
        <v>50</v>
      </c>
      <c r="G18" s="0" t="n">
        <v>7</v>
      </c>
      <c r="H18" s="129"/>
      <c r="I18" s="169"/>
    </row>
    <row r="19" customFormat="false" ht="12.75" hidden="false" customHeight="false" outlineLevel="0" collapsed="false">
      <c r="C19" s="73"/>
      <c r="D19" s="0" t="n">
        <v>8</v>
      </c>
      <c r="E19" s="115" t="n">
        <v>51.75</v>
      </c>
      <c r="F19" s="116" t="n">
        <v>50</v>
      </c>
      <c r="G19" s="0" t="n">
        <v>8</v>
      </c>
      <c r="H19" s="129"/>
      <c r="I19" s="169"/>
    </row>
    <row r="20" customFormat="false" ht="12.75" hidden="false" customHeight="false" outlineLevel="0" collapsed="false">
      <c r="C20" s="73"/>
      <c r="D20" s="0" t="n">
        <v>9</v>
      </c>
      <c r="E20" s="115" t="n">
        <v>51.75</v>
      </c>
      <c r="F20" s="116" t="n">
        <v>50</v>
      </c>
      <c r="G20" s="0" t="n">
        <v>9</v>
      </c>
      <c r="H20" s="129"/>
      <c r="I20" s="169"/>
    </row>
    <row r="21" customFormat="false" ht="12.75" hidden="false" customHeight="false" outlineLevel="0" collapsed="false">
      <c r="C21" s="73"/>
      <c r="D21" s="0" t="n">
        <v>10</v>
      </c>
      <c r="E21" s="115" t="n">
        <v>51.5</v>
      </c>
      <c r="F21" s="116" t="n">
        <v>50</v>
      </c>
      <c r="G21" s="0" t="n">
        <v>10</v>
      </c>
      <c r="H21" s="129"/>
      <c r="I21" s="169"/>
    </row>
    <row r="22" customFormat="false" ht="12.75" hidden="false" customHeight="false" outlineLevel="0" collapsed="false">
      <c r="C22" s="73"/>
      <c r="D22" s="0" t="n">
        <v>11</v>
      </c>
      <c r="E22" s="115" t="n">
        <v>51.25</v>
      </c>
      <c r="F22" s="116" t="n">
        <v>50</v>
      </c>
      <c r="G22" s="0" t="n">
        <v>11</v>
      </c>
      <c r="H22" s="129"/>
      <c r="I22" s="169"/>
    </row>
    <row r="23" customFormat="false" ht="12.75" hidden="false" customHeight="false" outlineLevel="0" collapsed="false">
      <c r="C23" s="73"/>
      <c r="D23" s="0" t="n">
        <v>12</v>
      </c>
      <c r="E23" s="115" t="n">
        <v>51.25</v>
      </c>
      <c r="F23" s="116" t="n">
        <v>50</v>
      </c>
      <c r="G23" s="0" t="n">
        <v>12</v>
      </c>
      <c r="H23" s="129"/>
      <c r="I23" s="169"/>
    </row>
    <row r="24" customFormat="false" ht="12.75" hidden="false" customHeight="false" outlineLevel="0" collapsed="false">
      <c r="C24" s="73"/>
      <c r="D24" s="0" t="n">
        <v>13</v>
      </c>
      <c r="E24" s="115" t="n">
        <v>51.4</v>
      </c>
      <c r="F24" s="116" t="n">
        <v>50</v>
      </c>
      <c r="G24" s="0" t="n">
        <v>13</v>
      </c>
      <c r="H24" s="129"/>
      <c r="I24" s="169"/>
    </row>
    <row r="25" customFormat="false" ht="12.75" hidden="false" customHeight="false" outlineLevel="0" collapsed="false">
      <c r="C25" s="73"/>
      <c r="D25" s="0" t="n">
        <v>14</v>
      </c>
      <c r="E25" s="115" t="n">
        <v>52</v>
      </c>
      <c r="F25" s="116" t="n">
        <v>50</v>
      </c>
      <c r="G25" s="0" t="n">
        <v>14</v>
      </c>
      <c r="H25" s="129"/>
      <c r="I25" s="169"/>
    </row>
    <row r="26" customFormat="false" ht="12.75" hidden="false" customHeight="false" outlineLevel="0" collapsed="false">
      <c r="C26" s="73"/>
      <c r="D26" s="0" t="n">
        <v>15</v>
      </c>
      <c r="E26" s="115" t="n">
        <v>51.5</v>
      </c>
      <c r="F26" s="116" t="n">
        <v>50</v>
      </c>
      <c r="G26" s="0" t="n">
        <v>15</v>
      </c>
      <c r="H26" s="129"/>
      <c r="I26" s="169"/>
    </row>
    <row r="27" customFormat="false" ht="12.75" hidden="false" customHeight="false" outlineLevel="0" collapsed="false">
      <c r="C27" s="73"/>
      <c r="E27" s="110"/>
      <c r="F27" s="111"/>
      <c r="H27" s="131"/>
      <c r="I27" s="122"/>
    </row>
    <row r="28" customFormat="false" ht="12.75" hidden="false" customHeight="false" outlineLevel="0" collapsed="false">
      <c r="C28" s="73"/>
      <c r="E28" s="77" t="n">
        <f aca="false">AVERAGE(E12:E26)</f>
        <v>51.57</v>
      </c>
      <c r="F28" s="105" t="n">
        <f aca="false">SUM(F11:F26)</f>
        <v>750</v>
      </c>
      <c r="H28" s="77" t="n">
        <f aca="false">AVERAGE(H12:H26)</f>
        <v>51.625</v>
      </c>
      <c r="I28" s="132" t="n">
        <f aca="false">SUM(I12:I26)</f>
        <v>300</v>
      </c>
    </row>
    <row r="29" customFormat="false" ht="12.75" hidden="false" customHeight="false" outlineLevel="0" collapsed="false">
      <c r="C29" s="73"/>
      <c r="E29" s="115"/>
      <c r="F29" s="116"/>
      <c r="H29" s="130"/>
      <c r="I29" s="116"/>
    </row>
    <row r="30" customFormat="false" ht="12.75" hidden="false" customHeight="false" outlineLevel="0" collapsed="false">
      <c r="C30" s="73"/>
      <c r="E30" s="115"/>
      <c r="F30" s="116"/>
      <c r="H30" s="130"/>
      <c r="I30" s="116"/>
    </row>
    <row r="31" customFormat="false" ht="12.75" hidden="false" customHeight="false" outlineLevel="0" collapsed="false">
      <c r="C31" s="73"/>
    </row>
    <row r="32" customFormat="false" ht="47.25" hidden="false" customHeight="true" outlineLevel="0" collapsed="false">
      <c r="C32" s="73"/>
      <c r="E32" s="115"/>
      <c r="F32" s="116"/>
      <c r="H32" s="129"/>
      <c r="I32" s="95"/>
      <c r="J32" s="58"/>
    </row>
    <row r="33" customFormat="false" ht="12.75" hidden="false" customHeight="false" outlineLevel="0" collapsed="false">
      <c r="C33" s="73"/>
      <c r="H33" s="115"/>
      <c r="I33" s="116"/>
    </row>
    <row r="34" customFormat="false" ht="13.5" hidden="false" customHeight="false" outlineLevel="0" collapsed="false">
      <c r="C34" s="73" t="s">
        <v>44</v>
      </c>
      <c r="D34" s="82" t="n">
        <f aca="false">-(E28*F28)*16</f>
        <v>-618840</v>
      </c>
      <c r="H34" s="115"/>
      <c r="I34" s="116"/>
    </row>
    <row r="35" customFormat="false" ht="12.75" hidden="false" customHeight="false" outlineLevel="0" collapsed="false">
      <c r="C35" s="73" t="s">
        <v>45</v>
      </c>
      <c r="D35" s="85" t="n">
        <f aca="false">(H28*I28)*16</f>
        <v>247800</v>
      </c>
      <c r="H35" s="115"/>
      <c r="I35" s="116"/>
      <c r="J35" s="78"/>
      <c r="K35" s="79"/>
    </row>
    <row r="36" customFormat="false" ht="12.75" hidden="false" customHeight="false" outlineLevel="0" collapsed="false">
      <c r="C36" s="73"/>
      <c r="D36" s="74" t="n">
        <f aca="false">D35+D34</f>
        <v>-371040</v>
      </c>
      <c r="H36" s="115"/>
      <c r="I36" s="116"/>
      <c r="J36" s="80" t="s">
        <v>33</v>
      </c>
      <c r="K36" s="81"/>
    </row>
    <row r="37" customFormat="false" ht="16.5" hidden="false" customHeight="false" outlineLevel="0" collapsed="false">
      <c r="C37" s="73"/>
      <c r="D37" s="74"/>
      <c r="E37" s="74"/>
      <c r="H37" s="115"/>
      <c r="I37" s="116"/>
      <c r="J37" s="83" t="n">
        <f aca="false">D36+H41</f>
        <v>1408</v>
      </c>
      <c r="K37" s="84"/>
    </row>
    <row r="38" customFormat="false" ht="41.25" hidden="false" customHeight="true" outlineLevel="0" collapsed="false">
      <c r="C38" s="73"/>
      <c r="D38" s="82" t="s">
        <v>38</v>
      </c>
      <c r="E38" s="0" t="n">
        <v>-400</v>
      </c>
      <c r="G38" s="170" t="n">
        <f aca="false">E3</f>
        <v>51.59</v>
      </c>
      <c r="H38" s="115" t="n">
        <f aca="false">(G38*-E38)*16</f>
        <v>330176</v>
      </c>
      <c r="I38" s="116"/>
    </row>
    <row r="39" customFormat="false" ht="15.75" hidden="false" customHeight="false" outlineLevel="0" collapsed="false">
      <c r="C39" s="50" t="s">
        <v>63</v>
      </c>
      <c r="D39" s="46" t="s">
        <v>138</v>
      </c>
      <c r="E39" s="0" t="n">
        <v>100</v>
      </c>
      <c r="G39" s="41" t="n">
        <f aca="false">E3-0.25</f>
        <v>51.34</v>
      </c>
      <c r="H39" s="74" t="n">
        <f aca="false">(G39*E39)*-16</f>
        <v>-82144</v>
      </c>
      <c r="I39" s="116"/>
    </row>
    <row r="40" customFormat="false" ht="12.75" hidden="false" customHeight="false" outlineLevel="0" collapsed="false">
      <c r="C40" s="73"/>
      <c r="D40" s="46" t="s">
        <v>31</v>
      </c>
      <c r="E40" s="60" t="n">
        <v>-150</v>
      </c>
      <c r="F40" s="60"/>
      <c r="G40" s="113" t="n">
        <f aca="false">E3+0.25</f>
        <v>51.84</v>
      </c>
      <c r="H40" s="75" t="n">
        <f aca="false">(G40*-E40)*16</f>
        <v>124416</v>
      </c>
    </row>
    <row r="41" customFormat="false" ht="12" hidden="false" customHeight="true" outlineLevel="0" collapsed="false">
      <c r="C41" s="73"/>
      <c r="E41" s="0" t="n">
        <f aca="false">SUM(E38:E40)</f>
        <v>-450</v>
      </c>
      <c r="H41" s="74" t="n">
        <f aca="false">SUM(H38:H40)</f>
        <v>372448</v>
      </c>
    </row>
    <row r="42" customFormat="false" ht="12.75" hidden="false" customHeight="true" outlineLevel="0" collapsed="false">
      <c r="C42" s="73"/>
    </row>
    <row r="43" customFormat="false" ht="15.75" hidden="false" customHeight="true" outlineLevel="0" collapsed="false">
      <c r="C43" s="73"/>
    </row>
    <row r="45" customFormat="false" ht="12.75" hidden="false" customHeight="false" outlineLevel="0" collapsed="false">
      <c r="C45" s="37"/>
    </row>
    <row r="46" customFormat="false" ht="12.75" hidden="false" customHeight="false" outlineLevel="0" collapsed="false">
      <c r="B46" s="37"/>
    </row>
    <row r="48" customFormat="false" ht="12.75" hidden="false" customHeight="false" outlineLevel="0" collapsed="false">
      <c r="B48" s="74"/>
    </row>
    <row r="49" customFormat="false" ht="12.75" hidden="false" customHeight="false" outlineLevel="0" collapsed="false">
      <c r="B49" s="74"/>
    </row>
    <row r="50" customFormat="false" ht="12.75" hidden="false" customHeight="false" outlineLevel="0" collapsed="false">
      <c r="A50" s="37"/>
      <c r="B50" s="156"/>
      <c r="D50" s="157"/>
    </row>
    <row r="51" customFormat="false" ht="13.5" hidden="false" customHeight="true" outlineLevel="0" collapsed="false">
      <c r="A51" s="37"/>
      <c r="B51" s="40"/>
    </row>
    <row r="52" customFormat="false" ht="12.75" hidden="false" customHeight="false" outlineLevel="0" collapsed="false">
      <c r="A52" s="37"/>
      <c r="B52" s="74"/>
    </row>
    <row r="53" customFormat="false" ht="12.75" hidden="false" customHeight="false" outlineLevel="0" collapsed="false">
      <c r="A53" s="37"/>
    </row>
    <row r="54" customFormat="false" ht="12.75" hidden="false" customHeight="false" outlineLevel="0" collapsed="false">
      <c r="A54" s="37"/>
    </row>
    <row r="55" customFormat="false" ht="12.75" hidden="false" customHeight="false" outlineLevel="0" collapsed="false">
      <c r="A55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0" activeCellId="0" sqref="G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0.13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6.56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164" t="n">
        <v>36987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51.42</v>
      </c>
      <c r="L3" s="95" t="s">
        <v>38</v>
      </c>
      <c r="M3" s="0" t="n">
        <v>-350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100</v>
      </c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  <c r="L5" s="5" t="s">
        <v>31</v>
      </c>
      <c r="M5" s="60" t="n">
        <v>-150</v>
      </c>
      <c r="N5" s="60"/>
    </row>
    <row r="6" customFormat="false" ht="15.75" hidden="false" customHeight="false" outlineLevel="0" collapsed="false">
      <c r="C6" s="50"/>
      <c r="E6" s="74"/>
      <c r="F6" s="5"/>
      <c r="H6" s="77"/>
      <c r="I6" s="105"/>
      <c r="M6" s="58"/>
      <c r="N6" s="58"/>
    </row>
    <row r="7" customFormat="false" ht="12.75" hidden="false" customHeight="false" outlineLevel="0" collapsed="false">
      <c r="C7" s="73"/>
      <c r="E7" s="74"/>
      <c r="F7" s="5"/>
      <c r="H7" s="77"/>
      <c r="I7" s="105"/>
      <c r="M7" s="0" t="n">
        <f aca="false">SUM(M3:M6)</f>
        <v>-400</v>
      </c>
      <c r="N7" s="104" t="s">
        <v>48</v>
      </c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</row>
    <row r="11" customFormat="false" ht="12.75" hidden="false" customHeight="false" outlineLevel="0" collapsed="false">
      <c r="C11" s="73"/>
      <c r="F11" s="116"/>
      <c r="H11" s="129"/>
      <c r="I11" s="95"/>
    </row>
    <row r="12" customFormat="false" ht="12.75" hidden="false" customHeight="false" outlineLevel="0" collapsed="false">
      <c r="C12" s="73"/>
      <c r="D12" s="0" t="n">
        <v>1</v>
      </c>
      <c r="E12" s="115" t="n">
        <v>51.75</v>
      </c>
      <c r="F12" s="116" t="n">
        <v>50</v>
      </c>
      <c r="G12" s="0" t="n">
        <v>1</v>
      </c>
      <c r="H12" s="129" t="n">
        <v>52</v>
      </c>
      <c r="I12" s="169" t="n">
        <v>50</v>
      </c>
    </row>
    <row r="13" customFormat="false" ht="12.75" hidden="false" customHeight="false" outlineLevel="0" collapsed="false">
      <c r="C13" s="73"/>
      <c r="D13" s="0" t="n">
        <v>2</v>
      </c>
      <c r="E13" s="115" t="n">
        <v>51.75</v>
      </c>
      <c r="F13" s="116" t="n">
        <v>50</v>
      </c>
      <c r="G13" s="0" t="n">
        <v>2</v>
      </c>
      <c r="H13" s="129" t="n">
        <v>51.75</v>
      </c>
      <c r="I13" s="169" t="n">
        <v>50</v>
      </c>
    </row>
    <row r="14" customFormat="false" ht="12.75" hidden="false" customHeight="false" outlineLevel="0" collapsed="false">
      <c r="C14" s="73"/>
      <c r="D14" s="0" t="n">
        <v>3</v>
      </c>
      <c r="E14" s="115" t="n">
        <v>52</v>
      </c>
      <c r="F14" s="116" t="n">
        <v>50</v>
      </c>
      <c r="G14" s="0" t="n">
        <v>3</v>
      </c>
      <c r="H14" s="129" t="n">
        <v>52</v>
      </c>
      <c r="I14" s="169" t="n">
        <v>50</v>
      </c>
    </row>
    <row r="15" customFormat="false" ht="12.75" hidden="false" customHeight="false" outlineLevel="0" collapsed="false">
      <c r="C15" s="73"/>
      <c r="D15" s="0" t="n">
        <v>4</v>
      </c>
      <c r="E15" s="115" t="n">
        <v>52</v>
      </c>
      <c r="F15" s="116" t="n">
        <v>50</v>
      </c>
      <c r="G15" s="0" t="n">
        <v>4</v>
      </c>
      <c r="H15" s="129" t="n">
        <v>52</v>
      </c>
      <c r="I15" s="169" t="n">
        <v>50</v>
      </c>
    </row>
    <row r="16" customFormat="false" ht="12.75" hidden="false" customHeight="false" outlineLevel="0" collapsed="false">
      <c r="C16" s="73"/>
      <c r="D16" s="0" t="n">
        <v>5</v>
      </c>
      <c r="E16" s="115" t="n">
        <v>52</v>
      </c>
      <c r="F16" s="116" t="n">
        <v>50</v>
      </c>
      <c r="G16" s="0" t="n">
        <v>5</v>
      </c>
      <c r="H16" s="129" t="n">
        <v>50</v>
      </c>
      <c r="I16" s="169" t="n">
        <v>50</v>
      </c>
    </row>
    <row r="17" customFormat="false" ht="12.75" hidden="false" customHeight="false" outlineLevel="0" collapsed="false">
      <c r="C17" s="73"/>
      <c r="D17" s="0" t="n">
        <v>6</v>
      </c>
      <c r="E17" s="115" t="n">
        <v>51.75</v>
      </c>
      <c r="F17" s="116" t="n">
        <v>50</v>
      </c>
      <c r="G17" s="0" t="n">
        <v>6</v>
      </c>
      <c r="H17" s="129"/>
      <c r="I17" s="169"/>
    </row>
    <row r="18" customFormat="false" ht="12.75" hidden="false" customHeight="false" outlineLevel="0" collapsed="false">
      <c r="C18" s="73"/>
      <c r="D18" s="0" t="n">
        <v>7</v>
      </c>
      <c r="E18" s="115" t="n">
        <v>51.6</v>
      </c>
      <c r="F18" s="116" t="n">
        <v>50</v>
      </c>
      <c r="G18" s="0" t="n">
        <v>7</v>
      </c>
      <c r="H18" s="129"/>
      <c r="I18" s="169"/>
    </row>
    <row r="19" customFormat="false" ht="12.75" hidden="false" customHeight="false" outlineLevel="0" collapsed="false">
      <c r="C19" s="73"/>
      <c r="D19" s="0" t="n">
        <v>8</v>
      </c>
      <c r="E19" s="115" t="n">
        <v>51.5</v>
      </c>
      <c r="F19" s="116" t="n">
        <v>50</v>
      </c>
      <c r="G19" s="0" t="n">
        <v>8</v>
      </c>
      <c r="H19" s="129"/>
      <c r="I19" s="169"/>
    </row>
    <row r="20" customFormat="false" ht="12.75" hidden="false" customHeight="false" outlineLevel="0" collapsed="false">
      <c r="C20" s="73"/>
      <c r="D20" s="0" t="n">
        <v>9</v>
      </c>
      <c r="E20" s="115" t="n">
        <v>51.25</v>
      </c>
      <c r="F20" s="116" t="n">
        <v>50</v>
      </c>
      <c r="G20" s="0" t="n">
        <v>9</v>
      </c>
      <c r="H20" s="129"/>
      <c r="I20" s="169"/>
    </row>
    <row r="21" customFormat="false" ht="12.75" hidden="false" customHeight="false" outlineLevel="0" collapsed="false">
      <c r="C21" s="73"/>
      <c r="D21" s="0" t="n">
        <v>10</v>
      </c>
      <c r="E21" s="115" t="n">
        <v>51</v>
      </c>
      <c r="F21" s="116" t="n">
        <v>50</v>
      </c>
      <c r="G21" s="0" t="n">
        <v>10</v>
      </c>
      <c r="H21" s="129"/>
      <c r="I21" s="169"/>
    </row>
    <row r="22" customFormat="false" ht="12.75" hidden="false" customHeight="false" outlineLevel="0" collapsed="false">
      <c r="C22" s="73"/>
      <c r="D22" s="0" t="n">
        <v>11</v>
      </c>
      <c r="E22" s="115" t="n">
        <v>51</v>
      </c>
      <c r="F22" s="116" t="n">
        <v>50</v>
      </c>
      <c r="G22" s="0" t="n">
        <v>11</v>
      </c>
      <c r="H22" s="129"/>
      <c r="I22" s="169"/>
    </row>
    <row r="23" customFormat="false" ht="12.75" hidden="false" customHeight="false" outlineLevel="0" collapsed="false">
      <c r="C23" s="73"/>
      <c r="D23" s="0" t="n">
        <v>12</v>
      </c>
      <c r="E23" s="115" t="n">
        <v>50.25</v>
      </c>
      <c r="F23" s="116" t="n">
        <v>50</v>
      </c>
      <c r="G23" s="0" t="n">
        <v>12</v>
      </c>
      <c r="H23" s="129"/>
      <c r="I23" s="169"/>
    </row>
    <row r="24" customFormat="false" ht="12.75" hidden="false" customHeight="false" outlineLevel="0" collapsed="false">
      <c r="C24" s="73"/>
      <c r="D24" s="0" t="n">
        <v>13</v>
      </c>
      <c r="E24" s="115" t="n">
        <v>50</v>
      </c>
      <c r="F24" s="116" t="n">
        <v>50</v>
      </c>
      <c r="G24" s="0" t="n">
        <v>13</v>
      </c>
      <c r="H24" s="129"/>
      <c r="I24" s="169"/>
    </row>
    <row r="25" customFormat="false" ht="12.75" hidden="false" customHeight="false" outlineLevel="0" collapsed="false">
      <c r="C25" s="73"/>
      <c r="D25" s="0" t="n">
        <v>14</v>
      </c>
      <c r="E25" s="115"/>
      <c r="F25" s="116"/>
      <c r="G25" s="0" t="n">
        <v>14</v>
      </c>
      <c r="H25" s="129"/>
      <c r="I25" s="169"/>
    </row>
    <row r="26" customFormat="false" ht="12.75" hidden="false" customHeight="false" outlineLevel="0" collapsed="false">
      <c r="C26" s="73"/>
      <c r="D26" s="0" t="n">
        <v>15</v>
      </c>
      <c r="E26" s="115"/>
      <c r="F26" s="116"/>
      <c r="G26" s="0" t="n">
        <v>15</v>
      </c>
      <c r="H26" s="129"/>
      <c r="I26" s="169"/>
    </row>
    <row r="27" customFormat="false" ht="12.75" hidden="false" customHeight="false" outlineLevel="0" collapsed="false">
      <c r="C27" s="73"/>
      <c r="E27" s="110"/>
      <c r="F27" s="111"/>
      <c r="H27" s="131"/>
      <c r="I27" s="122"/>
    </row>
    <row r="28" customFormat="false" ht="12.75" hidden="false" customHeight="false" outlineLevel="0" collapsed="false">
      <c r="C28" s="73"/>
      <c r="E28" s="77" t="n">
        <f aca="false">AVERAGE(E12:E26)</f>
        <v>51.3730769230769</v>
      </c>
      <c r="F28" s="105" t="n">
        <f aca="false">SUM(F11:F26)</f>
        <v>650</v>
      </c>
      <c r="H28" s="77" t="n">
        <f aca="false">AVERAGE(H12:H26)</f>
        <v>51.55</v>
      </c>
      <c r="I28" s="132" t="n">
        <f aca="false">SUM(I12:I26)</f>
        <v>250</v>
      </c>
    </row>
    <row r="29" customFormat="false" ht="12.75" hidden="false" customHeight="false" outlineLevel="0" collapsed="false">
      <c r="C29" s="73"/>
      <c r="E29" s="115"/>
      <c r="F29" s="116"/>
      <c r="H29" s="130"/>
      <c r="I29" s="116"/>
    </row>
    <row r="30" customFormat="false" ht="12.75" hidden="false" customHeight="false" outlineLevel="0" collapsed="false">
      <c r="C30" s="73"/>
      <c r="E30" s="115"/>
      <c r="F30" s="116"/>
      <c r="H30" s="130"/>
      <c r="I30" s="116"/>
    </row>
    <row r="31" customFormat="false" ht="12.75" hidden="false" customHeight="false" outlineLevel="0" collapsed="false">
      <c r="C31" s="73"/>
    </row>
    <row r="32" customFormat="false" ht="47.25" hidden="false" customHeight="true" outlineLevel="0" collapsed="false">
      <c r="C32" s="73"/>
      <c r="E32" s="115"/>
      <c r="F32" s="116"/>
      <c r="H32" s="129"/>
      <c r="I32" s="95"/>
      <c r="J32" s="58"/>
    </row>
    <row r="33" customFormat="false" ht="12.75" hidden="false" customHeight="false" outlineLevel="0" collapsed="false">
      <c r="C33" s="73"/>
      <c r="H33" s="115"/>
      <c r="I33" s="116"/>
    </row>
    <row r="34" customFormat="false" ht="13.5" hidden="false" customHeight="false" outlineLevel="0" collapsed="false">
      <c r="C34" s="73" t="s">
        <v>44</v>
      </c>
      <c r="D34" s="82" t="n">
        <f aca="false">-(E28*F28)*16</f>
        <v>-534280</v>
      </c>
      <c r="H34" s="115"/>
      <c r="I34" s="116"/>
    </row>
    <row r="35" customFormat="false" ht="12.75" hidden="false" customHeight="false" outlineLevel="0" collapsed="false">
      <c r="C35" s="73" t="s">
        <v>45</v>
      </c>
      <c r="D35" s="85" t="n">
        <f aca="false">(H28*I28)*16</f>
        <v>206200</v>
      </c>
      <c r="H35" s="115"/>
      <c r="I35" s="116"/>
      <c r="J35" s="78"/>
      <c r="K35" s="79"/>
    </row>
    <row r="36" customFormat="false" ht="12.75" hidden="false" customHeight="false" outlineLevel="0" collapsed="false">
      <c r="C36" s="73"/>
      <c r="D36" s="74" t="n">
        <f aca="false">D35+D34</f>
        <v>-328080</v>
      </c>
      <c r="H36" s="115"/>
      <c r="I36" s="116"/>
      <c r="J36" s="80" t="s">
        <v>33</v>
      </c>
      <c r="K36" s="81"/>
    </row>
    <row r="37" customFormat="false" ht="16.5" hidden="false" customHeight="false" outlineLevel="0" collapsed="false">
      <c r="C37" s="73"/>
      <c r="D37" s="74"/>
      <c r="E37" s="74"/>
      <c r="H37" s="115"/>
      <c r="I37" s="116"/>
      <c r="J37" s="83" t="n">
        <f aca="false">D36+H41</f>
        <v>43144</v>
      </c>
      <c r="K37" s="84"/>
    </row>
    <row r="38" customFormat="false" ht="41.25" hidden="false" customHeight="true" outlineLevel="0" collapsed="false">
      <c r="C38" s="73"/>
      <c r="D38" s="82" t="s">
        <v>38</v>
      </c>
      <c r="E38" s="0" t="n">
        <v>-400</v>
      </c>
      <c r="G38" s="170" t="n">
        <f aca="false">E3</f>
        <v>51.42</v>
      </c>
      <c r="H38" s="115" t="n">
        <f aca="false">(G38*-E38)*16</f>
        <v>329088</v>
      </c>
      <c r="I38" s="116"/>
    </row>
    <row r="39" customFormat="false" ht="15.75" hidden="false" customHeight="false" outlineLevel="0" collapsed="false">
      <c r="C39" s="50" t="s">
        <v>63</v>
      </c>
      <c r="D39" s="46" t="s">
        <v>138</v>
      </c>
      <c r="E39" s="0" t="n">
        <v>100</v>
      </c>
      <c r="G39" s="41" t="n">
        <f aca="false">E3-0.25</f>
        <v>51.17</v>
      </c>
      <c r="H39" s="74" t="n">
        <f aca="false">(G39*E39)*-16</f>
        <v>-81872</v>
      </c>
      <c r="I39" s="116"/>
    </row>
    <row r="40" customFormat="false" ht="12.75" hidden="false" customHeight="false" outlineLevel="0" collapsed="false">
      <c r="C40" s="73"/>
      <c r="D40" s="46" t="s">
        <v>31</v>
      </c>
      <c r="E40" s="60" t="n">
        <v>-150</v>
      </c>
      <c r="F40" s="60"/>
      <c r="G40" s="113" t="n">
        <f aca="false">E3+0.25</f>
        <v>51.67</v>
      </c>
      <c r="H40" s="75" t="n">
        <f aca="false">(G40*-E40)*16</f>
        <v>124008</v>
      </c>
    </row>
    <row r="41" customFormat="false" ht="12" hidden="false" customHeight="true" outlineLevel="0" collapsed="false">
      <c r="C41" s="73"/>
      <c r="E41" s="0" t="n">
        <f aca="false">SUM(E38:E40)</f>
        <v>-450</v>
      </c>
      <c r="H41" s="74" t="n">
        <f aca="false">SUM(H38:H40)</f>
        <v>371224</v>
      </c>
    </row>
    <row r="42" customFormat="false" ht="12.75" hidden="false" customHeight="true" outlineLevel="0" collapsed="false">
      <c r="C42" s="73"/>
    </row>
    <row r="43" customFormat="false" ht="15.75" hidden="false" customHeight="true" outlineLevel="0" collapsed="false">
      <c r="C43" s="73"/>
    </row>
    <row r="45" customFormat="false" ht="12.75" hidden="false" customHeight="false" outlineLevel="0" collapsed="false">
      <c r="C45" s="37"/>
    </row>
    <row r="46" customFormat="false" ht="12.75" hidden="false" customHeight="false" outlineLevel="0" collapsed="false">
      <c r="B46" s="37"/>
    </row>
    <row r="48" customFormat="false" ht="12.75" hidden="false" customHeight="false" outlineLevel="0" collapsed="false">
      <c r="B48" s="74"/>
    </row>
    <row r="49" customFormat="false" ht="12.75" hidden="false" customHeight="false" outlineLevel="0" collapsed="false">
      <c r="B49" s="74"/>
    </row>
    <row r="50" customFormat="false" ht="12.75" hidden="false" customHeight="false" outlineLevel="0" collapsed="false">
      <c r="A50" s="37"/>
      <c r="B50" s="156"/>
      <c r="D50" s="157"/>
    </row>
    <row r="51" customFormat="false" ht="13.5" hidden="false" customHeight="true" outlineLevel="0" collapsed="false">
      <c r="A51" s="37"/>
      <c r="B51" s="40"/>
    </row>
    <row r="52" customFormat="false" ht="12.75" hidden="false" customHeight="false" outlineLevel="0" collapsed="false">
      <c r="A52" s="37"/>
      <c r="B52" s="74"/>
    </row>
    <row r="53" customFormat="false" ht="12.75" hidden="false" customHeight="false" outlineLevel="0" collapsed="false">
      <c r="A53" s="37"/>
    </row>
    <row r="54" customFormat="false" ht="12.75" hidden="false" customHeight="false" outlineLevel="0" collapsed="false">
      <c r="A54" s="37"/>
    </row>
    <row r="55" customFormat="false" ht="12.75" hidden="false" customHeight="false" outlineLevel="0" collapsed="false">
      <c r="A55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2" activeCellId="2" sqref="E12:E19 E21 H12:H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0.13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6.56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164" t="n">
        <v>36990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63.8</v>
      </c>
      <c r="L3" s="95" t="s">
        <v>38</v>
      </c>
      <c r="M3" s="0" t="n">
        <v>-350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100</v>
      </c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  <c r="L5" s="5" t="s">
        <v>31</v>
      </c>
      <c r="M5" s="60" t="n">
        <v>-350</v>
      </c>
      <c r="N5" s="60"/>
    </row>
    <row r="6" customFormat="false" ht="15.75" hidden="false" customHeight="false" outlineLevel="0" collapsed="false">
      <c r="C6" s="50"/>
      <c r="E6" s="74"/>
      <c r="F6" s="5"/>
      <c r="H6" s="77"/>
      <c r="I6" s="105"/>
      <c r="M6" s="58"/>
      <c r="N6" s="58"/>
    </row>
    <row r="7" customFormat="false" ht="12.75" hidden="false" customHeight="false" outlineLevel="0" collapsed="false">
      <c r="C7" s="73"/>
      <c r="E7" s="74"/>
      <c r="F7" s="5"/>
      <c r="H7" s="77"/>
      <c r="I7" s="105"/>
      <c r="M7" s="0" t="n">
        <f aca="false">SUM(M3:M6)</f>
        <v>-600</v>
      </c>
      <c r="N7" s="104" t="s">
        <v>48</v>
      </c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</row>
    <row r="11" customFormat="false" ht="12.75" hidden="false" customHeight="false" outlineLevel="0" collapsed="false">
      <c r="C11" s="73"/>
      <c r="F11" s="116"/>
      <c r="H11" s="129"/>
      <c r="I11" s="95"/>
    </row>
    <row r="12" customFormat="false" ht="12.75" hidden="false" customHeight="false" outlineLevel="0" collapsed="false">
      <c r="C12" s="73"/>
      <c r="D12" s="0" t="n">
        <v>1</v>
      </c>
      <c r="E12" s="115" t="n">
        <v>58</v>
      </c>
      <c r="F12" s="116" t="n">
        <v>50</v>
      </c>
      <c r="G12" s="0" t="n">
        <v>1</v>
      </c>
      <c r="H12" s="129" t="n">
        <v>56.25</v>
      </c>
      <c r="I12" s="169" t="n">
        <v>50</v>
      </c>
    </row>
    <row r="13" customFormat="false" ht="12.75" hidden="false" customHeight="false" outlineLevel="0" collapsed="false">
      <c r="C13" s="73"/>
      <c r="D13" s="0" t="n">
        <v>2</v>
      </c>
      <c r="E13" s="115" t="n">
        <v>57</v>
      </c>
      <c r="F13" s="116" t="n">
        <v>50</v>
      </c>
      <c r="G13" s="0" t="n">
        <v>2</v>
      </c>
      <c r="H13" s="129" t="n">
        <v>57.75</v>
      </c>
      <c r="I13" s="169" t="n">
        <v>50</v>
      </c>
    </row>
    <row r="14" customFormat="false" ht="12.75" hidden="false" customHeight="false" outlineLevel="0" collapsed="false">
      <c r="C14" s="73"/>
      <c r="D14" s="0" t="n">
        <v>3</v>
      </c>
      <c r="E14" s="115" t="n">
        <v>55.75</v>
      </c>
      <c r="F14" s="116" t="n">
        <v>50</v>
      </c>
      <c r="G14" s="0" t="n">
        <v>3</v>
      </c>
      <c r="H14" s="129" t="n">
        <v>59.75</v>
      </c>
      <c r="I14" s="169" t="n">
        <v>50</v>
      </c>
    </row>
    <row r="15" customFormat="false" ht="12.75" hidden="false" customHeight="false" outlineLevel="0" collapsed="false">
      <c r="C15" s="73"/>
      <c r="D15" s="0" t="n">
        <v>4</v>
      </c>
      <c r="E15" s="115" t="n">
        <v>55.25</v>
      </c>
      <c r="F15" s="116" t="n">
        <v>50</v>
      </c>
      <c r="G15" s="0" t="n">
        <v>4</v>
      </c>
      <c r="H15" s="129" t="n">
        <v>63</v>
      </c>
      <c r="I15" s="169" t="n">
        <v>50</v>
      </c>
    </row>
    <row r="16" customFormat="false" ht="12.75" hidden="false" customHeight="false" outlineLevel="0" collapsed="false">
      <c r="C16" s="73"/>
      <c r="D16" s="0" t="n">
        <v>5</v>
      </c>
      <c r="E16" s="115" t="n">
        <v>56.25</v>
      </c>
      <c r="F16" s="116" t="n">
        <v>50</v>
      </c>
      <c r="G16" s="0" t="n">
        <v>5</v>
      </c>
      <c r="H16" s="129"/>
      <c r="I16" s="169"/>
    </row>
    <row r="17" customFormat="false" ht="12.75" hidden="false" customHeight="false" outlineLevel="0" collapsed="false">
      <c r="C17" s="73"/>
      <c r="D17" s="0" t="n">
        <v>6</v>
      </c>
      <c r="E17" s="115" t="n">
        <v>56.25</v>
      </c>
      <c r="F17" s="116" t="n">
        <v>50</v>
      </c>
      <c r="G17" s="0" t="n">
        <v>6</v>
      </c>
      <c r="H17" s="129"/>
      <c r="I17" s="169"/>
    </row>
    <row r="18" customFormat="false" ht="12.75" hidden="false" customHeight="false" outlineLevel="0" collapsed="false">
      <c r="C18" s="73"/>
      <c r="D18" s="0" t="n">
        <v>7</v>
      </c>
      <c r="E18" s="115" t="n">
        <v>62</v>
      </c>
      <c r="F18" s="116" t="n">
        <v>50</v>
      </c>
      <c r="G18" s="0" t="n">
        <v>7</v>
      </c>
      <c r="H18" s="129"/>
      <c r="I18" s="169"/>
    </row>
    <row r="19" customFormat="false" ht="12.75" hidden="false" customHeight="false" outlineLevel="0" collapsed="false">
      <c r="C19" s="73"/>
      <c r="D19" s="0" t="n">
        <v>8</v>
      </c>
      <c r="E19" s="115" t="n">
        <v>65</v>
      </c>
      <c r="F19" s="116" t="n">
        <v>50</v>
      </c>
      <c r="G19" s="0" t="n">
        <v>8</v>
      </c>
      <c r="H19" s="129"/>
      <c r="I19" s="169"/>
    </row>
    <row r="20" customFormat="false" ht="12.75" hidden="false" customHeight="false" outlineLevel="0" collapsed="false">
      <c r="C20" s="171" t="s">
        <v>139</v>
      </c>
      <c r="D20" s="0" t="n">
        <v>9</v>
      </c>
      <c r="E20" s="139" t="n">
        <v>61.5</v>
      </c>
      <c r="F20" s="172" t="n">
        <v>50</v>
      </c>
      <c r="G20" s="0" t="n">
        <v>9</v>
      </c>
      <c r="H20" s="129"/>
      <c r="I20" s="169"/>
    </row>
    <row r="21" customFormat="false" ht="12.75" hidden="false" customHeight="false" outlineLevel="0" collapsed="false">
      <c r="C21" s="73"/>
      <c r="D21" s="0" t="n">
        <v>10</v>
      </c>
      <c r="E21" s="115" t="n">
        <v>66.5</v>
      </c>
      <c r="F21" s="116" t="n">
        <v>50</v>
      </c>
      <c r="G21" s="0" t="n">
        <v>10</v>
      </c>
      <c r="H21" s="129"/>
      <c r="I21" s="169"/>
    </row>
    <row r="22" customFormat="false" ht="12.75" hidden="false" customHeight="false" outlineLevel="0" collapsed="false">
      <c r="A22" s="10"/>
      <c r="B22" s="10"/>
      <c r="C22" s="171" t="s">
        <v>140</v>
      </c>
      <c r="D22" s="0" t="n">
        <v>11</v>
      </c>
      <c r="E22" s="139" t="n">
        <v>61.2</v>
      </c>
      <c r="F22" s="172" t="n">
        <v>50</v>
      </c>
      <c r="G22" s="0" t="n">
        <v>11</v>
      </c>
      <c r="H22" s="129"/>
      <c r="I22" s="169"/>
    </row>
    <row r="23" customFormat="false" ht="12.75" hidden="false" customHeight="false" outlineLevel="0" collapsed="false">
      <c r="A23" s="10"/>
      <c r="B23" s="10"/>
      <c r="C23" s="171" t="s">
        <v>141</v>
      </c>
      <c r="D23" s="0" t="n">
        <v>12</v>
      </c>
      <c r="E23" s="139" t="n">
        <v>76.89</v>
      </c>
      <c r="F23" s="172" t="n">
        <v>50</v>
      </c>
      <c r="G23" s="0" t="n">
        <v>12</v>
      </c>
      <c r="H23" s="129"/>
      <c r="I23" s="169"/>
    </row>
    <row r="24" customFormat="false" ht="12.75" hidden="false" customHeight="false" outlineLevel="0" collapsed="false">
      <c r="C24" s="73"/>
      <c r="D24" s="0" t="n">
        <v>13</v>
      </c>
      <c r="E24" s="139" t="n">
        <v>76.89</v>
      </c>
      <c r="F24" s="172" t="n">
        <v>50</v>
      </c>
      <c r="H24" s="129"/>
      <c r="I24" s="169"/>
    </row>
    <row r="25" customFormat="false" ht="12.75" hidden="false" customHeight="false" outlineLevel="0" collapsed="false">
      <c r="C25" s="73"/>
      <c r="D25" s="0" t="n">
        <v>14</v>
      </c>
      <c r="E25" s="139" t="n">
        <v>76.89</v>
      </c>
      <c r="F25" s="172" t="n">
        <v>50</v>
      </c>
      <c r="H25" s="129"/>
      <c r="I25" s="169"/>
    </row>
    <row r="26" customFormat="false" ht="12.75" hidden="false" customHeight="false" outlineLevel="0" collapsed="false">
      <c r="C26" s="73"/>
      <c r="D26" s="0" t="n">
        <v>15</v>
      </c>
      <c r="E26" s="139" t="n">
        <v>76.89</v>
      </c>
      <c r="F26" s="172" t="n">
        <v>50</v>
      </c>
      <c r="H26" s="129"/>
      <c r="I26" s="169"/>
    </row>
    <row r="27" customFormat="false" ht="12.75" hidden="false" customHeight="false" outlineLevel="0" collapsed="false">
      <c r="C27" s="73"/>
      <c r="D27" s="0" t="n">
        <v>16</v>
      </c>
      <c r="E27" s="139" t="n">
        <v>76.89</v>
      </c>
      <c r="F27" s="172" t="n">
        <v>50</v>
      </c>
      <c r="H27" s="129"/>
      <c r="I27" s="169"/>
    </row>
    <row r="28" customFormat="false" ht="12.75" hidden="false" customHeight="false" outlineLevel="0" collapsed="false">
      <c r="C28" s="73"/>
      <c r="D28" s="0" t="n">
        <v>17</v>
      </c>
      <c r="E28" s="115"/>
      <c r="F28" s="116"/>
      <c r="H28" s="129"/>
      <c r="I28" s="169"/>
    </row>
    <row r="29" customFormat="false" ht="12.75" hidden="false" customHeight="false" outlineLevel="0" collapsed="false">
      <c r="C29" s="73"/>
      <c r="D29" s="0" t="n">
        <v>18</v>
      </c>
      <c r="E29" s="115"/>
      <c r="F29" s="116"/>
      <c r="H29" s="129"/>
      <c r="I29" s="169"/>
    </row>
    <row r="30" customFormat="false" ht="12.75" hidden="false" customHeight="false" outlineLevel="0" collapsed="false">
      <c r="C30" s="73"/>
      <c r="D30" s="0" t="n">
        <v>19</v>
      </c>
      <c r="E30" s="115"/>
      <c r="F30" s="116"/>
      <c r="H30" s="129"/>
      <c r="I30" s="169"/>
    </row>
    <row r="31" customFormat="false" ht="12.75" hidden="false" customHeight="false" outlineLevel="0" collapsed="false">
      <c r="C31" s="73"/>
      <c r="D31" s="0" t="n">
        <v>20</v>
      </c>
      <c r="E31" s="115"/>
      <c r="F31" s="116"/>
      <c r="H31" s="129"/>
      <c r="I31" s="169"/>
    </row>
    <row r="32" customFormat="false" ht="12.75" hidden="false" customHeight="false" outlineLevel="0" collapsed="false">
      <c r="C32" s="73"/>
      <c r="E32" s="110"/>
      <c r="F32" s="111"/>
      <c r="H32" s="131"/>
      <c r="I32" s="122"/>
    </row>
    <row r="33" customFormat="false" ht="12.75" hidden="false" customHeight="false" outlineLevel="0" collapsed="false">
      <c r="C33" s="73"/>
      <c r="E33" s="77" t="n">
        <f aca="false">AVERAGE(E12:E31)</f>
        <v>64.946875</v>
      </c>
      <c r="F33" s="105" t="n">
        <f aca="false">SUM(F11:F31)</f>
        <v>800</v>
      </c>
      <c r="H33" s="77" t="n">
        <f aca="false">AVERAGE(H12:H31)</f>
        <v>59.1875</v>
      </c>
      <c r="I33" s="132" t="n">
        <f aca="false">SUM(I12:I31)</f>
        <v>200</v>
      </c>
    </row>
    <row r="34" customFormat="false" ht="12.75" hidden="false" customHeight="false" outlineLevel="0" collapsed="false">
      <c r="C34" s="73"/>
      <c r="E34" s="115"/>
      <c r="F34" s="116"/>
      <c r="H34" s="130"/>
      <c r="I34" s="116"/>
    </row>
    <row r="35" customFormat="false" ht="12.75" hidden="false" customHeight="false" outlineLevel="0" collapsed="false">
      <c r="C35" s="73"/>
      <c r="E35" s="115"/>
      <c r="F35" s="116"/>
      <c r="H35" s="130"/>
      <c r="I35" s="116"/>
    </row>
    <row r="36" customFormat="false" ht="12.75" hidden="false" customHeight="false" outlineLevel="0" collapsed="false">
      <c r="C36" s="73"/>
    </row>
    <row r="37" customFormat="false" ht="47.25" hidden="false" customHeight="true" outlineLevel="0" collapsed="false">
      <c r="C37" s="73"/>
      <c r="E37" s="115"/>
      <c r="F37" s="116"/>
      <c r="H37" s="129"/>
      <c r="I37" s="95"/>
      <c r="J37" s="58"/>
    </row>
    <row r="38" customFormat="false" ht="12.75" hidden="false" customHeight="false" outlineLevel="0" collapsed="false">
      <c r="C38" s="73"/>
      <c r="H38" s="115"/>
      <c r="I38" s="116"/>
    </row>
    <row r="39" customFormat="false" ht="13.5" hidden="false" customHeight="false" outlineLevel="0" collapsed="false">
      <c r="C39" s="73" t="s">
        <v>44</v>
      </c>
      <c r="D39" s="82" t="n">
        <f aca="false">-(E33*F33)*16</f>
        <v>-831320</v>
      </c>
      <c r="H39" s="115"/>
      <c r="I39" s="116"/>
    </row>
    <row r="40" customFormat="false" ht="12.75" hidden="false" customHeight="false" outlineLevel="0" collapsed="false">
      <c r="C40" s="73" t="s">
        <v>45</v>
      </c>
      <c r="D40" s="85" t="n">
        <f aca="false">(H33*I33)*16</f>
        <v>189400</v>
      </c>
      <c r="H40" s="115"/>
      <c r="I40" s="116"/>
      <c r="J40" s="78"/>
      <c r="K40" s="79"/>
    </row>
    <row r="41" customFormat="false" ht="12.75" hidden="false" customHeight="false" outlineLevel="0" collapsed="false">
      <c r="C41" s="73"/>
      <c r="D41" s="74" t="n">
        <f aca="false">D40+D39</f>
        <v>-641920</v>
      </c>
      <c r="H41" s="115"/>
      <c r="I41" s="116"/>
      <c r="J41" s="80" t="s">
        <v>33</v>
      </c>
      <c r="K41" s="81"/>
    </row>
    <row r="42" customFormat="false" ht="16.5" hidden="false" customHeight="false" outlineLevel="0" collapsed="false">
      <c r="C42" s="73"/>
      <c r="D42" s="74"/>
      <c r="E42" s="74"/>
      <c r="H42" s="115"/>
      <c r="I42" s="116"/>
      <c r="J42" s="83" t="n">
        <f aca="false">D41+H46</f>
        <v>-27440.0000000001</v>
      </c>
      <c r="K42" s="84"/>
    </row>
    <row r="43" customFormat="false" ht="41.25" hidden="false" customHeight="true" outlineLevel="0" collapsed="false">
      <c r="C43" s="73"/>
      <c r="D43" s="82" t="s">
        <v>38</v>
      </c>
      <c r="E43" s="0" t="n">
        <v>-400</v>
      </c>
      <c r="G43" s="170" t="n">
        <f aca="false">E3</f>
        <v>63.8</v>
      </c>
      <c r="H43" s="115" t="n">
        <f aca="false">(G43*-E43)*16</f>
        <v>408320</v>
      </c>
      <c r="I43" s="116"/>
    </row>
    <row r="44" customFormat="false" ht="15.75" hidden="false" customHeight="false" outlineLevel="0" collapsed="false">
      <c r="C44" s="50" t="s">
        <v>63</v>
      </c>
      <c r="D44" s="46" t="s">
        <v>138</v>
      </c>
      <c r="E44" s="0" t="n">
        <v>150</v>
      </c>
      <c r="G44" s="41" t="n">
        <f aca="false">E3-0.25</f>
        <v>63.55</v>
      </c>
      <c r="H44" s="74" t="n">
        <f aca="false">(G44*E44)*-16</f>
        <v>-152520</v>
      </c>
      <c r="I44" s="116"/>
    </row>
    <row r="45" customFormat="false" ht="12.75" hidden="false" customHeight="false" outlineLevel="0" collapsed="false">
      <c r="C45" s="73"/>
      <c r="D45" s="46" t="s">
        <v>31</v>
      </c>
      <c r="E45" s="60" t="n">
        <v>-350</v>
      </c>
      <c r="F45" s="60"/>
      <c r="G45" s="113" t="n">
        <f aca="false">E3+0.25</f>
        <v>64.05</v>
      </c>
      <c r="H45" s="75" t="n">
        <f aca="false">(G45*-E45)*16</f>
        <v>358680</v>
      </c>
    </row>
    <row r="46" customFormat="false" ht="12" hidden="false" customHeight="true" outlineLevel="0" collapsed="false">
      <c r="C46" s="73"/>
      <c r="E46" s="0" t="n">
        <f aca="false">SUM(E43:E45)</f>
        <v>-600</v>
      </c>
      <c r="H46" s="74" t="n">
        <f aca="false">SUM(H43:H45)</f>
        <v>614480</v>
      </c>
    </row>
    <row r="47" customFormat="false" ht="12.75" hidden="false" customHeight="true" outlineLevel="0" collapsed="false">
      <c r="C47" s="73"/>
    </row>
    <row r="48" customFormat="false" ht="15.75" hidden="false" customHeight="true" outlineLevel="0" collapsed="false">
      <c r="C48" s="73"/>
    </row>
    <row r="50" customFormat="false" ht="12.75" hidden="false" customHeight="false" outlineLevel="0" collapsed="false">
      <c r="C50" s="37"/>
    </row>
    <row r="51" customFormat="false" ht="12.75" hidden="false" customHeight="false" outlineLevel="0" collapsed="false">
      <c r="B51" s="37"/>
    </row>
    <row r="53" customFormat="false" ht="12.75" hidden="false" customHeight="false" outlineLevel="0" collapsed="false">
      <c r="B53" s="74"/>
    </row>
    <row r="54" customFormat="false" ht="12.75" hidden="false" customHeight="false" outlineLevel="0" collapsed="false">
      <c r="B54" s="74"/>
    </row>
    <row r="55" customFormat="false" ht="12.75" hidden="false" customHeight="false" outlineLevel="0" collapsed="false">
      <c r="A55" s="37"/>
      <c r="B55" s="156"/>
      <c r="D55" s="157"/>
    </row>
    <row r="56" customFormat="false" ht="13.5" hidden="false" customHeight="true" outlineLevel="0" collapsed="false">
      <c r="A56" s="37"/>
      <c r="B56" s="40"/>
    </row>
    <row r="57" customFormat="false" ht="12.75" hidden="false" customHeight="false" outlineLevel="0" collapsed="false">
      <c r="A57" s="37"/>
      <c r="B57" s="74"/>
    </row>
    <row r="58" customFormat="false" ht="12.75" hidden="false" customHeight="false" outlineLevel="0" collapsed="false">
      <c r="A58" s="37"/>
    </row>
    <row r="59" customFormat="false" ht="12.75" hidden="false" customHeight="false" outlineLevel="0" collapsed="false">
      <c r="A59" s="37"/>
    </row>
    <row r="60" customFormat="false" ht="12.75" hidden="false" customHeight="false" outlineLevel="0" collapsed="false">
      <c r="A60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44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B13" activeCellId="0" sqref="B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0.13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6.56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164"/>
      <c r="L2" s="38"/>
    </row>
    <row r="3" customFormat="false" ht="12.75" hidden="false" customHeight="false" outlineLevel="0" collapsed="false">
      <c r="D3" s="1" t="s">
        <v>24</v>
      </c>
      <c r="E3" s="114"/>
      <c r="L3" s="95"/>
    </row>
    <row r="4" customFormat="false" ht="12.75" hidden="false" customHeight="false" outlineLevel="0" collapsed="false">
      <c r="D4" s="1"/>
      <c r="E4" s="71"/>
      <c r="L4" s="5"/>
    </row>
    <row r="5" customFormat="false" ht="15.75" hidden="false" customHeight="false" outlineLevel="0" collapsed="false">
      <c r="C5" s="50" t="s">
        <v>142</v>
      </c>
      <c r="E5" s="74"/>
      <c r="F5" s="5"/>
      <c r="H5" s="77"/>
      <c r="I5" s="105"/>
      <c r="L5" s="5"/>
    </row>
    <row r="6" customFormat="false" ht="15.75" hidden="false" customHeight="false" outlineLevel="0" collapsed="false">
      <c r="C6" s="50"/>
      <c r="E6" s="74"/>
      <c r="F6" s="5"/>
      <c r="H6" s="77"/>
      <c r="I6" s="105"/>
    </row>
    <row r="7" customFormat="false" ht="12.75" hidden="false" customHeight="false" outlineLevel="0" collapsed="false">
      <c r="C7" s="73"/>
      <c r="E7" s="74"/>
      <c r="F7" s="5"/>
      <c r="H7" s="77"/>
      <c r="I7" s="105"/>
      <c r="N7" s="104"/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</row>
    <row r="11" customFormat="false" ht="12.75" hidden="false" customHeight="false" outlineLevel="0" collapsed="false">
      <c r="C11" s="73"/>
      <c r="F11" s="116"/>
      <c r="H11" s="129"/>
      <c r="I11" s="95"/>
    </row>
    <row r="12" customFormat="false" ht="12.75" hidden="false" customHeight="false" outlineLevel="0" collapsed="false">
      <c r="C12" s="73"/>
      <c r="D12" s="0" t="n">
        <v>1</v>
      </c>
      <c r="E12" s="87" t="n">
        <v>55</v>
      </c>
      <c r="F12" s="88" t="n">
        <v>50</v>
      </c>
      <c r="G12" s="10" t="n">
        <v>1</v>
      </c>
      <c r="H12" s="173" t="n">
        <v>55</v>
      </c>
      <c r="I12" s="174" t="n">
        <v>50</v>
      </c>
      <c r="J12" s="5" t="s">
        <v>143</v>
      </c>
    </row>
    <row r="13" customFormat="false" ht="12.75" hidden="false" customHeight="false" outlineLevel="0" collapsed="false">
      <c r="C13" s="73"/>
      <c r="D13" s="0" t="n">
        <v>2</v>
      </c>
      <c r="E13" s="115" t="n">
        <v>55.75</v>
      </c>
      <c r="F13" s="116" t="n">
        <v>50</v>
      </c>
      <c r="G13" s="0" t="s">
        <v>144</v>
      </c>
      <c r="H13" s="129" t="n">
        <v>53.25</v>
      </c>
      <c r="I13" s="169" t="n">
        <v>50</v>
      </c>
      <c r="J13" s="0" t="s">
        <v>145</v>
      </c>
    </row>
    <row r="14" customFormat="false" ht="12.75" hidden="false" customHeight="false" outlineLevel="0" collapsed="false">
      <c r="C14" s="73"/>
      <c r="D14" s="0" t="n">
        <v>3</v>
      </c>
      <c r="E14" s="115" t="n">
        <v>56</v>
      </c>
      <c r="F14" s="116" t="n">
        <v>50</v>
      </c>
      <c r="G14" s="0" t="n">
        <v>3</v>
      </c>
      <c r="H14" s="129" t="n">
        <v>52.75</v>
      </c>
      <c r="I14" s="169" t="n">
        <v>50</v>
      </c>
    </row>
    <row r="15" customFormat="false" ht="12.75" hidden="false" customHeight="false" outlineLevel="0" collapsed="false">
      <c r="C15" s="73"/>
      <c r="D15" s="0" t="n">
        <v>4</v>
      </c>
      <c r="E15" s="115"/>
      <c r="F15" s="116"/>
      <c r="G15" s="0" t="n">
        <v>4</v>
      </c>
      <c r="H15" s="129" t="n">
        <v>57</v>
      </c>
      <c r="I15" s="169" t="n">
        <v>50</v>
      </c>
    </row>
    <row r="16" customFormat="false" ht="12.75" hidden="false" customHeight="false" outlineLevel="0" collapsed="false">
      <c r="C16" s="73"/>
      <c r="E16" s="110"/>
      <c r="F16" s="111"/>
      <c r="H16" s="131"/>
      <c r="I16" s="122"/>
    </row>
    <row r="17" customFormat="false" ht="12.75" hidden="false" customHeight="false" outlineLevel="0" collapsed="false">
      <c r="C17" s="73"/>
      <c r="E17" s="77" t="n">
        <f aca="false">AVERAGE(E12:E15)</f>
        <v>55.5833333333333</v>
      </c>
      <c r="F17" s="105" t="n">
        <f aca="false">SUM(F11:F15)</f>
        <v>150</v>
      </c>
      <c r="H17" s="77" t="n">
        <f aca="false">AVERAGE(H12:H15)</f>
        <v>54.5</v>
      </c>
      <c r="I17" s="132" t="n">
        <f aca="false">SUM(I12:I15)</f>
        <v>200</v>
      </c>
    </row>
    <row r="18" customFormat="false" ht="12.75" hidden="false" customHeight="false" outlineLevel="0" collapsed="false">
      <c r="C18" s="73"/>
      <c r="E18" s="115"/>
      <c r="F18" s="116"/>
      <c r="H18" s="130"/>
      <c r="I18" s="116"/>
    </row>
    <row r="19" customFormat="false" ht="12.75" hidden="false" customHeight="false" outlineLevel="0" collapsed="false">
      <c r="C19" s="73"/>
      <c r="E19" s="115"/>
      <c r="F19" s="116"/>
      <c r="H19" s="130"/>
      <c r="I19" s="116"/>
    </row>
    <row r="20" customFormat="false" ht="12.75" hidden="false" customHeight="false" outlineLevel="0" collapsed="false">
      <c r="C20" s="73"/>
    </row>
    <row r="21" customFormat="false" ht="47.25" hidden="false" customHeight="true" outlineLevel="0" collapsed="false">
      <c r="C21" s="50" t="s">
        <v>146</v>
      </c>
      <c r="E21" s="115"/>
      <c r="F21" s="116"/>
      <c r="H21" s="129"/>
      <c r="I21" s="95"/>
      <c r="J21" s="58"/>
    </row>
    <row r="22" customFormat="false" ht="12.75" hidden="false" customHeight="false" outlineLevel="0" collapsed="false">
      <c r="C22" s="73"/>
      <c r="E22" s="74"/>
      <c r="F22" s="5"/>
      <c r="H22" s="77"/>
      <c r="I22" s="58"/>
      <c r="J22" s="58"/>
    </row>
    <row r="23" customFormat="false" ht="15.75" hidden="false" customHeight="false" outlineLevel="0" collapsed="false">
      <c r="C23" s="73"/>
      <c r="E23" s="72" t="s">
        <v>26</v>
      </c>
      <c r="F23" s="1" t="s">
        <v>27</v>
      </c>
      <c r="H23" s="72" t="s">
        <v>28</v>
      </c>
      <c r="I23" s="1" t="s">
        <v>27</v>
      </c>
    </row>
    <row r="24" customFormat="false" ht="12.75" hidden="false" customHeight="false" outlineLevel="0" collapsed="false">
      <c r="C24" s="73"/>
      <c r="F24" s="116"/>
      <c r="H24" s="129"/>
      <c r="I24" s="95"/>
    </row>
    <row r="25" customFormat="false" ht="12.75" hidden="false" customHeight="false" outlineLevel="0" collapsed="false">
      <c r="C25" s="73"/>
      <c r="D25" s="0" t="n">
        <v>1</v>
      </c>
      <c r="E25" s="87" t="n">
        <v>57.25</v>
      </c>
      <c r="F25" s="88" t="n">
        <v>50</v>
      </c>
      <c r="G25" s="10" t="n">
        <v>1</v>
      </c>
      <c r="H25" s="173" t="n">
        <v>57.25</v>
      </c>
      <c r="I25" s="174" t="n">
        <v>50</v>
      </c>
      <c r="J25" s="5" t="s">
        <v>143</v>
      </c>
    </row>
    <row r="26" customFormat="false" ht="12.75" hidden="false" customHeight="false" outlineLevel="0" collapsed="false">
      <c r="C26" s="73"/>
      <c r="D26" s="0" t="n">
        <v>2</v>
      </c>
      <c r="E26" s="115"/>
      <c r="F26" s="116"/>
      <c r="G26" s="0" t="n">
        <v>2</v>
      </c>
      <c r="H26" s="129" t="n">
        <v>57.5</v>
      </c>
      <c r="I26" s="169" t="n">
        <v>50</v>
      </c>
      <c r="J26" s="0" t="s">
        <v>147</v>
      </c>
    </row>
    <row r="27" customFormat="false" ht="15" hidden="false" customHeight="true" outlineLevel="0" collapsed="false">
      <c r="C27" s="73"/>
      <c r="D27" s="0" t="n">
        <v>3</v>
      </c>
      <c r="E27" s="115"/>
      <c r="F27" s="116"/>
      <c r="G27" s="0" t="n">
        <v>3</v>
      </c>
      <c r="H27" s="129" t="n">
        <v>55.25</v>
      </c>
      <c r="I27" s="169" t="n">
        <v>50</v>
      </c>
    </row>
    <row r="28" customFormat="false" ht="12.75" hidden="false" customHeight="false" outlineLevel="0" collapsed="false">
      <c r="C28" s="73"/>
      <c r="D28" s="0" t="n">
        <v>4</v>
      </c>
      <c r="E28" s="115"/>
      <c r="F28" s="116"/>
      <c r="G28" s="0" t="n">
        <v>4</v>
      </c>
      <c r="H28" s="129" t="n">
        <v>57.5</v>
      </c>
      <c r="I28" s="169" t="n">
        <v>50</v>
      </c>
    </row>
    <row r="29" customFormat="false" ht="12.75" hidden="false" customHeight="false" outlineLevel="0" collapsed="false">
      <c r="C29" s="73"/>
      <c r="E29" s="110"/>
      <c r="F29" s="111"/>
      <c r="H29" s="131"/>
      <c r="I29" s="122"/>
    </row>
    <row r="30" customFormat="false" ht="12" hidden="false" customHeight="true" outlineLevel="0" collapsed="false">
      <c r="C30" s="73"/>
      <c r="E30" s="77" t="n">
        <f aca="false">AVERAGE(E25:E28)</f>
        <v>57.25</v>
      </c>
      <c r="F30" s="105" t="n">
        <f aca="false">SUM(F24:F28)</f>
        <v>50</v>
      </c>
      <c r="H30" s="77" t="n">
        <f aca="false">AVERAGE(H25:H28)</f>
        <v>56.875</v>
      </c>
      <c r="I30" s="132" t="n">
        <f aca="false">SUM(I25:I28)</f>
        <v>200</v>
      </c>
    </row>
    <row r="31" customFormat="false" ht="12.75" hidden="false" customHeight="true" outlineLevel="0" collapsed="false">
      <c r="C31" s="73"/>
      <c r="H31" s="115"/>
      <c r="I31" s="116"/>
    </row>
    <row r="32" customFormat="false" ht="15.75" hidden="false" customHeight="true" outlineLevel="0" collapsed="false">
      <c r="C32" s="73"/>
      <c r="H32" s="115"/>
      <c r="I32" s="116"/>
    </row>
    <row r="33" customFormat="false" ht="12.75" hidden="false" customHeight="false" outlineLevel="0" collapsed="false">
      <c r="C33" s="73"/>
      <c r="H33" s="115"/>
      <c r="I33" s="116"/>
    </row>
    <row r="34" customFormat="false" ht="12.75" hidden="false" customHeight="false" outlineLevel="0" collapsed="false">
      <c r="C34" s="37"/>
    </row>
    <row r="35" customFormat="false" ht="12.75" hidden="false" customHeight="false" outlineLevel="0" collapsed="false">
      <c r="B35" s="37"/>
    </row>
    <row r="37" customFormat="false" ht="12.75" hidden="false" customHeight="false" outlineLevel="0" collapsed="false">
      <c r="B37" s="74"/>
    </row>
    <row r="38" customFormat="false" ht="12.75" hidden="false" customHeight="false" outlineLevel="0" collapsed="false">
      <c r="B38" s="74"/>
    </row>
    <row r="39" customFormat="false" ht="12.75" hidden="false" customHeight="false" outlineLevel="0" collapsed="false">
      <c r="A39" s="37"/>
      <c r="B39" s="156"/>
      <c r="D39" s="157"/>
    </row>
    <row r="40" customFormat="false" ht="13.5" hidden="false" customHeight="true" outlineLevel="0" collapsed="false">
      <c r="A40" s="37"/>
      <c r="B40" s="40"/>
    </row>
    <row r="41" customFormat="false" ht="12.75" hidden="false" customHeight="false" outlineLevel="0" collapsed="false">
      <c r="A41" s="37"/>
      <c r="B41" s="74"/>
    </row>
    <row r="42" customFormat="false" ht="12.75" hidden="false" customHeight="false" outlineLevel="0" collapsed="false">
      <c r="A42" s="37"/>
    </row>
    <row r="43" customFormat="false" ht="12.75" hidden="false" customHeight="false" outlineLevel="0" collapsed="false">
      <c r="A43" s="37"/>
    </row>
    <row r="44" customFormat="false" ht="12.75" hidden="false" customHeight="false" outlineLevel="0" collapsed="false">
      <c r="A44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0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M13" activeCellId="0" sqref="M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0.13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6.56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164" t="n">
        <v>36991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70.73</v>
      </c>
      <c r="L3" s="95" t="s">
        <v>38</v>
      </c>
      <c r="M3" s="0" t="n">
        <v>-400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150</v>
      </c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  <c r="L5" s="5" t="s">
        <v>31</v>
      </c>
      <c r="M5" s="60" t="n">
        <v>-200</v>
      </c>
      <c r="N5" s="60"/>
    </row>
    <row r="6" customFormat="false" ht="15.75" hidden="false" customHeight="false" outlineLevel="0" collapsed="false">
      <c r="C6" s="50"/>
      <c r="E6" s="74"/>
      <c r="F6" s="5"/>
      <c r="H6" s="77"/>
      <c r="I6" s="105"/>
      <c r="M6" s="58"/>
      <c r="N6" s="58"/>
    </row>
    <row r="7" customFormat="false" ht="12.75" hidden="false" customHeight="false" outlineLevel="0" collapsed="false">
      <c r="C7" s="73"/>
      <c r="E7" s="74"/>
      <c r="F7" s="5"/>
      <c r="H7" s="77"/>
      <c r="I7" s="105"/>
      <c r="M7" s="0" t="n">
        <f aca="false">SUM(M3:M6)</f>
        <v>-450</v>
      </c>
      <c r="N7" s="104" t="s">
        <v>48</v>
      </c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</row>
    <row r="11" customFormat="false" ht="12.75" hidden="false" customHeight="false" outlineLevel="0" collapsed="false">
      <c r="C11" s="73"/>
      <c r="F11" s="116"/>
      <c r="H11" s="129"/>
      <c r="I11" s="95"/>
    </row>
    <row r="12" customFormat="false" ht="12.75" hidden="false" customHeight="false" outlineLevel="0" collapsed="false">
      <c r="C12" s="73"/>
      <c r="D12" s="0" t="n">
        <v>1</v>
      </c>
      <c r="E12" s="115" t="n">
        <v>69</v>
      </c>
      <c r="F12" s="116" t="n">
        <v>50</v>
      </c>
      <c r="G12" s="0" t="n">
        <v>1</v>
      </c>
      <c r="H12" s="129" t="n">
        <v>66</v>
      </c>
      <c r="I12" s="169" t="n">
        <v>50</v>
      </c>
    </row>
    <row r="13" customFormat="false" ht="12.75" hidden="false" customHeight="false" outlineLevel="0" collapsed="false">
      <c r="C13" s="73"/>
      <c r="D13" s="0" t="n">
        <v>2</v>
      </c>
      <c r="E13" s="115" t="n">
        <v>68</v>
      </c>
      <c r="F13" s="116" t="n">
        <v>50</v>
      </c>
      <c r="G13" s="0" t="n">
        <v>2</v>
      </c>
      <c r="H13" s="129" t="n">
        <v>69</v>
      </c>
      <c r="I13" s="169" t="n">
        <v>50</v>
      </c>
    </row>
    <row r="14" customFormat="false" ht="12.75" hidden="false" customHeight="false" outlineLevel="0" collapsed="false">
      <c r="C14" s="73"/>
      <c r="D14" s="0" t="n">
        <v>3</v>
      </c>
      <c r="E14" s="115" t="n">
        <v>67</v>
      </c>
      <c r="F14" s="116" t="n">
        <v>50</v>
      </c>
      <c r="G14" s="0" t="n">
        <v>3</v>
      </c>
      <c r="H14" s="129" t="n">
        <v>68.25</v>
      </c>
      <c r="I14" s="169" t="n">
        <v>50</v>
      </c>
    </row>
    <row r="15" customFormat="false" ht="12.75" hidden="false" customHeight="false" outlineLevel="0" collapsed="false">
      <c r="C15" s="73"/>
      <c r="D15" s="0" t="n">
        <v>4</v>
      </c>
      <c r="E15" s="115" t="n">
        <v>65</v>
      </c>
      <c r="F15" s="116" t="n">
        <v>50</v>
      </c>
      <c r="G15" s="0" t="n">
        <v>4</v>
      </c>
      <c r="H15" s="129" t="n">
        <v>69</v>
      </c>
      <c r="I15" s="169" t="n">
        <v>50</v>
      </c>
    </row>
    <row r="16" customFormat="false" ht="12.75" hidden="false" customHeight="false" outlineLevel="0" collapsed="false">
      <c r="C16" s="73"/>
      <c r="D16" s="0" t="n">
        <v>5</v>
      </c>
      <c r="E16" s="115" t="n">
        <v>64</v>
      </c>
      <c r="F16" s="116" t="n">
        <v>50</v>
      </c>
      <c r="G16" s="0" t="n">
        <v>5</v>
      </c>
      <c r="H16" s="129" t="n">
        <v>71</v>
      </c>
      <c r="I16" s="169" t="n">
        <v>50</v>
      </c>
    </row>
    <row r="17" customFormat="false" ht="12.75" hidden="false" customHeight="false" outlineLevel="0" collapsed="false">
      <c r="C17" s="73"/>
      <c r="D17" s="0" t="n">
        <v>6</v>
      </c>
      <c r="E17" s="115" t="n">
        <v>67</v>
      </c>
      <c r="F17" s="116" t="n">
        <v>50</v>
      </c>
      <c r="G17" s="0" t="n">
        <v>6</v>
      </c>
      <c r="H17" s="129" t="n">
        <v>74</v>
      </c>
      <c r="I17" s="169" t="n">
        <v>50</v>
      </c>
    </row>
    <row r="18" customFormat="false" ht="12.75" hidden="false" customHeight="false" outlineLevel="0" collapsed="false">
      <c r="C18" s="73"/>
      <c r="D18" s="0" t="n">
        <v>7</v>
      </c>
      <c r="E18" s="115" t="n">
        <v>69</v>
      </c>
      <c r="F18" s="116" t="n">
        <v>50</v>
      </c>
      <c r="G18" s="0" t="n">
        <v>7</v>
      </c>
      <c r="H18" s="129" t="n">
        <v>69.5</v>
      </c>
      <c r="I18" s="169" t="n">
        <v>50</v>
      </c>
    </row>
    <row r="19" customFormat="false" ht="12.75" hidden="false" customHeight="false" outlineLevel="0" collapsed="false">
      <c r="C19" s="73"/>
      <c r="D19" s="0" t="n">
        <v>8</v>
      </c>
      <c r="E19" s="115" t="n">
        <v>74</v>
      </c>
      <c r="F19" s="116" t="n">
        <v>50</v>
      </c>
      <c r="G19" s="0" t="n">
        <v>8</v>
      </c>
      <c r="H19" s="129" t="n">
        <v>71</v>
      </c>
      <c r="I19" s="169" t="n">
        <v>50</v>
      </c>
    </row>
    <row r="20" customFormat="false" ht="12.75" hidden="false" customHeight="false" outlineLevel="0" collapsed="false">
      <c r="C20" s="73"/>
      <c r="D20" s="0" t="n">
        <v>9</v>
      </c>
      <c r="E20" s="175" t="n">
        <v>74</v>
      </c>
      <c r="F20" s="116" t="n">
        <v>50</v>
      </c>
      <c r="G20" s="0" t="n">
        <v>9</v>
      </c>
      <c r="H20" s="129" t="n">
        <v>73</v>
      </c>
      <c r="I20" s="169" t="n">
        <v>50</v>
      </c>
    </row>
    <row r="21" customFormat="false" ht="12.75" hidden="false" customHeight="false" outlineLevel="0" collapsed="false">
      <c r="C21" s="73"/>
      <c r="D21" s="0" t="n">
        <v>10</v>
      </c>
      <c r="E21" s="115" t="n">
        <v>75</v>
      </c>
      <c r="F21" s="116" t="n">
        <v>50</v>
      </c>
      <c r="G21" s="0" t="n">
        <v>10</v>
      </c>
      <c r="H21" s="129" t="n">
        <v>75</v>
      </c>
      <c r="I21" s="169" t="n">
        <v>50</v>
      </c>
    </row>
    <row r="22" customFormat="false" ht="12.75" hidden="false" customHeight="false" outlineLevel="0" collapsed="false">
      <c r="C22" s="73"/>
      <c r="D22" s="0" t="n">
        <v>11</v>
      </c>
      <c r="E22" s="175" t="n">
        <v>76.5</v>
      </c>
      <c r="F22" s="116" t="n">
        <v>50</v>
      </c>
      <c r="G22" s="0" t="n">
        <v>11</v>
      </c>
      <c r="H22" s="129"/>
      <c r="I22" s="169"/>
    </row>
    <row r="23" customFormat="false" ht="12.75" hidden="false" customHeight="false" outlineLevel="0" collapsed="false">
      <c r="C23" s="73"/>
      <c r="D23" s="0" t="n">
        <v>12</v>
      </c>
      <c r="E23" s="175" t="n">
        <v>75</v>
      </c>
      <c r="F23" s="116" t="n">
        <v>50</v>
      </c>
      <c r="G23" s="0" t="n">
        <v>12</v>
      </c>
      <c r="H23" s="129"/>
      <c r="I23" s="169"/>
    </row>
    <row r="24" customFormat="false" ht="12.75" hidden="false" customHeight="false" outlineLevel="0" collapsed="false">
      <c r="C24" s="73"/>
      <c r="D24" s="0" t="n">
        <v>13</v>
      </c>
      <c r="E24" s="175" t="n">
        <v>74</v>
      </c>
      <c r="F24" s="116" t="n">
        <v>50</v>
      </c>
      <c r="H24" s="131"/>
      <c r="I24" s="122"/>
    </row>
    <row r="25" customFormat="false" ht="12.75" hidden="false" customHeight="false" outlineLevel="0" collapsed="false">
      <c r="C25" s="73"/>
      <c r="D25" s="0" t="n">
        <v>14</v>
      </c>
      <c r="E25" s="175" t="n">
        <v>73</v>
      </c>
      <c r="F25" s="116" t="n">
        <v>50</v>
      </c>
      <c r="H25" s="77" t="n">
        <f aca="false">AVERAGE(H12:H23)</f>
        <v>70.575</v>
      </c>
      <c r="I25" s="132" t="n">
        <f aca="false">SUM(I12:I23)</f>
        <v>500</v>
      </c>
    </row>
    <row r="26" customFormat="false" ht="12.75" hidden="false" customHeight="false" outlineLevel="0" collapsed="false">
      <c r="C26" s="73"/>
      <c r="D26" s="0" t="n">
        <v>15</v>
      </c>
      <c r="E26" s="175" t="n">
        <v>71</v>
      </c>
      <c r="F26" s="116" t="n">
        <v>50</v>
      </c>
      <c r="H26" s="129"/>
      <c r="I26" s="169"/>
    </row>
    <row r="27" customFormat="false" ht="12.75" hidden="false" customHeight="false" outlineLevel="0" collapsed="false">
      <c r="C27" s="73"/>
      <c r="D27" s="0" t="n">
        <v>16</v>
      </c>
      <c r="E27" s="175" t="n">
        <v>70</v>
      </c>
      <c r="F27" s="116" t="n">
        <v>50</v>
      </c>
      <c r="H27" s="129"/>
      <c r="I27" s="169"/>
    </row>
    <row r="28" customFormat="false" ht="12.75" hidden="false" customHeight="false" outlineLevel="0" collapsed="false">
      <c r="C28" s="73"/>
      <c r="D28" s="0" t="n">
        <v>17</v>
      </c>
      <c r="E28" s="115" t="n">
        <v>67</v>
      </c>
      <c r="F28" s="116" t="n">
        <v>50</v>
      </c>
      <c r="H28" s="129"/>
      <c r="I28" s="169"/>
    </row>
    <row r="29" customFormat="false" ht="12.75" hidden="false" customHeight="false" outlineLevel="0" collapsed="false">
      <c r="C29" s="73"/>
      <c r="D29" s="0" t="n">
        <v>18</v>
      </c>
      <c r="E29" s="115" t="n">
        <v>74</v>
      </c>
      <c r="F29" s="116" t="n">
        <v>50</v>
      </c>
      <c r="H29" s="129"/>
      <c r="I29" s="169"/>
    </row>
    <row r="30" customFormat="false" ht="12.75" hidden="false" customHeight="false" outlineLevel="0" collapsed="false">
      <c r="C30" s="73"/>
      <c r="D30" s="0" t="n">
        <v>19</v>
      </c>
      <c r="E30" s="115" t="n">
        <v>73</v>
      </c>
      <c r="F30" s="116" t="n">
        <v>50</v>
      </c>
      <c r="H30" s="129"/>
      <c r="I30" s="169"/>
    </row>
    <row r="31" customFormat="false" ht="12.75" hidden="false" customHeight="false" outlineLevel="0" collapsed="false">
      <c r="C31" s="73"/>
      <c r="D31" s="0" t="n">
        <v>20</v>
      </c>
      <c r="E31" s="115"/>
      <c r="F31" s="116"/>
      <c r="H31" s="129"/>
      <c r="I31" s="169"/>
    </row>
    <row r="32" customFormat="false" ht="12.75" hidden="false" customHeight="false" outlineLevel="0" collapsed="false">
      <c r="C32" s="73"/>
      <c r="E32" s="110"/>
      <c r="F32" s="111"/>
    </row>
    <row r="33" customFormat="false" ht="12.75" hidden="false" customHeight="false" outlineLevel="0" collapsed="false">
      <c r="C33" s="73"/>
      <c r="E33" s="77" t="n">
        <f aca="false">AVERAGE(E12:E31)</f>
        <v>70.8157894736842</v>
      </c>
      <c r="F33" s="105" t="n">
        <f aca="false">SUM(F11:F31)</f>
        <v>950</v>
      </c>
    </row>
    <row r="34" customFormat="false" ht="12.75" hidden="false" customHeight="false" outlineLevel="0" collapsed="false">
      <c r="C34" s="73"/>
      <c r="E34" s="115"/>
      <c r="F34" s="116"/>
      <c r="H34" s="130"/>
      <c r="I34" s="116"/>
    </row>
    <row r="35" customFormat="false" ht="12.75" hidden="false" customHeight="false" outlineLevel="0" collapsed="false">
      <c r="C35" s="73"/>
      <c r="E35" s="115"/>
      <c r="F35" s="116"/>
      <c r="H35" s="130"/>
      <c r="I35" s="116"/>
    </row>
    <row r="36" customFormat="false" ht="12.75" hidden="false" customHeight="false" outlineLevel="0" collapsed="false">
      <c r="C36" s="73"/>
    </row>
    <row r="37" customFormat="false" ht="47.25" hidden="false" customHeight="true" outlineLevel="0" collapsed="false">
      <c r="C37" s="73"/>
      <c r="E37" s="115"/>
      <c r="F37" s="116"/>
      <c r="H37" s="129"/>
      <c r="I37" s="95"/>
      <c r="J37" s="58"/>
    </row>
    <row r="38" customFormat="false" ht="12.75" hidden="false" customHeight="false" outlineLevel="0" collapsed="false">
      <c r="C38" s="73"/>
      <c r="H38" s="115"/>
      <c r="I38" s="116"/>
    </row>
    <row r="39" customFormat="false" ht="13.5" hidden="false" customHeight="false" outlineLevel="0" collapsed="false">
      <c r="C39" s="73" t="s">
        <v>44</v>
      </c>
      <c r="D39" s="82" t="n">
        <f aca="false">-(E33*F33)*16</f>
        <v>-1076400</v>
      </c>
      <c r="H39" s="115"/>
      <c r="I39" s="116"/>
    </row>
    <row r="40" customFormat="false" ht="12.75" hidden="false" customHeight="false" outlineLevel="0" collapsed="false">
      <c r="C40" s="73" t="s">
        <v>45</v>
      </c>
      <c r="D40" s="85" t="n">
        <f aca="false">(H25*I25)*16</f>
        <v>564600</v>
      </c>
      <c r="H40" s="115"/>
      <c r="I40" s="116"/>
      <c r="J40" s="78"/>
      <c r="K40" s="79"/>
    </row>
    <row r="41" customFormat="false" ht="12.75" hidden="false" customHeight="false" outlineLevel="0" collapsed="false">
      <c r="C41" s="73"/>
      <c r="D41" s="74" t="n">
        <f aca="false">D40+D39</f>
        <v>-511800</v>
      </c>
      <c r="H41" s="115"/>
      <c r="I41" s="116"/>
      <c r="J41" s="80" t="s">
        <v>33</v>
      </c>
      <c r="K41" s="81"/>
    </row>
    <row r="42" customFormat="false" ht="16.5" hidden="false" customHeight="false" outlineLevel="0" collapsed="false">
      <c r="C42" s="73"/>
      <c r="D42" s="74"/>
      <c r="E42" s="74"/>
      <c r="H42" s="115"/>
      <c r="I42" s="116"/>
      <c r="J42" s="83" t="n">
        <f aca="false">D41+H46</f>
        <v>-1144</v>
      </c>
      <c r="K42" s="84"/>
    </row>
    <row r="43" customFormat="false" ht="41.25" hidden="false" customHeight="true" outlineLevel="0" collapsed="false">
      <c r="C43" s="73"/>
      <c r="D43" s="82" t="s">
        <v>38</v>
      </c>
      <c r="E43" s="0" t="n">
        <v>-400</v>
      </c>
      <c r="G43" s="170" t="n">
        <f aca="false">E3</f>
        <v>70.73</v>
      </c>
      <c r="H43" s="115" t="n">
        <f aca="false">(G43*-E43)*16</f>
        <v>452672</v>
      </c>
      <c r="I43" s="116"/>
    </row>
    <row r="44" customFormat="false" ht="15.75" hidden="false" customHeight="false" outlineLevel="0" collapsed="false">
      <c r="C44" s="50" t="s">
        <v>63</v>
      </c>
      <c r="D44" s="46" t="s">
        <v>138</v>
      </c>
      <c r="E44" s="0" t="n">
        <v>150</v>
      </c>
      <c r="G44" s="41" t="n">
        <f aca="false">E3-0.25</f>
        <v>70.48</v>
      </c>
      <c r="H44" s="74" t="n">
        <f aca="false">(G44*E44)*-16</f>
        <v>-169152</v>
      </c>
      <c r="I44" s="116"/>
    </row>
    <row r="45" customFormat="false" ht="12.75" hidden="false" customHeight="false" outlineLevel="0" collapsed="false">
      <c r="C45" s="73"/>
      <c r="D45" s="46" t="s">
        <v>31</v>
      </c>
      <c r="E45" s="60" t="n">
        <v>-200</v>
      </c>
      <c r="F45" s="60"/>
      <c r="G45" s="113" t="n">
        <f aca="false">E3+0.25</f>
        <v>70.98</v>
      </c>
      <c r="H45" s="75" t="n">
        <f aca="false">(G45*-E45)*16</f>
        <v>227136</v>
      </c>
    </row>
    <row r="46" customFormat="false" ht="12" hidden="false" customHeight="true" outlineLevel="0" collapsed="false">
      <c r="C46" s="73"/>
      <c r="E46" s="0" t="n">
        <f aca="false">SUM(E43:E45)</f>
        <v>-450</v>
      </c>
      <c r="H46" s="74" t="n">
        <f aca="false">SUM(H43:H45)</f>
        <v>510656</v>
      </c>
    </row>
    <row r="47" customFormat="false" ht="12.75" hidden="false" customHeight="true" outlineLevel="0" collapsed="false">
      <c r="C47" s="73"/>
    </row>
    <row r="48" customFormat="false" ht="15.75" hidden="false" customHeight="true" outlineLevel="0" collapsed="false">
      <c r="C48" s="73"/>
    </row>
    <row r="50" customFormat="false" ht="12.75" hidden="false" customHeight="false" outlineLevel="0" collapsed="false">
      <c r="C50" s="37"/>
    </row>
    <row r="51" customFormat="false" ht="12.75" hidden="false" customHeight="false" outlineLevel="0" collapsed="false">
      <c r="B51" s="37"/>
    </row>
    <row r="53" customFormat="false" ht="12.75" hidden="false" customHeight="false" outlineLevel="0" collapsed="false">
      <c r="B53" s="74"/>
    </row>
    <row r="54" customFormat="false" ht="12.75" hidden="false" customHeight="false" outlineLevel="0" collapsed="false">
      <c r="B54" s="74"/>
    </row>
    <row r="55" customFormat="false" ht="12.75" hidden="false" customHeight="false" outlineLevel="0" collapsed="false">
      <c r="A55" s="37"/>
      <c r="B55" s="156"/>
      <c r="D55" s="157"/>
    </row>
    <row r="56" customFormat="false" ht="13.5" hidden="false" customHeight="true" outlineLevel="0" collapsed="false">
      <c r="A56" s="37"/>
      <c r="B56" s="40"/>
    </row>
    <row r="57" customFormat="false" ht="12.75" hidden="false" customHeight="false" outlineLevel="0" collapsed="false">
      <c r="A57" s="37"/>
      <c r="B57" s="74"/>
    </row>
    <row r="58" customFormat="false" ht="12.75" hidden="false" customHeight="false" outlineLevel="0" collapsed="false">
      <c r="A58" s="37"/>
    </row>
    <row r="59" customFormat="false" ht="12.75" hidden="false" customHeight="false" outlineLevel="0" collapsed="false">
      <c r="A59" s="37"/>
    </row>
    <row r="60" customFormat="false" ht="12.75" hidden="false" customHeight="false" outlineLevel="0" collapsed="false">
      <c r="A60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N44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E13" activeCellId="0" sqref="E13:E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99"/>
    <col collapsed="false" customWidth="true" hidden="false" outlineLevel="0" max="4" min="4" style="0" width="15.56"/>
    <col collapsed="false" customWidth="true" hidden="false" outlineLevel="0" max="7" min="7" style="0" width="20.99"/>
    <col collapsed="false" customWidth="true" hidden="false" outlineLevel="0" max="9" min="9" style="0" width="11.28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C2" s="38" t="s">
        <v>23</v>
      </c>
      <c r="F2" s="37" t="s">
        <v>46</v>
      </c>
    </row>
    <row r="3" customFormat="false" ht="15.75" hidden="false" customHeight="false" outlineLevel="0" collapsed="false">
      <c r="D3" s="1" t="s">
        <v>24</v>
      </c>
      <c r="E3" s="70" t="n">
        <v>42</v>
      </c>
      <c r="L3" s="38" t="s">
        <v>25</v>
      </c>
    </row>
    <row r="4" customFormat="false" ht="12.75" hidden="false" customHeight="false" outlineLevel="0" collapsed="false">
      <c r="D4" s="1"/>
      <c r="E4" s="71"/>
      <c r="L4" s="95" t="s">
        <v>38</v>
      </c>
      <c r="M4" s="0" t="n">
        <v>100</v>
      </c>
    </row>
    <row r="5" customFormat="false" ht="15.75" hidden="false" customHeight="false" outlineLevel="0" collapsed="false">
      <c r="E5" s="72" t="s">
        <v>26</v>
      </c>
      <c r="F5" s="1" t="s">
        <v>27</v>
      </c>
      <c r="H5" s="72" t="s">
        <v>28</v>
      </c>
      <c r="I5" s="1" t="s">
        <v>27</v>
      </c>
      <c r="L5" s="5" t="s">
        <v>29</v>
      </c>
      <c r="M5" s="0" t="n">
        <v>100</v>
      </c>
    </row>
    <row r="6" customFormat="false" ht="12.75" hidden="false" customHeight="false" outlineLevel="0" collapsed="false">
      <c r="C6" s="73" t="s">
        <v>30</v>
      </c>
      <c r="D6" s="0" t="n">
        <v>1</v>
      </c>
      <c r="E6" s="87" t="n">
        <v>42</v>
      </c>
      <c r="F6" s="88" t="n">
        <v>50</v>
      </c>
      <c r="G6" s="86" t="s">
        <v>47</v>
      </c>
      <c r="H6" s="87" t="n">
        <v>42</v>
      </c>
      <c r="I6" s="88" t="n">
        <v>50</v>
      </c>
      <c r="J6" s="86" t="s">
        <v>47</v>
      </c>
      <c r="L6" s="5" t="s">
        <v>31</v>
      </c>
      <c r="M6" s="60" t="n">
        <v>-450</v>
      </c>
      <c r="N6" s="60"/>
    </row>
    <row r="7" customFormat="false" ht="12.75" hidden="false" customHeight="false" outlineLevel="0" collapsed="false">
      <c r="C7" s="73"/>
      <c r="D7" s="0" t="n">
        <v>2</v>
      </c>
      <c r="E7" s="87" t="n">
        <v>42</v>
      </c>
      <c r="F7" s="88" t="n">
        <v>50</v>
      </c>
      <c r="G7" s="86" t="s">
        <v>47</v>
      </c>
      <c r="H7" s="87" t="n">
        <v>42</v>
      </c>
      <c r="I7" s="88" t="n">
        <v>50</v>
      </c>
      <c r="J7" s="86" t="s">
        <v>47</v>
      </c>
      <c r="M7" s="58"/>
      <c r="N7" s="58"/>
    </row>
    <row r="8" customFormat="false" ht="12.75" hidden="false" customHeight="false" outlineLevel="0" collapsed="false">
      <c r="C8" s="73"/>
      <c r="D8" s="0" t="n">
        <v>3</v>
      </c>
      <c r="E8" s="87" t="n">
        <v>42</v>
      </c>
      <c r="F8" s="88" t="n">
        <v>50</v>
      </c>
      <c r="G8" s="86" t="s">
        <v>47</v>
      </c>
      <c r="H8" s="87" t="n">
        <v>42</v>
      </c>
      <c r="I8" s="88" t="n">
        <v>50</v>
      </c>
      <c r="J8" s="86" t="s">
        <v>47</v>
      </c>
      <c r="M8" s="0" t="n">
        <f aca="false">SUM(M4:M7)</f>
        <v>-250</v>
      </c>
      <c r="N8" s="104" t="s">
        <v>48</v>
      </c>
    </row>
    <row r="9" customFormat="false" ht="12.75" hidden="false" customHeight="false" outlineLevel="0" collapsed="false">
      <c r="C9" s="73"/>
      <c r="D9" s="0" t="n">
        <v>4</v>
      </c>
      <c r="E9" s="87" t="n">
        <v>42</v>
      </c>
      <c r="F9" s="88" t="n">
        <v>50</v>
      </c>
      <c r="G9" s="86" t="s">
        <v>47</v>
      </c>
      <c r="H9" s="87" t="n">
        <v>42</v>
      </c>
      <c r="I9" s="88" t="n">
        <v>50</v>
      </c>
      <c r="J9" s="86" t="s">
        <v>39</v>
      </c>
    </row>
    <row r="10" customFormat="false" ht="12.75" hidden="false" customHeight="false" outlineLevel="0" collapsed="false">
      <c r="C10" s="73"/>
      <c r="D10" s="0" t="n">
        <v>5</v>
      </c>
      <c r="E10" s="87" t="n">
        <v>42</v>
      </c>
      <c r="F10" s="88" t="n">
        <v>50</v>
      </c>
      <c r="G10" s="86" t="s">
        <v>47</v>
      </c>
      <c r="H10" s="77" t="n">
        <v>39</v>
      </c>
      <c r="I10" s="105" t="n">
        <v>50</v>
      </c>
    </row>
    <row r="11" customFormat="false" ht="12.75" hidden="false" customHeight="false" outlineLevel="0" collapsed="false">
      <c r="C11" s="73"/>
      <c r="D11" s="0" t="n">
        <v>6</v>
      </c>
      <c r="E11" s="87" t="n">
        <v>42</v>
      </c>
      <c r="F11" s="88" t="n">
        <v>50</v>
      </c>
      <c r="G11" s="86" t="s">
        <v>47</v>
      </c>
      <c r="H11" s="77" t="n">
        <v>33</v>
      </c>
      <c r="I11" s="105" t="n">
        <v>50</v>
      </c>
    </row>
    <row r="12" customFormat="false" ht="12.75" hidden="false" customHeight="false" outlineLevel="0" collapsed="false">
      <c r="C12" s="73"/>
      <c r="D12" s="0" t="n">
        <v>7</v>
      </c>
      <c r="E12" s="87" t="n">
        <v>42</v>
      </c>
      <c r="F12" s="106" t="n">
        <v>50</v>
      </c>
      <c r="G12" s="107" t="s">
        <v>47</v>
      </c>
      <c r="H12" s="77" t="n">
        <v>33.5</v>
      </c>
      <c r="I12" s="105" t="n">
        <v>50</v>
      </c>
    </row>
    <row r="13" customFormat="false" ht="12.75" hidden="false" customHeight="false" outlineLevel="0" collapsed="false">
      <c r="C13" s="73"/>
      <c r="D13" s="0" t="n">
        <v>8</v>
      </c>
      <c r="E13" s="108" t="n">
        <v>41.5</v>
      </c>
      <c r="F13" s="109" t="n">
        <v>50</v>
      </c>
      <c r="G13" s="107"/>
      <c r="H13" s="77" t="n">
        <v>42</v>
      </c>
      <c r="I13" s="105" t="n">
        <v>50</v>
      </c>
      <c r="J13" s="0" t="s">
        <v>49</v>
      </c>
    </row>
    <row r="14" customFormat="false" ht="12.75" hidden="false" customHeight="false" outlineLevel="0" collapsed="false">
      <c r="C14" s="73"/>
      <c r="D14" s="0" t="n">
        <v>9</v>
      </c>
      <c r="E14" s="108" t="n">
        <v>40.5</v>
      </c>
      <c r="F14" s="109" t="n">
        <v>50</v>
      </c>
      <c r="G14" s="107"/>
      <c r="H14" s="77"/>
      <c r="I14" s="105"/>
    </row>
    <row r="15" customFormat="false" ht="12.75" hidden="false" customHeight="false" outlineLevel="0" collapsed="false">
      <c r="C15" s="73"/>
      <c r="D15" s="0" t="n">
        <v>10</v>
      </c>
      <c r="E15" s="108" t="n">
        <v>39</v>
      </c>
      <c r="F15" s="109" t="n">
        <v>50</v>
      </c>
      <c r="G15" s="107"/>
      <c r="H15" s="77"/>
      <c r="I15" s="105"/>
    </row>
    <row r="16" customFormat="false" ht="12.75" hidden="false" customHeight="false" outlineLevel="0" collapsed="false">
      <c r="C16" s="73"/>
      <c r="D16" s="0" t="n">
        <v>11</v>
      </c>
      <c r="E16" s="108" t="n">
        <v>38.5</v>
      </c>
      <c r="F16" s="109" t="n">
        <v>50</v>
      </c>
      <c r="G16" s="107"/>
      <c r="H16" s="77"/>
      <c r="I16" s="105"/>
    </row>
    <row r="17" customFormat="false" ht="12.75" hidden="false" customHeight="false" outlineLevel="0" collapsed="false">
      <c r="C17" s="73"/>
      <c r="D17" s="0" t="n">
        <v>12</v>
      </c>
      <c r="E17" s="108" t="n">
        <v>37</v>
      </c>
      <c r="F17" s="109" t="n">
        <v>50</v>
      </c>
      <c r="G17" s="107"/>
      <c r="H17" s="77"/>
      <c r="I17" s="105"/>
    </row>
    <row r="18" customFormat="false" ht="12.75" hidden="false" customHeight="false" outlineLevel="0" collapsed="false">
      <c r="C18" s="73"/>
      <c r="D18" s="0" t="n">
        <v>13</v>
      </c>
      <c r="E18" s="108" t="n">
        <v>37</v>
      </c>
      <c r="F18" s="109" t="n">
        <v>50</v>
      </c>
      <c r="G18" s="107"/>
      <c r="H18" s="77"/>
      <c r="I18" s="105"/>
    </row>
    <row r="19" customFormat="false" ht="12.75" hidden="false" customHeight="false" outlineLevel="0" collapsed="false">
      <c r="C19" s="73"/>
      <c r="D19" s="0" t="n">
        <v>14</v>
      </c>
      <c r="E19" s="108" t="n">
        <v>38.25</v>
      </c>
      <c r="F19" s="109" t="n">
        <v>50</v>
      </c>
      <c r="G19" s="107"/>
      <c r="H19" s="75"/>
      <c r="I19" s="60"/>
      <c r="J19" s="60"/>
      <c r="K19" s="60"/>
    </row>
    <row r="20" customFormat="false" ht="12.75" hidden="false" customHeight="false" outlineLevel="0" collapsed="false">
      <c r="C20" s="73"/>
      <c r="D20" s="0" t="n">
        <v>15</v>
      </c>
      <c r="E20" s="108" t="n">
        <v>35</v>
      </c>
      <c r="F20" s="109" t="n">
        <v>50</v>
      </c>
      <c r="G20" s="107"/>
      <c r="H20" s="74" t="n">
        <f aca="false">AVERAGE(H6:H14)</f>
        <v>39.4375</v>
      </c>
      <c r="I20" s="5" t="n">
        <f aca="false">SUM(I6:I14)</f>
        <v>400</v>
      </c>
    </row>
    <row r="21" customFormat="false" ht="12.75" hidden="false" customHeight="false" outlineLevel="0" collapsed="false">
      <c r="D21" s="0" t="n">
        <v>16</v>
      </c>
      <c r="E21" s="108"/>
      <c r="F21" s="109"/>
      <c r="G21" s="107"/>
      <c r="H21" s="74"/>
    </row>
    <row r="22" customFormat="false" ht="12.75" hidden="false" customHeight="false" outlineLevel="0" collapsed="false">
      <c r="D22" s="0" t="n">
        <v>17</v>
      </c>
      <c r="E22" s="108"/>
      <c r="F22" s="109"/>
      <c r="G22" s="107"/>
      <c r="H22" s="74"/>
    </row>
    <row r="23" customFormat="false" ht="12.75" hidden="false" customHeight="false" outlineLevel="0" collapsed="false">
      <c r="D23" s="0" t="n">
        <v>18</v>
      </c>
      <c r="E23" s="110"/>
      <c r="F23" s="111"/>
      <c r="G23" s="112"/>
      <c r="H23" s="74"/>
    </row>
    <row r="24" customFormat="false" ht="12.75" hidden="false" customHeight="false" outlineLevel="0" collapsed="false">
      <c r="E24" s="74" t="n">
        <f aca="false">AVERAGE(E6:E23)</f>
        <v>40.05</v>
      </c>
      <c r="F24" s="5" t="n">
        <f aca="false">SUM(F6:F22)</f>
        <v>750</v>
      </c>
      <c r="H24" s="74"/>
    </row>
    <row r="25" customFormat="false" ht="12.75" hidden="false" customHeight="false" outlineLevel="0" collapsed="false">
      <c r="E25" s="74"/>
      <c r="F25" s="5"/>
      <c r="H25" s="74"/>
    </row>
    <row r="26" customFormat="false" ht="12.75" hidden="false" customHeight="false" outlineLevel="0" collapsed="false">
      <c r="E26" s="74"/>
      <c r="F26" s="5"/>
      <c r="H26" s="74"/>
    </row>
    <row r="27" customFormat="false" ht="12.75" hidden="false" customHeight="false" outlineLevel="0" collapsed="false">
      <c r="E27" s="74"/>
      <c r="F27" s="5"/>
      <c r="H27" s="74"/>
    </row>
    <row r="28" customFormat="false" ht="12.75" hidden="false" customHeight="false" outlineLevel="0" collapsed="false">
      <c r="C28" s="73" t="s">
        <v>44</v>
      </c>
      <c r="D28" s="82" t="n">
        <f aca="false">-(E24*F24)*16</f>
        <v>-480600</v>
      </c>
      <c r="H28" s="74"/>
    </row>
    <row r="29" customFormat="false" ht="12.75" hidden="false" customHeight="false" outlineLevel="0" collapsed="false">
      <c r="C29" s="73" t="s">
        <v>45</v>
      </c>
      <c r="D29" s="85" t="n">
        <f aca="false">(H20*I20)*16</f>
        <v>252400</v>
      </c>
      <c r="H29" s="74"/>
    </row>
    <row r="30" customFormat="false" ht="12.75" hidden="false" customHeight="false" outlineLevel="0" collapsed="false">
      <c r="D30" s="74" t="n">
        <f aca="false">D29+D28</f>
        <v>-228200</v>
      </c>
      <c r="H30" s="74"/>
    </row>
    <row r="31" customFormat="false" ht="13.5" hidden="false" customHeight="false" outlineLevel="0" collapsed="false">
      <c r="D31" s="74"/>
      <c r="E31" s="77"/>
    </row>
    <row r="32" customFormat="false" ht="12.75" hidden="false" customHeight="false" outlineLevel="0" collapsed="false">
      <c r="D32" s="74"/>
      <c r="E32" s="74"/>
      <c r="L32" s="78"/>
      <c r="M32" s="79"/>
    </row>
    <row r="33" customFormat="false" ht="12.75" hidden="false" customHeight="false" outlineLevel="0" collapsed="false">
      <c r="B33" s="37" t="s">
        <v>36</v>
      </c>
      <c r="C33" s="37"/>
      <c r="D33" s="46" t="s">
        <v>29</v>
      </c>
      <c r="E33" s="0" t="n">
        <f aca="false">M5</f>
        <v>100</v>
      </c>
      <c r="G33" s="41" t="n">
        <f aca="false">E3-0.25</f>
        <v>41.75</v>
      </c>
      <c r="I33" s="74" t="n">
        <f aca="false">(-G33*E33)*16</f>
        <v>-66800</v>
      </c>
      <c r="L33" s="80" t="s">
        <v>33</v>
      </c>
      <c r="M33" s="81"/>
    </row>
    <row r="34" customFormat="false" ht="16.5" hidden="false" customHeight="false" outlineLevel="0" collapsed="false">
      <c r="D34" s="46" t="s">
        <v>31</v>
      </c>
      <c r="E34" s="60" t="n">
        <f aca="false">M6</f>
        <v>-450</v>
      </c>
      <c r="F34" s="60"/>
      <c r="G34" s="113" t="n">
        <f aca="false">E3+0.25</f>
        <v>42.25</v>
      </c>
      <c r="I34" s="75" t="n">
        <f aca="false">(-G34*E34)*16</f>
        <v>304200</v>
      </c>
      <c r="L34" s="83" t="n">
        <f aca="false">I35+D30</f>
        <v>9200.00000000006</v>
      </c>
      <c r="M34" s="84"/>
    </row>
    <row r="35" customFormat="false" ht="12.75" hidden="false" customHeight="false" outlineLevel="0" collapsed="false">
      <c r="E35" s="0" t="n">
        <f aca="false">E34+E33</f>
        <v>-350</v>
      </c>
      <c r="F35" s="0" t="s">
        <v>32</v>
      </c>
      <c r="I35" s="74" t="n">
        <f aca="false">SUM(I33:I34)</f>
        <v>237400</v>
      </c>
    </row>
    <row r="36" customFormat="false" ht="12.75" hidden="false" customHeight="false" outlineLevel="0" collapsed="false">
      <c r="E36" s="74"/>
    </row>
    <row r="37" customFormat="false" ht="12.75" hidden="false" customHeight="false" outlineLevel="0" collapsed="false">
      <c r="L37" s="89" t="s">
        <v>40</v>
      </c>
      <c r="M37" s="90"/>
    </row>
    <row r="38" customFormat="false" ht="15.75" hidden="false" customHeight="false" outlineLevel="0" collapsed="false">
      <c r="L38" s="91" t="n">
        <f aca="false">(FEB7!E3-FEB8!E3)*800</f>
        <v>2032</v>
      </c>
      <c r="M38" s="92"/>
    </row>
    <row r="39" customFormat="false" ht="12.75" hidden="false" customHeight="false" outlineLevel="0" collapsed="false">
      <c r="J39" s="58"/>
      <c r="L39" s="93"/>
      <c r="M39" s="94"/>
    </row>
    <row r="40" customFormat="false" ht="12.75" hidden="false" customHeight="false" outlineLevel="0" collapsed="false">
      <c r="J40" s="58"/>
    </row>
    <row r="42" customFormat="false" ht="12.75" hidden="false" customHeight="false" outlineLevel="0" collapsed="false">
      <c r="L42" s="89" t="s">
        <v>41</v>
      </c>
      <c r="M42" s="90"/>
    </row>
    <row r="43" customFormat="false" ht="15.75" hidden="false" customHeight="false" outlineLevel="0" collapsed="false">
      <c r="L43" s="91" t="n">
        <f aca="false">(FEB6!E3-FEB7!E3)*(800*2)</f>
        <v>5536</v>
      </c>
      <c r="M43" s="92"/>
    </row>
    <row r="44" customFormat="false" ht="12.75" hidden="false" customHeight="false" outlineLevel="0" collapsed="false">
      <c r="L44" s="93"/>
      <c r="M44" s="9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3" activeCellId="0" sqref="C13:C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0.13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6.56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164" t="n">
        <v>36992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69.75</v>
      </c>
      <c r="L3" s="95" t="s">
        <v>38</v>
      </c>
      <c r="M3" s="0" t="n">
        <v>-250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0</v>
      </c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  <c r="L5" s="5" t="s">
        <v>31</v>
      </c>
      <c r="M5" s="60" t="n">
        <v>-100</v>
      </c>
      <c r="N5" s="60"/>
    </row>
    <row r="6" customFormat="false" ht="15.75" hidden="false" customHeight="false" outlineLevel="0" collapsed="false">
      <c r="C6" s="50"/>
      <c r="E6" s="74"/>
      <c r="F6" s="5"/>
      <c r="H6" s="77"/>
      <c r="I6" s="105"/>
      <c r="M6" s="58"/>
      <c r="N6" s="58"/>
    </row>
    <row r="7" customFormat="false" ht="12.75" hidden="false" customHeight="false" outlineLevel="0" collapsed="false">
      <c r="C7" s="73"/>
      <c r="E7" s="74"/>
      <c r="F7" s="5"/>
      <c r="H7" s="77"/>
      <c r="I7" s="105"/>
      <c r="M7" s="0" t="n">
        <f aca="false">SUM(M3:M6)</f>
        <v>-350</v>
      </c>
      <c r="N7" s="104" t="s">
        <v>48</v>
      </c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</row>
    <row r="11" customFormat="false" ht="12.75" hidden="false" customHeight="false" outlineLevel="0" collapsed="false">
      <c r="C11" s="73"/>
      <c r="F11" s="116"/>
      <c r="H11" s="129"/>
      <c r="I11" s="95"/>
    </row>
    <row r="12" customFormat="false" ht="12.75" hidden="false" customHeight="false" outlineLevel="0" collapsed="false">
      <c r="C12" s="73"/>
      <c r="D12" s="0" t="n">
        <v>1</v>
      </c>
      <c r="E12" s="115" t="n">
        <v>72</v>
      </c>
      <c r="F12" s="116" t="n">
        <v>50</v>
      </c>
      <c r="G12" s="0" t="n">
        <v>1</v>
      </c>
      <c r="H12" s="129" t="n">
        <v>72</v>
      </c>
      <c r="I12" s="169" t="n">
        <v>50</v>
      </c>
    </row>
    <row r="13" customFormat="false" ht="12.75" hidden="false" customHeight="false" outlineLevel="0" collapsed="false">
      <c r="C13" s="73"/>
      <c r="D13" s="0" t="n">
        <v>2</v>
      </c>
      <c r="E13" s="115" t="n">
        <v>69</v>
      </c>
      <c r="F13" s="116" t="n">
        <v>50</v>
      </c>
      <c r="G13" s="0" t="n">
        <v>2</v>
      </c>
      <c r="H13" s="129" t="n">
        <v>72.5</v>
      </c>
      <c r="I13" s="169" t="n">
        <v>50</v>
      </c>
    </row>
    <row r="14" customFormat="false" ht="12.75" hidden="false" customHeight="false" outlineLevel="0" collapsed="false">
      <c r="C14" s="73"/>
      <c r="D14" s="0" t="n">
        <v>3</v>
      </c>
      <c r="E14" s="115" t="n">
        <v>71</v>
      </c>
      <c r="F14" s="116" t="n">
        <v>50</v>
      </c>
      <c r="G14" s="0" t="n">
        <v>3</v>
      </c>
      <c r="H14" s="129" t="n">
        <v>69.75</v>
      </c>
      <c r="I14" s="169" t="n">
        <v>50</v>
      </c>
    </row>
    <row r="15" customFormat="false" ht="12.75" hidden="false" customHeight="false" outlineLevel="0" collapsed="false">
      <c r="C15" s="73"/>
      <c r="D15" s="0" t="n">
        <v>4</v>
      </c>
      <c r="E15" s="115" t="n">
        <v>69</v>
      </c>
      <c r="F15" s="116" t="n">
        <v>50</v>
      </c>
      <c r="G15" s="0" t="n">
        <v>4</v>
      </c>
      <c r="H15" s="129" t="n">
        <v>69</v>
      </c>
      <c r="I15" s="169" t="n">
        <v>50</v>
      </c>
    </row>
    <row r="16" customFormat="false" ht="12.75" hidden="false" customHeight="false" outlineLevel="0" collapsed="false">
      <c r="C16" s="73"/>
      <c r="D16" s="0" t="n">
        <v>5</v>
      </c>
      <c r="E16" s="115" t="n">
        <v>69.25</v>
      </c>
      <c r="F16" s="116" t="n">
        <v>50</v>
      </c>
      <c r="G16" s="0" t="n">
        <v>5</v>
      </c>
      <c r="H16" s="129" t="n">
        <v>69.75</v>
      </c>
      <c r="I16" s="169" t="n">
        <v>50</v>
      </c>
    </row>
    <row r="17" customFormat="false" ht="12.75" hidden="false" customHeight="false" outlineLevel="0" collapsed="false">
      <c r="C17" s="73"/>
      <c r="D17" s="0" t="n">
        <v>6</v>
      </c>
      <c r="E17" s="115" t="n">
        <v>69</v>
      </c>
      <c r="F17" s="116" t="n">
        <v>50</v>
      </c>
      <c r="G17" s="0" t="n">
        <v>6</v>
      </c>
      <c r="H17" s="129" t="n">
        <v>67.75</v>
      </c>
      <c r="I17" s="169" t="n">
        <v>50</v>
      </c>
    </row>
    <row r="18" customFormat="false" ht="12.75" hidden="false" customHeight="false" outlineLevel="0" collapsed="false">
      <c r="C18" s="73"/>
      <c r="D18" s="0" t="n">
        <v>7</v>
      </c>
      <c r="E18" s="115" t="n">
        <v>70.75</v>
      </c>
      <c r="F18" s="116" t="n">
        <v>50</v>
      </c>
      <c r="G18" s="0" t="n">
        <v>7</v>
      </c>
      <c r="H18" s="129" t="n">
        <v>69.5</v>
      </c>
      <c r="I18" s="169" t="n">
        <v>50</v>
      </c>
    </row>
    <row r="19" customFormat="false" ht="12.75" hidden="false" customHeight="false" outlineLevel="0" collapsed="false">
      <c r="C19" s="73"/>
      <c r="D19" s="0" t="n">
        <v>8</v>
      </c>
      <c r="E19" s="115" t="n">
        <v>69</v>
      </c>
      <c r="F19" s="116" t="n">
        <v>50</v>
      </c>
      <c r="G19" s="0" t="n">
        <v>8</v>
      </c>
      <c r="H19" s="129"/>
      <c r="I19" s="169"/>
    </row>
    <row r="20" customFormat="false" ht="12.75" hidden="false" customHeight="false" outlineLevel="0" collapsed="false">
      <c r="C20" s="73"/>
      <c r="D20" s="0" t="n">
        <v>9</v>
      </c>
      <c r="E20" s="175" t="n">
        <v>69</v>
      </c>
      <c r="F20" s="116" t="n">
        <v>50</v>
      </c>
      <c r="G20" s="0" t="n">
        <v>9</v>
      </c>
      <c r="H20" s="129"/>
      <c r="I20" s="169"/>
    </row>
    <row r="21" customFormat="false" ht="12.75" hidden="false" customHeight="false" outlineLevel="0" collapsed="false">
      <c r="C21" s="73"/>
      <c r="D21" s="0" t="n">
        <v>10</v>
      </c>
      <c r="E21" s="115" t="n">
        <v>68.25</v>
      </c>
      <c r="F21" s="116" t="n">
        <v>50</v>
      </c>
      <c r="G21" s="0" t="n">
        <v>10</v>
      </c>
      <c r="H21" s="129"/>
      <c r="I21" s="169"/>
    </row>
    <row r="22" customFormat="false" ht="12.75" hidden="false" customHeight="false" outlineLevel="0" collapsed="false">
      <c r="C22" s="73"/>
      <c r="D22" s="0" t="n">
        <v>11</v>
      </c>
      <c r="E22" s="175" t="n">
        <v>69.5</v>
      </c>
      <c r="F22" s="116" t="n">
        <v>50</v>
      </c>
      <c r="G22" s="0" t="n">
        <v>11</v>
      </c>
      <c r="H22" s="129"/>
      <c r="I22" s="169"/>
    </row>
    <row r="23" customFormat="false" ht="12.75" hidden="false" customHeight="false" outlineLevel="0" collapsed="false">
      <c r="C23" s="73"/>
      <c r="D23" s="0" t="n">
        <v>12</v>
      </c>
      <c r="E23" s="175" t="n">
        <v>67.25</v>
      </c>
      <c r="F23" s="116" t="n">
        <v>50</v>
      </c>
      <c r="G23" s="0" t="n">
        <v>12</v>
      </c>
      <c r="H23" s="129"/>
      <c r="I23" s="169"/>
    </row>
    <row r="24" customFormat="false" ht="12.75" hidden="false" customHeight="false" outlineLevel="0" collapsed="false">
      <c r="C24" s="73"/>
      <c r="D24" s="0" t="n">
        <v>13</v>
      </c>
      <c r="E24" s="175" t="n">
        <v>71</v>
      </c>
      <c r="F24" s="116" t="n">
        <v>50</v>
      </c>
      <c r="H24" s="131"/>
      <c r="I24" s="122"/>
    </row>
    <row r="25" customFormat="false" ht="12.75" hidden="false" customHeight="false" outlineLevel="0" collapsed="false">
      <c r="C25" s="73"/>
      <c r="D25" s="0" t="n">
        <v>14</v>
      </c>
      <c r="E25" s="175" t="n">
        <v>70.5</v>
      </c>
      <c r="F25" s="116" t="n">
        <v>50</v>
      </c>
      <c r="H25" s="77" t="n">
        <f aca="false">AVERAGE(H12:H23)</f>
        <v>70.0357142857143</v>
      </c>
      <c r="I25" s="132" t="n">
        <f aca="false">SUM(I12:I23)</f>
        <v>350</v>
      </c>
    </row>
    <row r="26" customFormat="false" ht="12.75" hidden="false" customHeight="false" outlineLevel="0" collapsed="false">
      <c r="C26" s="73"/>
      <c r="D26" s="0" t="n">
        <v>15</v>
      </c>
      <c r="E26" s="175"/>
      <c r="F26" s="116"/>
      <c r="H26" s="129"/>
      <c r="I26" s="169"/>
    </row>
    <row r="27" customFormat="false" ht="12.75" hidden="false" customHeight="false" outlineLevel="0" collapsed="false">
      <c r="C27" s="73"/>
      <c r="D27" s="0" t="n">
        <v>16</v>
      </c>
      <c r="E27" s="175"/>
      <c r="F27" s="116"/>
      <c r="H27" s="129"/>
      <c r="I27" s="169"/>
    </row>
    <row r="28" customFormat="false" ht="12.75" hidden="false" customHeight="false" outlineLevel="0" collapsed="false">
      <c r="C28" s="73"/>
      <c r="D28" s="0" t="n">
        <v>17</v>
      </c>
      <c r="E28" s="115"/>
      <c r="F28" s="116"/>
      <c r="H28" s="129"/>
      <c r="I28" s="169"/>
    </row>
    <row r="29" customFormat="false" ht="12.75" hidden="false" customHeight="false" outlineLevel="0" collapsed="false">
      <c r="C29" s="73"/>
      <c r="D29" s="0" t="n">
        <v>18</v>
      </c>
      <c r="E29" s="115"/>
      <c r="F29" s="116"/>
      <c r="H29" s="129"/>
      <c r="I29" s="169"/>
    </row>
    <row r="30" customFormat="false" ht="12.75" hidden="false" customHeight="false" outlineLevel="0" collapsed="false">
      <c r="C30" s="73"/>
      <c r="D30" s="0" t="n">
        <v>19</v>
      </c>
      <c r="E30" s="115"/>
      <c r="F30" s="116"/>
      <c r="H30" s="129"/>
      <c r="I30" s="169"/>
    </row>
    <row r="31" customFormat="false" ht="12.75" hidden="false" customHeight="false" outlineLevel="0" collapsed="false">
      <c r="C31" s="73"/>
      <c r="D31" s="0" t="n">
        <v>20</v>
      </c>
      <c r="E31" s="115"/>
      <c r="F31" s="116"/>
      <c r="H31" s="129"/>
      <c r="I31" s="169"/>
    </row>
    <row r="32" customFormat="false" ht="12.75" hidden="false" customHeight="false" outlineLevel="0" collapsed="false">
      <c r="C32" s="73"/>
      <c r="E32" s="110"/>
      <c r="F32" s="111"/>
    </row>
    <row r="33" customFormat="false" ht="12.75" hidden="false" customHeight="false" outlineLevel="0" collapsed="false">
      <c r="C33" s="73"/>
      <c r="E33" s="77" t="n">
        <f aca="false">AVERAGE(E12:E31)</f>
        <v>69.6071428571429</v>
      </c>
      <c r="F33" s="105" t="n">
        <f aca="false">SUM(F11:F31)</f>
        <v>700</v>
      </c>
    </row>
    <row r="34" customFormat="false" ht="12.75" hidden="false" customHeight="false" outlineLevel="0" collapsed="false">
      <c r="C34" s="73"/>
      <c r="E34" s="115"/>
      <c r="F34" s="116"/>
      <c r="H34" s="130"/>
      <c r="I34" s="116"/>
    </row>
    <row r="35" customFormat="false" ht="12.75" hidden="false" customHeight="false" outlineLevel="0" collapsed="false">
      <c r="C35" s="73"/>
      <c r="E35" s="115"/>
      <c r="F35" s="116"/>
      <c r="H35" s="130"/>
      <c r="I35" s="116"/>
    </row>
    <row r="36" customFormat="false" ht="12.75" hidden="false" customHeight="false" outlineLevel="0" collapsed="false">
      <c r="C36" s="73"/>
    </row>
    <row r="37" customFormat="false" ht="47.25" hidden="false" customHeight="true" outlineLevel="0" collapsed="false">
      <c r="C37" s="73"/>
      <c r="E37" s="115"/>
      <c r="F37" s="116"/>
      <c r="H37" s="129"/>
      <c r="I37" s="95"/>
      <c r="J37" s="58"/>
    </row>
    <row r="38" customFormat="false" ht="12.75" hidden="false" customHeight="false" outlineLevel="0" collapsed="false">
      <c r="C38" s="73"/>
      <c r="H38" s="115"/>
      <c r="I38" s="116"/>
    </row>
    <row r="39" customFormat="false" ht="13.5" hidden="false" customHeight="false" outlineLevel="0" collapsed="false">
      <c r="C39" s="73" t="s">
        <v>44</v>
      </c>
      <c r="D39" s="82" t="n">
        <f aca="false">-(E33*F33)*16</f>
        <v>-779600</v>
      </c>
      <c r="H39" s="115"/>
      <c r="I39" s="116"/>
    </row>
    <row r="40" customFormat="false" ht="12.75" hidden="false" customHeight="false" outlineLevel="0" collapsed="false">
      <c r="C40" s="73" t="s">
        <v>45</v>
      </c>
      <c r="D40" s="85" t="n">
        <f aca="false">(H25*I25)*16</f>
        <v>392200</v>
      </c>
      <c r="H40" s="115"/>
      <c r="I40" s="116"/>
      <c r="J40" s="78"/>
      <c r="K40" s="79"/>
    </row>
    <row r="41" customFormat="false" ht="12.75" hidden="false" customHeight="false" outlineLevel="0" collapsed="false">
      <c r="C41" s="73"/>
      <c r="D41" s="74" t="n">
        <f aca="false">D40+D39</f>
        <v>-387400</v>
      </c>
      <c r="H41" s="115"/>
      <c r="I41" s="116"/>
      <c r="J41" s="80" t="s">
        <v>33</v>
      </c>
      <c r="K41" s="81"/>
    </row>
    <row r="42" customFormat="false" ht="16.5" hidden="false" customHeight="false" outlineLevel="0" collapsed="false">
      <c r="C42" s="73"/>
      <c r="D42" s="74"/>
      <c r="E42" s="74"/>
      <c r="H42" s="115"/>
      <c r="I42" s="116"/>
      <c r="J42" s="83" t="n">
        <f aca="false">D41+H46</f>
        <v>3600.00000000006</v>
      </c>
      <c r="K42" s="84"/>
    </row>
    <row r="43" customFormat="false" ht="41.25" hidden="false" customHeight="true" outlineLevel="0" collapsed="false">
      <c r="C43" s="73"/>
      <c r="D43" s="82" t="s">
        <v>38</v>
      </c>
      <c r="E43" s="0" t="n">
        <v>-250</v>
      </c>
      <c r="G43" s="170" t="n">
        <f aca="false">E3</f>
        <v>69.75</v>
      </c>
      <c r="H43" s="115" t="n">
        <f aca="false">(G43*-E43)*16</f>
        <v>279000</v>
      </c>
      <c r="I43" s="116"/>
    </row>
    <row r="44" customFormat="false" ht="15.75" hidden="false" customHeight="false" outlineLevel="0" collapsed="false">
      <c r="C44" s="50" t="s">
        <v>63</v>
      </c>
      <c r="D44" s="46" t="s">
        <v>138</v>
      </c>
      <c r="E44" s="0" t="n">
        <v>0</v>
      </c>
      <c r="G44" s="41" t="n">
        <f aca="false">E3-0.25</f>
        <v>69.5</v>
      </c>
      <c r="H44" s="74" t="n">
        <f aca="false">(G44*E44)*-16</f>
        <v>-0</v>
      </c>
      <c r="I44" s="116"/>
    </row>
    <row r="45" customFormat="false" ht="12.75" hidden="false" customHeight="false" outlineLevel="0" collapsed="false">
      <c r="C45" s="73"/>
      <c r="D45" s="46" t="s">
        <v>31</v>
      </c>
      <c r="E45" s="60" t="n">
        <v>-100</v>
      </c>
      <c r="F45" s="60"/>
      <c r="G45" s="113" t="n">
        <f aca="false">E3+0.25</f>
        <v>70</v>
      </c>
      <c r="H45" s="75" t="n">
        <f aca="false">(G45*-E45)*16</f>
        <v>112000</v>
      </c>
    </row>
    <row r="46" customFormat="false" ht="12" hidden="false" customHeight="true" outlineLevel="0" collapsed="false">
      <c r="C46" s="73"/>
      <c r="E46" s="0" t="n">
        <f aca="false">SUM(E43:E45)</f>
        <v>-350</v>
      </c>
      <c r="H46" s="74" t="n">
        <f aca="false">SUM(H43:H45)</f>
        <v>391000</v>
      </c>
    </row>
    <row r="47" customFormat="false" ht="12.75" hidden="false" customHeight="true" outlineLevel="0" collapsed="false">
      <c r="C47" s="73"/>
    </row>
    <row r="48" customFormat="false" ht="15.75" hidden="false" customHeight="true" outlineLevel="0" collapsed="false">
      <c r="C48" s="73"/>
    </row>
    <row r="50" customFormat="false" ht="12.75" hidden="false" customHeight="false" outlineLevel="0" collapsed="false">
      <c r="C50" s="37"/>
    </row>
    <row r="51" customFormat="false" ht="12.75" hidden="false" customHeight="false" outlineLevel="0" collapsed="false">
      <c r="B51" s="37"/>
    </row>
    <row r="53" customFormat="false" ht="12.75" hidden="false" customHeight="false" outlineLevel="0" collapsed="false">
      <c r="B53" s="74"/>
    </row>
    <row r="54" customFormat="false" ht="12.75" hidden="false" customHeight="false" outlineLevel="0" collapsed="false">
      <c r="B54" s="74"/>
    </row>
    <row r="55" customFormat="false" ht="12.75" hidden="false" customHeight="false" outlineLevel="0" collapsed="false">
      <c r="A55" s="37"/>
      <c r="B55" s="156"/>
      <c r="D55" s="157"/>
    </row>
    <row r="56" customFormat="false" ht="13.5" hidden="false" customHeight="true" outlineLevel="0" collapsed="false">
      <c r="A56" s="37"/>
      <c r="B56" s="40"/>
    </row>
    <row r="57" customFormat="false" ht="12.75" hidden="false" customHeight="false" outlineLevel="0" collapsed="false">
      <c r="A57" s="37"/>
      <c r="B57" s="74"/>
    </row>
    <row r="58" customFormat="false" ht="12.75" hidden="false" customHeight="false" outlineLevel="0" collapsed="false">
      <c r="A58" s="37"/>
    </row>
    <row r="59" customFormat="false" ht="12.75" hidden="false" customHeight="false" outlineLevel="0" collapsed="false">
      <c r="A59" s="37"/>
    </row>
    <row r="60" customFormat="false" ht="12.75" hidden="false" customHeight="false" outlineLevel="0" collapsed="false">
      <c r="A60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4" activeCellId="0" sqref="G13:G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0.13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6.56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164" t="n">
        <v>36993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62.11</v>
      </c>
      <c r="L3" s="95" t="s">
        <v>38</v>
      </c>
      <c r="M3" s="0" t="n">
        <v>-300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0</v>
      </c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  <c r="L5" s="5" t="s">
        <v>31</v>
      </c>
      <c r="M5" s="60" t="n">
        <v>-100</v>
      </c>
      <c r="N5" s="60"/>
    </row>
    <row r="6" customFormat="false" ht="15.75" hidden="false" customHeight="false" outlineLevel="0" collapsed="false">
      <c r="C6" s="50"/>
      <c r="E6" s="74"/>
      <c r="F6" s="5"/>
      <c r="H6" s="77"/>
      <c r="I6" s="105"/>
      <c r="M6" s="58"/>
      <c r="N6" s="58"/>
    </row>
    <row r="7" customFormat="false" ht="12.75" hidden="false" customHeight="false" outlineLevel="0" collapsed="false">
      <c r="C7" s="73"/>
      <c r="E7" s="74"/>
      <c r="F7" s="5"/>
      <c r="H7" s="77"/>
      <c r="I7" s="105"/>
      <c r="M7" s="0" t="n">
        <f aca="false">SUM(M3:M6)</f>
        <v>-400</v>
      </c>
      <c r="N7" s="104" t="s">
        <v>48</v>
      </c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</row>
    <row r="11" customFormat="false" ht="12.75" hidden="false" customHeight="false" outlineLevel="0" collapsed="false">
      <c r="C11" s="73"/>
      <c r="F11" s="116"/>
      <c r="H11" s="129"/>
      <c r="I11" s="95"/>
    </row>
    <row r="12" customFormat="false" ht="12.75" hidden="false" customHeight="false" outlineLevel="0" collapsed="false">
      <c r="C12" s="73"/>
      <c r="D12" s="0" t="n">
        <v>1</v>
      </c>
      <c r="E12" s="115" t="n">
        <v>62</v>
      </c>
      <c r="F12" s="116" t="n">
        <v>50</v>
      </c>
      <c r="G12" s="0" t="n">
        <v>1</v>
      </c>
      <c r="H12" s="129" t="n">
        <v>64</v>
      </c>
      <c r="I12" s="169" t="n">
        <v>50</v>
      </c>
    </row>
    <row r="13" customFormat="false" ht="12.75" hidden="false" customHeight="false" outlineLevel="0" collapsed="false">
      <c r="C13" s="73"/>
      <c r="D13" s="0" t="n">
        <v>2</v>
      </c>
      <c r="E13" s="115" t="n">
        <v>60</v>
      </c>
      <c r="F13" s="116" t="n">
        <v>50</v>
      </c>
      <c r="G13" s="0" t="n">
        <v>2</v>
      </c>
      <c r="H13" s="129" t="n">
        <v>63.5</v>
      </c>
      <c r="I13" s="169" t="n">
        <v>50</v>
      </c>
    </row>
    <row r="14" customFormat="false" ht="12.75" hidden="false" customHeight="false" outlineLevel="0" collapsed="false">
      <c r="C14" s="73"/>
      <c r="D14" s="0" t="n">
        <v>3</v>
      </c>
      <c r="E14" s="115" t="n">
        <v>64</v>
      </c>
      <c r="F14" s="116" t="n">
        <v>50</v>
      </c>
      <c r="G14" s="0" t="n">
        <v>3</v>
      </c>
      <c r="H14" s="129" t="n">
        <v>62</v>
      </c>
      <c r="I14" s="169" t="n">
        <v>50</v>
      </c>
    </row>
    <row r="15" customFormat="false" ht="12.75" hidden="false" customHeight="false" outlineLevel="0" collapsed="false">
      <c r="C15" s="73"/>
      <c r="D15" s="0" t="n">
        <v>4</v>
      </c>
      <c r="E15" s="115" t="n">
        <v>64</v>
      </c>
      <c r="F15" s="116" t="n">
        <v>50</v>
      </c>
      <c r="G15" s="0" t="n">
        <v>4</v>
      </c>
      <c r="H15" s="129" t="n">
        <v>61.25</v>
      </c>
      <c r="I15" s="169" t="n">
        <v>50</v>
      </c>
    </row>
    <row r="16" customFormat="false" ht="12.75" hidden="false" customHeight="false" outlineLevel="0" collapsed="false">
      <c r="C16" s="73"/>
      <c r="D16" s="0" t="n">
        <v>5</v>
      </c>
      <c r="E16" s="115" t="n">
        <v>63</v>
      </c>
      <c r="F16" s="116" t="n">
        <v>50</v>
      </c>
      <c r="G16" s="0" t="n">
        <v>5</v>
      </c>
      <c r="H16" s="129" t="n">
        <v>60.5</v>
      </c>
      <c r="I16" s="169" t="n">
        <v>50</v>
      </c>
    </row>
    <row r="17" customFormat="false" ht="12.75" hidden="false" customHeight="false" outlineLevel="0" collapsed="false">
      <c r="C17" s="73"/>
      <c r="D17" s="0" t="n">
        <v>6</v>
      </c>
      <c r="E17" s="115" t="n">
        <v>63.5</v>
      </c>
      <c r="F17" s="116" t="n">
        <v>50</v>
      </c>
      <c r="G17" s="0" t="n">
        <v>6</v>
      </c>
      <c r="H17" s="129" t="n">
        <v>61.5</v>
      </c>
      <c r="I17" s="169" t="n">
        <v>50</v>
      </c>
    </row>
    <row r="18" customFormat="false" ht="12.75" hidden="false" customHeight="false" outlineLevel="0" collapsed="false">
      <c r="C18" s="73"/>
      <c r="D18" s="0" t="n">
        <v>7</v>
      </c>
      <c r="E18" s="115" t="n">
        <v>63</v>
      </c>
      <c r="F18" s="116" t="n">
        <v>50</v>
      </c>
      <c r="G18" s="0" t="n">
        <v>7</v>
      </c>
      <c r="H18" s="129" t="n">
        <v>62.75</v>
      </c>
      <c r="I18" s="169" t="n">
        <v>50</v>
      </c>
    </row>
    <row r="19" customFormat="false" ht="12.75" hidden="false" customHeight="false" outlineLevel="0" collapsed="false">
      <c r="C19" s="73"/>
      <c r="D19" s="0" t="n">
        <v>8</v>
      </c>
      <c r="E19" s="115" t="n">
        <v>62.5</v>
      </c>
      <c r="F19" s="116" t="n">
        <v>50</v>
      </c>
      <c r="G19" s="0" t="n">
        <v>8</v>
      </c>
      <c r="H19" s="129"/>
      <c r="I19" s="169"/>
    </row>
    <row r="20" customFormat="false" ht="12.75" hidden="false" customHeight="false" outlineLevel="0" collapsed="false">
      <c r="C20" s="73"/>
      <c r="D20" s="0" t="n">
        <v>9</v>
      </c>
      <c r="E20" s="175" t="n">
        <v>62</v>
      </c>
      <c r="F20" s="116" t="n">
        <v>50</v>
      </c>
      <c r="G20" s="0" t="n">
        <v>9</v>
      </c>
      <c r="H20" s="129"/>
      <c r="I20" s="169"/>
    </row>
    <row r="21" customFormat="false" ht="12.75" hidden="false" customHeight="false" outlineLevel="0" collapsed="false">
      <c r="C21" s="73"/>
      <c r="D21" s="0" t="n">
        <v>10</v>
      </c>
      <c r="E21" s="115" t="n">
        <v>61.75</v>
      </c>
      <c r="F21" s="116" t="n">
        <v>50</v>
      </c>
      <c r="G21" s="0" t="n">
        <v>10</v>
      </c>
      <c r="H21" s="129"/>
      <c r="I21" s="169"/>
    </row>
    <row r="22" customFormat="false" ht="12.75" hidden="false" customHeight="false" outlineLevel="0" collapsed="false">
      <c r="C22" s="73"/>
      <c r="D22" s="0" t="n">
        <v>11</v>
      </c>
      <c r="E22" s="175" t="n">
        <v>61.25</v>
      </c>
      <c r="F22" s="116" t="n">
        <v>50</v>
      </c>
      <c r="G22" s="0" t="n">
        <v>11</v>
      </c>
      <c r="H22" s="129"/>
      <c r="I22" s="169"/>
    </row>
    <row r="23" customFormat="false" ht="12.75" hidden="false" customHeight="false" outlineLevel="0" collapsed="false">
      <c r="C23" s="73"/>
      <c r="D23" s="0" t="n">
        <v>12</v>
      </c>
      <c r="E23" s="175" t="n">
        <v>60.25</v>
      </c>
      <c r="F23" s="116" t="n">
        <v>50</v>
      </c>
      <c r="G23" s="0" t="n">
        <v>12</v>
      </c>
      <c r="H23" s="129"/>
      <c r="I23" s="169"/>
    </row>
    <row r="24" customFormat="false" ht="12.75" hidden="false" customHeight="false" outlineLevel="0" collapsed="false">
      <c r="C24" s="73"/>
      <c r="D24" s="0" t="n">
        <v>13</v>
      </c>
      <c r="E24" s="175" t="n">
        <v>60.25</v>
      </c>
      <c r="F24" s="116" t="n">
        <v>50</v>
      </c>
      <c r="H24" s="131"/>
      <c r="I24" s="122"/>
    </row>
    <row r="25" customFormat="false" ht="12.75" hidden="false" customHeight="false" outlineLevel="0" collapsed="false">
      <c r="C25" s="73"/>
      <c r="D25" s="0" t="n">
        <v>14</v>
      </c>
      <c r="E25" s="175" t="n">
        <v>60</v>
      </c>
      <c r="F25" s="116" t="n">
        <v>50</v>
      </c>
      <c r="H25" s="77" t="n">
        <f aca="false">AVERAGE(H12:H23)</f>
        <v>62.2142857142857</v>
      </c>
      <c r="I25" s="132" t="n">
        <f aca="false">SUM(I12:I23)</f>
        <v>350</v>
      </c>
    </row>
    <row r="26" customFormat="false" ht="12.75" hidden="false" customHeight="false" outlineLevel="0" collapsed="false">
      <c r="C26" s="73"/>
      <c r="D26" s="0" t="n">
        <v>15</v>
      </c>
      <c r="E26" s="175" t="n">
        <v>63.5</v>
      </c>
      <c r="F26" s="116" t="n">
        <v>50</v>
      </c>
      <c r="H26" s="129"/>
      <c r="I26" s="169"/>
    </row>
    <row r="27" customFormat="false" ht="12.75" hidden="false" customHeight="false" outlineLevel="0" collapsed="false">
      <c r="C27" s="73"/>
      <c r="D27" s="0" t="n">
        <v>16</v>
      </c>
      <c r="E27" s="175"/>
      <c r="F27" s="116"/>
      <c r="H27" s="129"/>
      <c r="I27" s="169"/>
    </row>
    <row r="28" customFormat="false" ht="12.75" hidden="false" customHeight="false" outlineLevel="0" collapsed="false">
      <c r="C28" s="73"/>
      <c r="D28" s="0" t="n">
        <v>17</v>
      </c>
      <c r="E28" s="115"/>
      <c r="F28" s="116"/>
      <c r="H28" s="129"/>
      <c r="I28" s="169"/>
    </row>
    <row r="29" customFormat="false" ht="12.75" hidden="false" customHeight="false" outlineLevel="0" collapsed="false">
      <c r="C29" s="73"/>
      <c r="D29" s="0" t="n">
        <v>18</v>
      </c>
      <c r="E29" s="115"/>
      <c r="F29" s="116"/>
      <c r="H29" s="129"/>
      <c r="I29" s="169"/>
    </row>
    <row r="30" customFormat="false" ht="12.75" hidden="false" customHeight="false" outlineLevel="0" collapsed="false">
      <c r="C30" s="73"/>
      <c r="D30" s="0" t="n">
        <v>19</v>
      </c>
      <c r="E30" s="115"/>
      <c r="F30" s="116"/>
      <c r="H30" s="129"/>
      <c r="I30" s="169"/>
    </row>
    <row r="31" customFormat="false" ht="12.75" hidden="false" customHeight="false" outlineLevel="0" collapsed="false">
      <c r="C31" s="73"/>
      <c r="D31" s="0" t="n">
        <v>20</v>
      </c>
      <c r="E31" s="115"/>
      <c r="F31" s="116"/>
      <c r="H31" s="129"/>
      <c r="I31" s="169"/>
    </row>
    <row r="32" customFormat="false" ht="12.75" hidden="false" customHeight="false" outlineLevel="0" collapsed="false">
      <c r="C32" s="73"/>
      <c r="E32" s="110"/>
      <c r="F32" s="111"/>
    </row>
    <row r="33" customFormat="false" ht="12.75" hidden="false" customHeight="false" outlineLevel="0" collapsed="false">
      <c r="C33" s="73"/>
      <c r="E33" s="77" t="n">
        <f aca="false">AVERAGE(E12:E31)</f>
        <v>62.0666666666667</v>
      </c>
      <c r="F33" s="105" t="n">
        <f aca="false">SUM(F11:F31)</f>
        <v>750</v>
      </c>
    </row>
    <row r="34" customFormat="false" ht="12.75" hidden="false" customHeight="false" outlineLevel="0" collapsed="false">
      <c r="C34" s="73"/>
      <c r="E34" s="115"/>
      <c r="F34" s="116"/>
      <c r="H34" s="130"/>
      <c r="I34" s="116"/>
    </row>
    <row r="35" customFormat="false" ht="12.75" hidden="false" customHeight="false" outlineLevel="0" collapsed="false">
      <c r="C35" s="73"/>
      <c r="E35" s="115"/>
      <c r="F35" s="116"/>
      <c r="H35" s="130"/>
      <c r="I35" s="116"/>
    </row>
    <row r="36" customFormat="false" ht="12.75" hidden="false" customHeight="false" outlineLevel="0" collapsed="false">
      <c r="C36" s="73"/>
    </row>
    <row r="37" customFormat="false" ht="47.25" hidden="false" customHeight="true" outlineLevel="0" collapsed="false">
      <c r="C37" s="73"/>
      <c r="E37" s="115"/>
      <c r="F37" s="116"/>
      <c r="H37" s="129"/>
      <c r="I37" s="95"/>
      <c r="J37" s="58"/>
    </row>
    <row r="38" customFormat="false" ht="12.75" hidden="false" customHeight="false" outlineLevel="0" collapsed="false">
      <c r="C38" s="73"/>
      <c r="H38" s="115"/>
      <c r="I38" s="116"/>
    </row>
    <row r="39" customFormat="false" ht="13.5" hidden="false" customHeight="false" outlineLevel="0" collapsed="false">
      <c r="C39" s="73" t="s">
        <v>44</v>
      </c>
      <c r="D39" s="82" t="n">
        <f aca="false">-(E33*F33)*16</f>
        <v>-744800</v>
      </c>
      <c r="H39" s="115"/>
      <c r="I39" s="116"/>
    </row>
    <row r="40" customFormat="false" ht="12.75" hidden="false" customHeight="false" outlineLevel="0" collapsed="false">
      <c r="C40" s="73" t="s">
        <v>45</v>
      </c>
      <c r="D40" s="85" t="n">
        <f aca="false">(H25*I25)*16</f>
        <v>348400</v>
      </c>
      <c r="H40" s="115"/>
      <c r="I40" s="116"/>
      <c r="J40" s="78"/>
      <c r="K40" s="79"/>
    </row>
    <row r="41" customFormat="false" ht="12.75" hidden="false" customHeight="false" outlineLevel="0" collapsed="false">
      <c r="C41" s="73"/>
      <c r="D41" s="74" t="n">
        <f aca="false">D40+D39</f>
        <v>-396400</v>
      </c>
      <c r="H41" s="115"/>
      <c r="I41" s="116"/>
      <c r="J41" s="80" t="s">
        <v>33</v>
      </c>
      <c r="K41" s="81"/>
    </row>
    <row r="42" customFormat="false" ht="16.5" hidden="false" customHeight="false" outlineLevel="0" collapsed="false">
      <c r="C42" s="73"/>
      <c r="D42" s="74"/>
      <c r="E42" s="74"/>
      <c r="H42" s="115"/>
      <c r="I42" s="116"/>
      <c r="J42" s="83" t="n">
        <f aca="false">D41+H46</f>
        <v>1504</v>
      </c>
      <c r="K42" s="84"/>
    </row>
    <row r="43" customFormat="false" ht="41.25" hidden="false" customHeight="true" outlineLevel="0" collapsed="false">
      <c r="C43" s="73"/>
      <c r="D43" s="82" t="s">
        <v>38</v>
      </c>
      <c r="E43" s="0" t="n">
        <v>-300</v>
      </c>
      <c r="G43" s="170" t="n">
        <f aca="false">E3</f>
        <v>62.11</v>
      </c>
      <c r="H43" s="115" t="n">
        <f aca="false">(G43*-E43)*16</f>
        <v>298128</v>
      </c>
      <c r="I43" s="116"/>
    </row>
    <row r="44" customFormat="false" ht="15.75" hidden="false" customHeight="false" outlineLevel="0" collapsed="false">
      <c r="C44" s="50" t="s">
        <v>63</v>
      </c>
      <c r="D44" s="46" t="s">
        <v>138</v>
      </c>
      <c r="E44" s="0" t="n">
        <v>0</v>
      </c>
      <c r="G44" s="41" t="n">
        <f aca="false">E3-0.25</f>
        <v>61.86</v>
      </c>
      <c r="H44" s="74" t="n">
        <f aca="false">(G44*E44)*-16</f>
        <v>-0</v>
      </c>
      <c r="I44" s="116"/>
    </row>
    <row r="45" customFormat="false" ht="12.75" hidden="false" customHeight="false" outlineLevel="0" collapsed="false">
      <c r="C45" s="73"/>
      <c r="D45" s="46" t="s">
        <v>31</v>
      </c>
      <c r="E45" s="60" t="n">
        <v>-100</v>
      </c>
      <c r="F45" s="60"/>
      <c r="G45" s="113" t="n">
        <f aca="false">E3+0.25</f>
        <v>62.36</v>
      </c>
      <c r="H45" s="75" t="n">
        <f aca="false">(G45*-E45)*16</f>
        <v>99776</v>
      </c>
    </row>
    <row r="46" customFormat="false" ht="12" hidden="false" customHeight="true" outlineLevel="0" collapsed="false">
      <c r="C46" s="73"/>
      <c r="E46" s="0" t="n">
        <f aca="false">SUM(E43:E45)</f>
        <v>-400</v>
      </c>
      <c r="H46" s="74" t="n">
        <f aca="false">SUM(H43:H45)</f>
        <v>397904</v>
      </c>
    </row>
    <row r="47" customFormat="false" ht="12.75" hidden="false" customHeight="true" outlineLevel="0" collapsed="false">
      <c r="C47" s="73"/>
    </row>
    <row r="48" customFormat="false" ht="15.75" hidden="false" customHeight="true" outlineLevel="0" collapsed="false">
      <c r="C48" s="73"/>
    </row>
    <row r="50" customFormat="false" ht="12.75" hidden="false" customHeight="false" outlineLevel="0" collapsed="false">
      <c r="C50" s="37"/>
    </row>
    <row r="51" customFormat="false" ht="12.75" hidden="false" customHeight="false" outlineLevel="0" collapsed="false">
      <c r="B51" s="37"/>
    </row>
    <row r="53" customFormat="false" ht="12.75" hidden="false" customHeight="false" outlineLevel="0" collapsed="false">
      <c r="B53" s="74"/>
    </row>
    <row r="54" customFormat="false" ht="12.75" hidden="false" customHeight="false" outlineLevel="0" collapsed="false">
      <c r="B54" s="74"/>
    </row>
    <row r="55" customFormat="false" ht="12.75" hidden="false" customHeight="false" outlineLevel="0" collapsed="false">
      <c r="A55" s="37"/>
      <c r="B55" s="156"/>
      <c r="D55" s="157"/>
    </row>
    <row r="56" customFormat="false" ht="13.5" hidden="false" customHeight="true" outlineLevel="0" collapsed="false">
      <c r="A56" s="37"/>
      <c r="B56" s="40"/>
    </row>
    <row r="57" customFormat="false" ht="12.75" hidden="false" customHeight="false" outlineLevel="0" collapsed="false">
      <c r="A57" s="37"/>
      <c r="B57" s="74"/>
    </row>
    <row r="58" customFormat="false" ht="12.75" hidden="false" customHeight="false" outlineLevel="0" collapsed="false">
      <c r="A58" s="37"/>
    </row>
    <row r="59" customFormat="false" ht="12.75" hidden="false" customHeight="false" outlineLevel="0" collapsed="false">
      <c r="A59" s="37"/>
    </row>
    <row r="60" customFormat="false" ht="12.75" hidden="false" customHeight="false" outlineLevel="0" collapsed="false">
      <c r="A60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9" activeCellId="0" sqref="D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0.13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6.56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164" t="n">
        <v>36994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50.56</v>
      </c>
      <c r="L3" s="95" t="s">
        <v>38</v>
      </c>
      <c r="M3" s="0" t="n">
        <v>-150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0</v>
      </c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  <c r="L5" s="5" t="s">
        <v>31</v>
      </c>
      <c r="M5" s="60" t="n">
        <v>-100</v>
      </c>
      <c r="N5" s="60"/>
    </row>
    <row r="6" customFormat="false" ht="15.75" hidden="false" customHeight="false" outlineLevel="0" collapsed="false">
      <c r="C6" s="50"/>
      <c r="E6" s="74"/>
      <c r="F6" s="5"/>
      <c r="H6" s="77"/>
      <c r="I6" s="105"/>
      <c r="M6" s="58"/>
      <c r="N6" s="58"/>
    </row>
    <row r="7" customFormat="false" ht="12.75" hidden="false" customHeight="false" outlineLevel="0" collapsed="false">
      <c r="C7" s="73"/>
      <c r="E7" s="74"/>
      <c r="F7" s="5"/>
      <c r="H7" s="77"/>
      <c r="I7" s="105"/>
      <c r="M7" s="0" t="n">
        <f aca="false">SUM(M3:M6)</f>
        <v>-250</v>
      </c>
      <c r="N7" s="104" t="s">
        <v>48</v>
      </c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</row>
    <row r="11" customFormat="false" ht="12.75" hidden="false" customHeight="false" outlineLevel="0" collapsed="false">
      <c r="C11" s="73"/>
      <c r="F11" s="116"/>
      <c r="H11" s="129"/>
      <c r="I11" s="95"/>
    </row>
    <row r="12" customFormat="false" ht="12.75" hidden="false" customHeight="false" outlineLevel="0" collapsed="false">
      <c r="C12" s="73"/>
      <c r="D12" s="0" t="n">
        <v>1</v>
      </c>
      <c r="E12" s="115" t="n">
        <v>51</v>
      </c>
      <c r="F12" s="116" t="n">
        <v>50</v>
      </c>
      <c r="G12" s="0" t="n">
        <v>1</v>
      </c>
      <c r="H12" s="129" t="n">
        <v>50</v>
      </c>
      <c r="I12" s="169" t="n">
        <v>50</v>
      </c>
    </row>
    <row r="13" customFormat="false" ht="12.75" hidden="false" customHeight="false" outlineLevel="0" collapsed="false">
      <c r="C13" s="73"/>
      <c r="D13" s="0" t="n">
        <v>2</v>
      </c>
      <c r="E13" s="115" t="n">
        <v>48.25</v>
      </c>
      <c r="F13" s="116" t="n">
        <v>50</v>
      </c>
      <c r="G13" s="0" t="n">
        <v>2</v>
      </c>
      <c r="H13" s="129" t="n">
        <v>52</v>
      </c>
      <c r="I13" s="169" t="n">
        <v>50</v>
      </c>
    </row>
    <row r="14" customFormat="false" ht="12.75" hidden="false" customHeight="false" outlineLevel="0" collapsed="false">
      <c r="C14" s="73"/>
      <c r="D14" s="0" t="n">
        <v>3</v>
      </c>
      <c r="E14" s="115" t="n">
        <v>51.75</v>
      </c>
      <c r="F14" s="116" t="n">
        <v>50</v>
      </c>
      <c r="G14" s="0" t="n">
        <v>3</v>
      </c>
      <c r="H14" s="129" t="n">
        <v>51.75</v>
      </c>
      <c r="I14" s="169" t="n">
        <v>50</v>
      </c>
    </row>
    <row r="15" customFormat="false" ht="12.75" hidden="false" customHeight="false" outlineLevel="0" collapsed="false">
      <c r="C15" s="73"/>
      <c r="D15" s="0" t="n">
        <v>4</v>
      </c>
      <c r="E15" s="115" t="n">
        <v>51.5</v>
      </c>
      <c r="F15" s="116" t="n">
        <v>50</v>
      </c>
      <c r="G15" s="0" t="n">
        <v>4</v>
      </c>
      <c r="H15" s="129" t="n">
        <v>48</v>
      </c>
      <c r="I15" s="169" t="n">
        <v>50</v>
      </c>
    </row>
    <row r="16" customFormat="false" ht="12.75" hidden="false" customHeight="false" outlineLevel="0" collapsed="false">
      <c r="C16" s="73"/>
      <c r="D16" s="0" t="n">
        <v>5</v>
      </c>
      <c r="E16" s="115" t="n">
        <v>51.5</v>
      </c>
      <c r="F16" s="116" t="n">
        <v>50</v>
      </c>
      <c r="G16" s="0" t="n">
        <v>5</v>
      </c>
      <c r="H16" s="129"/>
      <c r="I16" s="169"/>
    </row>
    <row r="17" customFormat="false" ht="12.75" hidden="false" customHeight="false" outlineLevel="0" collapsed="false">
      <c r="C17" s="73"/>
      <c r="D17" s="0" t="n">
        <v>6</v>
      </c>
      <c r="E17" s="115" t="n">
        <v>51.25</v>
      </c>
      <c r="F17" s="116" t="n">
        <v>50</v>
      </c>
      <c r="G17" s="0" t="n">
        <v>6</v>
      </c>
      <c r="H17" s="129"/>
      <c r="I17" s="169"/>
    </row>
    <row r="18" customFormat="false" ht="12.75" hidden="false" customHeight="false" outlineLevel="0" collapsed="false">
      <c r="C18" s="73"/>
      <c r="D18" s="0" t="n">
        <v>7</v>
      </c>
      <c r="E18" s="115" t="n">
        <v>51.25</v>
      </c>
      <c r="F18" s="116" t="n">
        <v>50</v>
      </c>
      <c r="G18" s="0" t="n">
        <v>7</v>
      </c>
      <c r="H18" s="129"/>
      <c r="I18" s="169"/>
    </row>
    <row r="19" customFormat="false" ht="12.75" hidden="false" customHeight="false" outlineLevel="0" collapsed="false">
      <c r="C19" s="73"/>
      <c r="D19" s="0" t="n">
        <v>8</v>
      </c>
      <c r="E19" s="115" t="n">
        <v>50</v>
      </c>
      <c r="F19" s="116" t="n">
        <v>50</v>
      </c>
      <c r="G19" s="0" t="n">
        <v>8</v>
      </c>
      <c r="H19" s="129"/>
      <c r="I19" s="169"/>
    </row>
    <row r="20" customFormat="false" ht="12.75" hidden="false" customHeight="false" outlineLevel="0" collapsed="false">
      <c r="C20" s="73"/>
      <c r="D20" s="0" t="n">
        <v>9</v>
      </c>
      <c r="E20" s="175" t="n">
        <v>49</v>
      </c>
      <c r="F20" s="116" t="n">
        <v>50</v>
      </c>
      <c r="G20" s="0" t="n">
        <v>9</v>
      </c>
      <c r="H20" s="129"/>
      <c r="I20" s="169"/>
    </row>
    <row r="21" customFormat="false" ht="12.75" hidden="false" customHeight="false" outlineLevel="0" collapsed="false">
      <c r="C21" s="73"/>
      <c r="D21" s="0" t="n">
        <v>10</v>
      </c>
      <c r="E21" s="115"/>
      <c r="F21" s="116"/>
      <c r="G21" s="0" t="n">
        <v>10</v>
      </c>
      <c r="H21" s="129"/>
      <c r="I21" s="169"/>
    </row>
    <row r="22" customFormat="false" ht="12.75" hidden="false" customHeight="false" outlineLevel="0" collapsed="false">
      <c r="C22" s="73"/>
      <c r="D22" s="0" t="n">
        <v>11</v>
      </c>
      <c r="E22" s="175"/>
      <c r="F22" s="116"/>
      <c r="G22" s="0" t="n">
        <v>11</v>
      </c>
      <c r="H22" s="129"/>
      <c r="I22" s="169"/>
    </row>
    <row r="23" customFormat="false" ht="12.75" hidden="false" customHeight="false" outlineLevel="0" collapsed="false">
      <c r="C23" s="73"/>
      <c r="D23" s="0" t="n">
        <v>12</v>
      </c>
      <c r="E23" s="175"/>
      <c r="F23" s="116"/>
      <c r="G23" s="0" t="n">
        <v>12</v>
      </c>
      <c r="H23" s="129"/>
      <c r="I23" s="169"/>
    </row>
    <row r="24" customFormat="false" ht="12.75" hidden="false" customHeight="false" outlineLevel="0" collapsed="false">
      <c r="C24" s="73"/>
      <c r="D24" s="0" t="n">
        <v>13</v>
      </c>
      <c r="E24" s="175"/>
      <c r="F24" s="116"/>
      <c r="H24" s="131"/>
      <c r="I24" s="122"/>
    </row>
    <row r="25" customFormat="false" ht="12.75" hidden="false" customHeight="false" outlineLevel="0" collapsed="false">
      <c r="C25" s="73"/>
      <c r="D25" s="0" t="n">
        <v>14</v>
      </c>
      <c r="E25" s="175"/>
      <c r="F25" s="116"/>
      <c r="H25" s="77" t="n">
        <f aca="false">AVERAGE(H12:H23)</f>
        <v>50.4375</v>
      </c>
      <c r="I25" s="132" t="n">
        <f aca="false">SUM(I12:I23)</f>
        <v>200</v>
      </c>
    </row>
    <row r="26" customFormat="false" ht="12.75" hidden="false" customHeight="false" outlineLevel="0" collapsed="false">
      <c r="C26" s="73"/>
      <c r="D26" s="0" t="n">
        <v>15</v>
      </c>
      <c r="E26" s="175"/>
      <c r="F26" s="116"/>
      <c r="H26" s="129"/>
      <c r="I26" s="169"/>
    </row>
    <row r="27" customFormat="false" ht="12.75" hidden="false" customHeight="false" outlineLevel="0" collapsed="false">
      <c r="C27" s="73"/>
      <c r="D27" s="0" t="n">
        <v>16</v>
      </c>
      <c r="E27" s="175"/>
      <c r="F27" s="116"/>
      <c r="H27" s="129"/>
      <c r="I27" s="169"/>
    </row>
    <row r="28" customFormat="false" ht="12.75" hidden="false" customHeight="false" outlineLevel="0" collapsed="false">
      <c r="C28" s="73"/>
      <c r="D28" s="0" t="n">
        <v>17</v>
      </c>
      <c r="E28" s="115"/>
      <c r="F28" s="116"/>
      <c r="H28" s="129"/>
      <c r="I28" s="169"/>
    </row>
    <row r="29" customFormat="false" ht="12.75" hidden="false" customHeight="false" outlineLevel="0" collapsed="false">
      <c r="C29" s="73"/>
      <c r="D29" s="0" t="n">
        <v>18</v>
      </c>
      <c r="E29" s="115"/>
      <c r="F29" s="116"/>
      <c r="H29" s="129"/>
      <c r="I29" s="169"/>
    </row>
    <row r="30" customFormat="false" ht="12.75" hidden="false" customHeight="false" outlineLevel="0" collapsed="false">
      <c r="C30" s="73"/>
      <c r="D30" s="0" t="n">
        <v>19</v>
      </c>
      <c r="E30" s="115"/>
      <c r="F30" s="116"/>
      <c r="H30" s="129"/>
      <c r="I30" s="169"/>
    </row>
    <row r="31" customFormat="false" ht="12.75" hidden="false" customHeight="false" outlineLevel="0" collapsed="false">
      <c r="C31" s="73"/>
      <c r="D31" s="0" t="n">
        <v>20</v>
      </c>
      <c r="E31" s="115"/>
      <c r="F31" s="116"/>
      <c r="H31" s="129"/>
      <c r="I31" s="169"/>
    </row>
    <row r="32" customFormat="false" ht="12.75" hidden="false" customHeight="false" outlineLevel="0" collapsed="false">
      <c r="C32" s="73"/>
      <c r="E32" s="110"/>
      <c r="F32" s="111"/>
    </row>
    <row r="33" customFormat="false" ht="12.75" hidden="false" customHeight="false" outlineLevel="0" collapsed="false">
      <c r="C33" s="73"/>
      <c r="E33" s="77" t="n">
        <f aca="false">AVERAGE(E12:E31)</f>
        <v>50.6111111111111</v>
      </c>
      <c r="F33" s="105" t="n">
        <f aca="false">SUM(F11:F31)</f>
        <v>450</v>
      </c>
    </row>
    <row r="34" customFormat="false" ht="12.75" hidden="false" customHeight="false" outlineLevel="0" collapsed="false">
      <c r="C34" s="73"/>
      <c r="E34" s="115"/>
      <c r="F34" s="116"/>
      <c r="H34" s="130"/>
      <c r="I34" s="116"/>
    </row>
    <row r="35" customFormat="false" ht="12.75" hidden="false" customHeight="false" outlineLevel="0" collapsed="false">
      <c r="C35" s="73"/>
      <c r="E35" s="115"/>
      <c r="F35" s="116"/>
      <c r="H35" s="130"/>
      <c r="I35" s="116"/>
    </row>
    <row r="36" customFormat="false" ht="12.75" hidden="false" customHeight="false" outlineLevel="0" collapsed="false">
      <c r="C36" s="73"/>
    </row>
    <row r="37" customFormat="false" ht="47.25" hidden="false" customHeight="true" outlineLevel="0" collapsed="false">
      <c r="C37" s="73"/>
      <c r="E37" s="115"/>
      <c r="F37" s="116"/>
      <c r="H37" s="129"/>
      <c r="I37" s="95"/>
      <c r="J37" s="58"/>
    </row>
    <row r="38" customFormat="false" ht="12.75" hidden="false" customHeight="false" outlineLevel="0" collapsed="false">
      <c r="C38" s="73"/>
      <c r="H38" s="115"/>
      <c r="I38" s="116"/>
    </row>
    <row r="39" customFormat="false" ht="13.5" hidden="false" customHeight="false" outlineLevel="0" collapsed="false">
      <c r="C39" s="73" t="s">
        <v>44</v>
      </c>
      <c r="D39" s="82" t="n">
        <f aca="false">-(E33*F33)*16</f>
        <v>-364400</v>
      </c>
      <c r="H39" s="115"/>
      <c r="I39" s="116"/>
    </row>
    <row r="40" customFormat="false" ht="12.75" hidden="false" customHeight="false" outlineLevel="0" collapsed="false">
      <c r="C40" s="73" t="s">
        <v>45</v>
      </c>
      <c r="D40" s="85" t="n">
        <f aca="false">(H25*I25)*16</f>
        <v>161400</v>
      </c>
      <c r="H40" s="115"/>
      <c r="I40" s="116"/>
      <c r="J40" s="78"/>
      <c r="K40" s="79"/>
    </row>
    <row r="41" customFormat="false" ht="12.75" hidden="false" customHeight="false" outlineLevel="0" collapsed="false">
      <c r="C41" s="73"/>
      <c r="D41" s="74" t="n">
        <f aca="false">D40+D39</f>
        <v>-203000</v>
      </c>
      <c r="H41" s="115"/>
      <c r="I41" s="116"/>
      <c r="J41" s="80" t="s">
        <v>33</v>
      </c>
      <c r="K41" s="81"/>
    </row>
    <row r="42" customFormat="false" ht="16.5" hidden="false" customHeight="false" outlineLevel="0" collapsed="false">
      <c r="C42" s="73"/>
      <c r="D42" s="74"/>
      <c r="E42" s="74"/>
      <c r="H42" s="115"/>
      <c r="I42" s="116"/>
      <c r="J42" s="83" t="n">
        <f aca="false">D41+H46</f>
        <v>-360</v>
      </c>
      <c r="K42" s="84"/>
    </row>
    <row r="43" customFormat="false" ht="41.25" hidden="false" customHeight="true" outlineLevel="0" collapsed="false">
      <c r="C43" s="73"/>
      <c r="D43" s="82" t="s">
        <v>38</v>
      </c>
      <c r="E43" s="0" t="n">
        <v>-150</v>
      </c>
      <c r="G43" s="170" t="n">
        <f aca="false">E3</f>
        <v>50.56</v>
      </c>
      <c r="H43" s="115" t="n">
        <f aca="false">(G43*-E43)*16</f>
        <v>121344</v>
      </c>
      <c r="I43" s="116"/>
    </row>
    <row r="44" customFormat="false" ht="15.75" hidden="false" customHeight="false" outlineLevel="0" collapsed="false">
      <c r="C44" s="50" t="s">
        <v>63</v>
      </c>
      <c r="D44" s="46" t="s">
        <v>138</v>
      </c>
      <c r="E44" s="0" t="n">
        <v>0</v>
      </c>
      <c r="G44" s="41" t="n">
        <f aca="false">E3-0.25</f>
        <v>50.31</v>
      </c>
      <c r="H44" s="74" t="n">
        <f aca="false">(G44*E44)*-16</f>
        <v>-0</v>
      </c>
      <c r="I44" s="116"/>
    </row>
    <row r="45" customFormat="false" ht="12.75" hidden="false" customHeight="false" outlineLevel="0" collapsed="false">
      <c r="C45" s="73"/>
      <c r="D45" s="46" t="s">
        <v>31</v>
      </c>
      <c r="E45" s="60" t="n">
        <v>-100</v>
      </c>
      <c r="F45" s="60"/>
      <c r="G45" s="113" t="n">
        <f aca="false">E3+0.25</f>
        <v>50.81</v>
      </c>
      <c r="H45" s="75" t="n">
        <f aca="false">(G45*-E45)*16</f>
        <v>81296</v>
      </c>
    </row>
    <row r="46" customFormat="false" ht="12" hidden="false" customHeight="true" outlineLevel="0" collapsed="false">
      <c r="C46" s="73"/>
      <c r="E46" s="0" t="n">
        <f aca="false">SUM(E43:E45)</f>
        <v>-250</v>
      </c>
      <c r="H46" s="74" t="n">
        <f aca="false">SUM(H43:H45)</f>
        <v>202640</v>
      </c>
    </row>
    <row r="47" customFormat="false" ht="12.75" hidden="false" customHeight="true" outlineLevel="0" collapsed="false">
      <c r="C47" s="73"/>
    </row>
    <row r="48" customFormat="false" ht="15.75" hidden="false" customHeight="true" outlineLevel="0" collapsed="false">
      <c r="C48" s="73"/>
    </row>
    <row r="50" customFormat="false" ht="12.75" hidden="false" customHeight="false" outlineLevel="0" collapsed="false">
      <c r="C50" s="37"/>
    </row>
    <row r="51" customFormat="false" ht="12.75" hidden="false" customHeight="false" outlineLevel="0" collapsed="false">
      <c r="B51" s="37"/>
    </row>
    <row r="53" customFormat="false" ht="12.75" hidden="false" customHeight="false" outlineLevel="0" collapsed="false">
      <c r="B53" s="74"/>
    </row>
    <row r="54" customFormat="false" ht="12.75" hidden="false" customHeight="false" outlineLevel="0" collapsed="false">
      <c r="B54" s="74"/>
    </row>
    <row r="55" customFormat="false" ht="12.75" hidden="false" customHeight="false" outlineLevel="0" collapsed="false">
      <c r="A55" s="37"/>
      <c r="B55" s="156"/>
      <c r="D55" s="157"/>
    </row>
    <row r="56" customFormat="false" ht="13.5" hidden="false" customHeight="true" outlineLevel="0" collapsed="false">
      <c r="A56" s="37"/>
      <c r="B56" s="40"/>
    </row>
    <row r="57" customFormat="false" ht="12.75" hidden="false" customHeight="false" outlineLevel="0" collapsed="false">
      <c r="A57" s="37"/>
      <c r="B57" s="74"/>
    </row>
    <row r="58" customFormat="false" ht="12.75" hidden="false" customHeight="false" outlineLevel="0" collapsed="false">
      <c r="A58" s="37"/>
    </row>
    <row r="59" customFormat="false" ht="12.75" hidden="false" customHeight="false" outlineLevel="0" collapsed="false">
      <c r="A59" s="37"/>
    </row>
    <row r="60" customFormat="false" ht="12.75" hidden="false" customHeight="false" outlineLevel="0" collapsed="false">
      <c r="A60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8" activeCellId="0" sqref="F8:G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0.13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6.56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164" t="n">
        <v>36997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50.92</v>
      </c>
      <c r="L3" s="95" t="s">
        <v>38</v>
      </c>
      <c r="M3" s="0" t="n">
        <v>-50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100</v>
      </c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  <c r="L5" s="5" t="s">
        <v>31</v>
      </c>
      <c r="M5" s="60" t="n">
        <v>-100</v>
      </c>
      <c r="N5" s="60"/>
    </row>
    <row r="6" customFormat="false" ht="15.75" hidden="false" customHeight="false" outlineLevel="0" collapsed="false">
      <c r="C6" s="50"/>
      <c r="E6" s="74"/>
      <c r="F6" s="5"/>
      <c r="H6" s="77"/>
      <c r="I6" s="105"/>
      <c r="M6" s="58"/>
      <c r="N6" s="58"/>
    </row>
    <row r="7" customFormat="false" ht="12.75" hidden="false" customHeight="false" outlineLevel="0" collapsed="false">
      <c r="C7" s="73"/>
      <c r="E7" s="74"/>
      <c r="F7" s="5"/>
      <c r="H7" s="77"/>
      <c r="I7" s="105"/>
      <c r="M7" s="0" t="n">
        <f aca="false">SUM(M3:M6)</f>
        <v>-50</v>
      </c>
      <c r="N7" s="104" t="s">
        <v>48</v>
      </c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</row>
    <row r="11" customFormat="false" ht="12.75" hidden="false" customHeight="false" outlineLevel="0" collapsed="false">
      <c r="C11" s="73"/>
      <c r="F11" s="116"/>
      <c r="H11" s="129"/>
      <c r="I11" s="95"/>
    </row>
    <row r="12" customFormat="false" ht="12.75" hidden="false" customHeight="false" outlineLevel="0" collapsed="false">
      <c r="C12" s="73"/>
      <c r="D12" s="0" t="n">
        <v>1</v>
      </c>
      <c r="E12" s="115" t="n">
        <v>53.5</v>
      </c>
      <c r="F12" s="116" t="n">
        <v>50</v>
      </c>
      <c r="G12" s="0" t="n">
        <v>1</v>
      </c>
      <c r="H12" s="129" t="n">
        <v>54</v>
      </c>
      <c r="I12" s="169" t="n">
        <v>50</v>
      </c>
    </row>
    <row r="13" customFormat="false" ht="12.75" hidden="false" customHeight="false" outlineLevel="0" collapsed="false">
      <c r="C13" s="73"/>
      <c r="D13" s="0" t="n">
        <v>2</v>
      </c>
      <c r="E13" s="115" t="n">
        <v>51.5</v>
      </c>
      <c r="F13" s="116" t="n">
        <v>50</v>
      </c>
      <c r="G13" s="0" t="n">
        <v>2</v>
      </c>
      <c r="H13" s="129" t="n">
        <v>52</v>
      </c>
      <c r="I13" s="169" t="n">
        <v>50</v>
      </c>
    </row>
    <row r="14" customFormat="false" ht="12.75" hidden="false" customHeight="false" outlineLevel="0" collapsed="false">
      <c r="C14" s="73"/>
      <c r="D14" s="0" t="n">
        <v>3</v>
      </c>
      <c r="E14" s="115" t="n">
        <v>52.5</v>
      </c>
      <c r="F14" s="116" t="n">
        <v>50</v>
      </c>
      <c r="G14" s="0" t="n">
        <v>3</v>
      </c>
      <c r="H14" s="129" t="n">
        <v>53</v>
      </c>
      <c r="I14" s="169" t="n">
        <v>50</v>
      </c>
    </row>
    <row r="15" customFormat="false" ht="12.75" hidden="false" customHeight="false" outlineLevel="0" collapsed="false">
      <c r="C15" s="73"/>
      <c r="D15" s="0" t="n">
        <v>4</v>
      </c>
      <c r="E15" s="115" t="n">
        <v>52</v>
      </c>
      <c r="F15" s="116" t="n">
        <v>50</v>
      </c>
      <c r="G15" s="0" t="n">
        <v>4</v>
      </c>
      <c r="H15" s="129" t="n">
        <v>49.75</v>
      </c>
      <c r="I15" s="169" t="n">
        <v>50</v>
      </c>
    </row>
    <row r="16" customFormat="false" ht="12.75" hidden="false" customHeight="false" outlineLevel="0" collapsed="false">
      <c r="C16" s="73"/>
      <c r="D16" s="0" t="n">
        <v>5</v>
      </c>
      <c r="E16" s="115" t="n">
        <v>49</v>
      </c>
      <c r="F16" s="116" t="n">
        <v>50</v>
      </c>
      <c r="G16" s="0" t="n">
        <v>5</v>
      </c>
      <c r="H16" s="129" t="n">
        <v>48</v>
      </c>
      <c r="I16" s="169" t="n">
        <v>50</v>
      </c>
    </row>
    <row r="17" customFormat="false" ht="12.75" hidden="false" customHeight="false" outlineLevel="0" collapsed="false">
      <c r="C17" s="73"/>
      <c r="D17" s="0" t="n">
        <v>6</v>
      </c>
      <c r="E17" s="115" t="n">
        <v>48</v>
      </c>
      <c r="F17" s="116" t="n">
        <v>50</v>
      </c>
      <c r="G17" s="0" t="n">
        <v>6</v>
      </c>
      <c r="H17" s="129" t="n">
        <v>49.25</v>
      </c>
      <c r="I17" s="169" t="n">
        <v>50</v>
      </c>
    </row>
    <row r="18" customFormat="false" ht="12.75" hidden="false" customHeight="false" outlineLevel="0" collapsed="false">
      <c r="C18" s="73"/>
      <c r="D18" s="0" t="n">
        <v>7</v>
      </c>
      <c r="E18" s="115" t="n">
        <v>49.5</v>
      </c>
      <c r="F18" s="116" t="n">
        <v>50</v>
      </c>
      <c r="G18" s="0" t="n">
        <v>7</v>
      </c>
      <c r="H18" s="129"/>
      <c r="I18" s="169"/>
    </row>
    <row r="19" customFormat="false" ht="12.75" hidden="false" customHeight="false" outlineLevel="0" collapsed="false">
      <c r="C19" s="73"/>
      <c r="D19" s="0" t="n">
        <v>8</v>
      </c>
      <c r="E19" s="115"/>
      <c r="F19" s="116"/>
      <c r="G19" s="0" t="n">
        <v>8</v>
      </c>
      <c r="H19" s="129"/>
      <c r="I19" s="169"/>
    </row>
    <row r="20" customFormat="false" ht="12.75" hidden="false" customHeight="false" outlineLevel="0" collapsed="false">
      <c r="C20" s="73"/>
      <c r="D20" s="0" t="n">
        <v>9</v>
      </c>
      <c r="E20" s="175"/>
      <c r="F20" s="116"/>
      <c r="G20" s="0" t="n">
        <v>9</v>
      </c>
      <c r="H20" s="129"/>
      <c r="I20" s="169"/>
    </row>
    <row r="21" customFormat="false" ht="12.75" hidden="false" customHeight="false" outlineLevel="0" collapsed="false">
      <c r="C21" s="73"/>
      <c r="D21" s="0" t="n">
        <v>10</v>
      </c>
      <c r="E21" s="115"/>
      <c r="F21" s="116"/>
      <c r="G21" s="0" t="n">
        <v>10</v>
      </c>
      <c r="H21" s="129"/>
      <c r="I21" s="169"/>
    </row>
    <row r="22" customFormat="false" ht="12.75" hidden="false" customHeight="false" outlineLevel="0" collapsed="false">
      <c r="C22" s="73"/>
      <c r="D22" s="0" t="n">
        <v>11</v>
      </c>
      <c r="E22" s="175"/>
      <c r="F22" s="116"/>
      <c r="G22" s="0" t="n">
        <v>11</v>
      </c>
      <c r="H22" s="129"/>
      <c r="I22" s="169"/>
    </row>
    <row r="23" customFormat="false" ht="12.75" hidden="false" customHeight="false" outlineLevel="0" collapsed="false">
      <c r="C23" s="73"/>
      <c r="D23" s="0" t="n">
        <v>12</v>
      </c>
      <c r="E23" s="175"/>
      <c r="F23" s="116"/>
      <c r="G23" s="0" t="n">
        <v>12</v>
      </c>
      <c r="H23" s="129"/>
      <c r="I23" s="169"/>
    </row>
    <row r="24" customFormat="false" ht="12.75" hidden="false" customHeight="false" outlineLevel="0" collapsed="false">
      <c r="C24" s="73"/>
      <c r="D24" s="0" t="n">
        <v>13</v>
      </c>
      <c r="E24" s="175"/>
      <c r="F24" s="116"/>
      <c r="H24" s="131"/>
      <c r="I24" s="122"/>
    </row>
    <row r="25" customFormat="false" ht="12.75" hidden="false" customHeight="false" outlineLevel="0" collapsed="false">
      <c r="C25" s="73"/>
      <c r="D25" s="0" t="n">
        <v>14</v>
      </c>
      <c r="E25" s="175"/>
      <c r="F25" s="116"/>
      <c r="H25" s="77" t="n">
        <f aca="false">AVERAGE(H12:H23)</f>
        <v>51</v>
      </c>
      <c r="I25" s="132" t="n">
        <f aca="false">SUM(I12:I23)</f>
        <v>300</v>
      </c>
    </row>
    <row r="26" customFormat="false" ht="12.75" hidden="false" customHeight="false" outlineLevel="0" collapsed="false">
      <c r="C26" s="73"/>
      <c r="D26" s="0" t="n">
        <v>15</v>
      </c>
      <c r="E26" s="175"/>
      <c r="F26" s="116"/>
      <c r="H26" s="129"/>
      <c r="I26" s="169"/>
    </row>
    <row r="27" customFormat="false" ht="12.75" hidden="false" customHeight="false" outlineLevel="0" collapsed="false">
      <c r="C27" s="73"/>
      <c r="D27" s="0" t="n">
        <v>16</v>
      </c>
      <c r="E27" s="175"/>
      <c r="F27" s="116"/>
      <c r="H27" s="129"/>
      <c r="I27" s="169"/>
    </row>
    <row r="28" customFormat="false" ht="12.75" hidden="false" customHeight="false" outlineLevel="0" collapsed="false">
      <c r="C28" s="73"/>
      <c r="D28" s="0" t="n">
        <v>17</v>
      </c>
      <c r="E28" s="115"/>
      <c r="F28" s="116"/>
      <c r="H28" s="129"/>
      <c r="I28" s="169"/>
    </row>
    <row r="29" customFormat="false" ht="12.75" hidden="false" customHeight="false" outlineLevel="0" collapsed="false">
      <c r="C29" s="73"/>
      <c r="D29" s="0" t="n">
        <v>18</v>
      </c>
      <c r="E29" s="115"/>
      <c r="F29" s="116"/>
      <c r="H29" s="129"/>
      <c r="I29" s="169"/>
    </row>
    <row r="30" customFormat="false" ht="12.75" hidden="false" customHeight="false" outlineLevel="0" collapsed="false">
      <c r="C30" s="73"/>
      <c r="D30" s="0" t="n">
        <v>19</v>
      </c>
      <c r="E30" s="115"/>
      <c r="F30" s="116"/>
      <c r="H30" s="129"/>
      <c r="I30" s="169"/>
    </row>
    <row r="31" customFormat="false" ht="12.75" hidden="false" customHeight="false" outlineLevel="0" collapsed="false">
      <c r="C31" s="73"/>
      <c r="D31" s="0" t="n">
        <v>20</v>
      </c>
      <c r="E31" s="115"/>
      <c r="F31" s="116"/>
      <c r="H31" s="129"/>
      <c r="I31" s="169"/>
    </row>
    <row r="32" customFormat="false" ht="12.75" hidden="false" customHeight="false" outlineLevel="0" collapsed="false">
      <c r="C32" s="73"/>
      <c r="E32" s="110"/>
      <c r="F32" s="111"/>
    </row>
    <row r="33" customFormat="false" ht="12.75" hidden="false" customHeight="false" outlineLevel="0" collapsed="false">
      <c r="C33" s="73"/>
      <c r="E33" s="77" t="n">
        <f aca="false">AVERAGE(E12:E31)</f>
        <v>50.8571428571429</v>
      </c>
      <c r="F33" s="105" t="n">
        <f aca="false">SUM(F11:F31)</f>
        <v>350</v>
      </c>
    </row>
    <row r="34" customFormat="false" ht="12.75" hidden="false" customHeight="false" outlineLevel="0" collapsed="false">
      <c r="C34" s="73"/>
      <c r="E34" s="115"/>
      <c r="F34" s="116"/>
      <c r="H34" s="130"/>
      <c r="I34" s="116"/>
    </row>
    <row r="35" customFormat="false" ht="12.75" hidden="false" customHeight="false" outlineLevel="0" collapsed="false">
      <c r="C35" s="73"/>
      <c r="E35" s="115"/>
      <c r="F35" s="116"/>
      <c r="H35" s="130"/>
      <c r="I35" s="116"/>
    </row>
    <row r="36" customFormat="false" ht="12.75" hidden="false" customHeight="false" outlineLevel="0" collapsed="false">
      <c r="C36" s="73"/>
    </row>
    <row r="37" customFormat="false" ht="47.25" hidden="false" customHeight="true" outlineLevel="0" collapsed="false">
      <c r="C37" s="73"/>
      <c r="E37" s="115"/>
      <c r="F37" s="116"/>
      <c r="H37" s="129"/>
      <c r="I37" s="95"/>
      <c r="J37" s="58"/>
    </row>
    <row r="38" customFormat="false" ht="12.75" hidden="false" customHeight="false" outlineLevel="0" collapsed="false">
      <c r="C38" s="73"/>
      <c r="H38" s="115"/>
      <c r="I38" s="116"/>
    </row>
    <row r="39" customFormat="false" ht="13.5" hidden="false" customHeight="false" outlineLevel="0" collapsed="false">
      <c r="C39" s="73" t="s">
        <v>44</v>
      </c>
      <c r="D39" s="82" t="n">
        <f aca="false">-(E33*F33)*16</f>
        <v>-284800</v>
      </c>
      <c r="H39" s="115"/>
      <c r="I39" s="116"/>
    </row>
    <row r="40" customFormat="false" ht="12.75" hidden="false" customHeight="false" outlineLevel="0" collapsed="false">
      <c r="C40" s="73" t="s">
        <v>45</v>
      </c>
      <c r="D40" s="85" t="n">
        <f aca="false">(H25*I25)*16</f>
        <v>244800</v>
      </c>
      <c r="H40" s="115"/>
      <c r="I40" s="116"/>
      <c r="J40" s="78"/>
      <c r="K40" s="79"/>
    </row>
    <row r="41" customFormat="false" ht="12.75" hidden="false" customHeight="false" outlineLevel="0" collapsed="false">
      <c r="C41" s="73"/>
      <c r="D41" s="74" t="n">
        <f aca="false">D40+D39</f>
        <v>-40000</v>
      </c>
      <c r="H41" s="115"/>
      <c r="I41" s="116"/>
      <c r="J41" s="80" t="s">
        <v>33</v>
      </c>
      <c r="K41" s="81"/>
    </row>
    <row r="42" customFormat="false" ht="16.5" hidden="false" customHeight="false" outlineLevel="0" collapsed="false">
      <c r="C42" s="73"/>
      <c r="D42" s="74"/>
      <c r="E42" s="74"/>
      <c r="H42" s="115"/>
      <c r="I42" s="116"/>
      <c r="J42" s="83" t="n">
        <f aca="false">D41+H46</f>
        <v>1536</v>
      </c>
      <c r="K42" s="84"/>
    </row>
    <row r="43" customFormat="false" ht="41.25" hidden="false" customHeight="true" outlineLevel="0" collapsed="false">
      <c r="C43" s="73"/>
      <c r="D43" s="82" t="s">
        <v>38</v>
      </c>
      <c r="E43" s="0" t="n">
        <v>-50</v>
      </c>
      <c r="G43" s="170" t="n">
        <f aca="false">E3</f>
        <v>50.92</v>
      </c>
      <c r="H43" s="115" t="n">
        <f aca="false">(G43*-E43)*16</f>
        <v>40736</v>
      </c>
      <c r="I43" s="116"/>
    </row>
    <row r="44" customFormat="false" ht="15.75" hidden="false" customHeight="false" outlineLevel="0" collapsed="false">
      <c r="C44" s="50" t="s">
        <v>63</v>
      </c>
      <c r="D44" s="46" t="s">
        <v>138</v>
      </c>
      <c r="E44" s="0" t="n">
        <v>100</v>
      </c>
      <c r="G44" s="41" t="n">
        <f aca="false">E3-0.25</f>
        <v>50.67</v>
      </c>
      <c r="H44" s="74" t="n">
        <f aca="false">(G44*E44)*-16</f>
        <v>-81072</v>
      </c>
      <c r="I44" s="116"/>
    </row>
    <row r="45" customFormat="false" ht="12.75" hidden="false" customHeight="false" outlineLevel="0" collapsed="false">
      <c r="C45" s="73"/>
      <c r="D45" s="46" t="s">
        <v>31</v>
      </c>
      <c r="E45" s="60" t="n">
        <v>-100</v>
      </c>
      <c r="F45" s="60"/>
      <c r="G45" s="113" t="n">
        <f aca="false">E3+0.25</f>
        <v>51.17</v>
      </c>
      <c r="H45" s="75" t="n">
        <f aca="false">(G45*-E45)*16</f>
        <v>81872</v>
      </c>
    </row>
    <row r="46" customFormat="false" ht="12" hidden="false" customHeight="true" outlineLevel="0" collapsed="false">
      <c r="C46" s="73"/>
      <c r="E46" s="0" t="n">
        <f aca="false">SUM(E43:E45)</f>
        <v>-50</v>
      </c>
      <c r="H46" s="74" t="n">
        <f aca="false">SUM(H43:H45)</f>
        <v>41536</v>
      </c>
    </row>
    <row r="47" customFormat="false" ht="12.75" hidden="false" customHeight="true" outlineLevel="0" collapsed="false">
      <c r="C47" s="73"/>
    </row>
    <row r="48" customFormat="false" ht="15.75" hidden="false" customHeight="true" outlineLevel="0" collapsed="false">
      <c r="C48" s="73"/>
    </row>
    <row r="50" customFormat="false" ht="12.75" hidden="false" customHeight="false" outlineLevel="0" collapsed="false">
      <c r="C50" s="37"/>
    </row>
    <row r="51" customFormat="false" ht="12.75" hidden="false" customHeight="false" outlineLevel="0" collapsed="false">
      <c r="B51" s="37"/>
    </row>
    <row r="53" customFormat="false" ht="12.75" hidden="false" customHeight="false" outlineLevel="0" collapsed="false">
      <c r="B53" s="74"/>
    </row>
    <row r="54" customFormat="false" ht="12.75" hidden="false" customHeight="false" outlineLevel="0" collapsed="false">
      <c r="B54" s="74"/>
    </row>
    <row r="55" customFormat="false" ht="12.75" hidden="false" customHeight="false" outlineLevel="0" collapsed="false">
      <c r="A55" s="37"/>
      <c r="B55" s="156"/>
      <c r="D55" s="157"/>
    </row>
    <row r="56" customFormat="false" ht="13.5" hidden="false" customHeight="true" outlineLevel="0" collapsed="false">
      <c r="A56" s="37"/>
      <c r="B56" s="40"/>
    </row>
    <row r="57" customFormat="false" ht="12.75" hidden="false" customHeight="false" outlineLevel="0" collapsed="false">
      <c r="A57" s="37"/>
      <c r="B57" s="74"/>
    </row>
    <row r="58" customFormat="false" ht="12.75" hidden="false" customHeight="false" outlineLevel="0" collapsed="false">
      <c r="A58" s="37"/>
    </row>
    <row r="59" customFormat="false" ht="12.75" hidden="false" customHeight="false" outlineLevel="0" collapsed="false">
      <c r="A59" s="37"/>
    </row>
    <row r="60" customFormat="false" ht="12.75" hidden="false" customHeight="false" outlineLevel="0" collapsed="false">
      <c r="A60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7" activeCellId="0" sqref="H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0.13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6.56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164" t="n">
        <v>36998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50.48</v>
      </c>
      <c r="L3" s="95" t="s">
        <v>38</v>
      </c>
      <c r="M3" s="0" t="n">
        <v>-400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250</v>
      </c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  <c r="L5" s="5" t="s">
        <v>31</v>
      </c>
      <c r="M5" s="60" t="n">
        <v>-100</v>
      </c>
      <c r="N5" s="60"/>
    </row>
    <row r="6" customFormat="false" ht="15.75" hidden="false" customHeight="false" outlineLevel="0" collapsed="false">
      <c r="C6" s="50"/>
      <c r="E6" s="74"/>
      <c r="F6" s="5"/>
      <c r="H6" s="77"/>
      <c r="I6" s="105"/>
      <c r="M6" s="58"/>
      <c r="N6" s="58"/>
    </row>
    <row r="7" customFormat="false" ht="12.75" hidden="false" customHeight="false" outlineLevel="0" collapsed="false">
      <c r="C7" s="73"/>
      <c r="E7" s="74"/>
      <c r="F7" s="5"/>
      <c r="H7" s="77"/>
      <c r="I7" s="105"/>
      <c r="M7" s="0" t="n">
        <f aca="false">SUM(M3:M6)</f>
        <v>-250</v>
      </c>
      <c r="N7" s="104" t="s">
        <v>48</v>
      </c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</row>
    <row r="11" customFormat="false" ht="12.75" hidden="false" customHeight="false" outlineLevel="0" collapsed="false">
      <c r="C11" s="73"/>
      <c r="F11" s="116"/>
      <c r="H11" s="129"/>
      <c r="I11" s="95"/>
    </row>
    <row r="12" customFormat="false" ht="12.75" hidden="false" customHeight="false" outlineLevel="0" collapsed="false">
      <c r="C12" s="73"/>
      <c r="D12" s="0" t="n">
        <v>1</v>
      </c>
      <c r="E12" s="115" t="n">
        <v>50.5</v>
      </c>
      <c r="F12" s="116" t="n">
        <v>50</v>
      </c>
      <c r="G12" s="0" t="n">
        <v>1</v>
      </c>
      <c r="H12" s="129" t="n">
        <v>52</v>
      </c>
      <c r="I12" s="169" t="n">
        <v>50</v>
      </c>
    </row>
    <row r="13" customFormat="false" ht="12.75" hidden="false" customHeight="false" outlineLevel="0" collapsed="false">
      <c r="C13" s="73"/>
      <c r="D13" s="0" t="n">
        <v>2</v>
      </c>
      <c r="E13" s="115" t="n">
        <v>51.25</v>
      </c>
      <c r="F13" s="116" t="n">
        <v>50</v>
      </c>
      <c r="G13" s="0" t="n">
        <v>2</v>
      </c>
      <c r="H13" s="129" t="n">
        <v>50.75</v>
      </c>
      <c r="I13" s="169" t="n">
        <v>50</v>
      </c>
    </row>
    <row r="14" customFormat="false" ht="12.75" hidden="false" customHeight="false" outlineLevel="0" collapsed="false">
      <c r="C14" s="73"/>
      <c r="D14" s="0" t="n">
        <v>3</v>
      </c>
      <c r="E14" s="115" t="n">
        <v>51</v>
      </c>
      <c r="F14" s="116" t="n">
        <v>50</v>
      </c>
      <c r="G14" s="0" t="n">
        <v>3</v>
      </c>
      <c r="H14" s="129" t="n">
        <v>51.25</v>
      </c>
      <c r="I14" s="169" t="n">
        <v>50</v>
      </c>
    </row>
    <row r="15" customFormat="false" ht="12.75" hidden="false" customHeight="false" outlineLevel="0" collapsed="false">
      <c r="C15" s="73"/>
      <c r="D15" s="0" t="n">
        <v>4</v>
      </c>
      <c r="E15" s="115" t="n">
        <v>50.5</v>
      </c>
      <c r="F15" s="116" t="n">
        <v>50</v>
      </c>
      <c r="G15" s="0" t="n">
        <v>4</v>
      </c>
      <c r="H15" s="129" t="n">
        <v>49.5</v>
      </c>
      <c r="I15" s="169" t="n">
        <v>50</v>
      </c>
    </row>
    <row r="16" customFormat="false" ht="12.75" hidden="false" customHeight="false" outlineLevel="0" collapsed="false">
      <c r="C16" s="73"/>
      <c r="D16" s="0" t="n">
        <v>5</v>
      </c>
      <c r="E16" s="115" t="n">
        <v>50.5</v>
      </c>
      <c r="F16" s="116" t="n">
        <v>50</v>
      </c>
      <c r="G16" s="0" t="n">
        <v>5</v>
      </c>
      <c r="H16" s="129" t="n">
        <v>50</v>
      </c>
      <c r="I16" s="169" t="n">
        <v>50</v>
      </c>
    </row>
    <row r="17" customFormat="false" ht="12.75" hidden="false" customHeight="false" outlineLevel="0" collapsed="false">
      <c r="C17" s="73"/>
      <c r="D17" s="0" t="n">
        <v>6</v>
      </c>
      <c r="E17" s="115" t="n">
        <v>50</v>
      </c>
      <c r="F17" s="116" t="n">
        <v>50</v>
      </c>
      <c r="G17" s="0" t="n">
        <v>6</v>
      </c>
      <c r="H17" s="129"/>
      <c r="I17" s="169"/>
    </row>
    <row r="18" customFormat="false" ht="12.75" hidden="false" customHeight="false" outlineLevel="0" collapsed="false">
      <c r="C18" s="73"/>
      <c r="D18" s="0" t="n">
        <v>7</v>
      </c>
      <c r="E18" s="115" t="n">
        <v>50</v>
      </c>
      <c r="F18" s="116" t="n">
        <v>50</v>
      </c>
      <c r="G18" s="0" t="n">
        <v>7</v>
      </c>
      <c r="H18" s="129"/>
      <c r="I18" s="169"/>
    </row>
    <row r="19" customFormat="false" ht="12.75" hidden="false" customHeight="false" outlineLevel="0" collapsed="false">
      <c r="C19" s="73"/>
      <c r="D19" s="0" t="n">
        <v>8</v>
      </c>
      <c r="E19" s="115" t="n">
        <v>50</v>
      </c>
      <c r="F19" s="116" t="n">
        <v>50</v>
      </c>
      <c r="G19" s="0" t="n">
        <v>8</v>
      </c>
      <c r="H19" s="129"/>
      <c r="I19" s="169"/>
    </row>
    <row r="20" customFormat="false" ht="12.75" hidden="false" customHeight="false" outlineLevel="0" collapsed="false">
      <c r="C20" s="73"/>
      <c r="D20" s="0" t="n">
        <v>9</v>
      </c>
      <c r="E20" s="175" t="n">
        <v>50</v>
      </c>
      <c r="F20" s="116" t="n">
        <v>50</v>
      </c>
      <c r="G20" s="0" t="n">
        <v>9</v>
      </c>
      <c r="H20" s="129"/>
      <c r="I20" s="169"/>
    </row>
    <row r="21" customFormat="false" ht="12.75" hidden="false" customHeight="false" outlineLevel="0" collapsed="false">
      <c r="C21" s="73"/>
      <c r="D21" s="0" t="n">
        <v>10</v>
      </c>
      <c r="E21" s="115" t="n">
        <v>50</v>
      </c>
      <c r="F21" s="116" t="n">
        <v>50</v>
      </c>
      <c r="G21" s="0" t="n">
        <v>10</v>
      </c>
      <c r="H21" s="129"/>
      <c r="I21" s="169"/>
    </row>
    <row r="22" customFormat="false" ht="12.75" hidden="false" customHeight="false" outlineLevel="0" collapsed="false">
      <c r="C22" s="73"/>
      <c r="D22" s="0" t="n">
        <v>11</v>
      </c>
      <c r="E22" s="175"/>
      <c r="F22" s="116"/>
      <c r="G22" s="0" t="n">
        <v>11</v>
      </c>
      <c r="H22" s="129"/>
      <c r="I22" s="169"/>
    </row>
    <row r="23" customFormat="false" ht="12.75" hidden="false" customHeight="false" outlineLevel="0" collapsed="false">
      <c r="C23" s="73"/>
      <c r="D23" s="0" t="n">
        <v>12</v>
      </c>
      <c r="E23" s="175"/>
      <c r="F23" s="116"/>
      <c r="G23" s="0" t="n">
        <v>12</v>
      </c>
      <c r="H23" s="129"/>
      <c r="I23" s="169"/>
    </row>
    <row r="24" customFormat="false" ht="12.75" hidden="false" customHeight="false" outlineLevel="0" collapsed="false">
      <c r="C24" s="73"/>
      <c r="D24" s="0" t="n">
        <v>13</v>
      </c>
      <c r="E24" s="175"/>
      <c r="F24" s="116"/>
      <c r="H24" s="131"/>
      <c r="I24" s="122"/>
    </row>
    <row r="25" customFormat="false" ht="12.75" hidden="false" customHeight="false" outlineLevel="0" collapsed="false">
      <c r="C25" s="73"/>
      <c r="D25" s="0" t="n">
        <v>14</v>
      </c>
      <c r="E25" s="175"/>
      <c r="F25" s="116"/>
      <c r="H25" s="77" t="n">
        <f aca="false">AVERAGE(H12:H23)</f>
        <v>50.7</v>
      </c>
      <c r="I25" s="132" t="n">
        <f aca="false">SUM(I12:I23)</f>
        <v>250</v>
      </c>
    </row>
    <row r="26" customFormat="false" ht="12.75" hidden="false" customHeight="false" outlineLevel="0" collapsed="false">
      <c r="C26" s="73"/>
      <c r="D26" s="0" t="n">
        <v>15</v>
      </c>
      <c r="E26" s="175"/>
      <c r="F26" s="116"/>
      <c r="H26" s="129"/>
      <c r="I26" s="169"/>
    </row>
    <row r="27" customFormat="false" ht="12.75" hidden="false" customHeight="false" outlineLevel="0" collapsed="false">
      <c r="C27" s="73"/>
      <c r="D27" s="0" t="n">
        <v>16</v>
      </c>
      <c r="E27" s="175"/>
      <c r="F27" s="116"/>
      <c r="H27" s="129"/>
      <c r="I27" s="169"/>
    </row>
    <row r="28" customFormat="false" ht="12.75" hidden="false" customHeight="false" outlineLevel="0" collapsed="false">
      <c r="C28" s="73"/>
      <c r="D28" s="0" t="n">
        <v>17</v>
      </c>
      <c r="E28" s="115"/>
      <c r="F28" s="116"/>
      <c r="H28" s="129"/>
      <c r="I28" s="169"/>
    </row>
    <row r="29" customFormat="false" ht="12.75" hidden="false" customHeight="false" outlineLevel="0" collapsed="false">
      <c r="C29" s="73"/>
      <c r="D29" s="0" t="n">
        <v>18</v>
      </c>
      <c r="E29" s="115"/>
      <c r="F29" s="116"/>
      <c r="H29" s="129"/>
      <c r="I29" s="169"/>
    </row>
    <row r="30" customFormat="false" ht="12.75" hidden="false" customHeight="false" outlineLevel="0" collapsed="false">
      <c r="C30" s="73"/>
      <c r="D30" s="0" t="n">
        <v>19</v>
      </c>
      <c r="E30" s="115"/>
      <c r="F30" s="116"/>
      <c r="H30" s="129"/>
      <c r="I30" s="169"/>
    </row>
    <row r="31" customFormat="false" ht="12.75" hidden="false" customHeight="false" outlineLevel="0" collapsed="false">
      <c r="C31" s="73"/>
      <c r="D31" s="0" t="n">
        <v>20</v>
      </c>
      <c r="E31" s="115"/>
      <c r="F31" s="116"/>
      <c r="H31" s="129"/>
      <c r="I31" s="169"/>
    </row>
    <row r="32" customFormat="false" ht="12.75" hidden="false" customHeight="false" outlineLevel="0" collapsed="false">
      <c r="C32" s="73"/>
      <c r="E32" s="110"/>
      <c r="F32" s="111"/>
    </row>
    <row r="33" customFormat="false" ht="12.75" hidden="false" customHeight="false" outlineLevel="0" collapsed="false">
      <c r="C33" s="73"/>
      <c r="E33" s="77" t="n">
        <f aca="false">AVERAGE(E12:E31)</f>
        <v>50.375</v>
      </c>
      <c r="F33" s="105" t="n">
        <f aca="false">SUM(F11:F31)</f>
        <v>500</v>
      </c>
    </row>
    <row r="34" customFormat="false" ht="12.75" hidden="false" customHeight="false" outlineLevel="0" collapsed="false">
      <c r="C34" s="73"/>
      <c r="E34" s="115"/>
      <c r="F34" s="116"/>
      <c r="H34" s="130"/>
      <c r="I34" s="116"/>
    </row>
    <row r="35" customFormat="false" ht="12.75" hidden="false" customHeight="false" outlineLevel="0" collapsed="false">
      <c r="C35" s="73"/>
      <c r="E35" s="115"/>
      <c r="F35" s="116"/>
      <c r="H35" s="130"/>
      <c r="I35" s="116"/>
    </row>
    <row r="36" customFormat="false" ht="12.75" hidden="false" customHeight="false" outlineLevel="0" collapsed="false">
      <c r="C36" s="73"/>
    </row>
    <row r="37" customFormat="false" ht="47.25" hidden="false" customHeight="true" outlineLevel="0" collapsed="false">
      <c r="C37" s="73"/>
      <c r="E37" s="115"/>
      <c r="F37" s="116"/>
      <c r="H37" s="129"/>
      <c r="I37" s="95"/>
      <c r="J37" s="58"/>
    </row>
    <row r="38" customFormat="false" ht="12.75" hidden="false" customHeight="false" outlineLevel="0" collapsed="false">
      <c r="C38" s="73"/>
      <c r="H38" s="115"/>
      <c r="I38" s="116"/>
    </row>
    <row r="39" customFormat="false" ht="13.5" hidden="false" customHeight="false" outlineLevel="0" collapsed="false">
      <c r="C39" s="73" t="s">
        <v>44</v>
      </c>
      <c r="D39" s="82" t="n">
        <f aca="false">-(E33*F33)*16</f>
        <v>-403000</v>
      </c>
      <c r="H39" s="115"/>
      <c r="I39" s="116"/>
    </row>
    <row r="40" customFormat="false" ht="12.75" hidden="false" customHeight="false" outlineLevel="0" collapsed="false">
      <c r="C40" s="73" t="s">
        <v>45</v>
      </c>
      <c r="D40" s="85" t="n">
        <f aca="false">(H25*I25)*16</f>
        <v>202800</v>
      </c>
      <c r="H40" s="115"/>
      <c r="I40" s="116"/>
      <c r="J40" s="78"/>
      <c r="K40" s="79"/>
    </row>
    <row r="41" customFormat="false" ht="12.75" hidden="false" customHeight="false" outlineLevel="0" collapsed="false">
      <c r="C41" s="73"/>
      <c r="D41" s="74" t="n">
        <f aca="false">D40+D39</f>
        <v>-200200</v>
      </c>
      <c r="H41" s="115"/>
      <c r="I41" s="116"/>
      <c r="J41" s="80" t="s">
        <v>33</v>
      </c>
      <c r="K41" s="81"/>
    </row>
    <row r="42" customFormat="false" ht="16.5" hidden="false" customHeight="false" outlineLevel="0" collapsed="false">
      <c r="C42" s="73"/>
      <c r="D42" s="74"/>
      <c r="E42" s="74"/>
      <c r="H42" s="115"/>
      <c r="I42" s="116"/>
      <c r="J42" s="83" t="n">
        <f aca="false">D41+H46</f>
        <v>3120</v>
      </c>
      <c r="K42" s="84"/>
    </row>
    <row r="43" customFormat="false" ht="41.25" hidden="false" customHeight="true" outlineLevel="0" collapsed="false">
      <c r="C43" s="73"/>
      <c r="D43" s="82" t="s">
        <v>38</v>
      </c>
      <c r="E43" s="0" t="n">
        <v>-400</v>
      </c>
      <c r="G43" s="170" t="n">
        <f aca="false">E3</f>
        <v>50.48</v>
      </c>
      <c r="H43" s="115" t="n">
        <f aca="false">(G43*-E43)*16</f>
        <v>323072</v>
      </c>
      <c r="I43" s="116"/>
    </row>
    <row r="44" customFormat="false" ht="15.75" hidden="false" customHeight="false" outlineLevel="0" collapsed="false">
      <c r="C44" s="50" t="s">
        <v>63</v>
      </c>
      <c r="D44" s="46" t="s">
        <v>138</v>
      </c>
      <c r="E44" s="0" t="n">
        <v>250</v>
      </c>
      <c r="G44" s="41" t="n">
        <f aca="false">E3-0.25</f>
        <v>50.23</v>
      </c>
      <c r="H44" s="74" t="n">
        <f aca="false">(G44*E44)*-16</f>
        <v>-200920</v>
      </c>
      <c r="I44" s="116"/>
    </row>
    <row r="45" customFormat="false" ht="12.75" hidden="false" customHeight="false" outlineLevel="0" collapsed="false">
      <c r="C45" s="73"/>
      <c r="D45" s="46" t="s">
        <v>31</v>
      </c>
      <c r="E45" s="60" t="n">
        <v>-100</v>
      </c>
      <c r="F45" s="60"/>
      <c r="G45" s="113" t="n">
        <f aca="false">E3+0.25</f>
        <v>50.73</v>
      </c>
      <c r="H45" s="75" t="n">
        <f aca="false">(G45*-E45)*16</f>
        <v>81168</v>
      </c>
    </row>
    <row r="46" customFormat="false" ht="12" hidden="false" customHeight="true" outlineLevel="0" collapsed="false">
      <c r="C46" s="73"/>
      <c r="E46" s="0" t="n">
        <f aca="false">SUM(E43:E45)</f>
        <v>-250</v>
      </c>
      <c r="H46" s="74" t="n">
        <f aca="false">SUM(H43:H45)</f>
        <v>203320</v>
      </c>
    </row>
    <row r="47" customFormat="false" ht="12.75" hidden="false" customHeight="true" outlineLevel="0" collapsed="false">
      <c r="C47" s="73"/>
    </row>
    <row r="48" customFormat="false" ht="15.75" hidden="false" customHeight="true" outlineLevel="0" collapsed="false">
      <c r="C48" s="73"/>
    </row>
    <row r="50" customFormat="false" ht="12.75" hidden="false" customHeight="false" outlineLevel="0" collapsed="false">
      <c r="C50" s="37"/>
    </row>
    <row r="51" customFormat="false" ht="12.75" hidden="false" customHeight="false" outlineLevel="0" collapsed="false">
      <c r="B51" s="37"/>
    </row>
    <row r="53" customFormat="false" ht="12.75" hidden="false" customHeight="false" outlineLevel="0" collapsed="false">
      <c r="B53" s="74"/>
    </row>
    <row r="54" customFormat="false" ht="12.75" hidden="false" customHeight="false" outlineLevel="0" collapsed="false">
      <c r="B54" s="74"/>
    </row>
    <row r="55" customFormat="false" ht="12.75" hidden="false" customHeight="false" outlineLevel="0" collapsed="false">
      <c r="A55" s="37"/>
      <c r="B55" s="156"/>
      <c r="D55" s="157"/>
    </row>
    <row r="56" customFormat="false" ht="13.5" hidden="false" customHeight="true" outlineLevel="0" collapsed="false">
      <c r="A56" s="37"/>
      <c r="B56" s="40"/>
    </row>
    <row r="57" customFormat="false" ht="12.75" hidden="false" customHeight="false" outlineLevel="0" collapsed="false">
      <c r="A57" s="37"/>
      <c r="B57" s="74"/>
    </row>
    <row r="58" customFormat="false" ht="12.75" hidden="false" customHeight="false" outlineLevel="0" collapsed="false">
      <c r="A58" s="37"/>
    </row>
    <row r="59" customFormat="false" ht="12.75" hidden="false" customHeight="false" outlineLevel="0" collapsed="false">
      <c r="A59" s="37"/>
    </row>
    <row r="60" customFormat="false" ht="12.75" hidden="false" customHeight="false" outlineLevel="0" collapsed="false">
      <c r="A60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6" activeCellId="0" sqref="G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0.13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6.56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164" t="n">
        <v>36999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56.66</v>
      </c>
      <c r="L3" s="95" t="s">
        <v>38</v>
      </c>
      <c r="M3" s="0" t="n">
        <v>-500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250</v>
      </c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  <c r="L5" s="5" t="s">
        <v>31</v>
      </c>
      <c r="M5" s="60" t="n">
        <v>-100</v>
      </c>
      <c r="N5" s="60"/>
    </row>
    <row r="6" customFormat="false" ht="15.75" hidden="false" customHeight="false" outlineLevel="0" collapsed="false">
      <c r="C6" s="50"/>
      <c r="E6" s="74"/>
      <c r="F6" s="5"/>
      <c r="H6" s="77"/>
      <c r="I6" s="105"/>
      <c r="M6" s="58"/>
      <c r="N6" s="58"/>
    </row>
    <row r="7" customFormat="false" ht="12.75" hidden="false" customHeight="false" outlineLevel="0" collapsed="false">
      <c r="C7" s="73"/>
      <c r="E7" s="74"/>
      <c r="F7" s="5"/>
      <c r="H7" s="77"/>
      <c r="I7" s="105"/>
      <c r="M7" s="0" t="n">
        <f aca="false">SUM(M3:M6)</f>
        <v>-350</v>
      </c>
      <c r="N7" s="104" t="s">
        <v>48</v>
      </c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</row>
    <row r="11" customFormat="false" ht="12.75" hidden="false" customHeight="false" outlineLevel="0" collapsed="false">
      <c r="C11" s="73"/>
      <c r="F11" s="116"/>
      <c r="H11" s="129"/>
      <c r="I11" s="95"/>
    </row>
    <row r="12" customFormat="false" ht="12.75" hidden="false" customHeight="false" outlineLevel="0" collapsed="false">
      <c r="C12" s="73"/>
      <c r="D12" s="0" t="n">
        <v>1</v>
      </c>
      <c r="E12" s="115" t="n">
        <v>58</v>
      </c>
      <c r="F12" s="116" t="n">
        <v>50</v>
      </c>
      <c r="G12" s="0" t="n">
        <v>1</v>
      </c>
      <c r="H12" s="129" t="n">
        <v>56.75</v>
      </c>
      <c r="I12" s="169" t="n">
        <v>50</v>
      </c>
    </row>
    <row r="13" customFormat="false" ht="12.75" hidden="false" customHeight="false" outlineLevel="0" collapsed="false">
      <c r="C13" s="73"/>
      <c r="D13" s="0" t="n">
        <v>2</v>
      </c>
      <c r="E13" s="115" t="n">
        <v>58</v>
      </c>
      <c r="F13" s="116" t="n">
        <v>50</v>
      </c>
      <c r="G13" s="0" t="n">
        <v>2</v>
      </c>
      <c r="H13" s="129" t="n">
        <v>58</v>
      </c>
      <c r="I13" s="169" t="n">
        <v>50</v>
      </c>
    </row>
    <row r="14" customFormat="false" ht="12.75" hidden="false" customHeight="false" outlineLevel="0" collapsed="false">
      <c r="C14" s="73"/>
      <c r="D14" s="0" t="n">
        <v>3</v>
      </c>
      <c r="E14" s="115" t="n">
        <v>57.5</v>
      </c>
      <c r="F14" s="116" t="n">
        <v>50</v>
      </c>
      <c r="G14" s="0" t="n">
        <v>3</v>
      </c>
      <c r="H14" s="129" t="n">
        <v>55.25</v>
      </c>
      <c r="I14" s="169" t="n">
        <v>50</v>
      </c>
    </row>
    <row r="15" customFormat="false" ht="12.75" hidden="false" customHeight="false" outlineLevel="0" collapsed="false">
      <c r="C15" s="73"/>
      <c r="D15" s="0" t="n">
        <v>4</v>
      </c>
      <c r="E15" s="115" t="n">
        <v>55.25</v>
      </c>
      <c r="F15" s="116" t="n">
        <v>50</v>
      </c>
      <c r="G15" s="0" t="n">
        <v>4</v>
      </c>
      <c r="H15" s="129" t="n">
        <v>56.5</v>
      </c>
      <c r="I15" s="169" t="n">
        <v>50</v>
      </c>
    </row>
    <row r="16" customFormat="false" ht="12.75" hidden="false" customHeight="false" outlineLevel="0" collapsed="false">
      <c r="C16" s="73"/>
      <c r="D16" s="0" t="n">
        <v>5</v>
      </c>
      <c r="E16" s="115" t="n">
        <v>56.5</v>
      </c>
      <c r="F16" s="116" t="n">
        <v>50</v>
      </c>
      <c r="G16" s="0" t="n">
        <v>5</v>
      </c>
      <c r="H16" s="129" t="n">
        <v>56.75</v>
      </c>
      <c r="I16" s="169" t="n">
        <v>50</v>
      </c>
    </row>
    <row r="17" customFormat="false" ht="12.75" hidden="false" customHeight="false" outlineLevel="0" collapsed="false">
      <c r="C17" s="73"/>
      <c r="D17" s="0" t="n">
        <v>6</v>
      </c>
      <c r="E17" s="115" t="n">
        <v>56.5</v>
      </c>
      <c r="F17" s="116" t="n">
        <v>50</v>
      </c>
      <c r="G17" s="0" t="n">
        <v>6</v>
      </c>
      <c r="H17" s="129" t="n">
        <v>56.5</v>
      </c>
      <c r="I17" s="169" t="n">
        <v>50</v>
      </c>
    </row>
    <row r="18" customFormat="false" ht="12.75" hidden="false" customHeight="false" outlineLevel="0" collapsed="false">
      <c r="C18" s="73"/>
      <c r="D18" s="0" t="n">
        <v>7</v>
      </c>
      <c r="E18" s="115" t="n">
        <v>56</v>
      </c>
      <c r="F18" s="116" t="n">
        <v>50</v>
      </c>
      <c r="G18" s="0" t="n">
        <v>7</v>
      </c>
      <c r="H18" s="129" t="n">
        <v>57</v>
      </c>
      <c r="I18" s="169" t="n">
        <v>50</v>
      </c>
    </row>
    <row r="19" customFormat="false" ht="12.75" hidden="false" customHeight="false" outlineLevel="0" collapsed="false">
      <c r="C19" s="73"/>
      <c r="D19" s="0" t="n">
        <v>8</v>
      </c>
      <c r="E19" s="115" t="n">
        <v>56.25</v>
      </c>
      <c r="F19" s="116" t="n">
        <v>50</v>
      </c>
      <c r="G19" s="0" t="n">
        <v>8</v>
      </c>
      <c r="H19" s="129" t="n">
        <v>57</v>
      </c>
      <c r="I19" s="169" t="n">
        <v>50</v>
      </c>
    </row>
    <row r="20" customFormat="false" ht="12.75" hidden="false" customHeight="false" outlineLevel="0" collapsed="false">
      <c r="C20" s="73"/>
      <c r="D20" s="0" t="n">
        <v>9</v>
      </c>
      <c r="E20" s="175" t="n">
        <v>56.75</v>
      </c>
      <c r="F20" s="116" t="n">
        <v>50</v>
      </c>
      <c r="G20" s="0" t="n">
        <v>9</v>
      </c>
      <c r="H20" s="129"/>
      <c r="I20" s="169"/>
    </row>
    <row r="21" customFormat="false" ht="12.75" hidden="false" customHeight="false" outlineLevel="0" collapsed="false">
      <c r="C21" s="73"/>
      <c r="D21" s="0" t="n">
        <v>10</v>
      </c>
      <c r="E21" s="115" t="n">
        <v>56.25</v>
      </c>
      <c r="F21" s="116" t="n">
        <v>50</v>
      </c>
      <c r="G21" s="0" t="n">
        <v>10</v>
      </c>
      <c r="H21" s="129"/>
      <c r="I21" s="169"/>
    </row>
    <row r="22" customFormat="false" ht="12.75" hidden="false" customHeight="false" outlineLevel="0" collapsed="false">
      <c r="C22" s="73"/>
      <c r="D22" s="0" t="n">
        <v>11</v>
      </c>
      <c r="E22" s="175" t="n">
        <v>56.5</v>
      </c>
      <c r="F22" s="116" t="n">
        <v>50</v>
      </c>
      <c r="G22" s="0" t="n">
        <v>11</v>
      </c>
      <c r="H22" s="129"/>
      <c r="I22" s="169"/>
    </row>
    <row r="23" customFormat="false" ht="12.75" hidden="false" customHeight="false" outlineLevel="0" collapsed="false">
      <c r="C23" s="73"/>
      <c r="D23" s="0" t="n">
        <v>12</v>
      </c>
      <c r="E23" s="175" t="n">
        <v>57</v>
      </c>
      <c r="F23" s="116" t="n">
        <v>50</v>
      </c>
      <c r="G23" s="0" t="n">
        <v>12</v>
      </c>
      <c r="H23" s="129"/>
      <c r="I23" s="169"/>
    </row>
    <row r="24" customFormat="false" ht="12.75" hidden="false" customHeight="false" outlineLevel="0" collapsed="false">
      <c r="C24" s="73"/>
      <c r="D24" s="0" t="n">
        <v>13</v>
      </c>
      <c r="E24" s="175" t="n">
        <v>56.5</v>
      </c>
      <c r="F24" s="116" t="n">
        <v>50</v>
      </c>
      <c r="H24" s="131"/>
      <c r="I24" s="122"/>
    </row>
    <row r="25" customFormat="false" ht="12.75" hidden="false" customHeight="false" outlineLevel="0" collapsed="false">
      <c r="C25" s="73"/>
      <c r="D25" s="0" t="n">
        <v>14</v>
      </c>
      <c r="E25" s="175" t="n">
        <v>56.25</v>
      </c>
      <c r="F25" s="116" t="n">
        <v>50</v>
      </c>
      <c r="H25" s="77" t="n">
        <f aca="false">AVERAGE(H12:H23)</f>
        <v>56.71875</v>
      </c>
      <c r="I25" s="132" t="n">
        <f aca="false">SUM(I12:I23)</f>
        <v>400</v>
      </c>
    </row>
    <row r="26" customFormat="false" ht="12.75" hidden="false" customHeight="false" outlineLevel="0" collapsed="false">
      <c r="C26" s="73"/>
      <c r="D26" s="0" t="n">
        <v>15</v>
      </c>
      <c r="E26" s="175" t="n">
        <v>56.25</v>
      </c>
      <c r="F26" s="116" t="n">
        <v>50</v>
      </c>
      <c r="H26" s="129"/>
      <c r="I26" s="169"/>
    </row>
    <row r="27" customFormat="false" ht="12.75" hidden="false" customHeight="false" outlineLevel="0" collapsed="false">
      <c r="C27" s="73"/>
      <c r="D27" s="0" t="n">
        <v>16</v>
      </c>
      <c r="E27" s="175"/>
      <c r="F27" s="116"/>
      <c r="H27" s="129"/>
      <c r="I27" s="169"/>
    </row>
    <row r="28" customFormat="false" ht="12.75" hidden="false" customHeight="false" outlineLevel="0" collapsed="false">
      <c r="C28" s="73"/>
      <c r="D28" s="0" t="n">
        <v>17</v>
      </c>
      <c r="E28" s="115"/>
      <c r="F28" s="116"/>
      <c r="H28" s="129"/>
      <c r="I28" s="169"/>
    </row>
    <row r="29" customFormat="false" ht="12.75" hidden="false" customHeight="false" outlineLevel="0" collapsed="false">
      <c r="C29" s="73"/>
      <c r="D29" s="0" t="n">
        <v>18</v>
      </c>
      <c r="E29" s="115"/>
      <c r="F29" s="116"/>
      <c r="H29" s="129"/>
      <c r="I29" s="169"/>
    </row>
    <row r="30" customFormat="false" ht="12.75" hidden="false" customHeight="false" outlineLevel="0" collapsed="false">
      <c r="C30" s="73"/>
      <c r="D30" s="0" t="n">
        <v>19</v>
      </c>
      <c r="E30" s="115"/>
      <c r="F30" s="116"/>
      <c r="H30" s="129"/>
      <c r="I30" s="169"/>
    </row>
    <row r="31" customFormat="false" ht="12.75" hidden="false" customHeight="false" outlineLevel="0" collapsed="false">
      <c r="C31" s="73"/>
      <c r="D31" s="0" t="n">
        <v>20</v>
      </c>
      <c r="E31" s="115"/>
      <c r="F31" s="116"/>
      <c r="H31" s="129"/>
      <c r="I31" s="169"/>
    </row>
    <row r="32" customFormat="false" ht="12.75" hidden="false" customHeight="false" outlineLevel="0" collapsed="false">
      <c r="C32" s="73"/>
      <c r="E32" s="110"/>
      <c r="F32" s="111"/>
    </row>
    <row r="33" customFormat="false" ht="12.75" hidden="false" customHeight="false" outlineLevel="0" collapsed="false">
      <c r="C33" s="73"/>
      <c r="E33" s="77" t="n">
        <f aca="false">AVERAGE(E12:E31)</f>
        <v>56.6333333333333</v>
      </c>
      <c r="F33" s="105" t="n">
        <f aca="false">SUM(F11:F31)</f>
        <v>750</v>
      </c>
    </row>
    <row r="34" customFormat="false" ht="12.75" hidden="false" customHeight="false" outlineLevel="0" collapsed="false">
      <c r="C34" s="73"/>
      <c r="E34" s="115"/>
      <c r="F34" s="116"/>
      <c r="H34" s="130"/>
      <c r="I34" s="116"/>
    </row>
    <row r="35" customFormat="false" ht="12.75" hidden="false" customHeight="false" outlineLevel="0" collapsed="false">
      <c r="C35" s="73"/>
      <c r="E35" s="115"/>
      <c r="F35" s="116"/>
      <c r="H35" s="130"/>
      <c r="I35" s="116"/>
    </row>
    <row r="36" customFormat="false" ht="12.75" hidden="false" customHeight="false" outlineLevel="0" collapsed="false">
      <c r="C36" s="73"/>
    </row>
    <row r="37" customFormat="false" ht="47.25" hidden="false" customHeight="true" outlineLevel="0" collapsed="false">
      <c r="C37" s="73"/>
      <c r="E37" s="115"/>
      <c r="F37" s="116"/>
      <c r="H37" s="129"/>
      <c r="I37" s="95"/>
      <c r="J37" s="58"/>
    </row>
    <row r="38" customFormat="false" ht="12.75" hidden="false" customHeight="false" outlineLevel="0" collapsed="false">
      <c r="C38" s="73"/>
      <c r="H38" s="115"/>
      <c r="I38" s="116"/>
    </row>
    <row r="39" customFormat="false" ht="13.5" hidden="false" customHeight="false" outlineLevel="0" collapsed="false">
      <c r="C39" s="73" t="s">
        <v>44</v>
      </c>
      <c r="D39" s="82" t="n">
        <f aca="false">-(E33*F33)*16</f>
        <v>-679600</v>
      </c>
      <c r="H39" s="115"/>
      <c r="I39" s="116"/>
    </row>
    <row r="40" customFormat="false" ht="12.75" hidden="false" customHeight="false" outlineLevel="0" collapsed="false">
      <c r="C40" s="73" t="s">
        <v>45</v>
      </c>
      <c r="D40" s="85" t="n">
        <f aca="false">(H25*I25)*16</f>
        <v>363000</v>
      </c>
      <c r="H40" s="115"/>
      <c r="I40" s="116"/>
      <c r="J40" s="78"/>
      <c r="K40" s="79"/>
    </row>
    <row r="41" customFormat="false" ht="12.75" hidden="false" customHeight="false" outlineLevel="0" collapsed="false">
      <c r="C41" s="73"/>
      <c r="D41" s="74" t="n">
        <f aca="false">D40+D39</f>
        <v>-316600</v>
      </c>
      <c r="H41" s="115"/>
      <c r="I41" s="116"/>
      <c r="J41" s="80" t="s">
        <v>33</v>
      </c>
      <c r="K41" s="81"/>
    </row>
    <row r="42" customFormat="false" ht="16.5" hidden="false" customHeight="false" outlineLevel="0" collapsed="false">
      <c r="C42" s="73"/>
      <c r="D42" s="74"/>
      <c r="E42" s="74"/>
      <c r="H42" s="115"/>
      <c r="I42" s="116"/>
      <c r="J42" s="83" t="n">
        <f aca="false">D41+H46</f>
        <v>2096</v>
      </c>
      <c r="K42" s="84"/>
    </row>
    <row r="43" customFormat="false" ht="41.25" hidden="false" customHeight="true" outlineLevel="0" collapsed="false">
      <c r="C43" s="73"/>
      <c r="D43" s="82" t="s">
        <v>38</v>
      </c>
      <c r="E43" s="0" t="n">
        <v>-500</v>
      </c>
      <c r="G43" s="170" t="n">
        <f aca="false">E3</f>
        <v>56.66</v>
      </c>
      <c r="H43" s="115" t="n">
        <f aca="false">(G43*-E43)*16</f>
        <v>453280</v>
      </c>
      <c r="I43" s="116"/>
    </row>
    <row r="44" customFormat="false" ht="15.75" hidden="false" customHeight="false" outlineLevel="0" collapsed="false">
      <c r="C44" s="50" t="s">
        <v>63</v>
      </c>
      <c r="D44" s="46" t="s">
        <v>138</v>
      </c>
      <c r="E44" s="0" t="n">
        <v>250</v>
      </c>
      <c r="G44" s="41" t="n">
        <f aca="false">E3-0.25</f>
        <v>56.41</v>
      </c>
      <c r="H44" s="74" t="n">
        <f aca="false">(G44*E44)*-16</f>
        <v>-225640</v>
      </c>
      <c r="I44" s="116"/>
    </row>
    <row r="45" customFormat="false" ht="12.75" hidden="false" customHeight="false" outlineLevel="0" collapsed="false">
      <c r="C45" s="73"/>
      <c r="D45" s="46" t="s">
        <v>31</v>
      </c>
      <c r="E45" s="60" t="n">
        <v>-100</v>
      </c>
      <c r="F45" s="60"/>
      <c r="G45" s="113" t="n">
        <f aca="false">E3+0.25</f>
        <v>56.91</v>
      </c>
      <c r="H45" s="75" t="n">
        <f aca="false">(G45*-E45)*16</f>
        <v>91056</v>
      </c>
    </row>
    <row r="46" customFormat="false" ht="12" hidden="false" customHeight="true" outlineLevel="0" collapsed="false">
      <c r="C46" s="73"/>
      <c r="E46" s="0" t="n">
        <f aca="false">SUM(E43:E45)</f>
        <v>-350</v>
      </c>
      <c r="H46" s="74" t="n">
        <f aca="false">SUM(H43:H45)</f>
        <v>318696</v>
      </c>
    </row>
    <row r="47" customFormat="false" ht="12.75" hidden="false" customHeight="true" outlineLevel="0" collapsed="false">
      <c r="C47" s="73"/>
    </row>
    <row r="48" customFormat="false" ht="15.75" hidden="false" customHeight="true" outlineLevel="0" collapsed="false">
      <c r="C48" s="73"/>
    </row>
    <row r="50" customFormat="false" ht="12.75" hidden="false" customHeight="false" outlineLevel="0" collapsed="false">
      <c r="C50" s="37"/>
    </row>
    <row r="51" customFormat="false" ht="12.75" hidden="false" customHeight="false" outlineLevel="0" collapsed="false">
      <c r="B51" s="37"/>
    </row>
    <row r="53" customFormat="false" ht="12.75" hidden="false" customHeight="false" outlineLevel="0" collapsed="false">
      <c r="B53" s="74"/>
    </row>
    <row r="54" customFormat="false" ht="12.75" hidden="false" customHeight="false" outlineLevel="0" collapsed="false">
      <c r="B54" s="74"/>
    </row>
    <row r="55" customFormat="false" ht="12.75" hidden="false" customHeight="false" outlineLevel="0" collapsed="false">
      <c r="A55" s="37"/>
      <c r="B55" s="156"/>
      <c r="D55" s="157"/>
    </row>
    <row r="56" customFormat="false" ht="13.5" hidden="false" customHeight="true" outlineLevel="0" collapsed="false">
      <c r="A56" s="37"/>
      <c r="B56" s="40"/>
    </row>
    <row r="57" customFormat="false" ht="12.75" hidden="false" customHeight="false" outlineLevel="0" collapsed="false">
      <c r="A57" s="37"/>
      <c r="B57" s="74"/>
    </row>
    <row r="58" customFormat="false" ht="12.75" hidden="false" customHeight="false" outlineLevel="0" collapsed="false">
      <c r="A58" s="37"/>
    </row>
    <row r="59" customFormat="false" ht="12.75" hidden="false" customHeight="false" outlineLevel="0" collapsed="false">
      <c r="A59" s="37"/>
    </row>
    <row r="60" customFormat="false" ht="12.75" hidden="false" customHeight="false" outlineLevel="0" collapsed="false">
      <c r="A60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0"/>
  <sheetViews>
    <sheetView showFormulas="false" showGridLines="true" showRowColHeaders="true" showZeros="true" rightToLeft="false" tabSelected="false" showOutlineSymbols="true" defaultGridColor="true" view="normal" topLeftCell="D26" colorId="64" zoomScale="100" zoomScaleNormal="100" zoomScalePageLayoutView="100" workbookViewId="0">
      <selection pane="topLeft" activeCell="L40" activeCellId="0" sqref="L40:L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0.13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6.56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164" t="n">
        <v>37000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54.31</v>
      </c>
      <c r="L3" s="95" t="s">
        <v>38</v>
      </c>
      <c r="M3" s="0" t="n">
        <v>-550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250</v>
      </c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  <c r="L5" s="5" t="s">
        <v>31</v>
      </c>
      <c r="M5" s="60" t="n">
        <v>-100</v>
      </c>
      <c r="N5" s="60"/>
    </row>
    <row r="6" customFormat="false" ht="15.75" hidden="false" customHeight="false" outlineLevel="0" collapsed="false">
      <c r="C6" s="50"/>
      <c r="E6" s="74"/>
      <c r="F6" s="5"/>
      <c r="H6" s="77"/>
      <c r="I6" s="105"/>
      <c r="M6" s="58"/>
      <c r="N6" s="58"/>
    </row>
    <row r="7" customFormat="false" ht="12.75" hidden="false" customHeight="false" outlineLevel="0" collapsed="false">
      <c r="C7" s="73"/>
      <c r="E7" s="74"/>
      <c r="F7" s="5"/>
      <c r="H7" s="77"/>
      <c r="I7" s="105"/>
      <c r="M7" s="0" t="n">
        <f aca="false">SUM(M3:M6)</f>
        <v>-400</v>
      </c>
      <c r="N7" s="104" t="s">
        <v>48</v>
      </c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</row>
    <row r="11" customFormat="false" ht="12.75" hidden="false" customHeight="false" outlineLevel="0" collapsed="false">
      <c r="C11" s="73"/>
      <c r="F11" s="116"/>
      <c r="H11" s="129"/>
      <c r="I11" s="95"/>
    </row>
    <row r="12" customFormat="false" ht="12.75" hidden="false" customHeight="false" outlineLevel="0" collapsed="false">
      <c r="C12" s="73"/>
      <c r="D12" s="0" t="n">
        <v>1</v>
      </c>
      <c r="E12" s="115" t="n">
        <v>54</v>
      </c>
      <c r="F12" s="116" t="n">
        <v>50</v>
      </c>
      <c r="G12" s="0" t="n">
        <v>1</v>
      </c>
      <c r="H12" s="129" t="n">
        <v>54.5</v>
      </c>
      <c r="I12" s="169" t="n">
        <v>50</v>
      </c>
    </row>
    <row r="13" customFormat="false" ht="12.75" hidden="false" customHeight="false" outlineLevel="0" collapsed="false">
      <c r="C13" s="73"/>
      <c r="D13" s="0" t="n">
        <v>2</v>
      </c>
      <c r="E13" s="115" t="n">
        <v>54</v>
      </c>
      <c r="F13" s="116" t="n">
        <v>50</v>
      </c>
      <c r="G13" s="0" t="n">
        <v>2</v>
      </c>
      <c r="H13" s="129" t="n">
        <v>54.75</v>
      </c>
      <c r="I13" s="169" t="n">
        <v>50</v>
      </c>
    </row>
    <row r="14" customFormat="false" ht="12.75" hidden="false" customHeight="false" outlineLevel="0" collapsed="false">
      <c r="C14" s="73"/>
      <c r="D14" s="0" t="n">
        <v>3</v>
      </c>
      <c r="E14" s="115" t="n">
        <v>54</v>
      </c>
      <c r="F14" s="116" t="n">
        <v>50</v>
      </c>
      <c r="G14" s="0" t="n">
        <v>3</v>
      </c>
      <c r="H14" s="129" t="n">
        <v>55</v>
      </c>
      <c r="I14" s="169" t="n">
        <v>50</v>
      </c>
    </row>
    <row r="15" customFormat="false" ht="12.75" hidden="false" customHeight="false" outlineLevel="0" collapsed="false">
      <c r="C15" s="73"/>
      <c r="D15" s="0" t="n">
        <v>4</v>
      </c>
      <c r="E15" s="115" t="n">
        <v>54</v>
      </c>
      <c r="F15" s="116" t="n">
        <v>50</v>
      </c>
      <c r="G15" s="0" t="n">
        <v>4</v>
      </c>
      <c r="H15" s="129" t="n">
        <v>55.5</v>
      </c>
      <c r="I15" s="169" t="n">
        <v>50</v>
      </c>
    </row>
    <row r="16" customFormat="false" ht="12.75" hidden="false" customHeight="false" outlineLevel="0" collapsed="false">
      <c r="C16" s="73"/>
      <c r="D16" s="0" t="n">
        <v>5</v>
      </c>
      <c r="E16" s="115" t="n">
        <v>54.75</v>
      </c>
      <c r="F16" s="116" t="n">
        <v>50</v>
      </c>
      <c r="G16" s="0" t="n">
        <v>5</v>
      </c>
      <c r="H16" s="129" t="n">
        <v>54.75</v>
      </c>
      <c r="I16" s="169" t="n">
        <v>50</v>
      </c>
    </row>
    <row r="17" customFormat="false" ht="12.75" hidden="false" customHeight="false" outlineLevel="0" collapsed="false">
      <c r="C17" s="73"/>
      <c r="D17" s="0" t="n">
        <v>6</v>
      </c>
      <c r="E17" s="115" t="n">
        <v>55</v>
      </c>
      <c r="F17" s="116" t="n">
        <v>50</v>
      </c>
      <c r="G17" s="0" t="n">
        <v>6</v>
      </c>
      <c r="H17" s="129"/>
      <c r="I17" s="169"/>
    </row>
    <row r="18" customFormat="false" ht="12.75" hidden="false" customHeight="false" outlineLevel="0" collapsed="false">
      <c r="C18" s="73"/>
      <c r="D18" s="0" t="n">
        <v>7</v>
      </c>
      <c r="E18" s="115" t="n">
        <v>55.25</v>
      </c>
      <c r="F18" s="116" t="n">
        <v>50</v>
      </c>
      <c r="G18" s="0" t="n">
        <v>7</v>
      </c>
      <c r="H18" s="129"/>
      <c r="I18" s="169"/>
    </row>
    <row r="19" customFormat="false" ht="12.75" hidden="false" customHeight="false" outlineLevel="0" collapsed="false">
      <c r="C19" s="73"/>
      <c r="D19" s="0" t="n">
        <v>8</v>
      </c>
      <c r="E19" s="115" t="n">
        <v>54.5</v>
      </c>
      <c r="F19" s="116" t="n">
        <v>50</v>
      </c>
      <c r="G19" s="0" t="n">
        <v>8</v>
      </c>
      <c r="H19" s="129"/>
      <c r="I19" s="169"/>
    </row>
    <row r="20" customFormat="false" ht="12.75" hidden="false" customHeight="false" outlineLevel="0" collapsed="false">
      <c r="C20" s="73"/>
      <c r="D20" s="0" t="n">
        <v>9</v>
      </c>
      <c r="E20" s="175" t="n">
        <v>54.25</v>
      </c>
      <c r="F20" s="116" t="n">
        <v>50</v>
      </c>
      <c r="G20" s="0" t="n">
        <v>9</v>
      </c>
      <c r="H20" s="129"/>
      <c r="I20" s="169"/>
    </row>
    <row r="21" customFormat="false" ht="12.75" hidden="false" customHeight="false" outlineLevel="0" collapsed="false">
      <c r="C21" s="73"/>
      <c r="D21" s="0" t="n">
        <v>10</v>
      </c>
      <c r="E21" s="115" t="n">
        <v>53.25</v>
      </c>
      <c r="F21" s="116" t="n">
        <v>50</v>
      </c>
      <c r="G21" s="0" t="n">
        <v>10</v>
      </c>
      <c r="H21" s="129"/>
      <c r="I21" s="169"/>
    </row>
    <row r="22" customFormat="false" ht="12.75" hidden="false" customHeight="false" outlineLevel="0" collapsed="false">
      <c r="C22" s="73"/>
      <c r="D22" s="0" t="n">
        <v>11</v>
      </c>
      <c r="E22" s="175" t="n">
        <v>53.5</v>
      </c>
      <c r="F22" s="116" t="n">
        <v>50</v>
      </c>
      <c r="G22" s="0" t="n">
        <v>11</v>
      </c>
      <c r="H22" s="129"/>
      <c r="I22" s="169"/>
    </row>
    <row r="23" customFormat="false" ht="12.75" hidden="false" customHeight="false" outlineLevel="0" collapsed="false">
      <c r="C23" s="73"/>
      <c r="D23" s="0" t="n">
        <v>12</v>
      </c>
      <c r="E23" s="175" t="n">
        <v>52</v>
      </c>
      <c r="F23" s="116" t="n">
        <v>50</v>
      </c>
      <c r="G23" s="0" t="n">
        <v>12</v>
      </c>
      <c r="H23" s="129"/>
      <c r="I23" s="169"/>
    </row>
    <row r="24" customFormat="false" ht="12.75" hidden="false" customHeight="false" outlineLevel="0" collapsed="false">
      <c r="C24" s="73"/>
      <c r="D24" s="0" t="n">
        <v>13</v>
      </c>
      <c r="E24" s="175" t="n">
        <v>54.5</v>
      </c>
      <c r="F24" s="116" t="n">
        <v>50</v>
      </c>
      <c r="H24" s="131"/>
      <c r="I24" s="122"/>
    </row>
    <row r="25" customFormat="false" ht="12.75" hidden="false" customHeight="false" outlineLevel="0" collapsed="false">
      <c r="C25" s="73"/>
      <c r="D25" s="0" t="n">
        <v>14</v>
      </c>
      <c r="E25" s="175"/>
      <c r="F25" s="116"/>
      <c r="H25" s="77" t="n">
        <f aca="false">AVERAGE(H12:H23)</f>
        <v>54.9</v>
      </c>
      <c r="I25" s="132" t="n">
        <f aca="false">SUM(I12:I23)</f>
        <v>250</v>
      </c>
    </row>
    <row r="26" customFormat="false" ht="12.75" hidden="false" customHeight="false" outlineLevel="0" collapsed="false">
      <c r="C26" s="73"/>
      <c r="D26" s="0" t="n">
        <v>15</v>
      </c>
      <c r="E26" s="175"/>
      <c r="F26" s="116"/>
      <c r="H26" s="129"/>
      <c r="I26" s="169"/>
    </row>
    <row r="27" customFormat="false" ht="12.75" hidden="false" customHeight="false" outlineLevel="0" collapsed="false">
      <c r="C27" s="73"/>
      <c r="D27" s="0" t="n">
        <v>16</v>
      </c>
      <c r="E27" s="175"/>
      <c r="F27" s="116"/>
      <c r="H27" s="129"/>
      <c r="I27" s="169"/>
    </row>
    <row r="28" customFormat="false" ht="12.75" hidden="false" customHeight="false" outlineLevel="0" collapsed="false">
      <c r="C28" s="73"/>
      <c r="D28" s="0" t="n">
        <v>17</v>
      </c>
      <c r="E28" s="115"/>
      <c r="F28" s="116"/>
      <c r="H28" s="129"/>
      <c r="I28" s="169"/>
    </row>
    <row r="29" customFormat="false" ht="12.75" hidden="false" customHeight="false" outlineLevel="0" collapsed="false">
      <c r="C29" s="73"/>
      <c r="D29" s="0" t="n">
        <v>18</v>
      </c>
      <c r="E29" s="115"/>
      <c r="F29" s="116"/>
      <c r="H29" s="129"/>
      <c r="I29" s="169"/>
    </row>
    <row r="30" customFormat="false" ht="12.75" hidden="false" customHeight="false" outlineLevel="0" collapsed="false">
      <c r="C30" s="73"/>
      <c r="D30" s="0" t="n">
        <v>19</v>
      </c>
      <c r="E30" s="115"/>
      <c r="F30" s="116"/>
      <c r="H30" s="129"/>
      <c r="I30" s="169"/>
    </row>
    <row r="31" customFormat="false" ht="12.75" hidden="false" customHeight="false" outlineLevel="0" collapsed="false">
      <c r="C31" s="73"/>
      <c r="D31" s="0" t="n">
        <v>20</v>
      </c>
      <c r="E31" s="115"/>
      <c r="F31" s="116"/>
      <c r="H31" s="129"/>
      <c r="I31" s="169"/>
    </row>
    <row r="32" customFormat="false" ht="12.75" hidden="false" customHeight="false" outlineLevel="0" collapsed="false">
      <c r="C32" s="73"/>
      <c r="E32" s="110"/>
      <c r="F32" s="111"/>
    </row>
    <row r="33" customFormat="false" ht="12.75" hidden="false" customHeight="false" outlineLevel="0" collapsed="false">
      <c r="C33" s="73"/>
      <c r="E33" s="77" t="n">
        <f aca="false">AVERAGE(E12:E31)</f>
        <v>54.0769230769231</v>
      </c>
      <c r="F33" s="105" t="n">
        <f aca="false">SUM(F11:F31)</f>
        <v>650</v>
      </c>
    </row>
    <row r="34" customFormat="false" ht="12.75" hidden="false" customHeight="false" outlineLevel="0" collapsed="false">
      <c r="C34" s="73"/>
      <c r="E34" s="115"/>
      <c r="F34" s="116"/>
      <c r="H34" s="130"/>
      <c r="I34" s="116"/>
    </row>
    <row r="35" customFormat="false" ht="12.75" hidden="false" customHeight="false" outlineLevel="0" collapsed="false">
      <c r="C35" s="73"/>
      <c r="E35" s="115"/>
      <c r="F35" s="116"/>
      <c r="H35" s="130"/>
      <c r="I35" s="116"/>
    </row>
    <row r="36" customFormat="false" ht="12.75" hidden="false" customHeight="false" outlineLevel="0" collapsed="false">
      <c r="C36" s="73"/>
    </row>
    <row r="37" customFormat="false" ht="47.25" hidden="false" customHeight="true" outlineLevel="0" collapsed="false">
      <c r="C37" s="73"/>
      <c r="E37" s="115"/>
      <c r="F37" s="116"/>
      <c r="H37" s="129"/>
      <c r="I37" s="95"/>
      <c r="J37" s="58"/>
    </row>
    <row r="38" customFormat="false" ht="12.75" hidden="false" customHeight="false" outlineLevel="0" collapsed="false">
      <c r="C38" s="73"/>
      <c r="H38" s="115"/>
      <c r="I38" s="116"/>
    </row>
    <row r="39" customFormat="false" ht="13.5" hidden="false" customHeight="false" outlineLevel="0" collapsed="false">
      <c r="C39" s="73" t="s">
        <v>44</v>
      </c>
      <c r="D39" s="82" t="n">
        <f aca="false">-(E33*F33)*16</f>
        <v>-562400</v>
      </c>
      <c r="H39" s="115"/>
      <c r="I39" s="116"/>
    </row>
    <row r="40" customFormat="false" ht="12.75" hidden="false" customHeight="false" outlineLevel="0" collapsed="false">
      <c r="C40" s="73" t="s">
        <v>45</v>
      </c>
      <c r="D40" s="85" t="n">
        <f aca="false">(H25*I25)*16</f>
        <v>219600</v>
      </c>
      <c r="H40" s="115"/>
      <c r="I40" s="116"/>
      <c r="J40" s="78"/>
      <c r="K40" s="79"/>
    </row>
    <row r="41" customFormat="false" ht="12.75" hidden="false" customHeight="false" outlineLevel="0" collapsed="false">
      <c r="C41" s="73"/>
      <c r="D41" s="74" t="n">
        <f aca="false">D40+D39</f>
        <v>-342800</v>
      </c>
      <c r="H41" s="115"/>
      <c r="I41" s="116"/>
      <c r="J41" s="80" t="s">
        <v>33</v>
      </c>
      <c r="K41" s="81"/>
    </row>
    <row r="42" customFormat="false" ht="16.5" hidden="false" customHeight="false" outlineLevel="0" collapsed="false">
      <c r="C42" s="73"/>
      <c r="D42" s="74"/>
      <c r="E42" s="74"/>
      <c r="H42" s="115"/>
      <c r="I42" s="116"/>
      <c r="J42" s="83" t="n">
        <f aca="false">D41+H46</f>
        <v>6184</v>
      </c>
      <c r="K42" s="84"/>
    </row>
    <row r="43" customFormat="false" ht="41.25" hidden="false" customHeight="true" outlineLevel="0" collapsed="false">
      <c r="C43" s="73"/>
      <c r="D43" s="82" t="s">
        <v>38</v>
      </c>
      <c r="E43" s="0" t="n">
        <v>-550</v>
      </c>
      <c r="G43" s="170" t="n">
        <f aca="false">E3</f>
        <v>54.31</v>
      </c>
      <c r="H43" s="115" t="n">
        <f aca="false">(G43*-E43)*16</f>
        <v>477928</v>
      </c>
      <c r="I43" s="116"/>
    </row>
    <row r="44" customFormat="false" ht="15.75" hidden="false" customHeight="false" outlineLevel="0" collapsed="false">
      <c r="C44" s="50" t="s">
        <v>63</v>
      </c>
      <c r="D44" s="46" t="s">
        <v>138</v>
      </c>
      <c r="E44" s="0" t="n">
        <v>250</v>
      </c>
      <c r="G44" s="41" t="n">
        <f aca="false">E3-0.25</f>
        <v>54.06</v>
      </c>
      <c r="H44" s="74" t="n">
        <f aca="false">(G44*E44)*-16</f>
        <v>-216240</v>
      </c>
      <c r="I44" s="116"/>
    </row>
    <row r="45" customFormat="false" ht="12.75" hidden="false" customHeight="false" outlineLevel="0" collapsed="false">
      <c r="C45" s="73"/>
      <c r="D45" s="46" t="s">
        <v>31</v>
      </c>
      <c r="E45" s="60" t="n">
        <v>-100</v>
      </c>
      <c r="F45" s="60"/>
      <c r="G45" s="113" t="n">
        <f aca="false">E3+0.25</f>
        <v>54.56</v>
      </c>
      <c r="H45" s="75" t="n">
        <f aca="false">(G45*-E45)*16</f>
        <v>87296</v>
      </c>
    </row>
    <row r="46" customFormat="false" ht="12" hidden="false" customHeight="true" outlineLevel="0" collapsed="false">
      <c r="C46" s="73"/>
      <c r="E46" s="0" t="n">
        <f aca="false">SUM(E43:E45)</f>
        <v>-400</v>
      </c>
      <c r="H46" s="74" t="n">
        <f aca="false">SUM(H43:H45)</f>
        <v>348984</v>
      </c>
    </row>
    <row r="47" customFormat="false" ht="12.75" hidden="false" customHeight="true" outlineLevel="0" collapsed="false">
      <c r="C47" s="73"/>
    </row>
    <row r="48" customFormat="false" ht="15.75" hidden="false" customHeight="true" outlineLevel="0" collapsed="false">
      <c r="C48" s="73"/>
    </row>
    <row r="50" customFormat="false" ht="12.75" hidden="false" customHeight="false" outlineLevel="0" collapsed="false">
      <c r="C50" s="37"/>
    </row>
    <row r="51" customFormat="false" ht="12.75" hidden="false" customHeight="false" outlineLevel="0" collapsed="false">
      <c r="B51" s="37"/>
    </row>
    <row r="53" customFormat="false" ht="12.75" hidden="false" customHeight="false" outlineLevel="0" collapsed="false">
      <c r="B53" s="74"/>
    </row>
    <row r="54" customFormat="false" ht="12.75" hidden="false" customHeight="false" outlineLevel="0" collapsed="false">
      <c r="B54" s="74"/>
    </row>
    <row r="55" customFormat="false" ht="12.75" hidden="false" customHeight="false" outlineLevel="0" collapsed="false">
      <c r="A55" s="37"/>
      <c r="B55" s="156"/>
      <c r="D55" s="157"/>
    </row>
    <row r="56" customFormat="false" ht="13.5" hidden="false" customHeight="true" outlineLevel="0" collapsed="false">
      <c r="A56" s="37"/>
      <c r="B56" s="40"/>
    </row>
    <row r="57" customFormat="false" ht="12.75" hidden="false" customHeight="false" outlineLevel="0" collapsed="false">
      <c r="A57" s="37"/>
      <c r="B57" s="74"/>
    </row>
    <row r="58" customFormat="false" ht="12.75" hidden="false" customHeight="false" outlineLevel="0" collapsed="false">
      <c r="A58" s="37"/>
    </row>
    <row r="59" customFormat="false" ht="12.75" hidden="false" customHeight="false" outlineLevel="0" collapsed="false">
      <c r="A59" s="37"/>
    </row>
    <row r="60" customFormat="false" ht="12.75" hidden="false" customHeight="false" outlineLevel="0" collapsed="false">
      <c r="A60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6" activeCellId="0" sqref="G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0.13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6.56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164" t="n">
        <v>37001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46.93</v>
      </c>
      <c r="L3" s="95" t="s">
        <v>38</v>
      </c>
      <c r="M3" s="0" t="n">
        <v>-500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250</v>
      </c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  <c r="L5" s="5" t="s">
        <v>31</v>
      </c>
      <c r="M5" s="60" t="n">
        <v>-100</v>
      </c>
      <c r="N5" s="60"/>
    </row>
    <row r="6" customFormat="false" ht="15.75" hidden="false" customHeight="false" outlineLevel="0" collapsed="false">
      <c r="C6" s="50"/>
      <c r="E6" s="74"/>
      <c r="F6" s="5"/>
      <c r="H6" s="77"/>
      <c r="I6" s="105"/>
      <c r="M6" s="58"/>
      <c r="N6" s="58"/>
    </row>
    <row r="7" customFormat="false" ht="12.75" hidden="false" customHeight="false" outlineLevel="0" collapsed="false">
      <c r="C7" s="73"/>
      <c r="E7" s="74"/>
      <c r="F7" s="5"/>
      <c r="H7" s="77"/>
      <c r="I7" s="105"/>
      <c r="M7" s="0" t="n">
        <f aca="false">SUM(M3:M6)</f>
        <v>-350</v>
      </c>
      <c r="N7" s="104" t="s">
        <v>48</v>
      </c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</row>
    <row r="11" customFormat="false" ht="12.75" hidden="false" customHeight="false" outlineLevel="0" collapsed="false">
      <c r="C11" s="73"/>
      <c r="F11" s="116"/>
      <c r="H11" s="129"/>
      <c r="I11" s="95"/>
    </row>
    <row r="12" customFormat="false" ht="12.75" hidden="false" customHeight="false" outlineLevel="0" collapsed="false">
      <c r="C12" s="73"/>
      <c r="D12" s="0" t="n">
        <v>1</v>
      </c>
      <c r="E12" s="115" t="n">
        <v>45</v>
      </c>
      <c r="F12" s="116" t="n">
        <v>50</v>
      </c>
      <c r="G12" s="0" t="n">
        <v>1</v>
      </c>
      <c r="H12" s="129" t="n">
        <v>48</v>
      </c>
      <c r="I12" s="169" t="n">
        <v>50</v>
      </c>
    </row>
    <row r="13" customFormat="false" ht="12.75" hidden="false" customHeight="false" outlineLevel="0" collapsed="false">
      <c r="C13" s="73"/>
      <c r="D13" s="0" t="n">
        <v>2</v>
      </c>
      <c r="E13" s="115" t="n">
        <v>47.75</v>
      </c>
      <c r="F13" s="116" t="n">
        <v>50</v>
      </c>
      <c r="G13" s="0" t="n">
        <v>2</v>
      </c>
      <c r="H13" s="129" t="n">
        <v>48.5</v>
      </c>
      <c r="I13" s="169" t="n">
        <v>50</v>
      </c>
    </row>
    <row r="14" customFormat="false" ht="12.75" hidden="false" customHeight="false" outlineLevel="0" collapsed="false">
      <c r="C14" s="73"/>
      <c r="D14" s="0" t="n">
        <v>3</v>
      </c>
      <c r="E14" s="115" t="n">
        <v>47.5</v>
      </c>
      <c r="F14" s="116" t="n">
        <v>50</v>
      </c>
      <c r="G14" s="0" t="n">
        <v>3</v>
      </c>
      <c r="H14" s="129" t="n">
        <v>46.5</v>
      </c>
      <c r="I14" s="169" t="n">
        <v>50</v>
      </c>
    </row>
    <row r="15" customFormat="false" ht="12.75" hidden="false" customHeight="false" outlineLevel="0" collapsed="false">
      <c r="C15" s="73"/>
      <c r="D15" s="0" t="n">
        <v>4</v>
      </c>
      <c r="E15" s="115" t="n">
        <v>47.25</v>
      </c>
      <c r="F15" s="116" t="n">
        <v>50</v>
      </c>
      <c r="G15" s="0" t="n">
        <v>4</v>
      </c>
      <c r="H15" s="129" t="n">
        <v>46.75</v>
      </c>
      <c r="I15" s="169" t="n">
        <v>50</v>
      </c>
    </row>
    <row r="16" customFormat="false" ht="12.75" hidden="false" customHeight="false" outlineLevel="0" collapsed="false">
      <c r="C16" s="73"/>
      <c r="D16" s="0" t="n">
        <v>5</v>
      </c>
      <c r="E16" s="115" t="n">
        <v>47.25</v>
      </c>
      <c r="F16" s="116" t="n">
        <v>50</v>
      </c>
      <c r="G16" s="0" t="n">
        <v>5</v>
      </c>
      <c r="H16" s="129" t="n">
        <v>47</v>
      </c>
      <c r="I16" s="169" t="n">
        <v>50</v>
      </c>
    </row>
    <row r="17" customFormat="false" ht="12.75" hidden="false" customHeight="false" outlineLevel="0" collapsed="false">
      <c r="C17" s="73"/>
      <c r="D17" s="0" t="n">
        <v>6</v>
      </c>
      <c r="E17" s="115" t="n">
        <v>47.25</v>
      </c>
      <c r="F17" s="116" t="n">
        <v>50</v>
      </c>
      <c r="G17" s="0" t="n">
        <v>6</v>
      </c>
      <c r="H17" s="129" t="n">
        <v>46.75</v>
      </c>
      <c r="I17" s="169" t="n">
        <v>50</v>
      </c>
    </row>
    <row r="18" customFormat="false" ht="12.75" hidden="false" customHeight="false" outlineLevel="0" collapsed="false">
      <c r="C18" s="73"/>
      <c r="D18" s="0" t="n">
        <v>7</v>
      </c>
      <c r="E18" s="115" t="n">
        <v>46.75</v>
      </c>
      <c r="F18" s="116" t="n">
        <v>50</v>
      </c>
      <c r="G18" s="0" t="n">
        <v>7</v>
      </c>
      <c r="H18" s="129"/>
      <c r="I18" s="169"/>
    </row>
    <row r="19" customFormat="false" ht="12.75" hidden="false" customHeight="false" outlineLevel="0" collapsed="false">
      <c r="C19" s="73"/>
      <c r="D19" s="0" t="n">
        <v>8</v>
      </c>
      <c r="E19" s="115" t="n">
        <v>46.25</v>
      </c>
      <c r="F19" s="116" t="n">
        <v>50</v>
      </c>
      <c r="G19" s="0" t="n">
        <v>8</v>
      </c>
      <c r="H19" s="129"/>
      <c r="I19" s="169"/>
    </row>
    <row r="20" customFormat="false" ht="12.75" hidden="false" customHeight="false" outlineLevel="0" collapsed="false">
      <c r="C20" s="73"/>
      <c r="D20" s="0" t="n">
        <v>9</v>
      </c>
      <c r="E20" s="175" t="n">
        <v>47</v>
      </c>
      <c r="F20" s="116" t="n">
        <v>50</v>
      </c>
      <c r="G20" s="0" t="n">
        <v>9</v>
      </c>
      <c r="H20" s="129"/>
      <c r="I20" s="169"/>
    </row>
    <row r="21" customFormat="false" ht="12.75" hidden="false" customHeight="false" outlineLevel="0" collapsed="false">
      <c r="C21" s="73"/>
      <c r="D21" s="0" t="n">
        <v>10</v>
      </c>
      <c r="E21" s="115" t="n">
        <v>46.75</v>
      </c>
      <c r="F21" s="116" t="n">
        <v>50</v>
      </c>
      <c r="G21" s="0" t="n">
        <v>10</v>
      </c>
      <c r="H21" s="129"/>
      <c r="I21" s="169"/>
    </row>
    <row r="22" customFormat="false" ht="12.75" hidden="false" customHeight="false" outlineLevel="0" collapsed="false">
      <c r="C22" s="73"/>
      <c r="D22" s="0" t="n">
        <v>11</v>
      </c>
      <c r="E22" s="175" t="n">
        <v>46.5</v>
      </c>
      <c r="F22" s="116" t="n">
        <v>50</v>
      </c>
      <c r="G22" s="0" t="n">
        <v>11</v>
      </c>
      <c r="H22" s="129"/>
      <c r="I22" s="169"/>
    </row>
    <row r="23" customFormat="false" ht="12.75" hidden="false" customHeight="false" outlineLevel="0" collapsed="false">
      <c r="C23" s="73"/>
      <c r="D23" s="0" t="n">
        <v>12</v>
      </c>
      <c r="E23" s="175" t="n">
        <v>46.75</v>
      </c>
      <c r="F23" s="116" t="n">
        <v>50</v>
      </c>
      <c r="G23" s="0" t="n">
        <v>12</v>
      </c>
      <c r="H23" s="129"/>
      <c r="I23" s="169"/>
    </row>
    <row r="24" customFormat="false" ht="12.75" hidden="false" customHeight="false" outlineLevel="0" collapsed="false">
      <c r="C24" s="73"/>
      <c r="D24" s="0" t="n">
        <v>13</v>
      </c>
      <c r="E24" s="175" t="n">
        <v>46.25</v>
      </c>
      <c r="F24" s="116" t="n">
        <v>50</v>
      </c>
      <c r="H24" s="131"/>
      <c r="I24" s="122"/>
    </row>
    <row r="25" customFormat="false" ht="12.75" hidden="false" customHeight="false" outlineLevel="0" collapsed="false">
      <c r="C25" s="73"/>
      <c r="D25" s="0" t="n">
        <v>14</v>
      </c>
      <c r="E25" s="175"/>
      <c r="F25" s="116"/>
      <c r="H25" s="77" t="n">
        <f aca="false">AVERAGE(H12:H23)</f>
        <v>47.25</v>
      </c>
      <c r="I25" s="132" t="n">
        <f aca="false">SUM(I12:I23)</f>
        <v>300</v>
      </c>
    </row>
    <row r="26" customFormat="false" ht="12.75" hidden="false" customHeight="false" outlineLevel="0" collapsed="false">
      <c r="C26" s="73"/>
      <c r="D26" s="0" t="n">
        <v>15</v>
      </c>
      <c r="E26" s="175"/>
      <c r="F26" s="116"/>
      <c r="H26" s="129"/>
      <c r="I26" s="169"/>
    </row>
    <row r="27" customFormat="false" ht="12.75" hidden="false" customHeight="false" outlineLevel="0" collapsed="false">
      <c r="C27" s="73"/>
      <c r="D27" s="0" t="n">
        <v>16</v>
      </c>
      <c r="E27" s="175"/>
      <c r="F27" s="116"/>
      <c r="H27" s="129"/>
      <c r="I27" s="169"/>
    </row>
    <row r="28" customFormat="false" ht="12.75" hidden="false" customHeight="false" outlineLevel="0" collapsed="false">
      <c r="C28" s="73"/>
      <c r="D28" s="0" t="n">
        <v>17</v>
      </c>
      <c r="E28" s="115"/>
      <c r="F28" s="116"/>
      <c r="H28" s="129"/>
      <c r="I28" s="169"/>
    </row>
    <row r="29" customFormat="false" ht="12.75" hidden="false" customHeight="false" outlineLevel="0" collapsed="false">
      <c r="C29" s="73"/>
      <c r="D29" s="0" t="n">
        <v>18</v>
      </c>
      <c r="E29" s="115"/>
      <c r="F29" s="116"/>
      <c r="H29" s="129"/>
      <c r="I29" s="169"/>
    </row>
    <row r="30" customFormat="false" ht="12.75" hidden="false" customHeight="false" outlineLevel="0" collapsed="false">
      <c r="C30" s="73"/>
      <c r="D30" s="0" t="n">
        <v>19</v>
      </c>
      <c r="E30" s="115"/>
      <c r="F30" s="116"/>
      <c r="H30" s="129"/>
      <c r="I30" s="169"/>
    </row>
    <row r="31" customFormat="false" ht="12.75" hidden="false" customHeight="false" outlineLevel="0" collapsed="false">
      <c r="C31" s="73"/>
      <c r="D31" s="0" t="n">
        <v>20</v>
      </c>
      <c r="E31" s="115"/>
      <c r="F31" s="116"/>
      <c r="H31" s="129"/>
      <c r="I31" s="169"/>
    </row>
    <row r="32" customFormat="false" ht="12.75" hidden="false" customHeight="false" outlineLevel="0" collapsed="false">
      <c r="C32" s="73"/>
      <c r="E32" s="110"/>
      <c r="F32" s="111"/>
    </row>
    <row r="33" customFormat="false" ht="12.75" hidden="false" customHeight="false" outlineLevel="0" collapsed="false">
      <c r="C33" s="73"/>
      <c r="E33" s="77" t="n">
        <f aca="false">AVERAGE(E12:E31)</f>
        <v>46.7884615384615</v>
      </c>
      <c r="F33" s="105" t="n">
        <f aca="false">SUM(F11:F31)</f>
        <v>650</v>
      </c>
    </row>
    <row r="34" customFormat="false" ht="12.75" hidden="false" customHeight="false" outlineLevel="0" collapsed="false">
      <c r="C34" s="73"/>
      <c r="E34" s="115"/>
      <c r="F34" s="116"/>
      <c r="H34" s="130"/>
      <c r="I34" s="116"/>
    </row>
    <row r="35" customFormat="false" ht="12.75" hidden="false" customHeight="false" outlineLevel="0" collapsed="false">
      <c r="C35" s="73"/>
      <c r="E35" s="115"/>
      <c r="F35" s="116"/>
      <c r="H35" s="130"/>
      <c r="I35" s="116"/>
    </row>
    <row r="36" customFormat="false" ht="12.75" hidden="false" customHeight="false" outlineLevel="0" collapsed="false">
      <c r="C36" s="73"/>
    </row>
    <row r="37" customFormat="false" ht="47.25" hidden="false" customHeight="true" outlineLevel="0" collapsed="false">
      <c r="C37" s="73"/>
      <c r="E37" s="115"/>
      <c r="F37" s="116"/>
      <c r="H37" s="129"/>
      <c r="I37" s="95"/>
      <c r="J37" s="58"/>
    </row>
    <row r="38" customFormat="false" ht="12.75" hidden="false" customHeight="false" outlineLevel="0" collapsed="false">
      <c r="C38" s="73"/>
      <c r="H38" s="115"/>
      <c r="I38" s="116"/>
    </row>
    <row r="39" customFormat="false" ht="13.5" hidden="false" customHeight="false" outlineLevel="0" collapsed="false">
      <c r="C39" s="73" t="s">
        <v>44</v>
      </c>
      <c r="D39" s="82" t="n">
        <f aca="false">-(E33*F33)*16</f>
        <v>-486600</v>
      </c>
      <c r="H39" s="115"/>
      <c r="I39" s="116"/>
    </row>
    <row r="40" customFormat="false" ht="12.75" hidden="false" customHeight="false" outlineLevel="0" collapsed="false">
      <c r="C40" s="73" t="s">
        <v>45</v>
      </c>
      <c r="D40" s="85" t="n">
        <f aca="false">(H25*I25)*16</f>
        <v>226800</v>
      </c>
      <c r="H40" s="115"/>
      <c r="I40" s="116"/>
      <c r="J40" s="78"/>
      <c r="K40" s="79"/>
    </row>
    <row r="41" customFormat="false" ht="12.75" hidden="false" customHeight="false" outlineLevel="0" collapsed="false">
      <c r="C41" s="73"/>
      <c r="D41" s="74" t="n">
        <f aca="false">D40+D39</f>
        <v>-259800</v>
      </c>
      <c r="H41" s="115"/>
      <c r="I41" s="116"/>
      <c r="J41" s="80" t="s">
        <v>33</v>
      </c>
      <c r="K41" s="81"/>
    </row>
    <row r="42" customFormat="false" ht="16.5" hidden="false" customHeight="false" outlineLevel="0" collapsed="false">
      <c r="C42" s="73"/>
      <c r="D42" s="74"/>
      <c r="E42" s="74"/>
      <c r="H42" s="115"/>
      <c r="I42" s="116"/>
      <c r="J42" s="83" t="n">
        <f aca="false">D41+H46</f>
        <v>4408</v>
      </c>
      <c r="K42" s="84"/>
    </row>
    <row r="43" customFormat="false" ht="41.25" hidden="false" customHeight="true" outlineLevel="0" collapsed="false">
      <c r="C43" s="73"/>
      <c r="D43" s="82" t="s">
        <v>38</v>
      </c>
      <c r="E43" s="0" t="n">
        <v>-500</v>
      </c>
      <c r="G43" s="170" t="n">
        <f aca="false">E3</f>
        <v>46.93</v>
      </c>
      <c r="H43" s="115" t="n">
        <f aca="false">(G43*-E43)*16</f>
        <v>375440</v>
      </c>
      <c r="I43" s="116"/>
    </row>
    <row r="44" customFormat="false" ht="15.75" hidden="false" customHeight="false" outlineLevel="0" collapsed="false">
      <c r="C44" s="50" t="s">
        <v>63</v>
      </c>
      <c r="D44" s="46" t="s">
        <v>138</v>
      </c>
      <c r="E44" s="0" t="n">
        <v>250</v>
      </c>
      <c r="G44" s="41" t="n">
        <f aca="false">E3-0.25</f>
        <v>46.68</v>
      </c>
      <c r="H44" s="74" t="n">
        <f aca="false">(G44*E44)*-16</f>
        <v>-186720</v>
      </c>
      <c r="I44" s="116"/>
    </row>
    <row r="45" customFormat="false" ht="12.75" hidden="false" customHeight="false" outlineLevel="0" collapsed="false">
      <c r="C45" s="73"/>
      <c r="D45" s="46" t="s">
        <v>31</v>
      </c>
      <c r="E45" s="60" t="n">
        <v>-100</v>
      </c>
      <c r="F45" s="60"/>
      <c r="G45" s="113" t="n">
        <f aca="false">E3+0.25</f>
        <v>47.18</v>
      </c>
      <c r="H45" s="75" t="n">
        <f aca="false">(G45*-E45)*16</f>
        <v>75488</v>
      </c>
    </row>
    <row r="46" customFormat="false" ht="12" hidden="false" customHeight="true" outlineLevel="0" collapsed="false">
      <c r="C46" s="73"/>
      <c r="E46" s="0" t="n">
        <f aca="false">SUM(E43:E45)</f>
        <v>-350</v>
      </c>
      <c r="H46" s="74" t="n">
        <f aca="false">SUM(H43:H45)</f>
        <v>264208</v>
      </c>
    </row>
    <row r="47" customFormat="false" ht="12.75" hidden="false" customHeight="true" outlineLevel="0" collapsed="false">
      <c r="C47" s="73"/>
    </row>
    <row r="48" customFormat="false" ht="15.75" hidden="false" customHeight="true" outlineLevel="0" collapsed="false">
      <c r="C48" s="73"/>
    </row>
    <row r="50" customFormat="false" ht="12.75" hidden="false" customHeight="false" outlineLevel="0" collapsed="false">
      <c r="C50" s="37"/>
    </row>
    <row r="51" customFormat="false" ht="12.75" hidden="false" customHeight="false" outlineLevel="0" collapsed="false">
      <c r="B51" s="37"/>
    </row>
    <row r="53" customFormat="false" ht="12.75" hidden="false" customHeight="false" outlineLevel="0" collapsed="false">
      <c r="B53" s="74"/>
    </row>
    <row r="54" customFormat="false" ht="12.75" hidden="false" customHeight="false" outlineLevel="0" collapsed="false">
      <c r="B54" s="74"/>
    </row>
    <row r="55" customFormat="false" ht="12.75" hidden="false" customHeight="false" outlineLevel="0" collapsed="false">
      <c r="A55" s="37"/>
      <c r="B55" s="156"/>
      <c r="D55" s="157"/>
    </row>
    <row r="56" customFormat="false" ht="13.5" hidden="false" customHeight="true" outlineLevel="0" collapsed="false">
      <c r="A56" s="37"/>
      <c r="B56" s="40"/>
    </row>
    <row r="57" customFormat="false" ht="12.75" hidden="false" customHeight="false" outlineLevel="0" collapsed="false">
      <c r="A57" s="37"/>
      <c r="B57" s="74"/>
    </row>
    <row r="58" customFormat="false" ht="12.75" hidden="false" customHeight="false" outlineLevel="0" collapsed="false">
      <c r="A58" s="37"/>
    </row>
    <row r="59" customFormat="false" ht="12.75" hidden="false" customHeight="false" outlineLevel="0" collapsed="false">
      <c r="A59" s="37"/>
    </row>
    <row r="60" customFormat="false" ht="12.75" hidden="false" customHeight="false" outlineLevel="0" collapsed="false">
      <c r="A60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0.13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6.56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164" t="n">
        <v>37004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/>
      <c r="L3" s="95" t="s">
        <v>38</v>
      </c>
      <c r="M3" s="0" t="n">
        <v>450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200</v>
      </c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  <c r="L5" s="5" t="s">
        <v>31</v>
      </c>
      <c r="M5" s="60" t="n">
        <v>-150</v>
      </c>
      <c r="N5" s="60"/>
    </row>
    <row r="6" customFormat="false" ht="15.75" hidden="false" customHeight="false" outlineLevel="0" collapsed="false">
      <c r="C6" s="50"/>
      <c r="E6" s="74"/>
      <c r="F6" s="5"/>
      <c r="H6" s="77"/>
      <c r="I6" s="105"/>
      <c r="M6" s="58"/>
      <c r="N6" s="58"/>
    </row>
    <row r="7" customFormat="false" ht="12.75" hidden="false" customHeight="false" outlineLevel="0" collapsed="false">
      <c r="C7" s="73"/>
      <c r="E7" s="74"/>
      <c r="F7" s="5"/>
      <c r="H7" s="77"/>
      <c r="I7" s="105"/>
      <c r="M7" s="0" t="n">
        <f aca="false">SUM(M3:M6)</f>
        <v>500</v>
      </c>
      <c r="N7" s="104" t="s">
        <v>48</v>
      </c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</row>
    <row r="11" customFormat="false" ht="12.75" hidden="false" customHeight="false" outlineLevel="0" collapsed="false">
      <c r="C11" s="73"/>
      <c r="F11" s="116"/>
      <c r="H11" s="129"/>
      <c r="I11" s="95"/>
    </row>
    <row r="12" customFormat="false" ht="12.75" hidden="false" customHeight="false" outlineLevel="0" collapsed="false">
      <c r="C12" s="73"/>
      <c r="D12" s="0" t="n">
        <v>1</v>
      </c>
      <c r="E12" s="115"/>
      <c r="F12" s="116"/>
      <c r="G12" s="0" t="n">
        <v>1</v>
      </c>
      <c r="H12" s="129"/>
      <c r="I12" s="169"/>
    </row>
    <row r="13" customFormat="false" ht="12.75" hidden="false" customHeight="false" outlineLevel="0" collapsed="false">
      <c r="C13" s="73"/>
      <c r="D13" s="0" t="n">
        <v>2</v>
      </c>
      <c r="E13" s="115"/>
      <c r="F13" s="116"/>
      <c r="G13" s="0" t="n">
        <v>2</v>
      </c>
      <c r="H13" s="129"/>
      <c r="I13" s="169"/>
    </row>
    <row r="14" customFormat="false" ht="12.75" hidden="false" customHeight="false" outlineLevel="0" collapsed="false">
      <c r="C14" s="73"/>
      <c r="D14" s="0" t="n">
        <v>3</v>
      </c>
      <c r="E14" s="115"/>
      <c r="F14" s="116"/>
      <c r="G14" s="0" t="n">
        <v>3</v>
      </c>
      <c r="H14" s="129"/>
      <c r="I14" s="169"/>
    </row>
    <row r="15" customFormat="false" ht="12.75" hidden="false" customHeight="false" outlineLevel="0" collapsed="false">
      <c r="C15" s="73"/>
      <c r="D15" s="0" t="n">
        <v>4</v>
      </c>
      <c r="E15" s="115"/>
      <c r="F15" s="116"/>
      <c r="G15" s="0" t="n">
        <v>4</v>
      </c>
      <c r="H15" s="129"/>
      <c r="I15" s="169"/>
    </row>
    <row r="16" customFormat="false" ht="12.75" hidden="false" customHeight="false" outlineLevel="0" collapsed="false">
      <c r="C16" s="73"/>
      <c r="D16" s="0" t="n">
        <v>5</v>
      </c>
      <c r="E16" s="115"/>
      <c r="F16" s="116"/>
      <c r="G16" s="0" t="n">
        <v>5</v>
      </c>
      <c r="H16" s="129"/>
      <c r="I16" s="169"/>
    </row>
    <row r="17" customFormat="false" ht="12.75" hidden="false" customHeight="false" outlineLevel="0" collapsed="false">
      <c r="C17" s="73"/>
      <c r="D17" s="0" t="n">
        <v>6</v>
      </c>
      <c r="E17" s="115"/>
      <c r="F17" s="116"/>
      <c r="G17" s="0" t="n">
        <v>6</v>
      </c>
      <c r="H17" s="129"/>
      <c r="I17" s="169"/>
    </row>
    <row r="18" customFormat="false" ht="12.75" hidden="false" customHeight="false" outlineLevel="0" collapsed="false">
      <c r="C18" s="73"/>
      <c r="D18" s="0" t="n">
        <v>7</v>
      </c>
      <c r="E18" s="115"/>
      <c r="F18" s="116"/>
      <c r="G18" s="0" t="n">
        <v>7</v>
      </c>
      <c r="H18" s="129"/>
      <c r="I18" s="169"/>
    </row>
    <row r="19" customFormat="false" ht="12.75" hidden="false" customHeight="false" outlineLevel="0" collapsed="false">
      <c r="C19" s="73"/>
      <c r="D19" s="0" t="n">
        <v>8</v>
      </c>
      <c r="E19" s="115"/>
      <c r="F19" s="116"/>
      <c r="G19" s="0" t="n">
        <v>8</v>
      </c>
      <c r="H19" s="129"/>
      <c r="I19" s="169"/>
    </row>
    <row r="20" customFormat="false" ht="12.75" hidden="false" customHeight="false" outlineLevel="0" collapsed="false">
      <c r="C20" s="73"/>
      <c r="D20" s="0" t="n">
        <v>9</v>
      </c>
      <c r="E20" s="175"/>
      <c r="F20" s="116"/>
      <c r="G20" s="0" t="n">
        <v>9</v>
      </c>
      <c r="H20" s="129"/>
      <c r="I20" s="169"/>
    </row>
    <row r="21" customFormat="false" ht="12.75" hidden="false" customHeight="false" outlineLevel="0" collapsed="false">
      <c r="C21" s="73"/>
      <c r="D21" s="0" t="n">
        <v>10</v>
      </c>
      <c r="E21" s="115"/>
      <c r="F21" s="116"/>
      <c r="G21" s="0" t="n">
        <v>10</v>
      </c>
      <c r="H21" s="129"/>
      <c r="I21" s="169"/>
    </row>
    <row r="22" customFormat="false" ht="12.75" hidden="false" customHeight="false" outlineLevel="0" collapsed="false">
      <c r="C22" s="73"/>
      <c r="D22" s="0" t="n">
        <v>11</v>
      </c>
      <c r="E22" s="175"/>
      <c r="F22" s="116"/>
      <c r="G22" s="0" t="n">
        <v>11</v>
      </c>
      <c r="H22" s="129"/>
      <c r="I22" s="169"/>
    </row>
    <row r="23" customFormat="false" ht="12.75" hidden="false" customHeight="false" outlineLevel="0" collapsed="false">
      <c r="C23" s="73"/>
      <c r="D23" s="0" t="n">
        <v>12</v>
      </c>
      <c r="E23" s="175"/>
      <c r="F23" s="116"/>
      <c r="G23" s="0" t="n">
        <v>12</v>
      </c>
      <c r="H23" s="129"/>
      <c r="I23" s="169"/>
    </row>
    <row r="24" customFormat="false" ht="12.75" hidden="false" customHeight="false" outlineLevel="0" collapsed="false">
      <c r="C24" s="73"/>
      <c r="D24" s="0" t="n">
        <v>13</v>
      </c>
      <c r="E24" s="175"/>
      <c r="F24" s="116"/>
      <c r="H24" s="131"/>
      <c r="I24" s="122"/>
    </row>
    <row r="25" customFormat="false" ht="12.75" hidden="false" customHeight="false" outlineLevel="0" collapsed="false">
      <c r="C25" s="73"/>
      <c r="D25" s="0" t="n">
        <v>14</v>
      </c>
      <c r="E25" s="175"/>
      <c r="F25" s="116"/>
      <c r="H25" s="77" t="e">
        <f aca="false">AVERAGE(H12:H23)</f>
        <v>#DIV/0!</v>
      </c>
      <c r="I25" s="132" t="n">
        <f aca="false">SUM(I12:I23)</f>
        <v>0</v>
      </c>
    </row>
    <row r="26" customFormat="false" ht="12.75" hidden="false" customHeight="false" outlineLevel="0" collapsed="false">
      <c r="C26" s="73"/>
      <c r="D26" s="0" t="n">
        <v>15</v>
      </c>
      <c r="E26" s="175"/>
      <c r="F26" s="116"/>
      <c r="H26" s="129"/>
      <c r="I26" s="169"/>
    </row>
    <row r="27" customFormat="false" ht="12.75" hidden="false" customHeight="false" outlineLevel="0" collapsed="false">
      <c r="C27" s="73"/>
      <c r="D27" s="0" t="n">
        <v>16</v>
      </c>
      <c r="E27" s="175"/>
      <c r="F27" s="116"/>
      <c r="H27" s="129"/>
      <c r="I27" s="169"/>
    </row>
    <row r="28" customFormat="false" ht="12.75" hidden="false" customHeight="false" outlineLevel="0" collapsed="false">
      <c r="C28" s="73"/>
      <c r="D28" s="0" t="n">
        <v>17</v>
      </c>
      <c r="E28" s="115"/>
      <c r="F28" s="116"/>
      <c r="H28" s="129"/>
      <c r="I28" s="169"/>
    </row>
    <row r="29" customFormat="false" ht="12.75" hidden="false" customHeight="false" outlineLevel="0" collapsed="false">
      <c r="C29" s="73"/>
      <c r="D29" s="0" t="n">
        <v>18</v>
      </c>
      <c r="E29" s="115"/>
      <c r="F29" s="116"/>
      <c r="H29" s="129"/>
      <c r="I29" s="169"/>
    </row>
    <row r="30" customFormat="false" ht="12.75" hidden="false" customHeight="false" outlineLevel="0" collapsed="false">
      <c r="C30" s="73"/>
      <c r="D30" s="0" t="n">
        <v>19</v>
      </c>
      <c r="E30" s="115"/>
      <c r="F30" s="116"/>
      <c r="H30" s="129"/>
      <c r="I30" s="169"/>
    </row>
    <row r="31" customFormat="false" ht="12.75" hidden="false" customHeight="false" outlineLevel="0" collapsed="false">
      <c r="C31" s="73"/>
      <c r="D31" s="0" t="n">
        <v>20</v>
      </c>
      <c r="E31" s="115"/>
      <c r="F31" s="116"/>
      <c r="H31" s="129"/>
      <c r="I31" s="169"/>
    </row>
    <row r="32" customFormat="false" ht="12.75" hidden="false" customHeight="false" outlineLevel="0" collapsed="false">
      <c r="C32" s="73"/>
      <c r="E32" s="110"/>
      <c r="F32" s="111"/>
    </row>
    <row r="33" customFormat="false" ht="12.75" hidden="false" customHeight="false" outlineLevel="0" collapsed="false">
      <c r="C33" s="73"/>
      <c r="E33" s="77" t="e">
        <f aca="false">AVERAGE(E12:E31)</f>
        <v>#DIV/0!</v>
      </c>
      <c r="F33" s="105" t="n">
        <f aca="false">SUM(F11:F31)</f>
        <v>0</v>
      </c>
    </row>
    <row r="34" customFormat="false" ht="12.75" hidden="false" customHeight="false" outlineLevel="0" collapsed="false">
      <c r="C34" s="73"/>
      <c r="E34" s="115"/>
      <c r="F34" s="116"/>
      <c r="H34" s="130"/>
      <c r="I34" s="116"/>
    </row>
    <row r="35" customFormat="false" ht="12.75" hidden="false" customHeight="false" outlineLevel="0" collapsed="false">
      <c r="C35" s="73"/>
      <c r="E35" s="115"/>
      <c r="F35" s="116"/>
      <c r="H35" s="130"/>
      <c r="I35" s="116"/>
    </row>
    <row r="36" customFormat="false" ht="12.75" hidden="false" customHeight="false" outlineLevel="0" collapsed="false">
      <c r="C36" s="73"/>
    </row>
    <row r="37" customFormat="false" ht="47.25" hidden="false" customHeight="true" outlineLevel="0" collapsed="false">
      <c r="C37" s="73"/>
      <c r="E37" s="115"/>
      <c r="F37" s="116"/>
      <c r="H37" s="129"/>
      <c r="I37" s="95"/>
      <c r="J37" s="58"/>
    </row>
    <row r="38" customFormat="false" ht="12.75" hidden="false" customHeight="false" outlineLevel="0" collapsed="false">
      <c r="C38" s="73"/>
      <c r="H38" s="115"/>
      <c r="I38" s="116"/>
    </row>
    <row r="39" customFormat="false" ht="13.5" hidden="false" customHeight="false" outlineLevel="0" collapsed="false">
      <c r="C39" s="73" t="s">
        <v>44</v>
      </c>
      <c r="D39" s="82" t="e">
        <f aca="false">-(E33*F33)*16</f>
        <v>#DIV/0!</v>
      </c>
      <c r="H39" s="115"/>
      <c r="I39" s="116"/>
    </row>
    <row r="40" customFormat="false" ht="12.75" hidden="false" customHeight="false" outlineLevel="0" collapsed="false">
      <c r="C40" s="73" t="s">
        <v>45</v>
      </c>
      <c r="D40" s="85" t="e">
        <f aca="false">(H25*I25)*16</f>
        <v>#DIV/0!</v>
      </c>
      <c r="H40" s="115"/>
      <c r="I40" s="116"/>
      <c r="J40" s="78"/>
      <c r="K40" s="79"/>
    </row>
    <row r="41" customFormat="false" ht="12.75" hidden="false" customHeight="false" outlineLevel="0" collapsed="false">
      <c r="C41" s="73"/>
      <c r="D41" s="74" t="e">
        <f aca="false">D40+D39</f>
        <v>#DIV/0!</v>
      </c>
      <c r="H41" s="115"/>
      <c r="I41" s="116"/>
      <c r="J41" s="80" t="s">
        <v>33</v>
      </c>
      <c r="K41" s="81"/>
    </row>
    <row r="42" customFormat="false" ht="16.5" hidden="false" customHeight="false" outlineLevel="0" collapsed="false">
      <c r="C42" s="73"/>
      <c r="D42" s="74"/>
      <c r="E42" s="74"/>
      <c r="H42" s="115"/>
      <c r="I42" s="116"/>
      <c r="J42" s="83" t="e">
        <f aca="false">D41+H46</f>
        <v>#DIV/0!</v>
      </c>
      <c r="K42" s="84"/>
    </row>
    <row r="43" customFormat="false" ht="41.25" hidden="false" customHeight="true" outlineLevel="0" collapsed="false">
      <c r="C43" s="73"/>
      <c r="D43" s="82" t="s">
        <v>38</v>
      </c>
      <c r="E43" s="0" t="n">
        <v>-500</v>
      </c>
      <c r="G43" s="170" t="n">
        <f aca="false">E3</f>
        <v>0</v>
      </c>
      <c r="H43" s="115" t="n">
        <f aca="false">(G43*-E43)*16</f>
        <v>0</v>
      </c>
      <c r="I43" s="116"/>
    </row>
    <row r="44" customFormat="false" ht="15.75" hidden="false" customHeight="false" outlineLevel="0" collapsed="false">
      <c r="C44" s="50" t="s">
        <v>63</v>
      </c>
      <c r="D44" s="46" t="s">
        <v>138</v>
      </c>
      <c r="E44" s="0" t="n">
        <v>250</v>
      </c>
      <c r="G44" s="41" t="n">
        <f aca="false">E3-0.25</f>
        <v>-0.25</v>
      </c>
      <c r="H44" s="74" t="n">
        <f aca="false">(G44*E44)*-16</f>
        <v>1000</v>
      </c>
      <c r="I44" s="116"/>
    </row>
    <row r="45" customFormat="false" ht="12.75" hidden="false" customHeight="false" outlineLevel="0" collapsed="false">
      <c r="C45" s="73"/>
      <c r="D45" s="46" t="s">
        <v>31</v>
      </c>
      <c r="E45" s="60" t="n">
        <v>-100</v>
      </c>
      <c r="F45" s="60"/>
      <c r="G45" s="113" t="n">
        <f aca="false">E3+0.25</f>
        <v>0.25</v>
      </c>
      <c r="H45" s="75" t="n">
        <f aca="false">(G45*-E45)*16</f>
        <v>400</v>
      </c>
    </row>
    <row r="46" customFormat="false" ht="12" hidden="false" customHeight="true" outlineLevel="0" collapsed="false">
      <c r="C46" s="73"/>
      <c r="E46" s="0" t="n">
        <f aca="false">SUM(E43:E45)</f>
        <v>-350</v>
      </c>
      <c r="H46" s="74" t="n">
        <f aca="false">SUM(H43:H45)</f>
        <v>1400</v>
      </c>
    </row>
    <row r="47" customFormat="false" ht="12.75" hidden="false" customHeight="true" outlineLevel="0" collapsed="false">
      <c r="C47" s="73"/>
    </row>
    <row r="48" customFormat="false" ht="15.75" hidden="false" customHeight="true" outlineLevel="0" collapsed="false">
      <c r="C48" s="73"/>
    </row>
    <row r="50" customFormat="false" ht="12.75" hidden="false" customHeight="false" outlineLevel="0" collapsed="false">
      <c r="C50" s="37"/>
    </row>
    <row r="51" customFormat="false" ht="12.75" hidden="false" customHeight="false" outlineLevel="0" collapsed="false">
      <c r="B51" s="37"/>
    </row>
    <row r="53" customFormat="false" ht="12.75" hidden="false" customHeight="false" outlineLevel="0" collapsed="false">
      <c r="B53" s="74"/>
    </row>
    <row r="54" customFormat="false" ht="12.75" hidden="false" customHeight="false" outlineLevel="0" collapsed="false">
      <c r="B54" s="74"/>
    </row>
    <row r="55" customFormat="false" ht="12.75" hidden="false" customHeight="false" outlineLevel="0" collapsed="false">
      <c r="A55" s="37"/>
      <c r="B55" s="156"/>
      <c r="D55" s="157"/>
    </row>
    <row r="56" customFormat="false" ht="13.5" hidden="false" customHeight="true" outlineLevel="0" collapsed="false">
      <c r="A56" s="37"/>
      <c r="B56" s="40"/>
    </row>
    <row r="57" customFormat="false" ht="12.75" hidden="false" customHeight="false" outlineLevel="0" collapsed="false">
      <c r="A57" s="37"/>
      <c r="B57" s="74"/>
    </row>
    <row r="58" customFormat="false" ht="12.75" hidden="false" customHeight="false" outlineLevel="0" collapsed="false">
      <c r="A58" s="37"/>
    </row>
    <row r="59" customFormat="false" ht="12.75" hidden="false" customHeight="false" outlineLevel="0" collapsed="false">
      <c r="A59" s="37"/>
    </row>
    <row r="60" customFormat="false" ht="12.75" hidden="false" customHeight="false" outlineLevel="0" collapsed="false">
      <c r="A60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7" activeCellId="0" sqref="G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0.13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6.56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164" t="n">
        <v>37005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53.32</v>
      </c>
      <c r="L3" s="95" t="s">
        <v>38</v>
      </c>
      <c r="M3" s="0" t="n">
        <v>450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200</v>
      </c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  <c r="L5" s="5" t="s">
        <v>31</v>
      </c>
      <c r="M5" s="60" t="n">
        <v>-150</v>
      </c>
      <c r="N5" s="60"/>
    </row>
    <row r="6" customFormat="false" ht="15.75" hidden="false" customHeight="false" outlineLevel="0" collapsed="false">
      <c r="C6" s="50"/>
      <c r="E6" s="74"/>
      <c r="F6" s="5"/>
      <c r="H6" s="77"/>
      <c r="I6" s="105"/>
      <c r="M6" s="58"/>
      <c r="N6" s="58"/>
    </row>
    <row r="7" customFormat="false" ht="12.75" hidden="false" customHeight="false" outlineLevel="0" collapsed="false">
      <c r="C7" s="73"/>
      <c r="E7" s="74"/>
      <c r="F7" s="5"/>
      <c r="H7" s="77"/>
      <c r="I7" s="105"/>
      <c r="M7" s="0" t="n">
        <f aca="false">SUM(M3:M6)</f>
        <v>500</v>
      </c>
      <c r="N7" s="104" t="s">
        <v>48</v>
      </c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</row>
    <row r="11" customFormat="false" ht="12.75" hidden="false" customHeight="false" outlineLevel="0" collapsed="false">
      <c r="C11" s="73"/>
      <c r="F11" s="116"/>
      <c r="H11" s="129"/>
      <c r="I11" s="95"/>
    </row>
    <row r="12" customFormat="false" ht="12.75" hidden="false" customHeight="false" outlineLevel="0" collapsed="false">
      <c r="C12" s="73"/>
      <c r="D12" s="0" t="n">
        <v>1</v>
      </c>
      <c r="E12" s="115" t="n">
        <v>52</v>
      </c>
      <c r="F12" s="116" t="n">
        <v>50</v>
      </c>
      <c r="G12" s="0" t="n">
        <v>1</v>
      </c>
      <c r="H12" s="129" t="n">
        <v>51</v>
      </c>
      <c r="I12" s="169" t="n">
        <v>50</v>
      </c>
    </row>
    <row r="13" customFormat="false" ht="12.75" hidden="false" customHeight="false" outlineLevel="0" collapsed="false">
      <c r="C13" s="73"/>
      <c r="D13" s="0" t="n">
        <v>2</v>
      </c>
      <c r="E13" s="115" t="n">
        <v>52</v>
      </c>
      <c r="F13" s="116" t="n">
        <v>50</v>
      </c>
      <c r="G13" s="0" t="n">
        <v>2</v>
      </c>
      <c r="H13" s="129" t="n">
        <v>50.5</v>
      </c>
      <c r="I13" s="169" t="n">
        <v>50</v>
      </c>
    </row>
    <row r="14" customFormat="false" ht="12.75" hidden="false" customHeight="false" outlineLevel="0" collapsed="false">
      <c r="C14" s="73"/>
      <c r="D14" s="0" t="n">
        <v>3</v>
      </c>
      <c r="E14" s="115" t="n">
        <v>58</v>
      </c>
      <c r="F14" s="116" t="n">
        <v>50</v>
      </c>
      <c r="G14" s="0" t="n">
        <v>3</v>
      </c>
      <c r="H14" s="129" t="n">
        <v>51</v>
      </c>
      <c r="I14" s="169" t="n">
        <v>50</v>
      </c>
    </row>
    <row r="15" customFormat="false" ht="12.75" hidden="false" customHeight="false" outlineLevel="0" collapsed="false">
      <c r="C15" s="73"/>
      <c r="D15" s="0" t="n">
        <v>4</v>
      </c>
      <c r="E15" s="115" t="n">
        <v>57.5</v>
      </c>
      <c r="F15" s="116" t="n">
        <v>50</v>
      </c>
      <c r="G15" s="0" t="n">
        <v>4</v>
      </c>
      <c r="H15" s="129" t="n">
        <v>52</v>
      </c>
      <c r="I15" s="169" t="n">
        <v>50</v>
      </c>
    </row>
    <row r="16" customFormat="false" ht="12.75" hidden="false" customHeight="false" outlineLevel="0" collapsed="false">
      <c r="C16" s="73"/>
      <c r="D16" s="0" t="n">
        <v>5</v>
      </c>
      <c r="E16" s="115" t="n">
        <v>57.25</v>
      </c>
      <c r="F16" s="116" t="n">
        <v>50</v>
      </c>
      <c r="G16" s="0" t="n">
        <v>5</v>
      </c>
      <c r="H16" s="129" t="n">
        <v>52.25</v>
      </c>
      <c r="I16" s="169" t="n">
        <v>50</v>
      </c>
    </row>
    <row r="17" customFormat="false" ht="12.75" hidden="false" customHeight="false" outlineLevel="0" collapsed="false">
      <c r="C17" s="73"/>
      <c r="D17" s="0" t="n">
        <v>6</v>
      </c>
      <c r="E17" s="115" t="n">
        <v>55.5</v>
      </c>
      <c r="F17" s="116" t="n">
        <v>50</v>
      </c>
      <c r="G17" s="0" t="n">
        <v>6</v>
      </c>
      <c r="H17" s="129" t="n">
        <v>52.5</v>
      </c>
      <c r="I17" s="169" t="n">
        <v>50</v>
      </c>
    </row>
    <row r="18" customFormat="false" ht="12.75" hidden="false" customHeight="false" outlineLevel="0" collapsed="false">
      <c r="C18" s="73"/>
      <c r="D18" s="0" t="n">
        <v>7</v>
      </c>
      <c r="E18" s="115" t="n">
        <v>56.75</v>
      </c>
      <c r="F18" s="116" t="n">
        <v>50</v>
      </c>
      <c r="G18" s="0" t="n">
        <v>7</v>
      </c>
      <c r="H18" s="129" t="n">
        <v>52.75</v>
      </c>
      <c r="I18" s="169" t="n">
        <v>50</v>
      </c>
    </row>
    <row r="19" customFormat="false" ht="12.75" hidden="false" customHeight="false" outlineLevel="0" collapsed="false">
      <c r="C19" s="73"/>
      <c r="D19" s="0" t="n">
        <v>8</v>
      </c>
      <c r="E19" s="115" t="n">
        <v>56.5</v>
      </c>
      <c r="F19" s="116" t="n">
        <v>50</v>
      </c>
      <c r="G19" s="0" t="n">
        <v>8</v>
      </c>
      <c r="H19" s="129" t="n">
        <v>54.25</v>
      </c>
      <c r="I19" s="169" t="n">
        <v>50</v>
      </c>
    </row>
    <row r="20" customFormat="false" ht="12.75" hidden="false" customHeight="false" outlineLevel="0" collapsed="false">
      <c r="C20" s="73"/>
      <c r="D20" s="0" t="n">
        <v>9</v>
      </c>
      <c r="E20" s="175" t="n">
        <v>55</v>
      </c>
      <c r="F20" s="116" t="n">
        <v>50</v>
      </c>
      <c r="G20" s="0" t="n">
        <v>9</v>
      </c>
      <c r="H20" s="129" t="n">
        <v>54.75</v>
      </c>
      <c r="I20" s="169" t="n">
        <v>50</v>
      </c>
    </row>
    <row r="21" customFormat="false" ht="12.75" hidden="false" customHeight="false" outlineLevel="0" collapsed="false">
      <c r="C21" s="73"/>
      <c r="D21" s="0" t="n">
        <v>10</v>
      </c>
      <c r="E21" s="115"/>
      <c r="F21" s="116"/>
      <c r="G21" s="0" t="n">
        <v>10</v>
      </c>
      <c r="H21" s="129" t="n">
        <v>59.5</v>
      </c>
      <c r="I21" s="169" t="n">
        <v>50</v>
      </c>
    </row>
    <row r="22" customFormat="false" ht="12.75" hidden="false" customHeight="false" outlineLevel="0" collapsed="false">
      <c r="C22" s="73"/>
      <c r="D22" s="0" t="n">
        <v>11</v>
      </c>
      <c r="E22" s="175"/>
      <c r="F22" s="116"/>
      <c r="G22" s="0" t="n">
        <v>11</v>
      </c>
      <c r="H22" s="129" t="n">
        <v>56</v>
      </c>
      <c r="I22" s="169" t="n">
        <v>50</v>
      </c>
    </row>
    <row r="23" customFormat="false" ht="12.75" hidden="false" customHeight="false" outlineLevel="0" collapsed="false">
      <c r="C23" s="73"/>
      <c r="D23" s="0" t="n">
        <v>12</v>
      </c>
      <c r="E23" s="175"/>
      <c r="F23" s="116"/>
      <c r="G23" s="0" t="n">
        <v>12</v>
      </c>
      <c r="H23" s="129" t="n">
        <v>56</v>
      </c>
      <c r="I23" s="169" t="n">
        <v>50</v>
      </c>
    </row>
    <row r="24" customFormat="false" ht="12.75" hidden="false" customHeight="false" outlineLevel="0" collapsed="false">
      <c r="C24" s="73"/>
      <c r="D24" s="0" t="n">
        <v>13</v>
      </c>
      <c r="E24" s="175"/>
      <c r="F24" s="116"/>
      <c r="G24" s="0" t="n">
        <v>13</v>
      </c>
      <c r="H24" s="129" t="n">
        <v>57</v>
      </c>
      <c r="I24" s="169" t="n">
        <v>50</v>
      </c>
    </row>
    <row r="25" customFormat="false" ht="12.75" hidden="false" customHeight="false" outlineLevel="0" collapsed="false">
      <c r="C25" s="73"/>
      <c r="D25" s="0" t="n">
        <v>14</v>
      </c>
      <c r="E25" s="175"/>
      <c r="F25" s="116"/>
      <c r="G25" s="0" t="n">
        <v>14</v>
      </c>
      <c r="H25" s="129" t="n">
        <v>58</v>
      </c>
      <c r="I25" s="169" t="n">
        <v>50</v>
      </c>
    </row>
    <row r="26" customFormat="false" ht="12.75" hidden="false" customHeight="false" outlineLevel="0" collapsed="false">
      <c r="C26" s="73"/>
      <c r="D26" s="0" t="n">
        <v>15</v>
      </c>
      <c r="E26" s="175"/>
      <c r="F26" s="116"/>
      <c r="G26" s="0" t="n">
        <v>15</v>
      </c>
      <c r="H26" s="129" t="n">
        <v>55</v>
      </c>
      <c r="I26" s="169" t="n">
        <v>50</v>
      </c>
    </row>
    <row r="27" customFormat="false" ht="12.75" hidden="false" customHeight="false" outlineLevel="0" collapsed="false">
      <c r="C27" s="73"/>
      <c r="D27" s="0" t="n">
        <v>16</v>
      </c>
      <c r="E27" s="175"/>
      <c r="F27" s="116"/>
      <c r="G27" s="0" t="n">
        <v>16</v>
      </c>
      <c r="H27" s="129" t="n">
        <v>52</v>
      </c>
      <c r="I27" s="169" t="n">
        <v>50</v>
      </c>
    </row>
    <row r="28" customFormat="false" ht="12.75" hidden="false" customHeight="false" outlineLevel="0" collapsed="false">
      <c r="C28" s="73"/>
      <c r="D28" s="0" t="n">
        <v>17</v>
      </c>
      <c r="E28" s="115"/>
      <c r="F28" s="116"/>
      <c r="G28" s="0" t="n">
        <v>17</v>
      </c>
      <c r="H28" s="129" t="n">
        <v>44</v>
      </c>
      <c r="I28" s="169" t="n">
        <v>50</v>
      </c>
    </row>
    <row r="29" customFormat="false" ht="12.75" hidden="false" customHeight="false" outlineLevel="0" collapsed="false">
      <c r="C29" s="73"/>
      <c r="D29" s="0" t="n">
        <v>18</v>
      </c>
      <c r="E29" s="115"/>
      <c r="F29" s="116"/>
      <c r="G29" s="0" t="n">
        <v>18</v>
      </c>
      <c r="H29" s="129" t="n">
        <v>41</v>
      </c>
      <c r="I29" s="169" t="n">
        <v>50</v>
      </c>
    </row>
    <row r="30" customFormat="false" ht="12.75" hidden="false" customHeight="false" outlineLevel="0" collapsed="false">
      <c r="C30" s="73"/>
      <c r="D30" s="0" t="n">
        <v>19</v>
      </c>
      <c r="E30" s="115"/>
      <c r="F30" s="116"/>
      <c r="G30" s="0" t="n">
        <v>19</v>
      </c>
      <c r="H30" s="129" t="n">
        <v>43</v>
      </c>
      <c r="I30" s="169" t="n">
        <v>50</v>
      </c>
    </row>
    <row r="31" customFormat="false" ht="12.75" hidden="false" customHeight="false" outlineLevel="0" collapsed="false">
      <c r="C31" s="73"/>
      <c r="D31" s="0" t="n">
        <v>20</v>
      </c>
      <c r="E31" s="115"/>
      <c r="F31" s="116"/>
      <c r="G31" s="0" t="n">
        <v>20</v>
      </c>
      <c r="H31" s="131"/>
      <c r="I31" s="122"/>
    </row>
    <row r="32" customFormat="false" ht="12.75" hidden="false" customHeight="false" outlineLevel="0" collapsed="false">
      <c r="C32" s="73"/>
      <c r="E32" s="110"/>
      <c r="F32" s="111"/>
      <c r="H32" s="77" t="n">
        <f aca="false">AVERAGE(H12:H30)</f>
        <v>52.2368421052632</v>
      </c>
      <c r="I32" s="132" t="n">
        <f aca="false">SUM(I12:I30)</f>
        <v>950</v>
      </c>
    </row>
    <row r="33" customFormat="false" ht="12.75" hidden="false" customHeight="false" outlineLevel="0" collapsed="false">
      <c r="C33" s="73"/>
      <c r="E33" s="77" t="n">
        <f aca="false">AVERAGE(E12:E31)</f>
        <v>55.6111111111111</v>
      </c>
      <c r="F33" s="105" t="n">
        <f aca="false">SUM(F11:F31)</f>
        <v>450</v>
      </c>
      <c r="H33" s="129"/>
      <c r="I33" s="169"/>
    </row>
    <row r="34" customFormat="false" ht="12.75" hidden="false" customHeight="false" outlineLevel="0" collapsed="false">
      <c r="C34" s="73"/>
      <c r="E34" s="115"/>
      <c r="F34" s="116"/>
      <c r="H34" s="129"/>
      <c r="I34" s="169"/>
    </row>
    <row r="35" customFormat="false" ht="12.75" hidden="false" customHeight="false" outlineLevel="0" collapsed="false">
      <c r="C35" s="73"/>
      <c r="E35" s="115"/>
      <c r="F35" s="116"/>
      <c r="H35" s="129"/>
      <c r="I35" s="169"/>
    </row>
    <row r="36" customFormat="false" ht="12.75" hidden="false" customHeight="false" outlineLevel="0" collapsed="false">
      <c r="C36" s="73"/>
      <c r="H36" s="129"/>
      <c r="I36" s="169"/>
    </row>
    <row r="37" customFormat="false" ht="47.25" hidden="false" customHeight="true" outlineLevel="0" collapsed="false">
      <c r="C37" s="73"/>
      <c r="E37" s="115"/>
      <c r="F37" s="116"/>
      <c r="H37" s="129"/>
      <c r="I37" s="169"/>
      <c r="J37" s="58"/>
    </row>
    <row r="38" customFormat="false" ht="12.75" hidden="false" customHeight="false" outlineLevel="0" collapsed="false">
      <c r="C38" s="73"/>
      <c r="H38" s="129"/>
      <c r="I38" s="169"/>
    </row>
    <row r="39" customFormat="false" ht="13.5" hidden="false" customHeight="false" outlineLevel="0" collapsed="false">
      <c r="C39" s="73" t="s">
        <v>44</v>
      </c>
      <c r="D39" s="82" t="n">
        <f aca="false">-(E33*F33)*16</f>
        <v>-400400</v>
      </c>
    </row>
    <row r="40" customFormat="false" ht="12.75" hidden="false" customHeight="false" outlineLevel="0" collapsed="false">
      <c r="C40" s="73" t="s">
        <v>45</v>
      </c>
      <c r="D40" s="85" t="n">
        <f aca="false">(H32*I32)*16</f>
        <v>794000</v>
      </c>
      <c r="J40" s="78"/>
      <c r="K40" s="79"/>
    </row>
    <row r="41" customFormat="false" ht="12.75" hidden="false" customHeight="false" outlineLevel="0" collapsed="false">
      <c r="C41" s="73"/>
      <c r="D41" s="74" t="n">
        <f aca="false">D40+D39</f>
        <v>393600</v>
      </c>
      <c r="H41" s="130"/>
      <c r="I41" s="116"/>
      <c r="J41" s="80" t="s">
        <v>33</v>
      </c>
      <c r="K41" s="81"/>
    </row>
    <row r="42" customFormat="false" ht="16.5" hidden="false" customHeight="false" outlineLevel="0" collapsed="false">
      <c r="C42" s="73"/>
      <c r="D42" s="74"/>
      <c r="E42" s="74"/>
      <c r="H42" s="130"/>
      <c r="I42" s="116"/>
      <c r="J42" s="83" t="n">
        <f aca="false">D41+H53</f>
        <v>-31360</v>
      </c>
      <c r="K42" s="84"/>
    </row>
    <row r="43" customFormat="false" ht="41.25" hidden="false" customHeight="true" outlineLevel="0" collapsed="false">
      <c r="C43" s="73"/>
      <c r="D43" s="82" t="s">
        <v>38</v>
      </c>
      <c r="E43" s="0" t="n">
        <v>400</v>
      </c>
      <c r="G43" s="170" t="n">
        <f aca="false">E3</f>
        <v>53.32</v>
      </c>
    </row>
    <row r="44" customFormat="false" ht="15.75" hidden="false" customHeight="false" outlineLevel="0" collapsed="false">
      <c r="C44" s="50" t="s">
        <v>63</v>
      </c>
      <c r="D44" s="46" t="s">
        <v>138</v>
      </c>
      <c r="E44" s="0" t="n">
        <v>250</v>
      </c>
      <c r="G44" s="41" t="n">
        <f aca="false">E3-0.25</f>
        <v>53.07</v>
      </c>
      <c r="H44" s="129"/>
      <c r="I44" s="95"/>
    </row>
    <row r="45" customFormat="false" ht="12.75" hidden="false" customHeight="false" outlineLevel="0" collapsed="false">
      <c r="C45" s="73"/>
      <c r="D45" s="46" t="s">
        <v>31</v>
      </c>
      <c r="E45" s="60" t="n">
        <v>-150</v>
      </c>
      <c r="F45" s="60"/>
      <c r="G45" s="113" t="n">
        <f aca="false">E3+0.25</f>
        <v>53.57</v>
      </c>
      <c r="H45" s="115"/>
      <c r="I45" s="116"/>
    </row>
    <row r="46" customFormat="false" ht="12" hidden="false" customHeight="true" outlineLevel="0" collapsed="false">
      <c r="C46" s="73"/>
      <c r="E46" s="0" t="n">
        <f aca="false">SUM(E43:E45)</f>
        <v>500</v>
      </c>
      <c r="H46" s="115"/>
      <c r="I46" s="116"/>
    </row>
    <row r="47" customFormat="false" ht="12.75" hidden="false" customHeight="true" outlineLevel="0" collapsed="false">
      <c r="C47" s="73"/>
      <c r="H47" s="115"/>
      <c r="I47" s="116"/>
    </row>
    <row r="48" customFormat="false" ht="15.75" hidden="false" customHeight="true" outlineLevel="0" collapsed="false">
      <c r="C48" s="73"/>
      <c r="H48" s="115"/>
      <c r="I48" s="116"/>
    </row>
    <row r="49" customFormat="false" ht="12.75" hidden="false" customHeight="false" outlineLevel="0" collapsed="false">
      <c r="H49" s="115"/>
      <c r="I49" s="116"/>
    </row>
    <row r="50" customFormat="false" ht="12.75" hidden="false" customHeight="false" outlineLevel="0" collapsed="false">
      <c r="C50" s="37"/>
      <c r="H50" s="115" t="n">
        <f aca="false">(G43*-E43)*16</f>
        <v>-341248</v>
      </c>
      <c r="I50" s="116"/>
    </row>
    <row r="51" customFormat="false" ht="12.75" hidden="false" customHeight="false" outlineLevel="0" collapsed="false">
      <c r="B51" s="37"/>
      <c r="H51" s="74" t="n">
        <f aca="false">(G44*E44)*-16</f>
        <v>-212280</v>
      </c>
      <c r="I51" s="116"/>
    </row>
    <row r="52" customFormat="false" ht="12.75" hidden="false" customHeight="false" outlineLevel="0" collapsed="false">
      <c r="H52" s="75" t="n">
        <f aca="false">(G45*-E45)*16</f>
        <v>128568</v>
      </c>
    </row>
    <row r="53" customFormat="false" ht="12.75" hidden="false" customHeight="false" outlineLevel="0" collapsed="false">
      <c r="B53" s="74"/>
      <c r="H53" s="74" t="n">
        <f aca="false">SUM(H50:H52)</f>
        <v>-424960</v>
      </c>
    </row>
    <row r="54" customFormat="false" ht="12.75" hidden="false" customHeight="false" outlineLevel="0" collapsed="false">
      <c r="B54" s="74"/>
    </row>
    <row r="55" customFormat="false" ht="12.75" hidden="false" customHeight="false" outlineLevel="0" collapsed="false">
      <c r="A55" s="37"/>
      <c r="B55" s="156"/>
      <c r="D55" s="157"/>
    </row>
    <row r="56" customFormat="false" ht="13.5" hidden="false" customHeight="true" outlineLevel="0" collapsed="false">
      <c r="A56" s="37"/>
      <c r="B56" s="40"/>
    </row>
    <row r="57" customFormat="false" ht="12.75" hidden="false" customHeight="false" outlineLevel="0" collapsed="false">
      <c r="A57" s="37"/>
      <c r="B57" s="74"/>
    </row>
    <row r="58" customFormat="false" ht="12.75" hidden="false" customHeight="false" outlineLevel="0" collapsed="false">
      <c r="A58" s="37"/>
    </row>
    <row r="59" customFormat="false" ht="12.75" hidden="false" customHeight="false" outlineLevel="0" collapsed="false">
      <c r="A59" s="37"/>
    </row>
    <row r="60" customFormat="false" ht="12.75" hidden="false" customHeight="false" outlineLevel="0" collapsed="false">
      <c r="A60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N44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E13" activeCellId="0" sqref="E13:E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99"/>
    <col collapsed="false" customWidth="true" hidden="false" outlineLevel="0" max="4" min="4" style="0" width="15.56"/>
    <col collapsed="false" customWidth="true" hidden="false" outlineLevel="0" max="7" min="7" style="0" width="20.99"/>
    <col collapsed="false" customWidth="true" hidden="false" outlineLevel="0" max="9" min="9" style="0" width="11.28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C2" s="38" t="s">
        <v>23</v>
      </c>
      <c r="F2" s="37" t="s">
        <v>46</v>
      </c>
    </row>
    <row r="3" customFormat="false" ht="15.75" hidden="false" customHeight="false" outlineLevel="0" collapsed="false">
      <c r="D3" s="1" t="s">
        <v>24</v>
      </c>
      <c r="E3" s="70" t="n">
        <v>40.5</v>
      </c>
      <c r="L3" s="38" t="s">
        <v>25</v>
      </c>
    </row>
    <row r="4" customFormat="false" ht="12.75" hidden="false" customHeight="false" outlineLevel="0" collapsed="false">
      <c r="D4" s="1"/>
      <c r="E4" s="71"/>
      <c r="L4" s="95" t="s">
        <v>38</v>
      </c>
      <c r="M4" s="0" t="n">
        <v>100</v>
      </c>
    </row>
    <row r="5" customFormat="false" ht="15.75" hidden="false" customHeight="false" outlineLevel="0" collapsed="false">
      <c r="E5" s="72" t="s">
        <v>26</v>
      </c>
      <c r="F5" s="1" t="s">
        <v>27</v>
      </c>
      <c r="H5" s="72" t="s">
        <v>28</v>
      </c>
      <c r="I5" s="1" t="s">
        <v>27</v>
      </c>
      <c r="L5" s="5" t="s">
        <v>29</v>
      </c>
      <c r="M5" s="0" t="n">
        <v>100</v>
      </c>
    </row>
    <row r="6" customFormat="false" ht="15.75" hidden="false" customHeight="false" outlineLevel="0" collapsed="false">
      <c r="C6" s="73" t="s">
        <v>30</v>
      </c>
      <c r="D6" s="0" t="n">
        <v>1</v>
      </c>
      <c r="E6" s="87" t="n">
        <v>42</v>
      </c>
      <c r="F6" s="88" t="n">
        <v>50</v>
      </c>
      <c r="G6" s="86" t="s">
        <v>47</v>
      </c>
      <c r="H6" s="72"/>
      <c r="I6" s="1"/>
      <c r="L6" s="5" t="s">
        <v>31</v>
      </c>
      <c r="M6" s="60" t="n">
        <v>-450</v>
      </c>
      <c r="N6" s="60"/>
    </row>
    <row r="7" customFormat="false" ht="15.75" hidden="false" customHeight="false" outlineLevel="0" collapsed="false">
      <c r="C7" s="73"/>
      <c r="D7" s="0" t="n">
        <v>2</v>
      </c>
      <c r="E7" s="87" t="n">
        <v>42</v>
      </c>
      <c r="F7" s="88" t="n">
        <v>50</v>
      </c>
      <c r="G7" s="86" t="s">
        <v>47</v>
      </c>
      <c r="H7" s="72"/>
      <c r="I7" s="1"/>
      <c r="M7" s="58"/>
      <c r="N7" s="58"/>
    </row>
    <row r="8" customFormat="false" ht="12.75" hidden="false" customHeight="false" outlineLevel="0" collapsed="false">
      <c r="C8" s="73"/>
      <c r="D8" s="0" t="n">
        <v>3</v>
      </c>
      <c r="E8" s="87" t="n">
        <v>42</v>
      </c>
      <c r="F8" s="88" t="n">
        <v>50</v>
      </c>
      <c r="G8" s="86" t="s">
        <v>47</v>
      </c>
      <c r="H8" s="87" t="n">
        <v>42</v>
      </c>
      <c r="I8" s="88" t="n">
        <v>50</v>
      </c>
      <c r="J8" s="86" t="s">
        <v>47</v>
      </c>
      <c r="M8" s="0" t="n">
        <f aca="false">SUM(M4:M7)</f>
        <v>-250</v>
      </c>
      <c r="N8" s="104" t="s">
        <v>48</v>
      </c>
    </row>
    <row r="9" customFormat="false" ht="12.75" hidden="false" customHeight="false" outlineLevel="0" collapsed="false">
      <c r="C9" s="73"/>
      <c r="D9" s="0" t="n">
        <v>4</v>
      </c>
      <c r="E9" s="87" t="n">
        <v>42</v>
      </c>
      <c r="F9" s="88" t="n">
        <v>50</v>
      </c>
      <c r="G9" s="86" t="s">
        <v>47</v>
      </c>
      <c r="H9" s="87" t="n">
        <v>42</v>
      </c>
      <c r="I9" s="88" t="n">
        <v>50</v>
      </c>
      <c r="J9" s="86" t="s">
        <v>47</v>
      </c>
    </row>
    <row r="10" customFormat="false" ht="12.75" hidden="false" customHeight="false" outlineLevel="0" collapsed="false">
      <c r="C10" s="73"/>
      <c r="D10" s="0" t="n">
        <v>5</v>
      </c>
      <c r="E10" s="87" t="n">
        <v>42</v>
      </c>
      <c r="F10" s="88" t="n">
        <v>50</v>
      </c>
      <c r="G10" s="86" t="s">
        <v>47</v>
      </c>
      <c r="H10" s="87" t="n">
        <v>42</v>
      </c>
      <c r="I10" s="88" t="n">
        <v>50</v>
      </c>
      <c r="J10" s="86" t="s">
        <v>47</v>
      </c>
    </row>
    <row r="11" customFormat="false" ht="12.75" hidden="false" customHeight="false" outlineLevel="0" collapsed="false">
      <c r="C11" s="73"/>
      <c r="D11" s="0" t="n">
        <v>6</v>
      </c>
      <c r="E11" s="87" t="n">
        <v>42</v>
      </c>
      <c r="F11" s="88" t="n">
        <v>50</v>
      </c>
      <c r="G11" s="86" t="s">
        <v>47</v>
      </c>
      <c r="H11" s="87" t="n">
        <v>42</v>
      </c>
      <c r="I11" s="88" t="n">
        <v>50</v>
      </c>
      <c r="J11" s="86" t="s">
        <v>39</v>
      </c>
    </row>
    <row r="12" customFormat="false" ht="12.75" hidden="false" customHeight="false" outlineLevel="0" collapsed="false">
      <c r="C12" s="73"/>
      <c r="D12" s="0" t="n">
        <v>7</v>
      </c>
      <c r="E12" s="87" t="n">
        <v>42</v>
      </c>
      <c r="F12" s="106" t="n">
        <v>50</v>
      </c>
      <c r="G12" s="107" t="s">
        <v>47</v>
      </c>
      <c r="H12" s="77" t="n">
        <v>39</v>
      </c>
      <c r="I12" s="105" t="n">
        <v>50</v>
      </c>
    </row>
    <row r="13" customFormat="false" ht="12.75" hidden="false" customHeight="false" outlineLevel="0" collapsed="false">
      <c r="C13" s="73"/>
      <c r="D13" s="0" t="n">
        <v>8</v>
      </c>
      <c r="E13" s="108" t="n">
        <v>41.5</v>
      </c>
      <c r="F13" s="109" t="n">
        <v>50</v>
      </c>
      <c r="G13" s="107"/>
      <c r="H13" s="77" t="n">
        <v>33</v>
      </c>
      <c r="I13" s="105" t="n">
        <v>50</v>
      </c>
    </row>
    <row r="14" customFormat="false" ht="12.75" hidden="false" customHeight="false" outlineLevel="0" collapsed="false">
      <c r="C14" s="73"/>
      <c r="D14" s="0" t="n">
        <v>9</v>
      </c>
      <c r="E14" s="108" t="n">
        <v>40.5</v>
      </c>
      <c r="F14" s="109" t="n">
        <v>50</v>
      </c>
      <c r="G14" s="107"/>
      <c r="H14" s="77" t="n">
        <v>33.5</v>
      </c>
      <c r="I14" s="105" t="n">
        <v>50</v>
      </c>
    </row>
    <row r="15" customFormat="false" ht="12.75" hidden="false" customHeight="false" outlineLevel="0" collapsed="false">
      <c r="C15" s="73"/>
      <c r="D15" s="0" t="n">
        <v>10</v>
      </c>
      <c r="E15" s="108" t="n">
        <v>39</v>
      </c>
      <c r="F15" s="109" t="n">
        <v>50</v>
      </c>
      <c r="G15" s="107"/>
      <c r="H15" s="77" t="n">
        <v>42</v>
      </c>
      <c r="I15" s="105" t="n">
        <v>50</v>
      </c>
      <c r="J15" s="0" t="s">
        <v>49</v>
      </c>
    </row>
    <row r="16" customFormat="false" ht="12.75" hidden="false" customHeight="false" outlineLevel="0" collapsed="false">
      <c r="C16" s="73"/>
      <c r="D16" s="0" t="n">
        <v>11</v>
      </c>
      <c r="E16" s="108" t="n">
        <v>38.5</v>
      </c>
      <c r="F16" s="109" t="n">
        <v>50</v>
      </c>
      <c r="G16" s="107"/>
      <c r="H16" s="77"/>
      <c r="I16" s="105"/>
    </row>
    <row r="17" customFormat="false" ht="12.75" hidden="false" customHeight="false" outlineLevel="0" collapsed="false">
      <c r="C17" s="73"/>
      <c r="D17" s="0" t="n">
        <v>12</v>
      </c>
      <c r="E17" s="108" t="n">
        <v>37</v>
      </c>
      <c r="F17" s="109" t="n">
        <v>50</v>
      </c>
      <c r="G17" s="107"/>
      <c r="H17" s="77"/>
      <c r="I17" s="105"/>
    </row>
    <row r="18" customFormat="false" ht="12.75" hidden="false" customHeight="false" outlineLevel="0" collapsed="false">
      <c r="C18" s="73"/>
      <c r="D18" s="0" t="n">
        <v>13</v>
      </c>
      <c r="E18" s="108" t="n">
        <v>37</v>
      </c>
      <c r="F18" s="109" t="n">
        <v>50</v>
      </c>
      <c r="G18" s="107"/>
      <c r="H18" s="77"/>
      <c r="I18" s="105"/>
    </row>
    <row r="19" customFormat="false" ht="12.75" hidden="false" customHeight="false" outlineLevel="0" collapsed="false">
      <c r="C19" s="73"/>
      <c r="D19" s="0" t="n">
        <v>14</v>
      </c>
      <c r="E19" s="108" t="n">
        <v>38.25</v>
      </c>
      <c r="F19" s="109" t="n">
        <v>50</v>
      </c>
      <c r="G19" s="107"/>
      <c r="H19" s="77"/>
      <c r="I19" s="105"/>
    </row>
    <row r="20" customFormat="false" ht="12.75" hidden="false" customHeight="false" outlineLevel="0" collapsed="false">
      <c r="C20" s="73"/>
      <c r="D20" s="0" t="n">
        <v>15</v>
      </c>
      <c r="E20" s="108" t="n">
        <v>35</v>
      </c>
      <c r="F20" s="109" t="n">
        <v>50</v>
      </c>
      <c r="G20" s="107"/>
      <c r="H20" s="77"/>
      <c r="I20" s="105"/>
    </row>
    <row r="21" customFormat="false" ht="12.75" hidden="false" customHeight="false" outlineLevel="0" collapsed="false">
      <c r="D21" s="0" t="n">
        <v>16</v>
      </c>
      <c r="E21" s="108"/>
      <c r="F21" s="109"/>
      <c r="G21" s="107"/>
      <c r="H21" s="75"/>
      <c r="I21" s="60"/>
      <c r="J21" s="60"/>
      <c r="K21" s="60"/>
    </row>
    <row r="22" customFormat="false" ht="12.75" hidden="false" customHeight="false" outlineLevel="0" collapsed="false">
      <c r="D22" s="0" t="n">
        <v>17</v>
      </c>
      <c r="E22" s="108"/>
      <c r="F22" s="109"/>
      <c r="G22" s="107"/>
      <c r="H22" s="74" t="n">
        <f aca="false">AVERAGE(H8:H16)</f>
        <v>39.4375</v>
      </c>
      <c r="I22" s="5" t="n">
        <f aca="false">SUM(I7:I16)</f>
        <v>400</v>
      </c>
    </row>
    <row r="23" customFormat="false" ht="12.75" hidden="false" customHeight="false" outlineLevel="0" collapsed="false">
      <c r="D23" s="0" t="n">
        <v>18</v>
      </c>
      <c r="E23" s="110"/>
      <c r="F23" s="111"/>
      <c r="G23" s="112"/>
      <c r="H23" s="74"/>
    </row>
    <row r="24" customFormat="false" ht="12.75" hidden="false" customHeight="false" outlineLevel="0" collapsed="false">
      <c r="E24" s="74" t="n">
        <f aca="false">AVERAGE(E6:E23)</f>
        <v>40.05</v>
      </c>
      <c r="F24" s="5" t="n">
        <f aca="false">SUM(F6:F22)</f>
        <v>750</v>
      </c>
      <c r="H24" s="74"/>
    </row>
    <row r="25" customFormat="false" ht="12.75" hidden="false" customHeight="false" outlineLevel="0" collapsed="false">
      <c r="E25" s="74"/>
      <c r="F25" s="5"/>
      <c r="H25" s="74"/>
    </row>
    <row r="26" customFormat="false" ht="12.75" hidden="false" customHeight="false" outlineLevel="0" collapsed="false">
      <c r="E26" s="74"/>
      <c r="F26" s="5"/>
      <c r="H26" s="74"/>
    </row>
    <row r="27" customFormat="false" ht="12.75" hidden="false" customHeight="false" outlineLevel="0" collapsed="false">
      <c r="E27" s="74"/>
      <c r="F27" s="5"/>
      <c r="H27" s="74"/>
    </row>
    <row r="28" customFormat="false" ht="12.75" hidden="false" customHeight="false" outlineLevel="0" collapsed="false">
      <c r="C28" s="73" t="s">
        <v>44</v>
      </c>
      <c r="D28" s="82" t="n">
        <f aca="false">-(E24*F24)*16</f>
        <v>-480600</v>
      </c>
      <c r="H28" s="74"/>
    </row>
    <row r="29" customFormat="false" ht="12.75" hidden="false" customHeight="false" outlineLevel="0" collapsed="false">
      <c r="C29" s="73" t="s">
        <v>45</v>
      </c>
      <c r="D29" s="85" t="n">
        <f aca="false">(H22*I22)*16</f>
        <v>252400</v>
      </c>
      <c r="H29" s="74"/>
    </row>
    <row r="30" customFormat="false" ht="12.75" hidden="false" customHeight="false" outlineLevel="0" collapsed="false">
      <c r="D30" s="74" t="n">
        <f aca="false">D29+D28</f>
        <v>-228200</v>
      </c>
      <c r="H30" s="74"/>
    </row>
    <row r="31" customFormat="false" ht="13.5" hidden="false" customHeight="false" outlineLevel="0" collapsed="false">
      <c r="D31" s="74"/>
      <c r="E31" s="77"/>
    </row>
    <row r="32" customFormat="false" ht="12.75" hidden="false" customHeight="false" outlineLevel="0" collapsed="false">
      <c r="D32" s="74"/>
      <c r="E32" s="74"/>
      <c r="L32" s="78"/>
      <c r="M32" s="79"/>
    </row>
    <row r="33" customFormat="false" ht="12.75" hidden="false" customHeight="false" outlineLevel="0" collapsed="false">
      <c r="B33" s="37" t="s">
        <v>36</v>
      </c>
      <c r="C33" s="37"/>
      <c r="D33" s="46" t="s">
        <v>29</v>
      </c>
      <c r="E33" s="0" t="n">
        <f aca="false">M5</f>
        <v>100</v>
      </c>
      <c r="G33" s="41" t="n">
        <f aca="false">E3-0.25</f>
        <v>40.25</v>
      </c>
      <c r="I33" s="74" t="n">
        <f aca="false">(-G33*E33)*16</f>
        <v>-64400</v>
      </c>
      <c r="L33" s="80" t="s">
        <v>33</v>
      </c>
      <c r="M33" s="81"/>
    </row>
    <row r="34" customFormat="false" ht="16.5" hidden="false" customHeight="false" outlineLevel="0" collapsed="false">
      <c r="D34" s="46" t="s">
        <v>31</v>
      </c>
      <c r="E34" s="60" t="n">
        <f aca="false">M6</f>
        <v>-450</v>
      </c>
      <c r="F34" s="60"/>
      <c r="G34" s="113" t="n">
        <f aca="false">E3+0.25</f>
        <v>40.75</v>
      </c>
      <c r="I34" s="75" t="n">
        <f aca="false">(-G34*E34)*16</f>
        <v>293400</v>
      </c>
      <c r="L34" s="83" t="n">
        <f aca="false">I35+D30</f>
        <v>800.000000000058</v>
      </c>
      <c r="M34" s="84"/>
    </row>
    <row r="35" customFormat="false" ht="12.75" hidden="false" customHeight="false" outlineLevel="0" collapsed="false">
      <c r="E35" s="0" t="n">
        <f aca="false">E34+E33</f>
        <v>-350</v>
      </c>
      <c r="F35" s="0" t="s">
        <v>32</v>
      </c>
      <c r="I35" s="74" t="n">
        <f aca="false">SUM(I33:I34)</f>
        <v>229000</v>
      </c>
    </row>
    <row r="36" customFormat="false" ht="12.75" hidden="false" customHeight="false" outlineLevel="0" collapsed="false">
      <c r="E36" s="74"/>
    </row>
    <row r="37" customFormat="false" ht="12.75" hidden="false" customHeight="false" outlineLevel="0" collapsed="false">
      <c r="L37" s="89" t="s">
        <v>40</v>
      </c>
      <c r="M37" s="90"/>
    </row>
    <row r="38" customFormat="false" ht="15.75" hidden="false" customHeight="false" outlineLevel="0" collapsed="false">
      <c r="L38" s="91" t="n">
        <f aca="false">(FEB7!E3-FEB9!E3)*800</f>
        <v>3232</v>
      </c>
      <c r="M38" s="92"/>
    </row>
    <row r="39" customFormat="false" ht="12.75" hidden="false" customHeight="false" outlineLevel="0" collapsed="false">
      <c r="J39" s="58"/>
      <c r="L39" s="93"/>
      <c r="M39" s="94"/>
    </row>
    <row r="40" customFormat="false" ht="12.75" hidden="false" customHeight="false" outlineLevel="0" collapsed="false">
      <c r="J40" s="58"/>
    </row>
    <row r="42" customFormat="false" ht="12.75" hidden="false" customHeight="false" outlineLevel="0" collapsed="false">
      <c r="L42" s="89" t="s">
        <v>41</v>
      </c>
      <c r="M42" s="90"/>
    </row>
    <row r="43" customFormat="false" ht="15.75" hidden="false" customHeight="false" outlineLevel="0" collapsed="false">
      <c r="L43" s="91" t="n">
        <f aca="false">(FEB6!E3-FEB7!E3)*(800*2)</f>
        <v>5536</v>
      </c>
      <c r="M43" s="92"/>
    </row>
    <row r="44" customFormat="false" ht="12.75" hidden="false" customHeight="false" outlineLevel="0" collapsed="false">
      <c r="L44" s="93"/>
      <c r="M44" s="9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0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F5" activeCellId="0" sqref="F5:F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0.13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6.56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164" t="n">
        <v>37006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43.78</v>
      </c>
      <c r="L3" s="95" t="s">
        <v>38</v>
      </c>
      <c r="M3" s="0" t="n">
        <v>200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250</v>
      </c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  <c r="L5" s="5" t="s">
        <v>31</v>
      </c>
      <c r="M5" s="60" t="n">
        <v>-150</v>
      </c>
      <c r="N5" s="60"/>
    </row>
    <row r="6" customFormat="false" ht="15.75" hidden="false" customHeight="false" outlineLevel="0" collapsed="false">
      <c r="C6" s="50"/>
      <c r="E6" s="74"/>
      <c r="F6" s="5"/>
      <c r="H6" s="77"/>
      <c r="I6" s="105"/>
      <c r="M6" s="58"/>
      <c r="N6" s="58"/>
    </row>
    <row r="7" customFormat="false" ht="12.75" hidden="false" customHeight="false" outlineLevel="0" collapsed="false">
      <c r="C7" s="73"/>
      <c r="E7" s="74"/>
      <c r="F7" s="5"/>
      <c r="H7" s="77"/>
      <c r="I7" s="105"/>
      <c r="M7" s="0" t="n">
        <f aca="false">SUM(M3:M6)</f>
        <v>300</v>
      </c>
      <c r="N7" s="104" t="s">
        <v>48</v>
      </c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</row>
    <row r="11" customFormat="false" ht="12.75" hidden="false" customHeight="false" outlineLevel="0" collapsed="false">
      <c r="C11" s="73"/>
      <c r="F11" s="116"/>
      <c r="H11" s="129"/>
      <c r="I11" s="95"/>
    </row>
    <row r="12" customFormat="false" ht="12.75" hidden="false" customHeight="false" outlineLevel="0" collapsed="false">
      <c r="C12" s="73"/>
      <c r="D12" s="0" t="n">
        <v>1</v>
      </c>
      <c r="E12" s="115" t="n">
        <v>44.5</v>
      </c>
      <c r="F12" s="116" t="n">
        <v>50</v>
      </c>
      <c r="G12" s="0" t="n">
        <v>1</v>
      </c>
      <c r="H12" s="129" t="n">
        <v>45</v>
      </c>
      <c r="I12" s="169" t="n">
        <v>50</v>
      </c>
    </row>
    <row r="13" customFormat="false" ht="12.75" hidden="false" customHeight="false" outlineLevel="0" collapsed="false">
      <c r="C13" s="73"/>
      <c r="D13" s="0" t="n">
        <v>2</v>
      </c>
      <c r="E13" s="115" t="n">
        <v>43</v>
      </c>
      <c r="F13" s="116" t="n">
        <v>50</v>
      </c>
      <c r="G13" s="0" t="n">
        <v>2</v>
      </c>
      <c r="H13" s="129" t="n">
        <v>45.25</v>
      </c>
      <c r="I13" s="169" t="n">
        <v>50</v>
      </c>
    </row>
    <row r="14" customFormat="false" ht="12.75" hidden="false" customHeight="false" outlineLevel="0" collapsed="false">
      <c r="C14" s="73"/>
      <c r="D14" s="0" t="n">
        <v>3</v>
      </c>
      <c r="E14" s="115"/>
      <c r="F14" s="116"/>
      <c r="G14" s="0" t="n">
        <v>3</v>
      </c>
      <c r="H14" s="129" t="n">
        <v>43.5</v>
      </c>
      <c r="I14" s="169" t="n">
        <v>50</v>
      </c>
    </row>
    <row r="15" customFormat="false" ht="12.75" hidden="false" customHeight="false" outlineLevel="0" collapsed="false">
      <c r="C15" s="73"/>
      <c r="D15" s="0" t="n">
        <v>4</v>
      </c>
      <c r="E15" s="115"/>
      <c r="F15" s="116"/>
      <c r="G15" s="0" t="n">
        <v>4</v>
      </c>
      <c r="H15" s="129" t="n">
        <v>43.5</v>
      </c>
      <c r="I15" s="169" t="n">
        <v>50</v>
      </c>
    </row>
    <row r="16" customFormat="false" ht="12.75" hidden="false" customHeight="false" outlineLevel="0" collapsed="false">
      <c r="C16" s="73"/>
      <c r="D16" s="0" t="n">
        <v>5</v>
      </c>
      <c r="E16" s="115"/>
      <c r="F16" s="116"/>
      <c r="G16" s="0" t="n">
        <v>5</v>
      </c>
      <c r="H16" s="129" t="n">
        <v>43</v>
      </c>
      <c r="I16" s="169" t="n">
        <v>50</v>
      </c>
    </row>
    <row r="17" customFormat="false" ht="12.75" hidden="false" customHeight="false" outlineLevel="0" collapsed="false">
      <c r="C17" s="73"/>
      <c r="D17" s="0" t="n">
        <v>6</v>
      </c>
      <c r="E17" s="115"/>
      <c r="F17" s="116"/>
      <c r="G17" s="0" t="n">
        <v>6</v>
      </c>
      <c r="H17" s="129" t="n">
        <v>43</v>
      </c>
      <c r="I17" s="169" t="n">
        <v>50</v>
      </c>
    </row>
    <row r="18" customFormat="false" ht="12.75" hidden="false" customHeight="false" outlineLevel="0" collapsed="false">
      <c r="C18" s="73"/>
      <c r="D18" s="0" t="n">
        <v>7</v>
      </c>
      <c r="E18" s="115"/>
      <c r="F18" s="116"/>
      <c r="G18" s="0" t="n">
        <v>7</v>
      </c>
      <c r="H18" s="129" t="n">
        <v>43</v>
      </c>
      <c r="I18" s="169" t="n">
        <v>50</v>
      </c>
    </row>
    <row r="19" customFormat="false" ht="12.75" hidden="false" customHeight="false" outlineLevel="0" collapsed="false">
      <c r="C19" s="73"/>
      <c r="D19" s="0" t="n">
        <v>8</v>
      </c>
      <c r="E19" s="115"/>
      <c r="F19" s="116"/>
      <c r="G19" s="0" t="n">
        <v>8</v>
      </c>
      <c r="H19" s="129" t="n">
        <v>44</v>
      </c>
      <c r="I19" s="169" t="n">
        <v>50</v>
      </c>
    </row>
    <row r="20" customFormat="false" ht="12.75" hidden="false" customHeight="false" outlineLevel="0" collapsed="false">
      <c r="C20" s="73"/>
      <c r="D20" s="0" t="n">
        <v>9</v>
      </c>
      <c r="E20" s="175"/>
      <c r="F20" s="116"/>
      <c r="G20" s="0" t="n">
        <v>9</v>
      </c>
      <c r="H20" s="129"/>
      <c r="I20" s="169"/>
    </row>
    <row r="21" customFormat="false" ht="12.75" hidden="false" customHeight="false" outlineLevel="0" collapsed="false">
      <c r="C21" s="73"/>
      <c r="D21" s="0" t="n">
        <v>10</v>
      </c>
      <c r="E21" s="115"/>
      <c r="F21" s="116"/>
      <c r="G21" s="0" t="n">
        <v>10</v>
      </c>
      <c r="H21" s="129"/>
      <c r="I21" s="169"/>
    </row>
    <row r="22" customFormat="false" ht="12.75" hidden="false" customHeight="false" outlineLevel="0" collapsed="false">
      <c r="C22" s="73"/>
      <c r="D22" s="0" t="n">
        <v>11</v>
      </c>
      <c r="E22" s="175"/>
      <c r="F22" s="116"/>
      <c r="G22" s="0" t="n">
        <v>11</v>
      </c>
      <c r="H22" s="129"/>
      <c r="I22" s="169"/>
    </row>
    <row r="23" customFormat="false" ht="12.75" hidden="false" customHeight="false" outlineLevel="0" collapsed="false">
      <c r="C23" s="73"/>
      <c r="D23" s="0" t="n">
        <v>12</v>
      </c>
      <c r="E23" s="175"/>
      <c r="F23" s="116"/>
      <c r="G23" s="0" t="n">
        <v>12</v>
      </c>
      <c r="H23" s="129"/>
      <c r="I23" s="169"/>
    </row>
    <row r="24" customFormat="false" ht="12.75" hidden="false" customHeight="false" outlineLevel="0" collapsed="false">
      <c r="C24" s="73"/>
      <c r="D24" s="0" t="n">
        <v>13</v>
      </c>
      <c r="E24" s="175"/>
      <c r="F24" s="116"/>
      <c r="G24" s="0" t="n">
        <v>13</v>
      </c>
      <c r="H24" s="129"/>
      <c r="I24" s="169"/>
    </row>
    <row r="25" customFormat="false" ht="12.75" hidden="false" customHeight="false" outlineLevel="0" collapsed="false">
      <c r="C25" s="73"/>
      <c r="D25" s="0" t="n">
        <v>14</v>
      </c>
      <c r="E25" s="175"/>
      <c r="F25" s="116"/>
      <c r="G25" s="0" t="n">
        <v>14</v>
      </c>
      <c r="H25" s="129"/>
      <c r="I25" s="169"/>
    </row>
    <row r="26" customFormat="false" ht="12.75" hidden="false" customHeight="false" outlineLevel="0" collapsed="false">
      <c r="C26" s="73"/>
      <c r="D26" s="0" t="n">
        <v>15</v>
      </c>
      <c r="E26" s="175"/>
      <c r="F26" s="116"/>
      <c r="G26" s="0" t="n">
        <v>15</v>
      </c>
      <c r="H26" s="129"/>
      <c r="I26" s="169"/>
    </row>
    <row r="27" customFormat="false" ht="12.75" hidden="false" customHeight="false" outlineLevel="0" collapsed="false">
      <c r="C27" s="73"/>
      <c r="D27" s="0" t="n">
        <v>16</v>
      </c>
      <c r="E27" s="175"/>
      <c r="F27" s="116"/>
      <c r="G27" s="0" t="n">
        <v>16</v>
      </c>
      <c r="H27" s="129"/>
      <c r="I27" s="169"/>
    </row>
    <row r="28" customFormat="false" ht="12.75" hidden="false" customHeight="false" outlineLevel="0" collapsed="false">
      <c r="C28" s="73"/>
      <c r="D28" s="0" t="n">
        <v>17</v>
      </c>
      <c r="E28" s="115"/>
      <c r="F28" s="116"/>
      <c r="G28" s="0" t="n">
        <v>17</v>
      </c>
      <c r="H28" s="129"/>
      <c r="I28" s="169"/>
    </row>
    <row r="29" customFormat="false" ht="12.75" hidden="false" customHeight="false" outlineLevel="0" collapsed="false">
      <c r="C29" s="73"/>
      <c r="D29" s="0" t="n">
        <v>18</v>
      </c>
      <c r="E29" s="115"/>
      <c r="F29" s="116"/>
      <c r="G29" s="0" t="n">
        <v>18</v>
      </c>
      <c r="H29" s="129"/>
      <c r="I29" s="169"/>
    </row>
    <row r="30" customFormat="false" ht="12.75" hidden="false" customHeight="false" outlineLevel="0" collapsed="false">
      <c r="C30" s="73"/>
      <c r="D30" s="0" t="n">
        <v>19</v>
      </c>
      <c r="E30" s="115"/>
      <c r="F30" s="116"/>
      <c r="G30" s="0" t="n">
        <v>19</v>
      </c>
      <c r="H30" s="129"/>
      <c r="I30" s="169"/>
    </row>
    <row r="31" customFormat="false" ht="12.75" hidden="false" customHeight="false" outlineLevel="0" collapsed="false">
      <c r="C31" s="73"/>
      <c r="D31" s="0" t="n">
        <v>20</v>
      </c>
      <c r="E31" s="115"/>
      <c r="F31" s="116"/>
      <c r="G31" s="0" t="n">
        <v>20</v>
      </c>
      <c r="H31" s="131"/>
      <c r="I31" s="122"/>
    </row>
    <row r="32" customFormat="false" ht="12.75" hidden="false" customHeight="false" outlineLevel="0" collapsed="false">
      <c r="C32" s="73"/>
      <c r="E32" s="110"/>
      <c r="F32" s="111"/>
      <c r="H32" s="77" t="n">
        <f aca="false">AVERAGE(H12:H30)</f>
        <v>43.78125</v>
      </c>
      <c r="I32" s="132" t="n">
        <f aca="false">SUM(I12:I30)</f>
        <v>400</v>
      </c>
    </row>
    <row r="33" customFormat="false" ht="12.75" hidden="false" customHeight="false" outlineLevel="0" collapsed="false">
      <c r="C33" s="73"/>
      <c r="E33" s="77" t="n">
        <f aca="false">AVERAGE(E12:E31)</f>
        <v>43.75</v>
      </c>
      <c r="F33" s="105" t="n">
        <f aca="false">SUM(F11:F31)</f>
        <v>100</v>
      </c>
      <c r="H33" s="129"/>
      <c r="I33" s="169"/>
    </row>
    <row r="34" customFormat="false" ht="12.75" hidden="false" customHeight="false" outlineLevel="0" collapsed="false">
      <c r="C34" s="73"/>
      <c r="E34" s="115"/>
      <c r="F34" s="116"/>
      <c r="H34" s="129"/>
      <c r="I34" s="169"/>
    </row>
    <row r="35" customFormat="false" ht="12.75" hidden="false" customHeight="false" outlineLevel="0" collapsed="false">
      <c r="C35" s="73"/>
      <c r="E35" s="115"/>
      <c r="F35" s="116"/>
      <c r="H35" s="129"/>
      <c r="I35" s="169"/>
    </row>
    <row r="36" customFormat="false" ht="12.75" hidden="false" customHeight="false" outlineLevel="0" collapsed="false">
      <c r="C36" s="73"/>
      <c r="H36" s="129"/>
      <c r="I36" s="169"/>
    </row>
    <row r="37" customFormat="false" ht="47.25" hidden="false" customHeight="true" outlineLevel="0" collapsed="false">
      <c r="C37" s="73"/>
      <c r="E37" s="115"/>
      <c r="F37" s="116"/>
      <c r="H37" s="129"/>
      <c r="I37" s="169"/>
      <c r="J37" s="58"/>
    </row>
    <row r="38" customFormat="false" ht="12.75" hidden="false" customHeight="false" outlineLevel="0" collapsed="false">
      <c r="C38" s="73"/>
      <c r="H38" s="129"/>
      <c r="I38" s="169"/>
    </row>
    <row r="39" customFormat="false" ht="13.5" hidden="false" customHeight="false" outlineLevel="0" collapsed="false">
      <c r="C39" s="73" t="s">
        <v>44</v>
      </c>
      <c r="D39" s="82" t="n">
        <f aca="false">-(E33*F33)*16</f>
        <v>-70000</v>
      </c>
    </row>
    <row r="40" customFormat="false" ht="12.75" hidden="false" customHeight="false" outlineLevel="0" collapsed="false">
      <c r="C40" s="73" t="s">
        <v>45</v>
      </c>
      <c r="D40" s="85" t="n">
        <f aca="false">(H32*I32)*16</f>
        <v>280200</v>
      </c>
      <c r="J40" s="78"/>
      <c r="K40" s="79"/>
    </row>
    <row r="41" customFormat="false" ht="12.75" hidden="false" customHeight="false" outlineLevel="0" collapsed="false">
      <c r="C41" s="73"/>
      <c r="D41" s="74" t="n">
        <f aca="false">D40+D39</f>
        <v>210200</v>
      </c>
      <c r="H41" s="130"/>
      <c r="I41" s="116"/>
      <c r="J41" s="80" t="s">
        <v>33</v>
      </c>
      <c r="K41" s="81"/>
    </row>
    <row r="42" customFormat="false" ht="16.5" hidden="false" customHeight="false" outlineLevel="0" collapsed="false">
      <c r="C42" s="73"/>
      <c r="D42" s="74"/>
      <c r="E42" s="74"/>
      <c r="H42" s="130"/>
      <c r="I42" s="116"/>
      <c r="J42" s="83" t="n">
        <f aca="false">D41+H46</f>
        <v>1656</v>
      </c>
      <c r="K42" s="84"/>
    </row>
    <row r="43" customFormat="false" ht="41.25" hidden="false" customHeight="true" outlineLevel="0" collapsed="false">
      <c r="C43" s="73"/>
      <c r="D43" s="82" t="s">
        <v>38</v>
      </c>
      <c r="E43" s="0" t="n">
        <v>200</v>
      </c>
      <c r="G43" s="170" t="n">
        <f aca="false">E3</f>
        <v>43.78</v>
      </c>
      <c r="H43" s="115" t="n">
        <f aca="false">(G43*-E43)*16</f>
        <v>-140096</v>
      </c>
    </row>
    <row r="44" customFormat="false" ht="15.75" hidden="false" customHeight="false" outlineLevel="0" collapsed="false">
      <c r="C44" s="50" t="s">
        <v>63</v>
      </c>
      <c r="D44" s="46" t="s">
        <v>138</v>
      </c>
      <c r="E44" s="0" t="n">
        <v>250</v>
      </c>
      <c r="G44" s="41" t="n">
        <f aca="false">E3-0.25</f>
        <v>43.53</v>
      </c>
      <c r="H44" s="74" t="n">
        <f aca="false">(G44*E44)*-16</f>
        <v>-174120</v>
      </c>
      <c r="I44" s="95"/>
    </row>
    <row r="45" customFormat="false" ht="12.75" hidden="false" customHeight="false" outlineLevel="0" collapsed="false">
      <c r="C45" s="73"/>
      <c r="D45" s="46" t="s">
        <v>31</v>
      </c>
      <c r="E45" s="60" t="n">
        <v>-150</v>
      </c>
      <c r="F45" s="60"/>
      <c r="G45" s="113" t="n">
        <f aca="false">E3+0.25</f>
        <v>44.03</v>
      </c>
      <c r="H45" s="75" t="n">
        <f aca="false">(G45*-E45)*16</f>
        <v>105672</v>
      </c>
      <c r="I45" s="116"/>
    </row>
    <row r="46" customFormat="false" ht="12" hidden="false" customHeight="true" outlineLevel="0" collapsed="false">
      <c r="C46" s="73"/>
      <c r="E46" s="0" t="n">
        <f aca="false">SUM(E43:E45)</f>
        <v>300</v>
      </c>
      <c r="H46" s="74" t="n">
        <f aca="false">SUM(H43:H45)</f>
        <v>-208544</v>
      </c>
      <c r="I46" s="116"/>
    </row>
    <row r="47" customFormat="false" ht="12.75" hidden="false" customHeight="true" outlineLevel="0" collapsed="false">
      <c r="C47" s="73"/>
      <c r="H47" s="115"/>
      <c r="I47" s="116"/>
    </row>
    <row r="48" customFormat="false" ht="15.75" hidden="false" customHeight="true" outlineLevel="0" collapsed="false">
      <c r="C48" s="73"/>
      <c r="H48" s="115"/>
      <c r="I48" s="116"/>
    </row>
    <row r="49" customFormat="false" ht="12.75" hidden="false" customHeight="false" outlineLevel="0" collapsed="false">
      <c r="H49" s="115"/>
      <c r="I49" s="116"/>
    </row>
    <row r="50" customFormat="false" ht="12.75" hidden="false" customHeight="false" outlineLevel="0" collapsed="false">
      <c r="C50" s="37"/>
      <c r="I50" s="116"/>
    </row>
    <row r="51" customFormat="false" ht="12.75" hidden="false" customHeight="false" outlineLevel="0" collapsed="false">
      <c r="B51" s="37"/>
      <c r="I51" s="116"/>
    </row>
    <row r="53" customFormat="false" ht="12.75" hidden="false" customHeight="false" outlineLevel="0" collapsed="false">
      <c r="B53" s="74"/>
    </row>
    <row r="54" customFormat="false" ht="12.75" hidden="false" customHeight="false" outlineLevel="0" collapsed="false">
      <c r="B54" s="74"/>
    </row>
    <row r="55" customFormat="false" ht="12.75" hidden="false" customHeight="false" outlineLevel="0" collapsed="false">
      <c r="A55" s="37"/>
      <c r="B55" s="156"/>
      <c r="D55" s="157"/>
    </row>
    <row r="56" customFormat="false" ht="13.5" hidden="false" customHeight="true" outlineLevel="0" collapsed="false">
      <c r="A56" s="37"/>
      <c r="B56" s="40"/>
    </row>
    <row r="57" customFormat="false" ht="12.75" hidden="false" customHeight="false" outlineLevel="0" collapsed="false">
      <c r="A57" s="37"/>
      <c r="B57" s="74"/>
    </row>
    <row r="58" customFormat="false" ht="12.75" hidden="false" customHeight="false" outlineLevel="0" collapsed="false">
      <c r="A58" s="37"/>
    </row>
    <row r="59" customFormat="false" ht="12.75" hidden="false" customHeight="false" outlineLevel="0" collapsed="false">
      <c r="A59" s="37"/>
    </row>
    <row r="60" customFormat="false" ht="12.75" hidden="false" customHeight="false" outlineLevel="0" collapsed="false">
      <c r="A60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0.13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6.56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164" t="n">
        <v>37007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49.3</v>
      </c>
      <c r="L3" s="95" t="s">
        <v>38</v>
      </c>
      <c r="M3" s="0" t="n">
        <v>100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250</v>
      </c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  <c r="L5" s="5" t="s">
        <v>31</v>
      </c>
      <c r="M5" s="60" t="n">
        <v>-150</v>
      </c>
      <c r="N5" s="60"/>
    </row>
    <row r="6" customFormat="false" ht="15.75" hidden="false" customHeight="false" outlineLevel="0" collapsed="false">
      <c r="C6" s="50"/>
      <c r="E6" s="74"/>
      <c r="F6" s="5"/>
      <c r="H6" s="77"/>
      <c r="I6" s="105"/>
      <c r="M6" s="58"/>
      <c r="N6" s="58"/>
    </row>
    <row r="7" customFormat="false" ht="12.75" hidden="false" customHeight="false" outlineLevel="0" collapsed="false">
      <c r="C7" s="73"/>
      <c r="E7" s="74"/>
      <c r="F7" s="5"/>
      <c r="H7" s="77"/>
      <c r="I7" s="105"/>
      <c r="M7" s="0" t="n">
        <f aca="false">SUM(M3:M6)</f>
        <v>200</v>
      </c>
      <c r="N7" s="104" t="s">
        <v>48</v>
      </c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</row>
    <row r="11" customFormat="false" ht="12.75" hidden="false" customHeight="false" outlineLevel="0" collapsed="false">
      <c r="C11" s="73"/>
      <c r="F11" s="116"/>
      <c r="H11" s="129"/>
      <c r="I11" s="95"/>
    </row>
    <row r="12" customFormat="false" ht="12.75" hidden="false" customHeight="false" outlineLevel="0" collapsed="false">
      <c r="C12" s="73"/>
      <c r="D12" s="0" t="n">
        <v>1</v>
      </c>
      <c r="E12" s="115" t="n">
        <v>48</v>
      </c>
      <c r="F12" s="116" t="n">
        <v>50</v>
      </c>
      <c r="G12" s="0" t="n">
        <v>1</v>
      </c>
      <c r="H12" s="129" t="n">
        <v>48</v>
      </c>
      <c r="I12" s="169" t="n">
        <v>50</v>
      </c>
    </row>
    <row r="13" customFormat="false" ht="12.75" hidden="false" customHeight="false" outlineLevel="0" collapsed="false">
      <c r="C13" s="73"/>
      <c r="D13" s="0" t="n">
        <v>2</v>
      </c>
      <c r="E13" s="115" t="n">
        <v>47.5</v>
      </c>
      <c r="F13" s="116" t="n">
        <v>50</v>
      </c>
      <c r="G13" s="0" t="n">
        <v>2</v>
      </c>
      <c r="H13" s="129" t="n">
        <v>48</v>
      </c>
      <c r="I13" s="169" t="n">
        <v>50</v>
      </c>
    </row>
    <row r="14" customFormat="false" ht="12.75" hidden="false" customHeight="false" outlineLevel="0" collapsed="false">
      <c r="C14" s="73"/>
      <c r="D14" s="0" t="n">
        <v>3</v>
      </c>
      <c r="E14" s="115" t="n">
        <v>51</v>
      </c>
      <c r="F14" s="116" t="n">
        <v>50</v>
      </c>
      <c r="G14" s="0" t="n">
        <v>3</v>
      </c>
      <c r="H14" s="129" t="n">
        <v>48</v>
      </c>
      <c r="I14" s="169" t="n">
        <v>50</v>
      </c>
    </row>
    <row r="15" customFormat="false" ht="12.75" hidden="false" customHeight="false" outlineLevel="0" collapsed="false">
      <c r="C15" s="73"/>
      <c r="D15" s="0" t="n">
        <v>4</v>
      </c>
      <c r="E15" s="115" t="n">
        <v>51</v>
      </c>
      <c r="F15" s="116" t="n">
        <v>50</v>
      </c>
      <c r="G15" s="0" t="n">
        <v>4</v>
      </c>
      <c r="H15" s="129" t="n">
        <v>48.5</v>
      </c>
      <c r="I15" s="169" t="n">
        <v>50</v>
      </c>
    </row>
    <row r="16" customFormat="false" ht="12.75" hidden="false" customHeight="false" outlineLevel="0" collapsed="false">
      <c r="C16" s="73"/>
      <c r="D16" s="0" t="n">
        <v>5</v>
      </c>
      <c r="E16" s="115"/>
      <c r="F16" s="116"/>
      <c r="G16" s="0" t="n">
        <v>5</v>
      </c>
      <c r="H16" s="129" t="n">
        <v>50</v>
      </c>
      <c r="I16" s="169" t="n">
        <v>50</v>
      </c>
    </row>
    <row r="17" customFormat="false" ht="12.75" hidden="false" customHeight="false" outlineLevel="0" collapsed="false">
      <c r="C17" s="73"/>
      <c r="D17" s="0" t="n">
        <v>6</v>
      </c>
      <c r="E17" s="115"/>
      <c r="F17" s="116"/>
      <c r="G17" s="0" t="n">
        <v>6</v>
      </c>
      <c r="H17" s="129" t="n">
        <v>53</v>
      </c>
      <c r="I17" s="169" t="n">
        <v>50</v>
      </c>
    </row>
    <row r="18" customFormat="false" ht="12.75" hidden="false" customHeight="false" outlineLevel="0" collapsed="false">
      <c r="C18" s="73"/>
      <c r="D18" s="0" t="n">
        <v>7</v>
      </c>
      <c r="E18" s="115"/>
      <c r="F18" s="116"/>
      <c r="G18" s="0" t="n">
        <v>7</v>
      </c>
      <c r="H18" s="129"/>
      <c r="I18" s="169"/>
    </row>
    <row r="19" customFormat="false" ht="12.75" hidden="false" customHeight="false" outlineLevel="0" collapsed="false">
      <c r="C19" s="73"/>
      <c r="D19" s="0" t="n">
        <v>8</v>
      </c>
      <c r="E19" s="115"/>
      <c r="F19" s="116"/>
      <c r="G19" s="0" t="n">
        <v>8</v>
      </c>
      <c r="H19" s="129"/>
      <c r="I19" s="169"/>
    </row>
    <row r="20" customFormat="false" ht="12.75" hidden="false" customHeight="false" outlineLevel="0" collapsed="false">
      <c r="C20" s="73"/>
      <c r="D20" s="0" t="n">
        <v>9</v>
      </c>
      <c r="E20" s="175"/>
      <c r="F20" s="116"/>
      <c r="G20" s="0" t="n">
        <v>9</v>
      </c>
      <c r="H20" s="129"/>
      <c r="I20" s="169"/>
    </row>
    <row r="21" customFormat="false" ht="12.75" hidden="false" customHeight="false" outlineLevel="0" collapsed="false">
      <c r="C21" s="73"/>
      <c r="D21" s="0" t="n">
        <v>10</v>
      </c>
      <c r="E21" s="115"/>
      <c r="F21" s="116"/>
      <c r="G21" s="0" t="n">
        <v>10</v>
      </c>
      <c r="H21" s="129"/>
      <c r="I21" s="169"/>
    </row>
    <row r="22" customFormat="false" ht="12.75" hidden="false" customHeight="false" outlineLevel="0" collapsed="false">
      <c r="C22" s="73"/>
      <c r="D22" s="0" t="n">
        <v>11</v>
      </c>
      <c r="E22" s="175"/>
      <c r="F22" s="116"/>
      <c r="G22" s="0" t="n">
        <v>11</v>
      </c>
      <c r="H22" s="129"/>
      <c r="I22" s="169"/>
    </row>
    <row r="23" customFormat="false" ht="12.75" hidden="false" customHeight="false" outlineLevel="0" collapsed="false">
      <c r="C23" s="73"/>
      <c r="D23" s="0" t="n">
        <v>12</v>
      </c>
      <c r="E23" s="175"/>
      <c r="F23" s="116"/>
      <c r="G23" s="0" t="n">
        <v>12</v>
      </c>
      <c r="H23" s="129"/>
      <c r="I23" s="169"/>
    </row>
    <row r="24" customFormat="false" ht="12.75" hidden="false" customHeight="false" outlineLevel="0" collapsed="false">
      <c r="C24" s="73"/>
      <c r="D24" s="0" t="n">
        <v>13</v>
      </c>
      <c r="E24" s="175"/>
      <c r="F24" s="116"/>
      <c r="G24" s="0" t="n">
        <v>13</v>
      </c>
      <c r="H24" s="129"/>
      <c r="I24" s="169"/>
    </row>
    <row r="25" customFormat="false" ht="12.75" hidden="false" customHeight="false" outlineLevel="0" collapsed="false">
      <c r="C25" s="73"/>
      <c r="D25" s="0" t="n">
        <v>14</v>
      </c>
      <c r="E25" s="175"/>
      <c r="F25" s="116"/>
      <c r="G25" s="0" t="n">
        <v>14</v>
      </c>
      <c r="H25" s="129"/>
      <c r="I25" s="169"/>
    </row>
    <row r="26" customFormat="false" ht="12.75" hidden="false" customHeight="false" outlineLevel="0" collapsed="false">
      <c r="C26" s="73"/>
      <c r="D26" s="0" t="n">
        <v>15</v>
      </c>
      <c r="E26" s="175"/>
      <c r="F26" s="116"/>
      <c r="G26" s="0" t="n">
        <v>15</v>
      </c>
      <c r="H26" s="129"/>
      <c r="I26" s="169"/>
    </row>
    <row r="27" customFormat="false" ht="12.75" hidden="false" customHeight="false" outlineLevel="0" collapsed="false">
      <c r="C27" s="73"/>
      <c r="D27" s="0" t="n">
        <v>16</v>
      </c>
      <c r="E27" s="175"/>
      <c r="F27" s="116"/>
      <c r="G27" s="0" t="n">
        <v>16</v>
      </c>
      <c r="H27" s="129"/>
      <c r="I27" s="169"/>
    </row>
    <row r="28" customFormat="false" ht="12.75" hidden="false" customHeight="false" outlineLevel="0" collapsed="false">
      <c r="C28" s="73"/>
      <c r="D28" s="0" t="n">
        <v>17</v>
      </c>
      <c r="E28" s="115"/>
      <c r="F28" s="116"/>
      <c r="G28" s="0" t="n">
        <v>17</v>
      </c>
      <c r="H28" s="129"/>
      <c r="I28" s="169"/>
    </row>
    <row r="29" customFormat="false" ht="12.75" hidden="false" customHeight="false" outlineLevel="0" collapsed="false">
      <c r="C29" s="73"/>
      <c r="D29" s="0" t="n">
        <v>18</v>
      </c>
      <c r="E29" s="115"/>
      <c r="F29" s="116"/>
      <c r="G29" s="0" t="n">
        <v>18</v>
      </c>
      <c r="H29" s="129"/>
      <c r="I29" s="169"/>
    </row>
    <row r="30" customFormat="false" ht="12.75" hidden="false" customHeight="false" outlineLevel="0" collapsed="false">
      <c r="C30" s="73"/>
      <c r="D30" s="0" t="n">
        <v>19</v>
      </c>
      <c r="E30" s="115"/>
      <c r="F30" s="116"/>
      <c r="G30" s="0" t="n">
        <v>19</v>
      </c>
      <c r="H30" s="129"/>
      <c r="I30" s="169"/>
    </row>
    <row r="31" customFormat="false" ht="12.75" hidden="false" customHeight="false" outlineLevel="0" collapsed="false">
      <c r="C31" s="73"/>
      <c r="D31" s="0" t="n">
        <v>20</v>
      </c>
      <c r="E31" s="115"/>
      <c r="F31" s="116"/>
      <c r="G31" s="0" t="n">
        <v>20</v>
      </c>
      <c r="H31" s="131"/>
      <c r="I31" s="122"/>
    </row>
    <row r="32" customFormat="false" ht="12.75" hidden="false" customHeight="false" outlineLevel="0" collapsed="false">
      <c r="C32" s="73"/>
      <c r="E32" s="110"/>
      <c r="F32" s="111"/>
      <c r="H32" s="77" t="n">
        <f aca="false">AVERAGE(H12:H30)</f>
        <v>49.25</v>
      </c>
      <c r="I32" s="132" t="n">
        <f aca="false">SUM(I12:I30)</f>
        <v>300</v>
      </c>
    </row>
    <row r="33" customFormat="false" ht="12.75" hidden="false" customHeight="false" outlineLevel="0" collapsed="false">
      <c r="C33" s="73"/>
      <c r="E33" s="77" t="n">
        <f aca="false">AVERAGE(E12:E31)</f>
        <v>49.375</v>
      </c>
      <c r="F33" s="105" t="n">
        <f aca="false">SUM(F11:F31)</f>
        <v>200</v>
      </c>
      <c r="H33" s="129"/>
      <c r="I33" s="169"/>
    </row>
    <row r="34" customFormat="false" ht="12.75" hidden="false" customHeight="false" outlineLevel="0" collapsed="false">
      <c r="C34" s="73"/>
      <c r="E34" s="115"/>
      <c r="F34" s="116"/>
      <c r="H34" s="129"/>
      <c r="I34" s="169"/>
    </row>
    <row r="35" customFormat="false" ht="12.75" hidden="false" customHeight="false" outlineLevel="0" collapsed="false">
      <c r="C35" s="73"/>
      <c r="E35" s="115"/>
      <c r="F35" s="116"/>
      <c r="H35" s="129"/>
      <c r="I35" s="169"/>
    </row>
    <row r="36" customFormat="false" ht="12.75" hidden="false" customHeight="false" outlineLevel="0" collapsed="false">
      <c r="C36" s="73"/>
      <c r="H36" s="129"/>
      <c r="I36" s="169"/>
    </row>
    <row r="37" customFormat="false" ht="47.25" hidden="false" customHeight="true" outlineLevel="0" collapsed="false">
      <c r="C37" s="73"/>
      <c r="E37" s="115"/>
      <c r="F37" s="116"/>
      <c r="H37" s="129"/>
      <c r="I37" s="169"/>
      <c r="J37" s="58"/>
    </row>
    <row r="38" customFormat="false" ht="12.75" hidden="false" customHeight="false" outlineLevel="0" collapsed="false">
      <c r="C38" s="73"/>
      <c r="H38" s="129"/>
      <c r="I38" s="169"/>
    </row>
    <row r="39" customFormat="false" ht="13.5" hidden="false" customHeight="false" outlineLevel="0" collapsed="false">
      <c r="C39" s="73" t="s">
        <v>44</v>
      </c>
      <c r="D39" s="82" t="n">
        <f aca="false">-(E33*F33)*16</f>
        <v>-158000</v>
      </c>
    </row>
    <row r="40" customFormat="false" ht="12.75" hidden="false" customHeight="false" outlineLevel="0" collapsed="false">
      <c r="C40" s="73" t="s">
        <v>45</v>
      </c>
      <c r="D40" s="85" t="n">
        <f aca="false">(H32*I32)*16</f>
        <v>236400</v>
      </c>
      <c r="J40" s="78"/>
      <c r="K40" s="79"/>
    </row>
    <row r="41" customFormat="false" ht="12.75" hidden="false" customHeight="false" outlineLevel="0" collapsed="false">
      <c r="C41" s="73"/>
      <c r="D41" s="74" t="n">
        <f aca="false">D40+D39</f>
        <v>78400</v>
      </c>
      <c r="H41" s="130"/>
      <c r="I41" s="116"/>
      <c r="J41" s="80" t="s">
        <v>33</v>
      </c>
      <c r="K41" s="81"/>
    </row>
    <row r="42" customFormat="false" ht="16.5" hidden="false" customHeight="false" outlineLevel="0" collapsed="false">
      <c r="C42" s="73"/>
      <c r="D42" s="74"/>
      <c r="E42" s="74"/>
      <c r="H42" s="130"/>
      <c r="I42" s="116"/>
      <c r="J42" s="83" t="n">
        <f aca="false">D41+H46</f>
        <v>1120</v>
      </c>
      <c r="K42" s="84"/>
    </row>
    <row r="43" customFormat="false" ht="41.25" hidden="false" customHeight="true" outlineLevel="0" collapsed="false">
      <c r="C43" s="73"/>
      <c r="D43" s="82" t="s">
        <v>38</v>
      </c>
      <c r="E43" s="0" t="n">
        <v>0</v>
      </c>
      <c r="G43" s="170" t="n">
        <f aca="false">E3</f>
        <v>49.3</v>
      </c>
      <c r="H43" s="115" t="n">
        <f aca="false">(G43*-E43)*16</f>
        <v>-0</v>
      </c>
    </row>
    <row r="44" customFormat="false" ht="15.75" hidden="false" customHeight="false" outlineLevel="0" collapsed="false">
      <c r="C44" s="50" t="s">
        <v>63</v>
      </c>
      <c r="D44" s="46" t="s">
        <v>138</v>
      </c>
      <c r="E44" s="0" t="n">
        <v>250</v>
      </c>
      <c r="G44" s="41" t="n">
        <f aca="false">E3-0.25</f>
        <v>49.05</v>
      </c>
      <c r="H44" s="74" t="n">
        <f aca="false">(G44*E44)*-16</f>
        <v>-196200</v>
      </c>
      <c r="I44" s="95"/>
    </row>
    <row r="45" customFormat="false" ht="12.75" hidden="false" customHeight="false" outlineLevel="0" collapsed="false">
      <c r="C45" s="73"/>
      <c r="D45" s="46" t="s">
        <v>31</v>
      </c>
      <c r="E45" s="60" t="n">
        <v>-150</v>
      </c>
      <c r="F45" s="60"/>
      <c r="G45" s="113" t="n">
        <f aca="false">E3+0.25</f>
        <v>49.55</v>
      </c>
      <c r="H45" s="75" t="n">
        <f aca="false">(G45*-E45)*16</f>
        <v>118920</v>
      </c>
      <c r="I45" s="116"/>
    </row>
    <row r="46" customFormat="false" ht="12" hidden="false" customHeight="true" outlineLevel="0" collapsed="false">
      <c r="C46" s="73"/>
      <c r="E46" s="0" t="n">
        <f aca="false">SUM(E43:E45)</f>
        <v>100</v>
      </c>
      <c r="H46" s="74" t="n">
        <f aca="false">SUM(H43:H45)</f>
        <v>-77280</v>
      </c>
      <c r="I46" s="116"/>
    </row>
    <row r="47" customFormat="false" ht="12.75" hidden="false" customHeight="true" outlineLevel="0" collapsed="false">
      <c r="C47" s="73"/>
      <c r="H47" s="115"/>
      <c r="I47" s="116"/>
    </row>
    <row r="48" customFormat="false" ht="15.75" hidden="false" customHeight="true" outlineLevel="0" collapsed="false">
      <c r="C48" s="73"/>
      <c r="H48" s="115"/>
      <c r="I48" s="116"/>
    </row>
    <row r="49" customFormat="false" ht="12.75" hidden="false" customHeight="false" outlineLevel="0" collapsed="false">
      <c r="H49" s="115"/>
      <c r="I49" s="116"/>
    </row>
    <row r="50" customFormat="false" ht="12.75" hidden="false" customHeight="false" outlineLevel="0" collapsed="false">
      <c r="C50" s="37"/>
      <c r="I50" s="116"/>
    </row>
    <row r="51" customFormat="false" ht="12.75" hidden="false" customHeight="false" outlineLevel="0" collapsed="false">
      <c r="B51" s="37"/>
      <c r="I51" s="116"/>
    </row>
    <row r="53" customFormat="false" ht="12.75" hidden="false" customHeight="false" outlineLevel="0" collapsed="false">
      <c r="B53" s="74"/>
    </row>
    <row r="54" customFormat="false" ht="12.75" hidden="false" customHeight="false" outlineLevel="0" collapsed="false">
      <c r="B54" s="74"/>
    </row>
    <row r="55" customFormat="false" ht="12.75" hidden="false" customHeight="false" outlineLevel="0" collapsed="false">
      <c r="A55" s="37"/>
      <c r="B55" s="156"/>
      <c r="D55" s="157"/>
    </row>
    <row r="56" customFormat="false" ht="13.5" hidden="false" customHeight="true" outlineLevel="0" collapsed="false">
      <c r="A56" s="37"/>
      <c r="B56" s="40"/>
    </row>
    <row r="57" customFormat="false" ht="12.75" hidden="false" customHeight="false" outlineLevel="0" collapsed="false">
      <c r="A57" s="37"/>
      <c r="B57" s="74"/>
    </row>
    <row r="58" customFormat="false" ht="12.75" hidden="false" customHeight="false" outlineLevel="0" collapsed="false">
      <c r="A58" s="37"/>
    </row>
    <row r="59" customFormat="false" ht="12.75" hidden="false" customHeight="false" outlineLevel="0" collapsed="false">
      <c r="A59" s="37"/>
    </row>
    <row r="60" customFormat="false" ht="12.75" hidden="false" customHeight="false" outlineLevel="0" collapsed="false">
      <c r="A60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0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G6" activeCellId="0" sqref="G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0.13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6.56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164" t="n">
        <v>37008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55.05</v>
      </c>
      <c r="L3" s="95" t="s">
        <v>38</v>
      </c>
      <c r="M3" s="0" t="n">
        <v>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250</v>
      </c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  <c r="L5" s="5" t="s">
        <v>31</v>
      </c>
      <c r="M5" s="60" t="n">
        <v>-150</v>
      </c>
      <c r="N5" s="60"/>
    </row>
    <row r="6" customFormat="false" ht="15.75" hidden="false" customHeight="false" outlineLevel="0" collapsed="false">
      <c r="C6" s="50"/>
      <c r="E6" s="74"/>
      <c r="F6" s="5"/>
      <c r="H6" s="77"/>
      <c r="I6" s="105"/>
      <c r="M6" s="58"/>
      <c r="N6" s="58"/>
    </row>
    <row r="7" customFormat="false" ht="12.75" hidden="false" customHeight="false" outlineLevel="0" collapsed="false">
      <c r="C7" s="73"/>
      <c r="E7" s="74"/>
      <c r="F7" s="5"/>
      <c r="H7" s="77"/>
      <c r="I7" s="105"/>
      <c r="M7" s="0" t="n">
        <f aca="false">SUM(M3:M6)</f>
        <v>100</v>
      </c>
      <c r="N7" s="104" t="s">
        <v>48</v>
      </c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</row>
    <row r="11" customFormat="false" ht="12.75" hidden="false" customHeight="false" outlineLevel="0" collapsed="false">
      <c r="C11" s="73"/>
      <c r="F11" s="116"/>
      <c r="H11" s="129"/>
      <c r="I11" s="95"/>
    </row>
    <row r="12" customFormat="false" ht="12.75" hidden="false" customHeight="false" outlineLevel="0" collapsed="false">
      <c r="C12" s="73"/>
      <c r="D12" s="0" t="n">
        <v>1</v>
      </c>
      <c r="E12" s="115" t="n">
        <v>52.75</v>
      </c>
      <c r="F12" s="116" t="n">
        <v>50</v>
      </c>
      <c r="G12" s="0" t="n">
        <v>1</v>
      </c>
      <c r="H12" s="129" t="n">
        <v>52.25</v>
      </c>
      <c r="I12" s="169" t="n">
        <v>50</v>
      </c>
    </row>
    <row r="13" customFormat="false" ht="12.75" hidden="false" customHeight="false" outlineLevel="0" collapsed="false">
      <c r="C13" s="73"/>
      <c r="D13" s="0" t="n">
        <v>2</v>
      </c>
      <c r="E13" s="115" t="n">
        <v>55.5</v>
      </c>
      <c r="F13" s="116" t="n">
        <v>50</v>
      </c>
      <c r="G13" s="0" t="n">
        <v>2</v>
      </c>
      <c r="H13" s="129" t="n">
        <v>53</v>
      </c>
      <c r="I13" s="169" t="n">
        <v>50</v>
      </c>
    </row>
    <row r="14" customFormat="false" ht="12.75" hidden="false" customHeight="false" outlineLevel="0" collapsed="false">
      <c r="C14" s="73"/>
      <c r="D14" s="0" t="n">
        <v>3</v>
      </c>
      <c r="E14" s="115" t="n">
        <v>59.5</v>
      </c>
      <c r="F14" s="116" t="n">
        <v>50</v>
      </c>
      <c r="G14" s="0" t="n">
        <v>3</v>
      </c>
      <c r="H14" s="129" t="n">
        <v>54.75</v>
      </c>
      <c r="I14" s="169" t="n">
        <v>50</v>
      </c>
    </row>
    <row r="15" customFormat="false" ht="12.75" hidden="false" customHeight="false" outlineLevel="0" collapsed="false">
      <c r="C15" s="73"/>
      <c r="D15" s="0" t="n">
        <v>4</v>
      </c>
      <c r="E15" s="115" t="n">
        <v>50</v>
      </c>
      <c r="F15" s="116" t="n">
        <v>50</v>
      </c>
      <c r="G15" s="0" t="n">
        <v>4</v>
      </c>
      <c r="H15" s="129" t="n">
        <v>55.5</v>
      </c>
      <c r="I15" s="169" t="n">
        <v>50</v>
      </c>
    </row>
    <row r="16" customFormat="false" ht="12.75" hidden="false" customHeight="false" outlineLevel="0" collapsed="false">
      <c r="C16" s="73"/>
      <c r="D16" s="0" t="n">
        <v>5</v>
      </c>
      <c r="E16" s="115"/>
      <c r="F16" s="116"/>
      <c r="G16" s="0" t="n">
        <v>5</v>
      </c>
      <c r="H16" s="129" t="n">
        <v>57</v>
      </c>
      <c r="I16" s="169" t="n">
        <v>50</v>
      </c>
    </row>
    <row r="17" customFormat="false" ht="12.75" hidden="false" customHeight="false" outlineLevel="0" collapsed="false">
      <c r="C17" s="73"/>
      <c r="D17" s="0" t="n">
        <v>6</v>
      </c>
      <c r="E17" s="115"/>
      <c r="F17" s="116"/>
      <c r="G17" s="0" t="n">
        <v>6</v>
      </c>
      <c r="H17" s="129" t="n">
        <v>60.25</v>
      </c>
      <c r="I17" s="169" t="n">
        <v>50</v>
      </c>
    </row>
    <row r="18" customFormat="false" ht="12.75" hidden="false" customHeight="false" outlineLevel="0" collapsed="false">
      <c r="C18" s="73"/>
      <c r="D18" s="0" t="n">
        <v>7</v>
      </c>
      <c r="E18" s="115"/>
      <c r="F18" s="116"/>
      <c r="G18" s="0" t="n">
        <v>7</v>
      </c>
      <c r="H18" s="129"/>
      <c r="I18" s="169"/>
    </row>
    <row r="19" customFormat="false" ht="12.75" hidden="false" customHeight="false" outlineLevel="0" collapsed="false">
      <c r="C19" s="73"/>
      <c r="D19" s="0" t="n">
        <v>8</v>
      </c>
      <c r="E19" s="115"/>
      <c r="F19" s="116"/>
      <c r="G19" s="0" t="n">
        <v>8</v>
      </c>
      <c r="H19" s="129"/>
      <c r="I19" s="169"/>
    </row>
    <row r="20" customFormat="false" ht="12.75" hidden="false" customHeight="false" outlineLevel="0" collapsed="false">
      <c r="C20" s="73"/>
      <c r="D20" s="0" t="n">
        <v>9</v>
      </c>
      <c r="E20" s="175"/>
      <c r="F20" s="116"/>
      <c r="G20" s="0" t="n">
        <v>9</v>
      </c>
      <c r="H20" s="129"/>
      <c r="I20" s="169"/>
    </row>
    <row r="21" customFormat="false" ht="12.75" hidden="false" customHeight="false" outlineLevel="0" collapsed="false">
      <c r="C21" s="73"/>
      <c r="D21" s="0" t="n">
        <v>10</v>
      </c>
      <c r="E21" s="115"/>
      <c r="F21" s="116"/>
      <c r="G21" s="0" t="n">
        <v>10</v>
      </c>
      <c r="H21" s="129"/>
      <c r="I21" s="169"/>
    </row>
    <row r="22" customFormat="false" ht="12.75" hidden="false" customHeight="false" outlineLevel="0" collapsed="false">
      <c r="C22" s="73"/>
      <c r="D22" s="0" t="n">
        <v>11</v>
      </c>
      <c r="E22" s="175"/>
      <c r="F22" s="116"/>
      <c r="G22" s="0" t="n">
        <v>11</v>
      </c>
      <c r="H22" s="129"/>
      <c r="I22" s="169"/>
    </row>
    <row r="23" customFormat="false" ht="12.75" hidden="false" customHeight="false" outlineLevel="0" collapsed="false">
      <c r="C23" s="73"/>
      <c r="D23" s="0" t="n">
        <v>12</v>
      </c>
      <c r="E23" s="175"/>
      <c r="F23" s="116"/>
      <c r="G23" s="0" t="n">
        <v>12</v>
      </c>
      <c r="H23" s="129"/>
      <c r="I23" s="169"/>
    </row>
    <row r="24" customFormat="false" ht="12.75" hidden="false" customHeight="false" outlineLevel="0" collapsed="false">
      <c r="C24" s="73"/>
      <c r="D24" s="0" t="n">
        <v>13</v>
      </c>
      <c r="E24" s="175"/>
      <c r="F24" s="116"/>
      <c r="G24" s="0" t="n">
        <v>13</v>
      </c>
      <c r="H24" s="129"/>
      <c r="I24" s="169"/>
    </row>
    <row r="25" customFormat="false" ht="12.75" hidden="false" customHeight="false" outlineLevel="0" collapsed="false">
      <c r="C25" s="73"/>
      <c r="D25" s="0" t="n">
        <v>14</v>
      </c>
      <c r="E25" s="175"/>
      <c r="F25" s="116"/>
      <c r="G25" s="0" t="n">
        <v>14</v>
      </c>
      <c r="H25" s="129"/>
      <c r="I25" s="169"/>
    </row>
    <row r="26" customFormat="false" ht="12.75" hidden="false" customHeight="false" outlineLevel="0" collapsed="false">
      <c r="C26" s="73"/>
      <c r="D26" s="0" t="n">
        <v>15</v>
      </c>
      <c r="E26" s="175"/>
      <c r="F26" s="116"/>
      <c r="G26" s="0" t="n">
        <v>15</v>
      </c>
      <c r="H26" s="129"/>
      <c r="I26" s="169"/>
    </row>
    <row r="27" customFormat="false" ht="12.75" hidden="false" customHeight="false" outlineLevel="0" collapsed="false">
      <c r="C27" s="73"/>
      <c r="D27" s="0" t="n">
        <v>16</v>
      </c>
      <c r="E27" s="175"/>
      <c r="F27" s="116"/>
      <c r="G27" s="0" t="n">
        <v>16</v>
      </c>
      <c r="H27" s="129"/>
      <c r="I27" s="169"/>
    </row>
    <row r="28" customFormat="false" ht="12.75" hidden="false" customHeight="false" outlineLevel="0" collapsed="false">
      <c r="C28" s="73"/>
      <c r="D28" s="0" t="n">
        <v>17</v>
      </c>
      <c r="E28" s="115"/>
      <c r="F28" s="116"/>
      <c r="G28" s="0" t="n">
        <v>17</v>
      </c>
      <c r="H28" s="129"/>
      <c r="I28" s="169"/>
    </row>
    <row r="29" customFormat="false" ht="12.75" hidden="false" customHeight="false" outlineLevel="0" collapsed="false">
      <c r="C29" s="73"/>
      <c r="D29" s="0" t="n">
        <v>18</v>
      </c>
      <c r="E29" s="115"/>
      <c r="F29" s="116"/>
      <c r="G29" s="0" t="n">
        <v>18</v>
      </c>
      <c r="H29" s="129"/>
      <c r="I29" s="169"/>
    </row>
    <row r="30" customFormat="false" ht="12.75" hidden="false" customHeight="false" outlineLevel="0" collapsed="false">
      <c r="C30" s="73"/>
      <c r="D30" s="0" t="n">
        <v>19</v>
      </c>
      <c r="E30" s="115"/>
      <c r="F30" s="116"/>
      <c r="G30" s="0" t="n">
        <v>19</v>
      </c>
      <c r="H30" s="129"/>
      <c r="I30" s="169"/>
    </row>
    <row r="31" customFormat="false" ht="12.75" hidden="false" customHeight="false" outlineLevel="0" collapsed="false">
      <c r="C31" s="73"/>
      <c r="D31" s="0" t="n">
        <v>20</v>
      </c>
      <c r="E31" s="115"/>
      <c r="F31" s="116"/>
      <c r="G31" s="0" t="n">
        <v>20</v>
      </c>
      <c r="H31" s="131"/>
      <c r="I31" s="122"/>
    </row>
    <row r="32" customFormat="false" ht="12.75" hidden="false" customHeight="false" outlineLevel="0" collapsed="false">
      <c r="C32" s="73"/>
      <c r="E32" s="110"/>
      <c r="F32" s="111"/>
      <c r="H32" s="77" t="n">
        <f aca="false">AVERAGE(H12:H30)</f>
        <v>55.4583333333333</v>
      </c>
      <c r="I32" s="132" t="n">
        <f aca="false">SUM(I12:I30)</f>
        <v>300</v>
      </c>
    </row>
    <row r="33" customFormat="false" ht="12.75" hidden="false" customHeight="false" outlineLevel="0" collapsed="false">
      <c r="C33" s="73"/>
      <c r="E33" s="77" t="n">
        <f aca="false">AVERAGE(E12:E31)</f>
        <v>54.4375</v>
      </c>
      <c r="F33" s="105" t="n">
        <f aca="false">SUM(F11:F31)</f>
        <v>200</v>
      </c>
      <c r="H33" s="129"/>
      <c r="I33" s="169"/>
    </row>
    <row r="34" customFormat="false" ht="12.75" hidden="false" customHeight="false" outlineLevel="0" collapsed="false">
      <c r="C34" s="73"/>
      <c r="E34" s="115"/>
      <c r="F34" s="116"/>
      <c r="H34" s="129"/>
      <c r="I34" s="169"/>
    </row>
    <row r="35" customFormat="false" ht="12.75" hidden="false" customHeight="false" outlineLevel="0" collapsed="false">
      <c r="C35" s="73"/>
      <c r="E35" s="115"/>
      <c r="F35" s="116"/>
      <c r="H35" s="129"/>
      <c r="I35" s="169"/>
    </row>
    <row r="36" customFormat="false" ht="12.75" hidden="false" customHeight="false" outlineLevel="0" collapsed="false">
      <c r="C36" s="73"/>
      <c r="H36" s="129"/>
      <c r="I36" s="169"/>
    </row>
    <row r="37" customFormat="false" ht="47.25" hidden="false" customHeight="true" outlineLevel="0" collapsed="false">
      <c r="C37" s="73"/>
      <c r="E37" s="115"/>
      <c r="F37" s="116"/>
      <c r="H37" s="129"/>
      <c r="I37" s="169"/>
      <c r="J37" s="58"/>
    </row>
    <row r="38" customFormat="false" ht="12.75" hidden="false" customHeight="false" outlineLevel="0" collapsed="false">
      <c r="C38" s="73"/>
      <c r="H38" s="129"/>
      <c r="I38" s="169"/>
    </row>
    <row r="39" customFormat="false" ht="13.5" hidden="false" customHeight="false" outlineLevel="0" collapsed="false">
      <c r="C39" s="73" t="s">
        <v>44</v>
      </c>
      <c r="D39" s="82" t="n">
        <f aca="false">-(E33*F33)*16</f>
        <v>-174200</v>
      </c>
    </row>
    <row r="40" customFormat="false" ht="12.75" hidden="false" customHeight="false" outlineLevel="0" collapsed="false">
      <c r="C40" s="73" t="s">
        <v>45</v>
      </c>
      <c r="D40" s="85" t="n">
        <f aca="false">(H32*I32)*16</f>
        <v>266200</v>
      </c>
      <c r="J40" s="78"/>
      <c r="K40" s="79"/>
    </row>
    <row r="41" customFormat="false" ht="12.75" hidden="false" customHeight="false" outlineLevel="0" collapsed="false">
      <c r="C41" s="73"/>
      <c r="D41" s="74" t="n">
        <f aca="false">D40+D39</f>
        <v>92000</v>
      </c>
      <c r="H41" s="130"/>
      <c r="I41" s="116"/>
      <c r="J41" s="80" t="s">
        <v>33</v>
      </c>
      <c r="K41" s="81"/>
    </row>
    <row r="42" customFormat="false" ht="16.5" hidden="false" customHeight="false" outlineLevel="0" collapsed="false">
      <c r="C42" s="73"/>
      <c r="D42" s="74"/>
      <c r="E42" s="74"/>
      <c r="H42" s="130"/>
      <c r="I42" s="116"/>
      <c r="J42" s="83" t="n">
        <f aca="false">D41+H46</f>
        <v>5520</v>
      </c>
      <c r="K42" s="84"/>
    </row>
    <row r="43" customFormat="false" ht="41.25" hidden="false" customHeight="true" outlineLevel="0" collapsed="false">
      <c r="C43" s="73"/>
      <c r="D43" s="82" t="s">
        <v>38</v>
      </c>
      <c r="E43" s="0" t="n">
        <v>0</v>
      </c>
      <c r="G43" s="170" t="n">
        <f aca="false">E3</f>
        <v>55.05</v>
      </c>
      <c r="H43" s="115" t="n">
        <f aca="false">(G43*-E43)*16</f>
        <v>-0</v>
      </c>
    </row>
    <row r="44" customFormat="false" ht="15.75" hidden="false" customHeight="false" outlineLevel="0" collapsed="false">
      <c r="C44" s="50" t="s">
        <v>63</v>
      </c>
      <c r="D44" s="46" t="s">
        <v>138</v>
      </c>
      <c r="E44" s="0" t="n">
        <v>250</v>
      </c>
      <c r="G44" s="41" t="n">
        <f aca="false">E3-0.25</f>
        <v>54.8</v>
      </c>
      <c r="H44" s="74" t="n">
        <f aca="false">(G44*E44)*-16</f>
        <v>-219200</v>
      </c>
      <c r="I44" s="95"/>
    </row>
    <row r="45" customFormat="false" ht="12.75" hidden="false" customHeight="false" outlineLevel="0" collapsed="false">
      <c r="C45" s="73"/>
      <c r="D45" s="46" t="s">
        <v>31</v>
      </c>
      <c r="E45" s="60" t="n">
        <v>-150</v>
      </c>
      <c r="F45" s="60"/>
      <c r="G45" s="113" t="n">
        <f aca="false">E3+0.25</f>
        <v>55.3</v>
      </c>
      <c r="H45" s="75" t="n">
        <f aca="false">(G45*-E45)*16</f>
        <v>132720</v>
      </c>
      <c r="I45" s="116"/>
    </row>
    <row r="46" customFormat="false" ht="12" hidden="false" customHeight="true" outlineLevel="0" collapsed="false">
      <c r="C46" s="73"/>
      <c r="E46" s="0" t="n">
        <f aca="false">SUM(E43:E45)</f>
        <v>100</v>
      </c>
      <c r="H46" s="74" t="n">
        <f aca="false">SUM(H43:H45)</f>
        <v>-86480</v>
      </c>
      <c r="I46" s="116"/>
    </row>
    <row r="47" customFormat="false" ht="12.75" hidden="false" customHeight="true" outlineLevel="0" collapsed="false">
      <c r="C47" s="73"/>
      <c r="H47" s="115"/>
      <c r="I47" s="116"/>
    </row>
    <row r="48" customFormat="false" ht="15.75" hidden="false" customHeight="true" outlineLevel="0" collapsed="false">
      <c r="C48" s="73"/>
      <c r="H48" s="115"/>
      <c r="I48" s="116"/>
    </row>
    <row r="49" customFormat="false" ht="12.75" hidden="false" customHeight="false" outlineLevel="0" collapsed="false">
      <c r="H49" s="115"/>
      <c r="I49" s="116"/>
    </row>
    <row r="50" customFormat="false" ht="12.75" hidden="false" customHeight="false" outlineLevel="0" collapsed="false">
      <c r="C50" s="37"/>
      <c r="I50" s="116"/>
    </row>
    <row r="51" customFormat="false" ht="12.75" hidden="false" customHeight="false" outlineLevel="0" collapsed="false">
      <c r="B51" s="37"/>
      <c r="I51" s="116"/>
    </row>
    <row r="53" customFormat="false" ht="12.75" hidden="false" customHeight="false" outlineLevel="0" collapsed="false">
      <c r="B53" s="74"/>
    </row>
    <row r="54" customFormat="false" ht="12.75" hidden="false" customHeight="false" outlineLevel="0" collapsed="false">
      <c r="B54" s="74"/>
    </row>
    <row r="55" customFormat="false" ht="12.75" hidden="false" customHeight="false" outlineLevel="0" collapsed="false">
      <c r="A55" s="37"/>
      <c r="B55" s="156"/>
      <c r="D55" s="157"/>
    </row>
    <row r="56" customFormat="false" ht="13.5" hidden="false" customHeight="true" outlineLevel="0" collapsed="false">
      <c r="A56" s="37"/>
      <c r="B56" s="40"/>
    </row>
    <row r="57" customFormat="false" ht="12.75" hidden="false" customHeight="false" outlineLevel="0" collapsed="false">
      <c r="A57" s="37"/>
      <c r="B57" s="74"/>
    </row>
    <row r="58" customFormat="false" ht="12.75" hidden="false" customHeight="false" outlineLevel="0" collapsed="false">
      <c r="A58" s="37"/>
    </row>
    <row r="59" customFormat="false" ht="12.75" hidden="false" customHeight="false" outlineLevel="0" collapsed="false">
      <c r="A59" s="37"/>
    </row>
    <row r="60" customFormat="false" ht="12.75" hidden="false" customHeight="false" outlineLevel="0" collapsed="false">
      <c r="A60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" activeCellId="0" sqref="G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0.13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6.56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164" t="n">
        <v>37011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73</v>
      </c>
      <c r="L3" s="95" t="s">
        <v>38</v>
      </c>
      <c r="M3" s="0" t="n">
        <v>-200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100</v>
      </c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  <c r="L5" s="5" t="s">
        <v>31</v>
      </c>
      <c r="M5" s="60" t="n">
        <v>-150</v>
      </c>
      <c r="N5" s="60"/>
    </row>
    <row r="6" customFormat="false" ht="15.75" hidden="false" customHeight="false" outlineLevel="0" collapsed="false">
      <c r="C6" s="50"/>
      <c r="E6" s="74"/>
      <c r="F6" s="5"/>
      <c r="H6" s="77"/>
      <c r="I6" s="105"/>
      <c r="M6" s="58"/>
      <c r="N6" s="58"/>
    </row>
    <row r="7" customFormat="false" ht="12.75" hidden="false" customHeight="false" outlineLevel="0" collapsed="false">
      <c r="C7" s="73"/>
      <c r="E7" s="74"/>
      <c r="F7" s="5"/>
      <c r="H7" s="77"/>
      <c r="I7" s="105"/>
      <c r="M7" s="0" t="n">
        <f aca="false">SUM(M3:M6)</f>
        <v>-250</v>
      </c>
      <c r="N7" s="104" t="s">
        <v>48</v>
      </c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</row>
    <row r="11" customFormat="false" ht="12.75" hidden="false" customHeight="false" outlineLevel="0" collapsed="false">
      <c r="C11" s="73"/>
      <c r="F11" s="116"/>
      <c r="H11" s="129"/>
      <c r="I11" s="95"/>
    </row>
    <row r="12" customFormat="false" ht="12.75" hidden="false" customHeight="false" outlineLevel="0" collapsed="false">
      <c r="C12" s="73"/>
      <c r="D12" s="0" t="n">
        <v>1</v>
      </c>
      <c r="E12" s="115" t="n">
        <v>78</v>
      </c>
      <c r="F12" s="116" t="n">
        <v>50</v>
      </c>
      <c r="G12" s="0" t="n">
        <v>1</v>
      </c>
      <c r="H12" s="129" t="n">
        <v>72</v>
      </c>
      <c r="I12" s="169" t="n">
        <v>50</v>
      </c>
    </row>
    <row r="13" customFormat="false" ht="12.75" hidden="false" customHeight="false" outlineLevel="0" collapsed="false">
      <c r="C13" s="73"/>
      <c r="D13" s="0" t="n">
        <v>2</v>
      </c>
      <c r="E13" s="115" t="n">
        <v>75</v>
      </c>
      <c r="F13" s="116" t="n">
        <v>50</v>
      </c>
      <c r="G13" s="0" t="n">
        <v>2</v>
      </c>
      <c r="H13" s="129" t="n">
        <v>75</v>
      </c>
      <c r="I13" s="169" t="n">
        <v>50</v>
      </c>
    </row>
    <row r="14" customFormat="false" ht="12.75" hidden="false" customHeight="false" outlineLevel="0" collapsed="false">
      <c r="C14" s="73"/>
      <c r="D14" s="0" t="n">
        <v>3</v>
      </c>
      <c r="E14" s="115" t="n">
        <v>74.5</v>
      </c>
      <c r="F14" s="116" t="n">
        <v>50</v>
      </c>
      <c r="G14" s="0" t="n">
        <v>3</v>
      </c>
      <c r="H14" s="129" t="n">
        <v>67</v>
      </c>
      <c r="I14" s="169" t="n">
        <v>50</v>
      </c>
    </row>
    <row r="15" customFormat="false" ht="12.75" hidden="false" customHeight="false" outlineLevel="0" collapsed="false">
      <c r="C15" s="73"/>
      <c r="D15" s="0" t="n">
        <v>4</v>
      </c>
      <c r="E15" s="115" t="n">
        <v>75</v>
      </c>
      <c r="F15" s="116" t="n">
        <v>50</v>
      </c>
      <c r="G15" s="0" t="n">
        <v>4</v>
      </c>
      <c r="H15" s="129"/>
      <c r="I15" s="169"/>
    </row>
    <row r="16" customFormat="false" ht="12.75" hidden="false" customHeight="false" outlineLevel="0" collapsed="false">
      <c r="C16" s="73"/>
      <c r="D16" s="0" t="n">
        <v>5</v>
      </c>
      <c r="E16" s="115" t="n">
        <v>73.5</v>
      </c>
      <c r="F16" s="116" t="n">
        <v>50</v>
      </c>
      <c r="G16" s="0" t="n">
        <v>5</v>
      </c>
      <c r="H16" s="129"/>
      <c r="I16" s="169"/>
    </row>
    <row r="17" customFormat="false" ht="12.75" hidden="false" customHeight="false" outlineLevel="0" collapsed="false">
      <c r="C17" s="73"/>
      <c r="D17" s="0" t="n">
        <v>6</v>
      </c>
      <c r="E17" s="115" t="n">
        <v>73</v>
      </c>
      <c r="F17" s="116" t="n">
        <v>50</v>
      </c>
      <c r="G17" s="0" t="n">
        <v>6</v>
      </c>
      <c r="H17" s="129"/>
      <c r="I17" s="169"/>
    </row>
    <row r="18" customFormat="false" ht="12.75" hidden="false" customHeight="false" outlineLevel="0" collapsed="false">
      <c r="C18" s="73"/>
      <c r="D18" s="0" t="n">
        <v>7</v>
      </c>
      <c r="E18" s="115" t="n">
        <v>70</v>
      </c>
      <c r="F18" s="116" t="n">
        <v>50</v>
      </c>
      <c r="G18" s="0" t="n">
        <v>7</v>
      </c>
      <c r="H18" s="129"/>
      <c r="I18" s="169"/>
    </row>
    <row r="19" customFormat="false" ht="12.75" hidden="false" customHeight="false" outlineLevel="0" collapsed="false">
      <c r="C19" s="73"/>
      <c r="D19" s="0" t="n">
        <v>8</v>
      </c>
      <c r="E19" s="115" t="n">
        <v>70</v>
      </c>
      <c r="F19" s="116" t="n">
        <v>50</v>
      </c>
      <c r="G19" s="0" t="n">
        <v>8</v>
      </c>
      <c r="H19" s="129"/>
      <c r="I19" s="169"/>
    </row>
    <row r="20" customFormat="false" ht="12.75" hidden="false" customHeight="false" outlineLevel="0" collapsed="false">
      <c r="C20" s="73"/>
      <c r="D20" s="0" t="n">
        <v>9</v>
      </c>
      <c r="E20" s="175"/>
      <c r="F20" s="116"/>
      <c r="G20" s="0" t="n">
        <v>9</v>
      </c>
      <c r="H20" s="129"/>
      <c r="I20" s="169"/>
    </row>
    <row r="21" customFormat="false" ht="12.75" hidden="false" customHeight="false" outlineLevel="0" collapsed="false">
      <c r="C21" s="73"/>
      <c r="D21" s="0" t="n">
        <v>10</v>
      </c>
      <c r="E21" s="115"/>
      <c r="F21" s="116"/>
      <c r="G21" s="0" t="n">
        <v>10</v>
      </c>
      <c r="H21" s="129"/>
      <c r="I21" s="169"/>
    </row>
    <row r="22" customFormat="false" ht="12.75" hidden="false" customHeight="false" outlineLevel="0" collapsed="false">
      <c r="C22" s="73"/>
      <c r="D22" s="0" t="n">
        <v>11</v>
      </c>
      <c r="E22" s="175"/>
      <c r="F22" s="116"/>
      <c r="G22" s="0" t="n">
        <v>11</v>
      </c>
      <c r="H22" s="129"/>
      <c r="I22" s="169"/>
    </row>
    <row r="23" customFormat="false" ht="12.75" hidden="false" customHeight="false" outlineLevel="0" collapsed="false">
      <c r="C23" s="73"/>
      <c r="D23" s="0" t="n">
        <v>12</v>
      </c>
      <c r="E23" s="175"/>
      <c r="F23" s="116"/>
      <c r="G23" s="0" t="n">
        <v>12</v>
      </c>
      <c r="H23" s="129"/>
      <c r="I23" s="169"/>
    </row>
    <row r="24" customFormat="false" ht="12.75" hidden="false" customHeight="false" outlineLevel="0" collapsed="false">
      <c r="C24" s="73"/>
      <c r="D24" s="0" t="n">
        <v>13</v>
      </c>
      <c r="E24" s="175"/>
      <c r="F24" s="116"/>
      <c r="G24" s="0" t="n">
        <v>13</v>
      </c>
      <c r="H24" s="129"/>
      <c r="I24" s="169"/>
    </row>
    <row r="25" customFormat="false" ht="12.75" hidden="false" customHeight="false" outlineLevel="0" collapsed="false">
      <c r="C25" s="73"/>
      <c r="D25" s="0" t="n">
        <v>14</v>
      </c>
      <c r="E25" s="175"/>
      <c r="F25" s="116"/>
      <c r="G25" s="0" t="n">
        <v>14</v>
      </c>
      <c r="H25" s="129"/>
      <c r="I25" s="169"/>
    </row>
    <row r="26" customFormat="false" ht="12.75" hidden="false" customHeight="false" outlineLevel="0" collapsed="false">
      <c r="C26" s="73"/>
      <c r="D26" s="0" t="n">
        <v>15</v>
      </c>
      <c r="E26" s="175"/>
      <c r="F26" s="116"/>
      <c r="G26" s="0" t="n">
        <v>15</v>
      </c>
      <c r="H26" s="129"/>
      <c r="I26" s="169"/>
    </row>
    <row r="27" customFormat="false" ht="12.75" hidden="false" customHeight="false" outlineLevel="0" collapsed="false">
      <c r="C27" s="73"/>
      <c r="D27" s="0" t="n">
        <v>16</v>
      </c>
      <c r="E27" s="175"/>
      <c r="F27" s="116"/>
      <c r="G27" s="0" t="n">
        <v>16</v>
      </c>
      <c r="H27" s="129"/>
      <c r="I27" s="169"/>
    </row>
    <row r="28" customFormat="false" ht="12.75" hidden="false" customHeight="false" outlineLevel="0" collapsed="false">
      <c r="C28" s="73"/>
      <c r="D28" s="0" t="n">
        <v>17</v>
      </c>
      <c r="E28" s="115"/>
      <c r="F28" s="116"/>
      <c r="G28" s="0" t="n">
        <v>17</v>
      </c>
      <c r="H28" s="129"/>
      <c r="I28" s="169"/>
    </row>
    <row r="29" customFormat="false" ht="12.75" hidden="false" customHeight="false" outlineLevel="0" collapsed="false">
      <c r="C29" s="73"/>
      <c r="D29" s="0" t="n">
        <v>18</v>
      </c>
      <c r="E29" s="115"/>
      <c r="F29" s="116"/>
      <c r="G29" s="0" t="n">
        <v>18</v>
      </c>
      <c r="H29" s="129"/>
      <c r="I29" s="169"/>
    </row>
    <row r="30" customFormat="false" ht="12.75" hidden="false" customHeight="false" outlineLevel="0" collapsed="false">
      <c r="C30" s="73"/>
      <c r="D30" s="0" t="n">
        <v>19</v>
      </c>
      <c r="E30" s="115"/>
      <c r="F30" s="116"/>
      <c r="G30" s="0" t="n">
        <v>19</v>
      </c>
      <c r="H30" s="129"/>
      <c r="I30" s="169"/>
    </row>
    <row r="31" customFormat="false" ht="12.75" hidden="false" customHeight="false" outlineLevel="0" collapsed="false">
      <c r="C31" s="73"/>
      <c r="D31" s="0" t="n">
        <v>20</v>
      </c>
      <c r="E31" s="115"/>
      <c r="F31" s="116"/>
      <c r="G31" s="0" t="n">
        <v>20</v>
      </c>
      <c r="H31" s="131"/>
      <c r="I31" s="122"/>
    </row>
    <row r="32" customFormat="false" ht="12.75" hidden="false" customHeight="false" outlineLevel="0" collapsed="false">
      <c r="C32" s="73"/>
      <c r="E32" s="110"/>
      <c r="F32" s="111"/>
      <c r="H32" s="77" t="n">
        <f aca="false">AVERAGE(H12:H30)</f>
        <v>71.3333333333333</v>
      </c>
      <c r="I32" s="132" t="n">
        <f aca="false">SUM(I12:I30)</f>
        <v>150</v>
      </c>
    </row>
    <row r="33" customFormat="false" ht="12.75" hidden="false" customHeight="false" outlineLevel="0" collapsed="false">
      <c r="C33" s="73"/>
      <c r="E33" s="77" t="n">
        <f aca="false">AVERAGE(E12:E31)</f>
        <v>73.625</v>
      </c>
      <c r="F33" s="105" t="n">
        <f aca="false">SUM(F11:F31)</f>
        <v>400</v>
      </c>
      <c r="H33" s="129"/>
      <c r="I33" s="169"/>
    </row>
    <row r="34" customFormat="false" ht="12.75" hidden="false" customHeight="false" outlineLevel="0" collapsed="false">
      <c r="C34" s="73"/>
      <c r="E34" s="115"/>
      <c r="F34" s="116"/>
      <c r="H34" s="129"/>
      <c r="I34" s="169"/>
    </row>
    <row r="35" customFormat="false" ht="12.75" hidden="false" customHeight="false" outlineLevel="0" collapsed="false">
      <c r="C35" s="73"/>
      <c r="E35" s="115"/>
      <c r="F35" s="116"/>
      <c r="H35" s="129"/>
      <c r="I35" s="169"/>
    </row>
    <row r="36" customFormat="false" ht="12.75" hidden="false" customHeight="false" outlineLevel="0" collapsed="false">
      <c r="C36" s="73"/>
      <c r="H36" s="129"/>
      <c r="I36" s="169"/>
    </row>
    <row r="37" customFormat="false" ht="47.25" hidden="false" customHeight="true" outlineLevel="0" collapsed="false">
      <c r="C37" s="73"/>
      <c r="E37" s="115"/>
      <c r="F37" s="116"/>
      <c r="H37" s="129"/>
      <c r="I37" s="169"/>
      <c r="J37" s="58"/>
    </row>
    <row r="38" customFormat="false" ht="12.75" hidden="false" customHeight="false" outlineLevel="0" collapsed="false">
      <c r="C38" s="73"/>
      <c r="H38" s="129"/>
      <c r="I38" s="169"/>
    </row>
    <row r="39" customFormat="false" ht="13.5" hidden="false" customHeight="false" outlineLevel="0" collapsed="false">
      <c r="C39" s="73" t="s">
        <v>44</v>
      </c>
      <c r="D39" s="82" t="n">
        <f aca="false">-(E33*F33)*16</f>
        <v>-471200</v>
      </c>
    </row>
    <row r="40" customFormat="false" ht="12.75" hidden="false" customHeight="false" outlineLevel="0" collapsed="false">
      <c r="C40" s="73" t="s">
        <v>45</v>
      </c>
      <c r="D40" s="85" t="n">
        <f aca="false">(H32*I32)*16</f>
        <v>171200</v>
      </c>
      <c r="J40" s="78"/>
      <c r="K40" s="79"/>
    </row>
    <row r="41" customFormat="false" ht="12.75" hidden="false" customHeight="false" outlineLevel="0" collapsed="false">
      <c r="C41" s="73"/>
      <c r="D41" s="74" t="n">
        <f aca="false">D40+D39</f>
        <v>-300000</v>
      </c>
      <c r="H41" s="130"/>
      <c r="I41" s="116"/>
      <c r="J41" s="80" t="s">
        <v>33</v>
      </c>
      <c r="K41" s="81"/>
    </row>
    <row r="42" customFormat="false" ht="16.5" hidden="false" customHeight="false" outlineLevel="0" collapsed="false">
      <c r="C42" s="73"/>
      <c r="D42" s="74"/>
      <c r="E42" s="74"/>
      <c r="H42" s="130"/>
      <c r="I42" s="116"/>
      <c r="J42" s="83" t="n">
        <f aca="false">D41+H46</f>
        <v>-7000</v>
      </c>
      <c r="K42" s="84"/>
    </row>
    <row r="43" customFormat="false" ht="41.25" hidden="false" customHeight="true" outlineLevel="0" collapsed="false">
      <c r="C43" s="73"/>
      <c r="D43" s="82" t="s">
        <v>38</v>
      </c>
      <c r="E43" s="0" t="n">
        <v>-200</v>
      </c>
      <c r="G43" s="170" t="n">
        <f aca="false">E3</f>
        <v>73</v>
      </c>
      <c r="H43" s="115" t="n">
        <f aca="false">(G43*-E43)*16</f>
        <v>233600</v>
      </c>
    </row>
    <row r="44" customFormat="false" ht="15.75" hidden="false" customHeight="false" outlineLevel="0" collapsed="false">
      <c r="C44" s="50" t="s">
        <v>63</v>
      </c>
      <c r="D44" s="46" t="s">
        <v>138</v>
      </c>
      <c r="E44" s="0" t="n">
        <v>100</v>
      </c>
      <c r="G44" s="41" t="n">
        <f aca="false">E3-0.25</f>
        <v>72.75</v>
      </c>
      <c r="H44" s="74" t="n">
        <f aca="false">(G44*E44)*-16</f>
        <v>-116400</v>
      </c>
      <c r="I44" s="95"/>
    </row>
    <row r="45" customFormat="false" ht="12.75" hidden="false" customHeight="false" outlineLevel="0" collapsed="false">
      <c r="C45" s="73"/>
      <c r="D45" s="46" t="s">
        <v>31</v>
      </c>
      <c r="E45" s="60" t="n">
        <v>-150</v>
      </c>
      <c r="F45" s="60"/>
      <c r="G45" s="113" t="n">
        <f aca="false">E3+0.25</f>
        <v>73.25</v>
      </c>
      <c r="H45" s="75" t="n">
        <f aca="false">(G45*-E45)*16</f>
        <v>175800</v>
      </c>
      <c r="I45" s="116"/>
    </row>
    <row r="46" customFormat="false" ht="12" hidden="false" customHeight="true" outlineLevel="0" collapsed="false">
      <c r="C46" s="73"/>
      <c r="E46" s="0" t="n">
        <f aca="false">SUM(E43:E45)</f>
        <v>-250</v>
      </c>
      <c r="H46" s="74" t="n">
        <f aca="false">SUM(H43:H45)</f>
        <v>293000</v>
      </c>
      <c r="I46" s="116"/>
    </row>
    <row r="47" customFormat="false" ht="12.75" hidden="false" customHeight="true" outlineLevel="0" collapsed="false">
      <c r="C47" s="73"/>
      <c r="H47" s="115"/>
      <c r="I47" s="116"/>
    </row>
    <row r="48" customFormat="false" ht="15.75" hidden="false" customHeight="true" outlineLevel="0" collapsed="false">
      <c r="C48" s="73"/>
      <c r="H48" s="115"/>
      <c r="I48" s="116"/>
    </row>
    <row r="49" customFormat="false" ht="12.75" hidden="false" customHeight="false" outlineLevel="0" collapsed="false">
      <c r="H49" s="115"/>
      <c r="I49" s="116"/>
    </row>
    <row r="50" customFormat="false" ht="12.75" hidden="false" customHeight="false" outlineLevel="0" collapsed="false">
      <c r="C50" s="37"/>
      <c r="I50" s="116"/>
    </row>
    <row r="51" customFormat="false" ht="12.75" hidden="false" customHeight="false" outlineLevel="0" collapsed="false">
      <c r="B51" s="37"/>
      <c r="I51" s="116"/>
    </row>
    <row r="53" customFormat="false" ht="12.75" hidden="false" customHeight="false" outlineLevel="0" collapsed="false">
      <c r="B53" s="74"/>
    </row>
    <row r="54" customFormat="false" ht="12.75" hidden="false" customHeight="false" outlineLevel="0" collapsed="false">
      <c r="B54" s="74"/>
    </row>
    <row r="55" customFormat="false" ht="12.75" hidden="false" customHeight="false" outlineLevel="0" collapsed="false">
      <c r="A55" s="37"/>
      <c r="B55" s="156"/>
      <c r="D55" s="157"/>
    </row>
    <row r="56" customFormat="false" ht="13.5" hidden="false" customHeight="true" outlineLevel="0" collapsed="false">
      <c r="A56" s="37"/>
      <c r="B56" s="40"/>
    </row>
    <row r="57" customFormat="false" ht="12.75" hidden="false" customHeight="false" outlineLevel="0" collapsed="false">
      <c r="A57" s="37"/>
      <c r="B57" s="74"/>
    </row>
    <row r="58" customFormat="false" ht="12.75" hidden="false" customHeight="false" outlineLevel="0" collapsed="false">
      <c r="A58" s="37"/>
    </row>
    <row r="59" customFormat="false" ht="12.75" hidden="false" customHeight="false" outlineLevel="0" collapsed="false">
      <c r="A59" s="37"/>
    </row>
    <row r="60" customFormat="false" ht="12.75" hidden="false" customHeight="false" outlineLevel="0" collapsed="false">
      <c r="A60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Q76"/>
  <sheetViews>
    <sheetView showFormulas="false" showGridLines="true" showRowColHeaders="true" showZeros="true" rightToLeft="false" tabSelected="true" showOutlineSymbols="true" defaultGridColor="true" view="normal" topLeftCell="A8" colorId="64" zoomScale="100" zoomScaleNormal="100" zoomScalePageLayoutView="100" workbookViewId="0">
      <selection pane="topLeft" activeCell="C12" activeCellId="0" sqref="C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0.13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6.56"/>
    <col collapsed="false" customWidth="true" hidden="false" outlineLevel="0" max="12" min="12" style="0" width="14.85"/>
  </cols>
  <sheetData>
    <row r="2" customFormat="false" ht="12.75" hidden="false" customHeight="false" outlineLevel="0" collapsed="false">
      <c r="D2" s="46"/>
      <c r="F2" s="164" t="n">
        <v>37012</v>
      </c>
    </row>
    <row r="3" customFormat="false" ht="12.75" hidden="false" customHeight="false" outlineLevel="0" collapsed="false">
      <c r="D3" s="1" t="s">
        <v>24</v>
      </c>
      <c r="E3" s="114" t="n">
        <f aca="false">AVERAGE(E12:E47,H12:H47)</f>
        <v>55.796511627907</v>
      </c>
    </row>
    <row r="4" customFormat="false" ht="12.75" hidden="false" customHeight="false" outlineLevel="0" collapsed="false">
      <c r="D4" s="1"/>
      <c r="E4" s="71"/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</row>
    <row r="6" customFormat="false" ht="15.75" hidden="false" customHeight="false" outlineLevel="0" collapsed="false">
      <c r="C6" s="50"/>
      <c r="E6" s="74"/>
      <c r="F6" s="5"/>
      <c r="H6" s="77"/>
      <c r="I6" s="105"/>
    </row>
    <row r="7" customFormat="false" ht="12.75" hidden="false" customHeight="false" outlineLevel="0" collapsed="false">
      <c r="C7" s="73"/>
      <c r="E7" s="74"/>
      <c r="F7" s="5"/>
      <c r="H7" s="77"/>
      <c r="I7" s="105"/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  <c r="M10" s="72"/>
      <c r="N10" s="1"/>
      <c r="P10" s="72"/>
      <c r="Q10" s="1"/>
    </row>
    <row r="11" customFormat="false" ht="12.75" hidden="false" customHeight="false" outlineLevel="0" collapsed="false">
      <c r="C11" s="73"/>
      <c r="F11" s="116"/>
      <c r="H11" s="129"/>
      <c r="I11" s="95"/>
      <c r="N11" s="116"/>
      <c r="P11" s="129"/>
      <c r="Q11" s="95"/>
    </row>
    <row r="12" customFormat="false" ht="12.75" hidden="false" customHeight="false" outlineLevel="0" collapsed="false">
      <c r="C12" s="73"/>
      <c r="D12" s="0" t="n">
        <v>1</v>
      </c>
      <c r="E12" s="115" t="n">
        <v>70</v>
      </c>
      <c r="F12" s="116" t="n">
        <v>50</v>
      </c>
      <c r="G12" s="0" t="n">
        <v>1</v>
      </c>
      <c r="H12" s="129" t="n">
        <v>67.75</v>
      </c>
      <c r="I12" s="169" t="n">
        <v>50</v>
      </c>
      <c r="M12" s="115"/>
      <c r="N12" s="116"/>
      <c r="P12" s="129"/>
      <c r="Q12" s="169"/>
    </row>
    <row r="13" customFormat="false" ht="15.75" hidden="false" customHeight="false" outlineLevel="0" collapsed="false">
      <c r="A13" s="38" t="s">
        <v>25</v>
      </c>
      <c r="D13" s="0" t="n">
        <v>2</v>
      </c>
      <c r="E13" s="115" t="n">
        <v>68</v>
      </c>
      <c r="F13" s="116" t="n">
        <v>50</v>
      </c>
      <c r="G13" s="0" t="n">
        <v>2</v>
      </c>
      <c r="H13" s="129" t="n">
        <v>68</v>
      </c>
      <c r="I13" s="169" t="n">
        <v>50</v>
      </c>
      <c r="M13" s="115"/>
      <c r="N13" s="116"/>
      <c r="P13" s="129"/>
      <c r="Q13" s="169"/>
    </row>
    <row r="14" customFormat="false" ht="12.75" hidden="false" customHeight="false" outlineLevel="0" collapsed="false">
      <c r="A14" s="95" t="s">
        <v>38</v>
      </c>
      <c r="B14" s="0" t="n">
        <v>0</v>
      </c>
      <c r="D14" s="0" t="n">
        <v>3</v>
      </c>
      <c r="E14" s="115" t="n">
        <v>64</v>
      </c>
      <c r="F14" s="116" t="n">
        <v>50</v>
      </c>
      <c r="G14" s="0" t="n">
        <v>3</v>
      </c>
      <c r="H14" s="129" t="n">
        <v>66</v>
      </c>
      <c r="I14" s="169" t="n">
        <v>50</v>
      </c>
      <c r="M14" s="115"/>
      <c r="N14" s="116"/>
      <c r="P14" s="129"/>
      <c r="Q14" s="169"/>
    </row>
    <row r="15" customFormat="false" ht="12.75" hidden="false" customHeight="false" outlineLevel="0" collapsed="false">
      <c r="A15" s="5" t="s">
        <v>148</v>
      </c>
      <c r="B15" s="0" t="n">
        <v>-50</v>
      </c>
      <c r="D15" s="0" t="n">
        <v>4</v>
      </c>
      <c r="E15" s="115" t="n">
        <v>66</v>
      </c>
      <c r="F15" s="116" t="n">
        <v>50</v>
      </c>
      <c r="G15" s="0" t="n">
        <v>4</v>
      </c>
      <c r="H15" s="129" t="n">
        <v>66.5</v>
      </c>
      <c r="I15" s="169" t="n">
        <v>50</v>
      </c>
      <c r="M15" s="115"/>
      <c r="N15" s="116"/>
      <c r="P15" s="129"/>
      <c r="Q15" s="169"/>
    </row>
    <row r="16" customFormat="false" ht="12.75" hidden="false" customHeight="false" outlineLevel="0" collapsed="false">
      <c r="A16" s="5" t="s">
        <v>31</v>
      </c>
      <c r="B16" s="60" t="n">
        <v>1100</v>
      </c>
      <c r="C16" s="60"/>
      <c r="D16" s="0" t="n">
        <v>5</v>
      </c>
      <c r="E16" s="115" t="n">
        <v>66</v>
      </c>
      <c r="F16" s="116" t="n">
        <v>50</v>
      </c>
      <c r="G16" s="0" t="n">
        <v>5</v>
      </c>
      <c r="H16" s="129" t="n">
        <v>66</v>
      </c>
      <c r="I16" s="169" t="n">
        <v>50</v>
      </c>
      <c r="M16" s="115"/>
      <c r="N16" s="116"/>
      <c r="P16" s="129"/>
      <c r="Q16" s="169"/>
    </row>
    <row r="17" customFormat="false" ht="12.75" hidden="false" customHeight="false" outlineLevel="0" collapsed="false">
      <c r="B17" s="58"/>
      <c r="C17" s="58"/>
      <c r="D17" s="0" t="n">
        <v>6</v>
      </c>
      <c r="E17" s="115" t="n">
        <v>65</v>
      </c>
      <c r="F17" s="116" t="n">
        <v>50</v>
      </c>
      <c r="G17" s="0" t="n">
        <v>6</v>
      </c>
      <c r="H17" s="129" t="n">
        <v>65</v>
      </c>
      <c r="I17" s="169" t="n">
        <v>50</v>
      </c>
      <c r="M17" s="115"/>
      <c r="N17" s="116"/>
      <c r="P17" s="129"/>
      <c r="Q17" s="169"/>
    </row>
    <row r="18" customFormat="false" ht="12.75" hidden="false" customHeight="false" outlineLevel="0" collapsed="false">
      <c r="B18" s="0" t="n">
        <f aca="false">SUM(B14:B17)</f>
        <v>1050</v>
      </c>
      <c r="C18" s="104" t="s">
        <v>48</v>
      </c>
      <c r="D18" s="0" t="n">
        <v>7</v>
      </c>
      <c r="E18" s="115" t="n">
        <v>64.5</v>
      </c>
      <c r="F18" s="116" t="n">
        <v>50</v>
      </c>
      <c r="G18" s="0" t="n">
        <v>7</v>
      </c>
      <c r="H18" s="129" t="n">
        <v>64.5</v>
      </c>
      <c r="I18" s="169" t="n">
        <v>50</v>
      </c>
      <c r="M18" s="115"/>
      <c r="N18" s="116"/>
      <c r="P18" s="129"/>
      <c r="Q18" s="169"/>
    </row>
    <row r="19" customFormat="false" ht="12.75" hidden="false" customHeight="false" outlineLevel="0" collapsed="false">
      <c r="C19" s="73"/>
      <c r="D19" s="0" t="n">
        <v>8</v>
      </c>
      <c r="E19" s="115" t="n">
        <v>63</v>
      </c>
      <c r="F19" s="116" t="n">
        <v>50</v>
      </c>
      <c r="G19" s="0" t="n">
        <v>8</v>
      </c>
      <c r="H19" s="129" t="n">
        <v>64</v>
      </c>
      <c r="I19" s="169" t="n">
        <v>50</v>
      </c>
      <c r="M19" s="115"/>
      <c r="N19" s="116"/>
      <c r="P19" s="129"/>
      <c r="Q19" s="169"/>
    </row>
    <row r="20" customFormat="false" ht="12.75" hidden="false" customHeight="false" outlineLevel="0" collapsed="false">
      <c r="C20" s="73"/>
      <c r="D20" s="0" t="n">
        <v>9</v>
      </c>
      <c r="E20" s="175" t="n">
        <v>62</v>
      </c>
      <c r="F20" s="116" t="n">
        <v>50</v>
      </c>
      <c r="G20" s="0" t="n">
        <v>9</v>
      </c>
      <c r="H20" s="129" t="n">
        <v>60</v>
      </c>
      <c r="I20" s="169" t="n">
        <v>50</v>
      </c>
      <c r="M20" s="175"/>
      <c r="N20" s="116"/>
      <c r="P20" s="129"/>
      <c r="Q20" s="169"/>
    </row>
    <row r="21" customFormat="false" ht="12.75" hidden="false" customHeight="false" outlineLevel="0" collapsed="false">
      <c r="C21" s="73"/>
      <c r="D21" s="0" t="n">
        <v>10</v>
      </c>
      <c r="E21" s="115" t="n">
        <v>58</v>
      </c>
      <c r="F21" s="116" t="n">
        <v>50</v>
      </c>
      <c r="G21" s="0" t="n">
        <v>10</v>
      </c>
      <c r="H21" s="129" t="n">
        <v>62</v>
      </c>
      <c r="I21" s="169" t="n">
        <v>50</v>
      </c>
      <c r="M21" s="115"/>
      <c r="N21" s="116"/>
      <c r="P21" s="129"/>
      <c r="Q21" s="169"/>
    </row>
    <row r="22" customFormat="false" ht="12.75" hidden="false" customHeight="false" outlineLevel="0" collapsed="false">
      <c r="C22" s="73"/>
      <c r="D22" s="0" t="n">
        <v>11</v>
      </c>
      <c r="E22" s="175" t="n">
        <v>50</v>
      </c>
      <c r="F22" s="116" t="n">
        <v>50</v>
      </c>
      <c r="G22" s="0" t="n">
        <v>11</v>
      </c>
      <c r="H22" s="129" t="n">
        <v>61</v>
      </c>
      <c r="I22" s="169" t="n">
        <v>50</v>
      </c>
      <c r="M22" s="175"/>
      <c r="N22" s="116"/>
      <c r="P22" s="129"/>
      <c r="Q22" s="169"/>
    </row>
    <row r="23" customFormat="false" ht="12.75" hidden="false" customHeight="false" outlineLevel="0" collapsed="false">
      <c r="C23" s="73"/>
      <c r="D23" s="0" t="n">
        <v>12</v>
      </c>
      <c r="E23" s="175"/>
      <c r="F23" s="116"/>
      <c r="G23" s="0" t="n">
        <v>12</v>
      </c>
      <c r="H23" s="129" t="n">
        <v>60</v>
      </c>
      <c r="I23" s="169" t="n">
        <v>50</v>
      </c>
      <c r="M23" s="175"/>
      <c r="N23" s="116"/>
      <c r="P23" s="129"/>
      <c r="Q23" s="169"/>
    </row>
    <row r="24" customFormat="false" ht="12.75" hidden="false" customHeight="false" outlineLevel="0" collapsed="false">
      <c r="C24" s="73"/>
      <c r="D24" s="0" t="n">
        <v>13</v>
      </c>
      <c r="E24" s="175"/>
      <c r="F24" s="116"/>
      <c r="G24" s="0" t="n">
        <v>13</v>
      </c>
      <c r="H24" s="129" t="n">
        <v>58</v>
      </c>
      <c r="I24" s="169" t="n">
        <v>50</v>
      </c>
      <c r="M24" s="175"/>
      <c r="N24" s="116"/>
      <c r="P24" s="129"/>
      <c r="Q24" s="169"/>
    </row>
    <row r="25" customFormat="false" ht="12.75" hidden="false" customHeight="false" outlineLevel="0" collapsed="false">
      <c r="C25" s="73"/>
      <c r="D25" s="0" t="n">
        <v>14</v>
      </c>
      <c r="E25" s="175"/>
      <c r="F25" s="116"/>
      <c r="G25" s="0" t="n">
        <v>14</v>
      </c>
      <c r="H25" s="129" t="n">
        <v>55</v>
      </c>
      <c r="I25" s="169" t="n">
        <v>50</v>
      </c>
      <c r="M25" s="175"/>
      <c r="N25" s="116"/>
      <c r="P25" s="129"/>
      <c r="Q25" s="169"/>
    </row>
    <row r="26" customFormat="false" ht="12.75" hidden="false" customHeight="false" outlineLevel="0" collapsed="false">
      <c r="C26" s="73"/>
      <c r="D26" s="0" t="n">
        <v>15</v>
      </c>
      <c r="E26" s="175"/>
      <c r="F26" s="116"/>
      <c r="G26" s="0" t="n">
        <v>15</v>
      </c>
      <c r="H26" s="129" t="n">
        <v>49</v>
      </c>
      <c r="I26" s="169" t="n">
        <v>50</v>
      </c>
      <c r="M26" s="175"/>
      <c r="N26" s="116"/>
      <c r="P26" s="129"/>
      <c r="Q26" s="169"/>
    </row>
    <row r="27" customFormat="false" ht="12.75" hidden="false" customHeight="false" outlineLevel="0" collapsed="false">
      <c r="C27" s="73"/>
      <c r="D27" s="0" t="n">
        <v>16</v>
      </c>
      <c r="E27" s="175"/>
      <c r="F27" s="116"/>
      <c r="G27" s="0" t="n">
        <v>16</v>
      </c>
      <c r="H27" s="129" t="n">
        <v>42</v>
      </c>
      <c r="I27" s="169" t="n">
        <v>50</v>
      </c>
      <c r="M27" s="175"/>
      <c r="N27" s="116"/>
      <c r="P27" s="129"/>
      <c r="Q27" s="169"/>
    </row>
    <row r="28" customFormat="false" ht="12.75" hidden="false" customHeight="false" outlineLevel="0" collapsed="false">
      <c r="C28" s="73"/>
      <c r="D28" s="0" t="n">
        <v>17</v>
      </c>
      <c r="E28" s="115"/>
      <c r="F28" s="116"/>
      <c r="G28" s="0" t="n">
        <v>17</v>
      </c>
      <c r="H28" s="129" t="n">
        <v>42</v>
      </c>
      <c r="I28" s="169" t="n">
        <v>50</v>
      </c>
      <c r="M28" s="115"/>
      <c r="N28" s="116"/>
      <c r="P28" s="129"/>
      <c r="Q28" s="169"/>
    </row>
    <row r="29" customFormat="false" ht="12.75" hidden="false" customHeight="false" outlineLevel="0" collapsed="false">
      <c r="C29" s="73"/>
      <c r="D29" s="0" t="n">
        <v>18</v>
      </c>
      <c r="E29" s="115"/>
      <c r="F29" s="116"/>
      <c r="G29" s="0" t="n">
        <v>18</v>
      </c>
      <c r="H29" s="129" t="n">
        <v>42</v>
      </c>
      <c r="I29" s="169" t="n">
        <v>50</v>
      </c>
      <c r="M29" s="115"/>
      <c r="N29" s="116"/>
      <c r="P29" s="129"/>
      <c r="Q29" s="169"/>
    </row>
    <row r="30" customFormat="false" ht="12.75" hidden="false" customHeight="false" outlineLevel="0" collapsed="false">
      <c r="C30" s="73"/>
      <c r="D30" s="0" t="n">
        <v>19</v>
      </c>
      <c r="E30" s="115"/>
      <c r="F30" s="116"/>
      <c r="G30" s="0" t="n">
        <v>19</v>
      </c>
      <c r="H30" s="129" t="n">
        <v>51</v>
      </c>
      <c r="I30" s="169" t="n">
        <v>50</v>
      </c>
      <c r="M30" s="115"/>
      <c r="N30" s="116"/>
      <c r="P30" s="129"/>
      <c r="Q30" s="169"/>
    </row>
    <row r="31" customFormat="false" ht="12.75" hidden="false" customHeight="false" outlineLevel="0" collapsed="false">
      <c r="C31" s="73"/>
      <c r="D31" s="0" t="n">
        <v>20</v>
      </c>
      <c r="E31" s="115"/>
      <c r="F31" s="116"/>
      <c r="G31" s="0" t="n">
        <v>20</v>
      </c>
      <c r="H31" s="129" t="n">
        <v>48</v>
      </c>
      <c r="I31" s="169" t="n">
        <v>50</v>
      </c>
      <c r="M31" s="115"/>
      <c r="N31" s="116"/>
      <c r="P31" s="129"/>
      <c r="Q31" s="169"/>
    </row>
    <row r="32" customFormat="false" ht="12.75" hidden="false" customHeight="false" outlineLevel="0" collapsed="false">
      <c r="C32" s="73"/>
      <c r="D32" s="0" t="n">
        <v>21</v>
      </c>
      <c r="E32" s="115"/>
      <c r="F32" s="116"/>
      <c r="G32" s="0" t="n">
        <v>21</v>
      </c>
      <c r="H32" s="129" t="n">
        <v>48</v>
      </c>
      <c r="I32" s="169" t="n">
        <v>50</v>
      </c>
      <c r="M32" s="115"/>
      <c r="N32" s="116"/>
      <c r="P32" s="129"/>
      <c r="Q32" s="169"/>
    </row>
    <row r="33" customFormat="false" ht="12.75" hidden="false" customHeight="false" outlineLevel="0" collapsed="false">
      <c r="C33" s="73"/>
      <c r="D33" s="0" t="n">
        <v>22</v>
      </c>
      <c r="E33" s="115"/>
      <c r="F33" s="116"/>
      <c r="G33" s="0" t="n">
        <v>22</v>
      </c>
      <c r="H33" s="129" t="n">
        <v>48</v>
      </c>
      <c r="I33" s="169" t="n">
        <v>50</v>
      </c>
      <c r="M33" s="115"/>
      <c r="N33" s="116"/>
      <c r="P33" s="129"/>
      <c r="Q33" s="169"/>
    </row>
    <row r="34" customFormat="false" ht="12.75" hidden="false" customHeight="false" outlineLevel="0" collapsed="false">
      <c r="C34" s="73"/>
      <c r="D34" s="0" t="n">
        <v>23</v>
      </c>
      <c r="E34" s="115"/>
      <c r="F34" s="116"/>
      <c r="G34" s="0" t="n">
        <v>23</v>
      </c>
      <c r="H34" s="129" t="n">
        <v>46.5</v>
      </c>
      <c r="I34" s="169" t="n">
        <v>50</v>
      </c>
      <c r="M34" s="115"/>
      <c r="N34" s="116"/>
      <c r="P34" s="129"/>
      <c r="Q34" s="169"/>
    </row>
    <row r="35" customFormat="false" ht="12.75" hidden="false" customHeight="false" outlineLevel="0" collapsed="false">
      <c r="C35" s="73"/>
      <c r="D35" s="0" t="n">
        <v>24</v>
      </c>
      <c r="E35" s="115"/>
      <c r="F35" s="116"/>
      <c r="G35" s="0" t="n">
        <v>24</v>
      </c>
      <c r="H35" s="129" t="n">
        <v>46.5</v>
      </c>
      <c r="I35" s="169" t="n">
        <v>50</v>
      </c>
      <c r="M35" s="115"/>
      <c r="N35" s="116"/>
      <c r="P35" s="129"/>
      <c r="Q35" s="169"/>
    </row>
    <row r="36" customFormat="false" ht="12.75" hidden="false" customHeight="false" outlineLevel="0" collapsed="false">
      <c r="C36" s="73"/>
      <c r="D36" s="0" t="n">
        <v>25</v>
      </c>
      <c r="E36" s="115"/>
      <c r="F36" s="116"/>
      <c r="G36" s="0" t="n">
        <v>25</v>
      </c>
      <c r="H36" s="129" t="n">
        <v>46.5</v>
      </c>
      <c r="I36" s="169" t="n">
        <v>50</v>
      </c>
      <c r="M36" s="115"/>
      <c r="N36" s="116"/>
      <c r="P36" s="129"/>
      <c r="Q36" s="169"/>
    </row>
    <row r="37" customFormat="false" ht="12.75" hidden="false" customHeight="false" outlineLevel="0" collapsed="false">
      <c r="C37" s="73"/>
      <c r="D37" s="0" t="n">
        <v>26</v>
      </c>
      <c r="E37" s="115"/>
      <c r="F37" s="116"/>
      <c r="G37" s="0" t="n">
        <v>26</v>
      </c>
      <c r="H37" s="129" t="n">
        <v>46.5</v>
      </c>
      <c r="I37" s="169" t="n">
        <v>50</v>
      </c>
      <c r="M37" s="115"/>
      <c r="N37" s="116"/>
      <c r="P37" s="129"/>
      <c r="Q37" s="169"/>
    </row>
    <row r="38" customFormat="false" ht="12.75" hidden="false" customHeight="false" outlineLevel="0" collapsed="false">
      <c r="C38" s="73"/>
      <c r="D38" s="0" t="n">
        <v>27</v>
      </c>
      <c r="E38" s="115"/>
      <c r="F38" s="116"/>
      <c r="G38" s="0" t="n">
        <v>27</v>
      </c>
      <c r="H38" s="129" t="n">
        <v>47</v>
      </c>
      <c r="I38" s="169" t="n">
        <v>50</v>
      </c>
      <c r="M38" s="115"/>
      <c r="N38" s="116"/>
      <c r="P38" s="129"/>
      <c r="Q38" s="169"/>
    </row>
    <row r="39" customFormat="false" ht="12.75" hidden="false" customHeight="false" outlineLevel="0" collapsed="false">
      <c r="C39" s="73"/>
      <c r="D39" s="0" t="n">
        <v>28</v>
      </c>
      <c r="E39" s="115"/>
      <c r="F39" s="116"/>
      <c r="G39" s="0" t="n">
        <v>28</v>
      </c>
      <c r="H39" s="129" t="n">
        <v>45</v>
      </c>
      <c r="I39" s="169" t="n">
        <v>50</v>
      </c>
      <c r="M39" s="115"/>
      <c r="N39" s="116"/>
      <c r="P39" s="129"/>
      <c r="Q39" s="169"/>
    </row>
    <row r="40" customFormat="false" ht="12.75" hidden="false" customHeight="false" outlineLevel="0" collapsed="false">
      <c r="C40" s="73"/>
      <c r="D40" s="0" t="n">
        <v>29</v>
      </c>
      <c r="E40" s="115"/>
      <c r="F40" s="116"/>
      <c r="G40" s="0" t="n">
        <v>29</v>
      </c>
      <c r="H40" s="129" t="n">
        <v>45</v>
      </c>
      <c r="I40" s="169" t="n">
        <v>50</v>
      </c>
      <c r="M40" s="115"/>
      <c r="N40" s="116"/>
      <c r="P40" s="129"/>
      <c r="Q40" s="169"/>
    </row>
    <row r="41" customFormat="false" ht="12.75" hidden="false" customHeight="false" outlineLevel="0" collapsed="false">
      <c r="C41" s="73"/>
      <c r="D41" s="0" t="n">
        <v>30</v>
      </c>
      <c r="E41" s="115"/>
      <c r="F41" s="116"/>
      <c r="G41" s="0" t="n">
        <v>30</v>
      </c>
      <c r="H41" s="129" t="n">
        <v>42</v>
      </c>
      <c r="I41" s="169" t="n">
        <v>50</v>
      </c>
      <c r="M41" s="115"/>
      <c r="N41" s="116"/>
      <c r="P41" s="129"/>
      <c r="Q41" s="169"/>
    </row>
    <row r="42" customFormat="false" ht="12.75" hidden="false" customHeight="false" outlineLevel="0" collapsed="false">
      <c r="C42" s="73"/>
      <c r="D42" s="0" t="n">
        <v>31</v>
      </c>
      <c r="E42" s="115"/>
      <c r="F42" s="116"/>
      <c r="G42" s="0" t="n">
        <v>31</v>
      </c>
      <c r="H42" s="129" t="n">
        <v>42</v>
      </c>
      <c r="I42" s="169" t="n">
        <v>50</v>
      </c>
      <c r="M42" s="115"/>
      <c r="N42" s="116"/>
      <c r="P42" s="129"/>
      <c r="Q42" s="169"/>
    </row>
    <row r="43" customFormat="false" ht="12.75" hidden="false" customHeight="false" outlineLevel="0" collapsed="false">
      <c r="C43" s="73"/>
      <c r="D43" s="0" t="n">
        <v>32</v>
      </c>
      <c r="E43" s="115"/>
      <c r="F43" s="116"/>
      <c r="G43" s="0" t="n">
        <v>32</v>
      </c>
      <c r="H43" s="129" t="n">
        <v>42</v>
      </c>
      <c r="I43" s="169" t="n">
        <v>50</v>
      </c>
      <c r="M43" s="115"/>
      <c r="N43" s="116"/>
      <c r="P43" s="129"/>
      <c r="Q43" s="169"/>
    </row>
    <row r="44" customFormat="false" ht="12.75" hidden="false" customHeight="false" outlineLevel="0" collapsed="false">
      <c r="C44" s="73"/>
      <c r="D44" s="0" t="n">
        <v>33</v>
      </c>
      <c r="E44" s="115"/>
      <c r="F44" s="116"/>
      <c r="G44" s="0" t="n">
        <v>33</v>
      </c>
      <c r="H44" s="129"/>
      <c r="I44" s="169"/>
      <c r="M44" s="115"/>
      <c r="N44" s="116"/>
      <c r="P44" s="129"/>
      <c r="Q44" s="169"/>
    </row>
    <row r="45" customFormat="false" ht="12.75" hidden="false" customHeight="false" outlineLevel="0" collapsed="false">
      <c r="C45" s="73"/>
      <c r="D45" s="0" t="n">
        <v>34</v>
      </c>
      <c r="E45" s="115"/>
      <c r="F45" s="116"/>
      <c r="G45" s="0" t="n">
        <v>34</v>
      </c>
      <c r="H45" s="129"/>
      <c r="I45" s="169"/>
      <c r="M45" s="115"/>
      <c r="N45" s="116"/>
      <c r="P45" s="129"/>
      <c r="Q45" s="169"/>
    </row>
    <row r="46" customFormat="false" ht="12.75" hidden="false" customHeight="false" outlineLevel="0" collapsed="false">
      <c r="C46" s="73"/>
      <c r="D46" s="0" t="n">
        <v>35</v>
      </c>
      <c r="E46" s="115"/>
      <c r="F46" s="116"/>
      <c r="G46" s="0" t="n">
        <v>35</v>
      </c>
      <c r="H46" s="129"/>
      <c r="I46" s="169"/>
      <c r="M46" s="115"/>
      <c r="N46" s="116"/>
      <c r="P46" s="129"/>
      <c r="Q46" s="169"/>
    </row>
    <row r="47" customFormat="false" ht="12.75" hidden="false" customHeight="false" outlineLevel="0" collapsed="false">
      <c r="C47" s="73"/>
      <c r="D47" s="0" t="n">
        <v>36</v>
      </c>
      <c r="E47" s="115"/>
      <c r="F47" s="116"/>
      <c r="G47" s="0" t="n">
        <v>36</v>
      </c>
      <c r="H47" s="129"/>
      <c r="I47" s="169"/>
      <c r="M47" s="115"/>
      <c r="N47" s="116"/>
      <c r="P47" s="129"/>
      <c r="Q47" s="169"/>
    </row>
    <row r="48" customFormat="false" ht="12.75" hidden="false" customHeight="false" outlineLevel="0" collapsed="false">
      <c r="C48" s="73"/>
      <c r="E48" s="110"/>
      <c r="F48" s="111"/>
      <c r="H48" s="60"/>
      <c r="I48" s="60"/>
      <c r="M48" s="108"/>
      <c r="N48" s="109"/>
      <c r="O48" s="58"/>
      <c r="P48" s="58"/>
      <c r="Q48" s="58"/>
    </row>
    <row r="49" customFormat="false" ht="12.75" hidden="false" customHeight="false" outlineLevel="0" collapsed="false">
      <c r="C49" s="73"/>
      <c r="E49" s="77" t="n">
        <f aca="false">AVERAGE(E12:E22)</f>
        <v>63.3181818181818</v>
      </c>
      <c r="F49" s="105" t="n">
        <f aca="false">SUM(F11:F47)</f>
        <v>550</v>
      </c>
      <c r="H49" s="77" t="n">
        <f aca="false">AVERAGE(H12:H43)</f>
        <v>53.2109375</v>
      </c>
      <c r="I49" s="132" t="n">
        <f aca="false">SUM(I12:I47)</f>
        <v>1600</v>
      </c>
      <c r="M49" s="77"/>
      <c r="N49" s="105"/>
      <c r="P49" s="77"/>
      <c r="Q49" s="132"/>
    </row>
    <row r="50" customFormat="false" ht="12.75" hidden="false" customHeight="false" outlineLevel="0" collapsed="false">
      <c r="C50" s="73"/>
      <c r="E50" s="115"/>
      <c r="F50" s="116"/>
      <c r="H50" s="129"/>
      <c r="I50" s="169"/>
      <c r="M50" s="115"/>
      <c r="N50" s="116"/>
      <c r="P50" s="129"/>
      <c r="Q50" s="169"/>
    </row>
    <row r="51" customFormat="false" ht="12.75" hidden="false" customHeight="false" outlineLevel="0" collapsed="false">
      <c r="C51" s="73"/>
      <c r="E51" s="115"/>
      <c r="F51" s="116"/>
      <c r="H51" s="129"/>
      <c r="I51" s="169"/>
    </row>
    <row r="52" customFormat="false" ht="12.75" hidden="false" customHeight="false" outlineLevel="0" collapsed="false">
      <c r="C52" s="73"/>
      <c r="H52" s="129"/>
      <c r="I52" s="169"/>
    </row>
    <row r="53" customFormat="false" ht="47.25" hidden="false" customHeight="true" outlineLevel="0" collapsed="false">
      <c r="C53" s="73"/>
      <c r="E53" s="115"/>
      <c r="F53" s="116"/>
      <c r="H53" s="129"/>
      <c r="I53" s="169"/>
      <c r="J53" s="58"/>
    </row>
    <row r="54" customFormat="false" ht="12.75" hidden="false" customHeight="false" outlineLevel="0" collapsed="false">
      <c r="C54" s="73"/>
      <c r="H54" s="129"/>
      <c r="I54" s="169"/>
    </row>
    <row r="55" customFormat="false" ht="13.5" hidden="false" customHeight="false" outlineLevel="0" collapsed="false">
      <c r="C55" s="73" t="s">
        <v>44</v>
      </c>
      <c r="D55" s="82" t="n">
        <f aca="false">-(E49*F49)*16</f>
        <v>-557200</v>
      </c>
    </row>
    <row r="56" customFormat="false" ht="12.75" hidden="false" customHeight="false" outlineLevel="0" collapsed="false">
      <c r="C56" s="73" t="s">
        <v>45</v>
      </c>
      <c r="D56" s="85" t="n">
        <f aca="false">(H49*I49)*16</f>
        <v>1362200</v>
      </c>
      <c r="J56" s="78"/>
      <c r="K56" s="79"/>
    </row>
    <row r="57" customFormat="false" ht="12.75" hidden="false" customHeight="false" outlineLevel="0" collapsed="false">
      <c r="C57" s="73"/>
      <c r="D57" s="74" t="n">
        <f aca="false">D56+D55</f>
        <v>805000</v>
      </c>
      <c r="H57" s="130"/>
      <c r="I57" s="116"/>
      <c r="J57" s="80" t="s">
        <v>33</v>
      </c>
      <c r="K57" s="81"/>
    </row>
    <row r="58" customFormat="false" ht="16.5" hidden="false" customHeight="false" outlineLevel="0" collapsed="false">
      <c r="C58" s="73"/>
      <c r="D58" s="74"/>
      <c r="E58" s="74"/>
      <c r="H58" s="130"/>
      <c r="I58" s="116"/>
      <c r="J58" s="83" t="n">
        <f aca="false">D57+H63</f>
        <v>-127781.395348837</v>
      </c>
      <c r="K58" s="84"/>
    </row>
    <row r="59" customFormat="false" ht="41.25" hidden="false" customHeight="true" outlineLevel="0" collapsed="false">
      <c r="C59" s="50" t="s">
        <v>63</v>
      </c>
      <c r="D59" s="82" t="s">
        <v>38</v>
      </c>
      <c r="E59" s="0" t="n">
        <v>0</v>
      </c>
      <c r="G59" s="170" t="n">
        <f aca="false">E3</f>
        <v>55.796511627907</v>
      </c>
      <c r="H59" s="115" t="n">
        <f aca="false">(G59*-E59)*16</f>
        <v>-0</v>
      </c>
    </row>
    <row r="60" customFormat="false" ht="12.75" hidden="false" customHeight="false" outlineLevel="0" collapsed="false">
      <c r="D60" s="82" t="s">
        <v>148</v>
      </c>
      <c r="E60" s="0" t="n">
        <v>-50</v>
      </c>
      <c r="G60" s="170" t="n">
        <f aca="false">E3+0.25</f>
        <v>56.046511627907</v>
      </c>
      <c r="H60" s="115" t="n">
        <f aca="false">(G60*-E60)*16</f>
        <v>44837.2093023256</v>
      </c>
      <c r="I60" s="95"/>
    </row>
    <row r="61" customFormat="false" ht="12.75" hidden="false" customHeight="false" outlineLevel="0" collapsed="false">
      <c r="C61" s="73"/>
      <c r="D61" s="46" t="s">
        <v>138</v>
      </c>
      <c r="E61" s="0" t="n">
        <v>0</v>
      </c>
      <c r="G61" s="41" t="n">
        <f aca="false">E3-0.25</f>
        <v>55.546511627907</v>
      </c>
      <c r="H61" s="74" t="n">
        <f aca="false">(G61*E61)*-16</f>
        <v>-0</v>
      </c>
      <c r="I61" s="116"/>
    </row>
    <row r="62" customFormat="false" ht="12" hidden="false" customHeight="true" outlineLevel="0" collapsed="false">
      <c r="C62" s="73"/>
      <c r="D62" s="46" t="s">
        <v>31</v>
      </c>
      <c r="E62" s="60" t="n">
        <v>1100</v>
      </c>
      <c r="F62" s="60"/>
      <c r="G62" s="113" t="n">
        <f aca="false">E3-0.25</f>
        <v>55.546511627907</v>
      </c>
      <c r="H62" s="75" t="n">
        <f aca="false">(G62*-E62)*16</f>
        <v>-977618.604651163</v>
      </c>
      <c r="I62" s="116"/>
    </row>
    <row r="63" customFormat="false" ht="12.75" hidden="false" customHeight="true" outlineLevel="0" collapsed="false">
      <c r="C63" s="73"/>
      <c r="E63" s="0" t="n">
        <f aca="false">SUM(E59:E62)</f>
        <v>1050</v>
      </c>
      <c r="H63" s="74" t="n">
        <f aca="false">SUM(H59:H62)</f>
        <v>-932781.395348837</v>
      </c>
      <c r="I63" s="116"/>
    </row>
    <row r="64" customFormat="false" ht="15.75" hidden="false" customHeight="true" outlineLevel="0" collapsed="false">
      <c r="C64" s="73"/>
      <c r="H64" s="115"/>
      <c r="I64" s="116"/>
    </row>
    <row r="65" customFormat="false" ht="12.75" hidden="false" customHeight="false" outlineLevel="0" collapsed="false">
      <c r="H65" s="115"/>
      <c r="I65" s="116"/>
    </row>
    <row r="66" customFormat="false" ht="12.75" hidden="false" customHeight="false" outlineLevel="0" collapsed="false">
      <c r="C66" s="37"/>
      <c r="H66" s="115"/>
      <c r="I66" s="116"/>
    </row>
    <row r="67" customFormat="false" ht="12.75" hidden="false" customHeight="false" outlineLevel="0" collapsed="false">
      <c r="B67" s="37"/>
      <c r="I67" s="116"/>
    </row>
    <row r="69" customFormat="false" ht="12.75" hidden="false" customHeight="false" outlineLevel="0" collapsed="false">
      <c r="B69" s="74"/>
    </row>
    <row r="70" customFormat="false" ht="12.75" hidden="false" customHeight="false" outlineLevel="0" collapsed="false">
      <c r="B70" s="74"/>
    </row>
    <row r="71" customFormat="false" ht="12.75" hidden="false" customHeight="false" outlineLevel="0" collapsed="false">
      <c r="A71" s="37"/>
      <c r="B71" s="156"/>
    </row>
    <row r="72" customFormat="false" ht="13.5" hidden="false" customHeight="true" outlineLevel="0" collapsed="false">
      <c r="A72" s="37"/>
      <c r="B72" s="40"/>
      <c r="D72" s="157"/>
    </row>
    <row r="73" customFormat="false" ht="12.75" hidden="false" customHeight="false" outlineLevel="0" collapsed="false">
      <c r="A73" s="37"/>
      <c r="B73" s="74"/>
    </row>
    <row r="74" customFormat="false" ht="12.75" hidden="false" customHeight="false" outlineLevel="0" collapsed="false">
      <c r="A74" s="37"/>
    </row>
    <row r="75" customFormat="false" ht="12.75" hidden="false" customHeight="false" outlineLevel="0" collapsed="false">
      <c r="A75" s="37"/>
    </row>
    <row r="76" customFormat="false" ht="12.75" hidden="false" customHeight="false" outlineLevel="0" collapsed="false">
      <c r="A76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Q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9" activeCellId="0" sqref="G8:G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0.13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8" min="8" style="0" width="13.99"/>
    <col collapsed="false" customWidth="true" hidden="false" outlineLevel="0" max="9" min="9" style="0" width="11.28"/>
    <col collapsed="false" customWidth="true" hidden="false" outlineLevel="0" max="10" min="10" style="0" width="16.56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164" t="n">
        <v>37013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/>
      <c r="L3" s="95" t="s">
        <v>38</v>
      </c>
      <c r="M3" s="0" t="n">
        <v>-200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100</v>
      </c>
    </row>
    <row r="5" customFormat="false" ht="15.75" hidden="false" customHeight="false" outlineLevel="0" collapsed="false">
      <c r="C5" s="50" t="s">
        <v>59</v>
      </c>
      <c r="E5" s="74"/>
      <c r="F5" s="5"/>
      <c r="H5" s="77"/>
      <c r="I5" s="105"/>
      <c r="L5" s="5" t="s">
        <v>31</v>
      </c>
      <c r="M5" s="60" t="n">
        <v>-150</v>
      </c>
      <c r="N5" s="60"/>
    </row>
    <row r="6" customFormat="false" ht="15.75" hidden="false" customHeight="false" outlineLevel="0" collapsed="false">
      <c r="C6" s="50"/>
      <c r="E6" s="74"/>
      <c r="F6" s="5"/>
      <c r="H6" s="77"/>
      <c r="I6" s="105"/>
      <c r="M6" s="58"/>
      <c r="N6" s="58"/>
    </row>
    <row r="7" customFormat="false" ht="12.75" hidden="false" customHeight="false" outlineLevel="0" collapsed="false">
      <c r="C7" s="73"/>
      <c r="E7" s="74"/>
      <c r="F7" s="5"/>
      <c r="H7" s="77"/>
      <c r="I7" s="105"/>
      <c r="M7" s="0" t="n">
        <f aca="false">SUM(M3:M6)</f>
        <v>-250</v>
      </c>
      <c r="N7" s="104" t="s">
        <v>48</v>
      </c>
    </row>
    <row r="8" customFormat="false" ht="12.75" hidden="false" customHeight="false" outlineLevel="0" collapsed="false">
      <c r="C8" s="73"/>
      <c r="E8" s="74"/>
      <c r="F8" s="5"/>
      <c r="H8" s="77"/>
      <c r="I8" s="105"/>
    </row>
    <row r="9" customFormat="false" ht="12.75" hidden="false" customHeight="false" outlineLevel="0" collapsed="false">
      <c r="C9" s="73"/>
      <c r="E9" s="74"/>
      <c r="F9" s="5"/>
      <c r="H9" s="77"/>
      <c r="I9" s="58"/>
      <c r="J9" s="58"/>
    </row>
    <row r="10" customFormat="false" ht="15.75" hidden="false" customHeight="false" outlineLevel="0" collapsed="false">
      <c r="C10" s="73"/>
      <c r="E10" s="72" t="s">
        <v>26</v>
      </c>
      <c r="F10" s="1" t="s">
        <v>27</v>
      </c>
      <c r="H10" s="72" t="s">
        <v>28</v>
      </c>
      <c r="I10" s="1" t="s">
        <v>27</v>
      </c>
      <c r="M10" s="72"/>
      <c r="N10" s="1"/>
      <c r="P10" s="72"/>
      <c r="Q10" s="1"/>
    </row>
    <row r="11" customFormat="false" ht="12.75" hidden="false" customHeight="false" outlineLevel="0" collapsed="false">
      <c r="C11" s="73"/>
      <c r="F11" s="116"/>
      <c r="H11" s="129"/>
      <c r="I11" s="95"/>
      <c r="N11" s="116"/>
      <c r="P11" s="129"/>
      <c r="Q11" s="95"/>
    </row>
    <row r="12" customFormat="false" ht="12.75" hidden="false" customHeight="false" outlineLevel="0" collapsed="false">
      <c r="C12" s="73"/>
      <c r="D12" s="0" t="n">
        <v>1</v>
      </c>
      <c r="E12" s="115"/>
      <c r="F12" s="116"/>
      <c r="G12" s="0" t="n">
        <v>1</v>
      </c>
      <c r="H12" s="129"/>
      <c r="I12" s="169"/>
      <c r="M12" s="115"/>
      <c r="N12" s="116"/>
      <c r="P12" s="129"/>
      <c r="Q12" s="169"/>
    </row>
    <row r="13" customFormat="false" ht="12.75" hidden="false" customHeight="false" outlineLevel="0" collapsed="false">
      <c r="C13" s="73"/>
      <c r="D13" s="0" t="n">
        <v>2</v>
      </c>
      <c r="E13" s="115"/>
      <c r="F13" s="116"/>
      <c r="G13" s="0" t="n">
        <v>2</v>
      </c>
      <c r="H13" s="129"/>
      <c r="I13" s="169"/>
      <c r="M13" s="115"/>
      <c r="N13" s="116"/>
      <c r="P13" s="129"/>
      <c r="Q13" s="169"/>
    </row>
    <row r="14" customFormat="false" ht="12.75" hidden="false" customHeight="false" outlineLevel="0" collapsed="false">
      <c r="C14" s="73"/>
      <c r="D14" s="0" t="n">
        <v>3</v>
      </c>
      <c r="E14" s="115"/>
      <c r="F14" s="116"/>
      <c r="G14" s="0" t="n">
        <v>3</v>
      </c>
      <c r="H14" s="129"/>
      <c r="I14" s="169"/>
      <c r="M14" s="115"/>
      <c r="N14" s="116"/>
      <c r="P14" s="129"/>
      <c r="Q14" s="169"/>
    </row>
    <row r="15" customFormat="false" ht="12.75" hidden="false" customHeight="false" outlineLevel="0" collapsed="false">
      <c r="C15" s="73"/>
      <c r="D15" s="0" t="n">
        <v>4</v>
      </c>
      <c r="E15" s="115"/>
      <c r="F15" s="116"/>
      <c r="G15" s="0" t="n">
        <v>4</v>
      </c>
      <c r="H15" s="129"/>
      <c r="I15" s="169"/>
      <c r="M15" s="115"/>
      <c r="N15" s="116"/>
      <c r="P15" s="129"/>
      <c r="Q15" s="169"/>
    </row>
    <row r="16" customFormat="false" ht="12.75" hidden="false" customHeight="false" outlineLevel="0" collapsed="false">
      <c r="C16" s="73"/>
      <c r="D16" s="0" t="n">
        <v>5</v>
      </c>
      <c r="E16" s="115"/>
      <c r="F16" s="116"/>
      <c r="G16" s="0" t="n">
        <v>5</v>
      </c>
      <c r="H16" s="129"/>
      <c r="I16" s="169"/>
      <c r="M16" s="115"/>
      <c r="N16" s="116"/>
      <c r="P16" s="129"/>
      <c r="Q16" s="169"/>
    </row>
    <row r="17" customFormat="false" ht="12.75" hidden="false" customHeight="false" outlineLevel="0" collapsed="false">
      <c r="C17" s="73"/>
      <c r="D17" s="0" t="n">
        <v>6</v>
      </c>
      <c r="E17" s="115"/>
      <c r="F17" s="116"/>
      <c r="G17" s="0" t="n">
        <v>6</v>
      </c>
      <c r="H17" s="129"/>
      <c r="I17" s="169"/>
      <c r="M17" s="115"/>
      <c r="N17" s="116"/>
      <c r="P17" s="129"/>
      <c r="Q17" s="169"/>
    </row>
    <row r="18" customFormat="false" ht="12.75" hidden="false" customHeight="false" outlineLevel="0" collapsed="false">
      <c r="C18" s="73"/>
      <c r="D18" s="0" t="n">
        <v>7</v>
      </c>
      <c r="E18" s="115"/>
      <c r="F18" s="116"/>
      <c r="G18" s="0" t="n">
        <v>7</v>
      </c>
      <c r="H18" s="129"/>
      <c r="I18" s="169"/>
      <c r="M18" s="115"/>
      <c r="N18" s="116"/>
      <c r="P18" s="129"/>
      <c r="Q18" s="169"/>
    </row>
    <row r="19" customFormat="false" ht="12.75" hidden="false" customHeight="false" outlineLevel="0" collapsed="false">
      <c r="C19" s="73"/>
      <c r="D19" s="0" t="n">
        <v>8</v>
      </c>
      <c r="E19" s="115"/>
      <c r="F19" s="116"/>
      <c r="G19" s="0" t="n">
        <v>8</v>
      </c>
      <c r="H19" s="129"/>
      <c r="I19" s="169"/>
      <c r="M19" s="115"/>
      <c r="N19" s="116"/>
      <c r="P19" s="129"/>
      <c r="Q19" s="169"/>
    </row>
    <row r="20" customFormat="false" ht="12.75" hidden="false" customHeight="false" outlineLevel="0" collapsed="false">
      <c r="C20" s="73"/>
      <c r="D20" s="0" t="n">
        <v>9</v>
      </c>
      <c r="E20" s="175"/>
      <c r="F20" s="116"/>
      <c r="G20" s="0" t="n">
        <v>9</v>
      </c>
      <c r="H20" s="129"/>
      <c r="I20" s="169"/>
      <c r="M20" s="175"/>
      <c r="N20" s="116"/>
      <c r="P20" s="129"/>
      <c r="Q20" s="169"/>
    </row>
    <row r="21" customFormat="false" ht="12.75" hidden="false" customHeight="false" outlineLevel="0" collapsed="false">
      <c r="C21" s="73"/>
      <c r="D21" s="0" t="n">
        <v>10</v>
      </c>
      <c r="E21" s="115"/>
      <c r="F21" s="116"/>
      <c r="G21" s="0" t="n">
        <v>10</v>
      </c>
      <c r="H21" s="129"/>
      <c r="I21" s="169"/>
      <c r="M21" s="115"/>
      <c r="N21" s="116"/>
      <c r="P21" s="129"/>
      <c r="Q21" s="169"/>
    </row>
    <row r="22" customFormat="false" ht="12.75" hidden="false" customHeight="false" outlineLevel="0" collapsed="false">
      <c r="C22" s="73"/>
      <c r="D22" s="0" t="n">
        <v>11</v>
      </c>
      <c r="E22" s="175"/>
      <c r="F22" s="116"/>
      <c r="G22" s="0" t="n">
        <v>11</v>
      </c>
      <c r="H22" s="129"/>
      <c r="I22" s="169"/>
      <c r="M22" s="175"/>
      <c r="N22" s="116"/>
      <c r="P22" s="129"/>
      <c r="Q22" s="169"/>
    </row>
    <row r="23" customFormat="false" ht="12.75" hidden="false" customHeight="false" outlineLevel="0" collapsed="false">
      <c r="C23" s="73"/>
      <c r="D23" s="0" t="n">
        <v>12</v>
      </c>
      <c r="E23" s="175"/>
      <c r="F23" s="116"/>
      <c r="G23" s="0" t="n">
        <v>12</v>
      </c>
      <c r="H23" s="129"/>
      <c r="I23" s="169"/>
      <c r="M23" s="175"/>
      <c r="N23" s="116"/>
      <c r="P23" s="129"/>
      <c r="Q23" s="169"/>
    </row>
    <row r="24" customFormat="false" ht="12.75" hidden="false" customHeight="false" outlineLevel="0" collapsed="false">
      <c r="C24" s="73"/>
      <c r="D24" s="0" t="n">
        <v>13</v>
      </c>
      <c r="E24" s="175"/>
      <c r="F24" s="116"/>
      <c r="G24" s="0" t="n">
        <v>13</v>
      </c>
      <c r="H24" s="129"/>
      <c r="I24" s="169"/>
      <c r="M24" s="175"/>
      <c r="N24" s="116"/>
      <c r="P24" s="129"/>
      <c r="Q24" s="169"/>
    </row>
    <row r="25" customFormat="false" ht="12.75" hidden="false" customHeight="false" outlineLevel="0" collapsed="false">
      <c r="C25" s="73"/>
      <c r="D25" s="0" t="n">
        <v>14</v>
      </c>
      <c r="E25" s="175"/>
      <c r="F25" s="116"/>
      <c r="G25" s="0" t="n">
        <v>14</v>
      </c>
      <c r="H25" s="129"/>
      <c r="I25" s="169"/>
      <c r="M25" s="175"/>
      <c r="N25" s="116"/>
      <c r="P25" s="129"/>
      <c r="Q25" s="169"/>
    </row>
    <row r="26" customFormat="false" ht="12.75" hidden="false" customHeight="false" outlineLevel="0" collapsed="false">
      <c r="C26" s="73"/>
      <c r="D26" s="0" t="n">
        <v>15</v>
      </c>
      <c r="E26" s="175"/>
      <c r="F26" s="116"/>
      <c r="G26" s="0" t="n">
        <v>15</v>
      </c>
      <c r="H26" s="129"/>
      <c r="I26" s="169"/>
      <c r="M26" s="175"/>
      <c r="N26" s="116"/>
      <c r="P26" s="129"/>
      <c r="Q26" s="169"/>
    </row>
    <row r="27" customFormat="false" ht="12.75" hidden="false" customHeight="false" outlineLevel="0" collapsed="false">
      <c r="C27" s="73"/>
      <c r="D27" s="0" t="n">
        <v>16</v>
      </c>
      <c r="E27" s="175"/>
      <c r="F27" s="116"/>
      <c r="G27" s="0" t="n">
        <v>16</v>
      </c>
      <c r="H27" s="129"/>
      <c r="I27" s="169"/>
      <c r="M27" s="175"/>
      <c r="N27" s="116"/>
      <c r="P27" s="129"/>
      <c r="Q27" s="169"/>
    </row>
    <row r="28" customFormat="false" ht="12.75" hidden="false" customHeight="false" outlineLevel="0" collapsed="false">
      <c r="C28" s="73"/>
      <c r="D28" s="0" t="n">
        <v>17</v>
      </c>
      <c r="E28" s="115"/>
      <c r="F28" s="116"/>
      <c r="G28" s="0" t="n">
        <v>17</v>
      </c>
      <c r="H28" s="129"/>
      <c r="I28" s="169"/>
      <c r="M28" s="115"/>
      <c r="N28" s="116"/>
      <c r="P28" s="129"/>
      <c r="Q28" s="169"/>
    </row>
    <row r="29" customFormat="false" ht="12.75" hidden="false" customHeight="false" outlineLevel="0" collapsed="false">
      <c r="C29" s="73"/>
      <c r="D29" s="0" t="n">
        <v>18</v>
      </c>
      <c r="E29" s="115"/>
      <c r="F29" s="116"/>
      <c r="G29" s="0" t="n">
        <v>18</v>
      </c>
      <c r="H29" s="129"/>
      <c r="I29" s="169"/>
      <c r="M29" s="115"/>
      <c r="N29" s="116"/>
      <c r="P29" s="129"/>
      <c r="Q29" s="169"/>
    </row>
    <row r="30" customFormat="false" ht="12.75" hidden="false" customHeight="false" outlineLevel="0" collapsed="false">
      <c r="C30" s="73"/>
      <c r="D30" s="0" t="n">
        <v>19</v>
      </c>
      <c r="E30" s="115"/>
      <c r="F30" s="116"/>
      <c r="G30" s="0" t="n">
        <v>19</v>
      </c>
      <c r="H30" s="129"/>
      <c r="I30" s="169"/>
      <c r="M30" s="115"/>
      <c r="N30" s="116"/>
      <c r="P30" s="129"/>
      <c r="Q30" s="169"/>
    </row>
    <row r="31" customFormat="false" ht="12.75" hidden="false" customHeight="false" outlineLevel="0" collapsed="false">
      <c r="C31" s="73"/>
      <c r="D31" s="0" t="n">
        <v>20</v>
      </c>
      <c r="E31" s="115"/>
      <c r="F31" s="116"/>
      <c r="G31" s="0" t="n">
        <v>20</v>
      </c>
      <c r="H31" s="129"/>
      <c r="I31" s="169"/>
      <c r="M31" s="115"/>
      <c r="N31" s="116"/>
      <c r="P31" s="129"/>
      <c r="Q31" s="169"/>
    </row>
    <row r="32" customFormat="false" ht="12.75" hidden="false" customHeight="false" outlineLevel="0" collapsed="false">
      <c r="C32" s="73"/>
      <c r="D32" s="0" t="n">
        <v>21</v>
      </c>
      <c r="E32" s="115"/>
      <c r="F32" s="116"/>
      <c r="G32" s="0" t="n">
        <v>21</v>
      </c>
      <c r="H32" s="129"/>
      <c r="I32" s="169"/>
      <c r="M32" s="115"/>
      <c r="N32" s="116"/>
      <c r="P32" s="129"/>
      <c r="Q32" s="169"/>
    </row>
    <row r="33" customFormat="false" ht="12.75" hidden="false" customHeight="false" outlineLevel="0" collapsed="false">
      <c r="C33" s="73"/>
      <c r="D33" s="0" t="n">
        <v>22</v>
      </c>
      <c r="E33" s="115"/>
      <c r="F33" s="116"/>
      <c r="G33" s="0" t="n">
        <v>22</v>
      </c>
      <c r="H33" s="129"/>
      <c r="I33" s="169"/>
      <c r="M33" s="115"/>
      <c r="N33" s="116"/>
      <c r="P33" s="129"/>
      <c r="Q33" s="169"/>
    </row>
    <row r="34" customFormat="false" ht="12.75" hidden="false" customHeight="false" outlineLevel="0" collapsed="false">
      <c r="C34" s="73"/>
      <c r="D34" s="0" t="n">
        <v>23</v>
      </c>
      <c r="E34" s="115"/>
      <c r="F34" s="116"/>
      <c r="G34" s="0" t="n">
        <v>23</v>
      </c>
      <c r="H34" s="129"/>
      <c r="I34" s="169"/>
      <c r="M34" s="115"/>
      <c r="N34" s="116"/>
      <c r="P34" s="129"/>
      <c r="Q34" s="169"/>
    </row>
    <row r="35" customFormat="false" ht="12.75" hidden="false" customHeight="false" outlineLevel="0" collapsed="false">
      <c r="C35" s="73"/>
      <c r="D35" s="0" t="n">
        <v>24</v>
      </c>
      <c r="E35" s="115"/>
      <c r="F35" s="116"/>
      <c r="G35" s="0" t="n">
        <v>24</v>
      </c>
      <c r="H35" s="129"/>
      <c r="I35" s="169"/>
      <c r="M35" s="115"/>
      <c r="N35" s="116"/>
      <c r="P35" s="129"/>
      <c r="Q35" s="169"/>
    </row>
    <row r="36" customFormat="false" ht="12.75" hidden="false" customHeight="false" outlineLevel="0" collapsed="false">
      <c r="C36" s="73"/>
      <c r="D36" s="0" t="n">
        <v>25</v>
      </c>
      <c r="E36" s="115"/>
      <c r="F36" s="116"/>
      <c r="G36" s="0" t="n">
        <v>25</v>
      </c>
      <c r="H36" s="129"/>
      <c r="I36" s="169"/>
      <c r="M36" s="115"/>
      <c r="N36" s="116"/>
      <c r="P36" s="129"/>
      <c r="Q36" s="169"/>
    </row>
    <row r="37" customFormat="false" ht="12.75" hidden="false" customHeight="false" outlineLevel="0" collapsed="false">
      <c r="C37" s="73"/>
      <c r="D37" s="0" t="n">
        <v>26</v>
      </c>
      <c r="E37" s="115"/>
      <c r="F37" s="116"/>
      <c r="G37" s="0" t="n">
        <v>26</v>
      </c>
      <c r="H37" s="129"/>
      <c r="I37" s="169"/>
      <c r="M37" s="115"/>
      <c r="N37" s="116"/>
      <c r="P37" s="129"/>
      <c r="Q37" s="169"/>
    </row>
    <row r="38" customFormat="false" ht="12.75" hidden="false" customHeight="false" outlineLevel="0" collapsed="false">
      <c r="C38" s="73"/>
      <c r="D38" s="0" t="n">
        <v>27</v>
      </c>
      <c r="E38" s="115"/>
      <c r="F38" s="116"/>
      <c r="G38" s="0" t="n">
        <v>27</v>
      </c>
      <c r="H38" s="129"/>
      <c r="I38" s="169"/>
      <c r="M38" s="115"/>
      <c r="N38" s="116"/>
      <c r="P38" s="129"/>
      <c r="Q38" s="169"/>
    </row>
    <row r="39" customFormat="false" ht="12.75" hidden="false" customHeight="false" outlineLevel="0" collapsed="false">
      <c r="C39" s="73"/>
      <c r="D39" s="0" t="n">
        <v>28</v>
      </c>
      <c r="E39" s="115"/>
      <c r="F39" s="116"/>
      <c r="G39" s="0" t="n">
        <v>28</v>
      </c>
      <c r="H39" s="129"/>
      <c r="I39" s="169"/>
      <c r="M39" s="115"/>
      <c r="N39" s="116"/>
      <c r="P39" s="129"/>
      <c r="Q39" s="169"/>
    </row>
    <row r="40" customFormat="false" ht="12.75" hidden="false" customHeight="false" outlineLevel="0" collapsed="false">
      <c r="C40" s="73"/>
      <c r="D40" s="0" t="n">
        <v>29</v>
      </c>
      <c r="E40" s="115"/>
      <c r="F40" s="116"/>
      <c r="G40" s="0" t="n">
        <v>29</v>
      </c>
      <c r="H40" s="129"/>
      <c r="I40" s="169"/>
      <c r="M40" s="115"/>
      <c r="N40" s="116"/>
      <c r="P40" s="129"/>
      <c r="Q40" s="169"/>
    </row>
    <row r="41" customFormat="false" ht="12.75" hidden="false" customHeight="false" outlineLevel="0" collapsed="false">
      <c r="C41" s="73"/>
      <c r="D41" s="0" t="n">
        <v>30</v>
      </c>
      <c r="E41" s="115"/>
      <c r="F41" s="116"/>
      <c r="G41" s="0" t="n">
        <v>30</v>
      </c>
      <c r="H41" s="129"/>
      <c r="I41" s="169"/>
      <c r="M41" s="115"/>
      <c r="N41" s="116"/>
      <c r="P41" s="129"/>
      <c r="Q41" s="169"/>
    </row>
    <row r="42" customFormat="false" ht="12.75" hidden="false" customHeight="false" outlineLevel="0" collapsed="false">
      <c r="C42" s="73"/>
      <c r="D42" s="0" t="n">
        <v>31</v>
      </c>
      <c r="E42" s="115"/>
      <c r="F42" s="116"/>
      <c r="G42" s="0" t="n">
        <v>31</v>
      </c>
      <c r="H42" s="129"/>
      <c r="I42" s="169"/>
      <c r="M42" s="115"/>
      <c r="N42" s="116"/>
      <c r="P42" s="129"/>
      <c r="Q42" s="169"/>
    </row>
    <row r="43" customFormat="false" ht="12.75" hidden="false" customHeight="false" outlineLevel="0" collapsed="false">
      <c r="C43" s="73"/>
      <c r="D43" s="0" t="n">
        <v>32</v>
      </c>
      <c r="E43" s="115"/>
      <c r="F43" s="116"/>
      <c r="G43" s="0" t="n">
        <v>32</v>
      </c>
      <c r="H43" s="129"/>
      <c r="I43" s="169"/>
      <c r="M43" s="115"/>
      <c r="N43" s="116"/>
      <c r="P43" s="129"/>
      <c r="Q43" s="169"/>
    </row>
    <row r="44" customFormat="false" ht="12.75" hidden="false" customHeight="false" outlineLevel="0" collapsed="false">
      <c r="C44" s="73"/>
      <c r="D44" s="0" t="n">
        <v>33</v>
      </c>
      <c r="E44" s="115"/>
      <c r="F44" s="116"/>
      <c r="G44" s="0" t="n">
        <v>33</v>
      </c>
      <c r="H44" s="129"/>
      <c r="I44" s="169"/>
      <c r="M44" s="115"/>
      <c r="N44" s="116"/>
      <c r="P44" s="129"/>
      <c r="Q44" s="169"/>
    </row>
    <row r="45" customFormat="false" ht="12.75" hidden="false" customHeight="false" outlineLevel="0" collapsed="false">
      <c r="C45" s="73"/>
      <c r="D45" s="0" t="n">
        <v>34</v>
      </c>
      <c r="E45" s="115"/>
      <c r="F45" s="116"/>
      <c r="G45" s="0" t="n">
        <v>34</v>
      </c>
      <c r="H45" s="129"/>
      <c r="I45" s="169"/>
      <c r="M45" s="115"/>
      <c r="N45" s="116"/>
      <c r="P45" s="129"/>
      <c r="Q45" s="169"/>
    </row>
    <row r="46" customFormat="false" ht="12.75" hidden="false" customHeight="false" outlineLevel="0" collapsed="false">
      <c r="C46" s="73"/>
      <c r="D46" s="0" t="n">
        <v>35</v>
      </c>
      <c r="E46" s="115"/>
      <c r="F46" s="116"/>
      <c r="G46" s="0" t="n">
        <v>35</v>
      </c>
      <c r="H46" s="129"/>
      <c r="I46" s="169"/>
      <c r="M46" s="115"/>
      <c r="N46" s="116"/>
      <c r="P46" s="129"/>
      <c r="Q46" s="169"/>
    </row>
    <row r="47" customFormat="false" ht="12.75" hidden="false" customHeight="false" outlineLevel="0" collapsed="false">
      <c r="C47" s="73"/>
      <c r="D47" s="0" t="n">
        <v>36</v>
      </c>
      <c r="E47" s="115"/>
      <c r="F47" s="116"/>
      <c r="G47" s="0" t="n">
        <v>36</v>
      </c>
      <c r="H47" s="129"/>
      <c r="I47" s="169"/>
      <c r="M47" s="115"/>
      <c r="N47" s="116"/>
      <c r="P47" s="129"/>
      <c r="Q47" s="169"/>
    </row>
    <row r="48" customFormat="false" ht="12.75" hidden="false" customHeight="false" outlineLevel="0" collapsed="false">
      <c r="C48" s="73"/>
      <c r="E48" s="110"/>
      <c r="F48" s="111"/>
      <c r="H48" s="60"/>
      <c r="I48" s="60"/>
      <c r="M48" s="108"/>
      <c r="N48" s="109"/>
      <c r="O48" s="58"/>
      <c r="P48" s="58"/>
      <c r="Q48" s="58"/>
    </row>
    <row r="49" customFormat="false" ht="12.75" hidden="false" customHeight="false" outlineLevel="0" collapsed="false">
      <c r="C49" s="73"/>
      <c r="E49" s="77" t="e">
        <f aca="false">AVERAGE(E12:E22)</f>
        <v>#DIV/0!</v>
      </c>
      <c r="F49" s="105" t="n">
        <f aca="false">SUM(F11:F47)</f>
        <v>0</v>
      </c>
      <c r="H49" s="77" t="e">
        <f aca="false">AVERAGE(H12:H43)</f>
        <v>#DIV/0!</v>
      </c>
      <c r="I49" s="132" t="n">
        <f aca="false">SUM(I12:I47)</f>
        <v>0</v>
      </c>
      <c r="M49" s="77"/>
      <c r="N49" s="105"/>
      <c r="P49" s="77"/>
      <c r="Q49" s="132"/>
    </row>
    <row r="50" customFormat="false" ht="12.75" hidden="false" customHeight="false" outlineLevel="0" collapsed="false">
      <c r="C50" s="73"/>
      <c r="E50" s="115"/>
      <c r="F50" s="116"/>
      <c r="H50" s="129"/>
      <c r="I50" s="169"/>
      <c r="M50" s="115"/>
      <c r="N50" s="116"/>
      <c r="P50" s="129"/>
      <c r="Q50" s="169"/>
    </row>
    <row r="51" customFormat="false" ht="12.75" hidden="false" customHeight="false" outlineLevel="0" collapsed="false">
      <c r="C51" s="73"/>
      <c r="E51" s="115"/>
      <c r="F51" s="116"/>
      <c r="H51" s="129"/>
      <c r="I51" s="169"/>
    </row>
    <row r="52" customFormat="false" ht="12.75" hidden="false" customHeight="false" outlineLevel="0" collapsed="false">
      <c r="C52" s="73"/>
      <c r="H52" s="129"/>
      <c r="I52" s="169"/>
    </row>
    <row r="53" customFormat="false" ht="47.25" hidden="false" customHeight="true" outlineLevel="0" collapsed="false">
      <c r="C53" s="73"/>
      <c r="E53" s="115"/>
      <c r="F53" s="116"/>
      <c r="H53" s="129"/>
      <c r="I53" s="169"/>
      <c r="J53" s="58"/>
    </row>
    <row r="54" customFormat="false" ht="12.75" hidden="false" customHeight="false" outlineLevel="0" collapsed="false">
      <c r="C54" s="73"/>
      <c r="H54" s="129"/>
      <c r="I54" s="169"/>
    </row>
    <row r="55" customFormat="false" ht="13.5" hidden="false" customHeight="false" outlineLevel="0" collapsed="false">
      <c r="C55" s="73" t="s">
        <v>44</v>
      </c>
      <c r="D55" s="82" t="e">
        <f aca="false">-(E49*F49)*16</f>
        <v>#DIV/0!</v>
      </c>
    </row>
    <row r="56" customFormat="false" ht="12.75" hidden="false" customHeight="false" outlineLevel="0" collapsed="false">
      <c r="C56" s="73" t="s">
        <v>45</v>
      </c>
      <c r="D56" s="85" t="e">
        <f aca="false">(H49*I49)*16</f>
        <v>#DIV/0!</v>
      </c>
      <c r="J56" s="78"/>
      <c r="K56" s="79"/>
    </row>
    <row r="57" customFormat="false" ht="12.75" hidden="false" customHeight="false" outlineLevel="0" collapsed="false">
      <c r="C57" s="73"/>
      <c r="D57" s="74" t="e">
        <f aca="false">D56+D55</f>
        <v>#DIV/0!</v>
      </c>
      <c r="H57" s="130"/>
      <c r="I57" s="116"/>
      <c r="J57" s="80" t="s">
        <v>33</v>
      </c>
      <c r="K57" s="81"/>
    </row>
    <row r="58" customFormat="false" ht="16.5" hidden="false" customHeight="false" outlineLevel="0" collapsed="false">
      <c r="C58" s="73"/>
      <c r="D58" s="74"/>
      <c r="E58" s="74"/>
      <c r="H58" s="130"/>
      <c r="I58" s="116"/>
      <c r="J58" s="83" t="e">
        <f aca="false">D57+H63</f>
        <v>#DIV/0!</v>
      </c>
      <c r="K58" s="84"/>
    </row>
    <row r="59" customFormat="false" ht="41.25" hidden="false" customHeight="true" outlineLevel="0" collapsed="false">
      <c r="C59" s="50" t="s">
        <v>63</v>
      </c>
      <c r="D59" s="82" t="s">
        <v>38</v>
      </c>
      <c r="E59" s="0" t="n">
        <v>-200</v>
      </c>
      <c r="G59" s="170" t="n">
        <f aca="false">E3</f>
        <v>0</v>
      </c>
      <c r="H59" s="115" t="n">
        <f aca="false">(G59*-E59)*16</f>
        <v>0</v>
      </c>
    </row>
    <row r="60" customFormat="false" ht="12.75" hidden="false" customHeight="false" outlineLevel="0" collapsed="false">
      <c r="D60" s="82" t="s">
        <v>148</v>
      </c>
      <c r="E60" s="0" t="n">
        <v>-50</v>
      </c>
      <c r="G60" s="170" t="n">
        <f aca="false">E3+0.25</f>
        <v>0.25</v>
      </c>
      <c r="H60" s="115" t="n">
        <f aca="false">(G60*-E60)*16</f>
        <v>200</v>
      </c>
      <c r="I60" s="95"/>
    </row>
    <row r="61" customFormat="false" ht="12.75" hidden="false" customHeight="false" outlineLevel="0" collapsed="false">
      <c r="C61" s="73"/>
      <c r="D61" s="46" t="s">
        <v>138</v>
      </c>
      <c r="E61" s="0" t="n">
        <v>0</v>
      </c>
      <c r="G61" s="41" t="n">
        <f aca="false">E3-0.25</f>
        <v>-0.25</v>
      </c>
      <c r="H61" s="74" t="n">
        <f aca="false">(G61*E61)*-16</f>
        <v>0</v>
      </c>
      <c r="I61" s="116"/>
    </row>
    <row r="62" customFormat="false" ht="12" hidden="false" customHeight="true" outlineLevel="0" collapsed="false">
      <c r="C62" s="73"/>
      <c r="D62" s="46" t="s">
        <v>31</v>
      </c>
      <c r="E62" s="60" t="n">
        <v>1100</v>
      </c>
      <c r="F62" s="60"/>
      <c r="G62" s="113" t="n">
        <f aca="false">E3-0.25</f>
        <v>-0.25</v>
      </c>
      <c r="H62" s="75" t="n">
        <f aca="false">(G62*-E62)*16</f>
        <v>4400</v>
      </c>
      <c r="I62" s="116"/>
    </row>
    <row r="63" customFormat="false" ht="12.75" hidden="false" customHeight="true" outlineLevel="0" collapsed="false">
      <c r="C63" s="73"/>
      <c r="E63" s="0" t="n">
        <f aca="false">SUM(E59:E62)</f>
        <v>850</v>
      </c>
      <c r="H63" s="74" t="n">
        <f aca="false">SUM(H59:H62)</f>
        <v>4600</v>
      </c>
      <c r="I63" s="116"/>
    </row>
    <row r="64" customFormat="false" ht="15.75" hidden="false" customHeight="true" outlineLevel="0" collapsed="false">
      <c r="C64" s="73"/>
      <c r="H64" s="115"/>
      <c r="I64" s="116"/>
    </row>
    <row r="65" customFormat="false" ht="12.75" hidden="false" customHeight="false" outlineLevel="0" collapsed="false">
      <c r="H65" s="115"/>
      <c r="I65" s="116"/>
    </row>
    <row r="66" customFormat="false" ht="12.75" hidden="false" customHeight="false" outlineLevel="0" collapsed="false">
      <c r="C66" s="37"/>
      <c r="H66" s="115"/>
      <c r="I66" s="116"/>
    </row>
    <row r="67" customFormat="false" ht="12.75" hidden="false" customHeight="false" outlineLevel="0" collapsed="false">
      <c r="B67" s="37"/>
      <c r="I67" s="116"/>
    </row>
    <row r="69" customFormat="false" ht="12.75" hidden="false" customHeight="false" outlineLevel="0" collapsed="false">
      <c r="B69" s="74"/>
    </row>
    <row r="70" customFormat="false" ht="12.75" hidden="false" customHeight="false" outlineLevel="0" collapsed="false">
      <c r="B70" s="74"/>
    </row>
    <row r="71" customFormat="false" ht="12.75" hidden="false" customHeight="false" outlineLevel="0" collapsed="false">
      <c r="A71" s="37"/>
      <c r="B71" s="156"/>
    </row>
    <row r="72" customFormat="false" ht="13.5" hidden="false" customHeight="true" outlineLevel="0" collapsed="false">
      <c r="A72" s="37"/>
      <c r="B72" s="40"/>
      <c r="D72" s="157"/>
    </row>
    <row r="73" customFormat="false" ht="12.75" hidden="false" customHeight="false" outlineLevel="0" collapsed="false">
      <c r="A73" s="37"/>
      <c r="B73" s="74"/>
    </row>
    <row r="74" customFormat="false" ht="12.75" hidden="false" customHeight="false" outlineLevel="0" collapsed="false">
      <c r="A74" s="37"/>
    </row>
    <row r="75" customFormat="false" ht="12.75" hidden="false" customHeight="false" outlineLevel="0" collapsed="false">
      <c r="A75" s="37"/>
    </row>
    <row r="76" customFormat="false" ht="12.75" hidden="false" customHeight="false" outlineLevel="0" collapsed="false">
      <c r="A76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30" activeCellId="0" sqref="J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99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9" min="9" style="0" width="11.28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C2" s="38" t="s">
        <v>23</v>
      </c>
      <c r="F2" s="37" t="s">
        <v>50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41.5</v>
      </c>
      <c r="L3" s="95" t="s">
        <v>38</v>
      </c>
      <c r="M3" s="0" t="n">
        <v>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100</v>
      </c>
    </row>
    <row r="5" customFormat="false" ht="15.75" hidden="false" customHeight="false" outlineLevel="0" collapsed="false">
      <c r="E5" s="72" t="s">
        <v>26</v>
      </c>
      <c r="F5" s="1" t="s">
        <v>27</v>
      </c>
      <c r="H5" s="72" t="s">
        <v>28</v>
      </c>
      <c r="I5" s="1" t="s">
        <v>27</v>
      </c>
      <c r="L5" s="5" t="s">
        <v>31</v>
      </c>
      <c r="M5" s="60" t="n">
        <v>-600</v>
      </c>
      <c r="N5" s="60"/>
    </row>
    <row r="6" customFormat="false" ht="12.75" hidden="false" customHeight="false" outlineLevel="0" collapsed="false">
      <c r="C6" s="73" t="s">
        <v>30</v>
      </c>
      <c r="D6" s="0" t="n">
        <v>1</v>
      </c>
      <c r="E6" s="87" t="n">
        <v>45</v>
      </c>
      <c r="F6" s="88" t="n">
        <v>50</v>
      </c>
      <c r="G6" s="86" t="s">
        <v>51</v>
      </c>
      <c r="H6" s="87" t="n">
        <v>49.75</v>
      </c>
      <c r="I6" s="88" t="n">
        <v>50</v>
      </c>
      <c r="J6" s="86" t="s">
        <v>52</v>
      </c>
      <c r="M6" s="58"/>
      <c r="N6" s="58"/>
    </row>
    <row r="7" customFormat="false" ht="12.75" hidden="false" customHeight="false" outlineLevel="0" collapsed="false">
      <c r="C7" s="73"/>
      <c r="D7" s="0" t="n">
        <v>2</v>
      </c>
      <c r="E7" s="87" t="n">
        <v>50.5</v>
      </c>
      <c r="F7" s="88" t="n">
        <v>50</v>
      </c>
      <c r="G7" s="86" t="s">
        <v>52</v>
      </c>
      <c r="H7" s="87" t="n">
        <v>47.25</v>
      </c>
      <c r="I7" s="88" t="n">
        <v>50</v>
      </c>
      <c r="J7" s="86" t="s">
        <v>52</v>
      </c>
      <c r="M7" s="0" t="n">
        <f aca="false">SUM(M3:M6)</f>
        <v>-500</v>
      </c>
      <c r="N7" s="104" t="s">
        <v>48</v>
      </c>
    </row>
    <row r="8" customFormat="false" ht="12.75" hidden="false" customHeight="false" outlineLevel="0" collapsed="false">
      <c r="C8" s="73"/>
      <c r="D8" s="0" t="n">
        <v>3</v>
      </c>
      <c r="E8" s="87" t="n">
        <v>50</v>
      </c>
      <c r="F8" s="88" t="n">
        <v>50</v>
      </c>
      <c r="G8" s="86" t="s">
        <v>52</v>
      </c>
      <c r="H8" s="87" t="n">
        <v>46.75</v>
      </c>
      <c r="I8" s="88" t="n">
        <v>50</v>
      </c>
      <c r="J8" s="86" t="s">
        <v>52</v>
      </c>
    </row>
    <row r="9" customFormat="false" ht="12.75" hidden="false" customHeight="false" outlineLevel="0" collapsed="false">
      <c r="C9" s="73"/>
      <c r="D9" s="0" t="n">
        <v>4</v>
      </c>
      <c r="E9" s="87" t="n">
        <v>47.25</v>
      </c>
      <c r="F9" s="88" t="n">
        <v>50</v>
      </c>
      <c r="G9" s="86" t="s">
        <v>52</v>
      </c>
      <c r="H9" s="87" t="n">
        <v>53</v>
      </c>
      <c r="I9" s="88" t="n">
        <v>50</v>
      </c>
      <c r="J9" s="86" t="s">
        <v>53</v>
      </c>
    </row>
    <row r="10" customFormat="false" ht="12.75" hidden="false" customHeight="false" outlineLevel="0" collapsed="false">
      <c r="C10" s="73"/>
      <c r="D10" s="0" t="n">
        <v>5</v>
      </c>
      <c r="E10" s="87" t="n">
        <v>45.75</v>
      </c>
      <c r="F10" s="106" t="n">
        <v>50</v>
      </c>
      <c r="G10" s="86" t="s">
        <v>52</v>
      </c>
      <c r="H10" s="87" t="n">
        <v>54.5</v>
      </c>
      <c r="I10" s="88" t="n">
        <v>50</v>
      </c>
      <c r="J10" s="86" t="s">
        <v>53</v>
      </c>
    </row>
    <row r="11" customFormat="false" ht="12.75" hidden="false" customHeight="false" outlineLevel="0" collapsed="false">
      <c r="C11" s="73"/>
      <c r="D11" s="0" t="n">
        <v>6</v>
      </c>
      <c r="E11" s="115" t="n">
        <v>43</v>
      </c>
      <c r="F11" s="116" t="n">
        <v>50</v>
      </c>
      <c r="G11" s="86"/>
      <c r="H11" s="108" t="n">
        <v>41</v>
      </c>
      <c r="I11" s="105" t="n">
        <v>50</v>
      </c>
    </row>
    <row r="12" customFormat="false" ht="12.75" hidden="false" customHeight="false" outlineLevel="0" collapsed="false">
      <c r="C12" s="73"/>
      <c r="D12" s="0" t="n">
        <v>7</v>
      </c>
      <c r="E12" s="115" t="n">
        <v>43</v>
      </c>
      <c r="F12" s="116" t="n">
        <v>50</v>
      </c>
      <c r="H12" s="77" t="n">
        <v>40</v>
      </c>
      <c r="I12" s="105" t="n">
        <v>50</v>
      </c>
    </row>
    <row r="13" customFormat="false" ht="12.75" hidden="false" customHeight="false" outlineLevel="0" collapsed="false">
      <c r="C13" s="73"/>
      <c r="D13" s="0" t="n">
        <v>8</v>
      </c>
      <c r="E13" s="108" t="n">
        <v>42.5</v>
      </c>
      <c r="F13" s="116" t="n">
        <v>50</v>
      </c>
      <c r="G13" s="86"/>
      <c r="H13" s="77" t="n">
        <v>40</v>
      </c>
      <c r="I13" s="105" t="n">
        <v>50</v>
      </c>
    </row>
    <row r="14" customFormat="false" ht="12.75" hidden="false" customHeight="false" outlineLevel="0" collapsed="false">
      <c r="C14" s="73"/>
      <c r="D14" s="0" t="n">
        <v>9</v>
      </c>
      <c r="E14" s="108" t="n">
        <v>42.25</v>
      </c>
      <c r="F14" s="116" t="n">
        <v>50</v>
      </c>
      <c r="G14" s="86"/>
      <c r="H14" s="77" t="n">
        <v>40.5</v>
      </c>
      <c r="I14" s="105" t="n">
        <v>50</v>
      </c>
    </row>
    <row r="15" customFormat="false" ht="12.75" hidden="false" customHeight="false" outlineLevel="0" collapsed="false">
      <c r="C15" s="73"/>
      <c r="D15" s="0" t="n">
        <v>10</v>
      </c>
      <c r="E15" s="108" t="n">
        <v>41.5</v>
      </c>
      <c r="F15" s="116" t="n">
        <v>50</v>
      </c>
      <c r="G15" s="86"/>
      <c r="H15" s="77" t="n">
        <v>41</v>
      </c>
      <c r="I15" s="105" t="n">
        <v>50</v>
      </c>
    </row>
    <row r="16" customFormat="false" ht="12.75" hidden="false" customHeight="false" outlineLevel="0" collapsed="false">
      <c r="C16" s="73"/>
      <c r="D16" s="0" t="n">
        <v>11</v>
      </c>
      <c r="E16" s="108" t="n">
        <v>41.25</v>
      </c>
      <c r="F16" s="116" t="n">
        <v>50</v>
      </c>
      <c r="G16" s="86"/>
      <c r="H16" s="77" t="n">
        <v>40.75</v>
      </c>
      <c r="I16" s="105" t="n">
        <v>50</v>
      </c>
    </row>
    <row r="17" customFormat="false" ht="12" hidden="false" customHeight="true" outlineLevel="0" collapsed="false">
      <c r="C17" s="73"/>
      <c r="D17" s="0" t="n">
        <v>12</v>
      </c>
      <c r="E17" s="108" t="n">
        <v>41</v>
      </c>
      <c r="F17" s="116" t="n">
        <v>50</v>
      </c>
      <c r="G17" s="107"/>
      <c r="H17" s="77" t="n">
        <v>38</v>
      </c>
      <c r="I17" s="105" t="n">
        <v>50</v>
      </c>
    </row>
    <row r="18" customFormat="false" ht="12" hidden="false" customHeight="true" outlineLevel="0" collapsed="false">
      <c r="C18" s="73"/>
      <c r="D18" s="0" t="n">
        <v>13</v>
      </c>
      <c r="E18" s="108" t="n">
        <v>41</v>
      </c>
      <c r="F18" s="116" t="n">
        <v>50</v>
      </c>
      <c r="G18" s="107"/>
      <c r="H18" s="75"/>
      <c r="I18" s="60"/>
      <c r="J18" s="60"/>
    </row>
    <row r="19" customFormat="false" ht="12" hidden="false" customHeight="true" outlineLevel="0" collapsed="false">
      <c r="C19" s="73"/>
      <c r="D19" s="0" t="n">
        <v>14</v>
      </c>
      <c r="E19" s="108" t="n">
        <v>40.5</v>
      </c>
      <c r="F19" s="116" t="n">
        <v>50</v>
      </c>
      <c r="G19" s="107"/>
      <c r="H19" s="74" t="n">
        <f aca="false">AVERAGE(H8:H17)</f>
        <v>43.55</v>
      </c>
      <c r="I19" s="5" t="n">
        <f aca="false">SUM(I6:I17)</f>
        <v>600</v>
      </c>
    </row>
    <row r="20" customFormat="false" ht="12.75" hidden="false" customHeight="false" outlineLevel="0" collapsed="false">
      <c r="C20" s="73"/>
      <c r="D20" s="0" t="n">
        <v>15</v>
      </c>
      <c r="E20" s="108" t="n">
        <v>40</v>
      </c>
      <c r="F20" s="116" t="n">
        <v>50</v>
      </c>
      <c r="G20" s="107"/>
      <c r="H20" s="77"/>
      <c r="I20" s="105"/>
    </row>
    <row r="21" customFormat="false" ht="12.75" hidden="false" customHeight="false" outlineLevel="0" collapsed="false">
      <c r="C21" s="73"/>
      <c r="D21" s="0" t="n">
        <v>16</v>
      </c>
      <c r="E21" s="108" t="n">
        <v>40</v>
      </c>
      <c r="F21" s="116" t="n">
        <v>50</v>
      </c>
      <c r="G21" s="107"/>
      <c r="H21" s="77"/>
      <c r="I21" s="105"/>
    </row>
    <row r="22" customFormat="false" ht="12.75" hidden="false" customHeight="false" outlineLevel="0" collapsed="false">
      <c r="C22" s="73"/>
      <c r="D22" s="0" t="n">
        <v>17</v>
      </c>
      <c r="E22" s="108" t="n">
        <v>40</v>
      </c>
      <c r="F22" s="116" t="n">
        <v>50</v>
      </c>
      <c r="G22" s="107"/>
      <c r="H22" s="77"/>
      <c r="I22" s="105"/>
    </row>
    <row r="23" customFormat="false" ht="12.75" hidden="false" customHeight="false" outlineLevel="0" collapsed="false">
      <c r="C23" s="73"/>
      <c r="D23" s="0" t="n">
        <v>18</v>
      </c>
      <c r="E23" s="108" t="n">
        <v>40.75</v>
      </c>
      <c r="F23" s="116" t="n">
        <v>50</v>
      </c>
      <c r="G23" s="107"/>
    </row>
    <row r="24" customFormat="false" ht="12.75" hidden="false" customHeight="false" outlineLevel="0" collapsed="false">
      <c r="D24" s="0" t="n">
        <v>19</v>
      </c>
      <c r="E24" s="108" t="n">
        <v>40.5</v>
      </c>
      <c r="F24" s="116" t="n">
        <v>50</v>
      </c>
      <c r="G24" s="107"/>
      <c r="K24" s="58"/>
    </row>
    <row r="25" customFormat="false" ht="12.75" hidden="false" customHeight="false" outlineLevel="0" collapsed="false">
      <c r="D25" s="0" t="n">
        <v>20</v>
      </c>
      <c r="E25" s="108" t="n">
        <v>40.5</v>
      </c>
      <c r="F25" s="116" t="n">
        <v>50</v>
      </c>
      <c r="G25" s="107"/>
      <c r="H25" s="74"/>
    </row>
    <row r="26" customFormat="false" ht="12.75" hidden="false" customHeight="false" outlineLevel="0" collapsed="false">
      <c r="D26" s="0" t="n">
        <v>21</v>
      </c>
      <c r="E26" s="108" t="n">
        <v>41.25</v>
      </c>
      <c r="F26" s="109" t="n">
        <v>50</v>
      </c>
      <c r="G26" s="107"/>
      <c r="H26" s="74"/>
    </row>
    <row r="27" customFormat="false" ht="12.75" hidden="false" customHeight="false" outlineLevel="0" collapsed="false">
      <c r="D27" s="0" t="n">
        <v>22</v>
      </c>
      <c r="E27" s="110" t="n">
        <v>45</v>
      </c>
      <c r="F27" s="76" t="n">
        <v>50</v>
      </c>
      <c r="G27" s="107" t="s">
        <v>54</v>
      </c>
      <c r="H27" s="77"/>
    </row>
    <row r="28" customFormat="false" ht="12.75" hidden="false" customHeight="false" outlineLevel="0" collapsed="false">
      <c r="E28" s="74" t="n">
        <f aca="false">AVERAGE(E6:E27)</f>
        <v>42.8409090909091</v>
      </c>
      <c r="F28" s="5" t="n">
        <f aca="false">SUM(F6:F27)</f>
        <v>1100</v>
      </c>
      <c r="H28" s="74"/>
    </row>
    <row r="29" customFormat="false" ht="12.75" hidden="false" customHeight="false" outlineLevel="0" collapsed="false">
      <c r="E29" s="74"/>
      <c r="F29" s="5"/>
      <c r="H29" s="74"/>
    </row>
    <row r="30" customFormat="false" ht="12.75" hidden="false" customHeight="false" outlineLevel="0" collapsed="false">
      <c r="E30" s="74"/>
      <c r="F30" s="5"/>
      <c r="H30" s="74"/>
    </row>
    <row r="31" customFormat="false" ht="12.75" hidden="false" customHeight="false" outlineLevel="0" collapsed="false">
      <c r="C31" s="73" t="s">
        <v>44</v>
      </c>
      <c r="D31" s="82" t="n">
        <f aca="false">-(E28*F28)*16</f>
        <v>-754000</v>
      </c>
      <c r="H31" s="74"/>
    </row>
    <row r="32" customFormat="false" ht="12.75" hidden="false" customHeight="false" outlineLevel="0" collapsed="false">
      <c r="C32" s="73" t="s">
        <v>45</v>
      </c>
      <c r="D32" s="85" t="n">
        <f aca="false">(H19*I19)*16</f>
        <v>418080</v>
      </c>
      <c r="H32" s="74"/>
    </row>
    <row r="33" customFormat="false" ht="13.5" hidden="false" customHeight="false" outlineLevel="0" collapsed="false">
      <c r="D33" s="74" t="n">
        <f aca="false">D32+D31</f>
        <v>-335920</v>
      </c>
    </row>
    <row r="34" customFormat="false" ht="12.75" hidden="false" customHeight="false" outlineLevel="0" collapsed="false">
      <c r="D34" s="74"/>
      <c r="E34" s="77"/>
      <c r="L34" s="78"/>
      <c r="M34" s="79"/>
    </row>
    <row r="35" customFormat="false" ht="12.75" hidden="false" customHeight="false" outlineLevel="0" collapsed="false">
      <c r="D35" s="74"/>
      <c r="E35" s="74"/>
      <c r="L35" s="80" t="s">
        <v>33</v>
      </c>
      <c r="M35" s="81"/>
    </row>
    <row r="36" customFormat="false" ht="16.5" hidden="false" customHeight="false" outlineLevel="0" collapsed="false">
      <c r="B36" s="37" t="s">
        <v>36</v>
      </c>
      <c r="C36" s="37"/>
      <c r="D36" s="46" t="s">
        <v>29</v>
      </c>
      <c r="E36" s="0" t="n">
        <f aca="false">M4</f>
        <v>100</v>
      </c>
      <c r="G36" s="41" t="n">
        <f aca="false">E3-0.25</f>
        <v>41.25</v>
      </c>
      <c r="I36" s="74" t="n">
        <f aca="false">(-G36*E36)*16</f>
        <v>-66000</v>
      </c>
      <c r="L36" s="83" t="n">
        <f aca="false">I38+D33</f>
        <v>-1120</v>
      </c>
      <c r="M36" s="84"/>
    </row>
    <row r="37" customFormat="false" ht="12.75" hidden="false" customHeight="false" outlineLevel="0" collapsed="false">
      <c r="D37" s="46" t="s">
        <v>31</v>
      </c>
      <c r="E37" s="60" t="n">
        <f aca="false">M5</f>
        <v>-600</v>
      </c>
      <c r="F37" s="60"/>
      <c r="G37" s="113" t="n">
        <f aca="false">E3+0.25</f>
        <v>41.75</v>
      </c>
      <c r="I37" s="75" t="n">
        <f aca="false">(-G37*E37)*16</f>
        <v>400800</v>
      </c>
    </row>
    <row r="38" customFormat="false" ht="12.75" hidden="false" customHeight="false" outlineLevel="0" collapsed="false">
      <c r="E38" s="0" t="n">
        <f aca="false">E37+E36</f>
        <v>-500</v>
      </c>
      <c r="F38" s="0" t="s">
        <v>32</v>
      </c>
      <c r="I38" s="74" t="n">
        <f aca="false">SUM(I36:I37)</f>
        <v>334800</v>
      </c>
    </row>
    <row r="39" customFormat="false" ht="12.75" hidden="false" customHeight="false" outlineLevel="0" collapsed="false">
      <c r="E39" s="74"/>
      <c r="L39" s="89" t="s">
        <v>40</v>
      </c>
      <c r="M39" s="90"/>
    </row>
    <row r="40" customFormat="false" ht="15.75" hidden="false" customHeight="false" outlineLevel="0" collapsed="false">
      <c r="L40" s="91" t="n">
        <f aca="false">(FEB7!E3-FEB12!E3)*800</f>
        <v>2432</v>
      </c>
      <c r="M40" s="92"/>
    </row>
    <row r="41" customFormat="false" ht="12.75" hidden="false" customHeight="false" outlineLevel="0" collapsed="false">
      <c r="L41" s="93"/>
      <c r="M41" s="94"/>
    </row>
    <row r="42" customFormat="false" ht="12.75" hidden="false" customHeight="false" outlineLevel="0" collapsed="false">
      <c r="J42" s="58"/>
    </row>
    <row r="43" customFormat="false" ht="12.75" hidden="false" customHeight="false" outlineLevel="0" collapsed="false">
      <c r="J43" s="58"/>
    </row>
    <row r="44" customFormat="false" ht="12.75" hidden="false" customHeight="false" outlineLevel="0" collapsed="false">
      <c r="A44" s="117" t="s">
        <v>55</v>
      </c>
      <c r="B44" s="10"/>
      <c r="C44" s="10"/>
      <c r="D44" s="10"/>
      <c r="L44" s="89" t="s">
        <v>41</v>
      </c>
      <c r="M44" s="90"/>
    </row>
    <row r="45" customFormat="false" ht="15.75" hidden="false" customHeight="false" outlineLevel="0" collapsed="false">
      <c r="L45" s="91" t="n">
        <f aca="false">(FEB6!E3-FEB7!E3)*(800*2)</f>
        <v>5536</v>
      </c>
      <c r="M45" s="92"/>
    </row>
    <row r="46" customFormat="false" ht="12.75" hidden="false" customHeight="false" outlineLevel="0" collapsed="false">
      <c r="L46" s="93"/>
      <c r="M46" s="9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4" activeCellId="0" sqref="G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99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9" min="9" style="0" width="11.28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C2" s="38" t="s">
        <v>23</v>
      </c>
      <c r="F2" s="37" t="s">
        <v>56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39</v>
      </c>
      <c r="L3" s="95" t="s">
        <v>38</v>
      </c>
      <c r="M3" s="0" t="n">
        <v>-100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100</v>
      </c>
    </row>
    <row r="5" customFormat="false" ht="15.75" hidden="false" customHeight="false" outlineLevel="0" collapsed="false">
      <c r="E5" s="72" t="s">
        <v>26</v>
      </c>
      <c r="F5" s="1" t="s">
        <v>27</v>
      </c>
      <c r="H5" s="72" t="s">
        <v>28</v>
      </c>
      <c r="I5" s="1" t="s">
        <v>27</v>
      </c>
      <c r="L5" s="5" t="s">
        <v>31</v>
      </c>
      <c r="M5" s="60" t="n">
        <v>-600</v>
      </c>
      <c r="N5" s="60"/>
    </row>
    <row r="6" customFormat="false" ht="12.75" hidden="false" customHeight="false" outlineLevel="0" collapsed="false">
      <c r="C6" s="73" t="s">
        <v>30</v>
      </c>
      <c r="D6" s="0" t="n">
        <v>1</v>
      </c>
      <c r="E6" s="87" t="n">
        <v>41.5</v>
      </c>
      <c r="F6" s="88" t="n">
        <v>50</v>
      </c>
      <c r="G6" s="86" t="s">
        <v>52</v>
      </c>
      <c r="H6" s="87" t="n">
        <v>41.5</v>
      </c>
      <c r="I6" s="88" t="n">
        <v>50</v>
      </c>
      <c r="J6" s="86" t="s">
        <v>52</v>
      </c>
      <c r="M6" s="58"/>
      <c r="N6" s="58"/>
    </row>
    <row r="7" customFormat="false" ht="12.75" hidden="false" customHeight="false" outlineLevel="0" collapsed="false">
      <c r="C7" s="73"/>
      <c r="D7" s="0" t="n">
        <v>2</v>
      </c>
      <c r="E7" s="87" t="n">
        <v>41.5</v>
      </c>
      <c r="F7" s="88" t="n">
        <v>50</v>
      </c>
      <c r="G7" s="86" t="s">
        <v>52</v>
      </c>
      <c r="H7" s="87" t="n">
        <v>41.5</v>
      </c>
      <c r="I7" s="88" t="n">
        <v>50</v>
      </c>
      <c r="J7" s="86" t="s">
        <v>52</v>
      </c>
      <c r="M7" s="0" t="n">
        <f aca="false">SUM(M3:M6)</f>
        <v>-600</v>
      </c>
      <c r="N7" s="104" t="s">
        <v>48</v>
      </c>
    </row>
    <row r="8" customFormat="false" ht="12.75" hidden="false" customHeight="false" outlineLevel="0" collapsed="false">
      <c r="C8" s="73"/>
      <c r="D8" s="0" t="n">
        <v>3</v>
      </c>
      <c r="E8" s="87" t="n">
        <v>41.5</v>
      </c>
      <c r="F8" s="88" t="n">
        <v>50</v>
      </c>
      <c r="G8" s="86" t="s">
        <v>52</v>
      </c>
      <c r="H8" s="87" t="n">
        <v>41.5</v>
      </c>
      <c r="I8" s="88" t="n">
        <v>50</v>
      </c>
      <c r="J8" s="86" t="s">
        <v>52</v>
      </c>
    </row>
    <row r="9" customFormat="false" ht="12.75" hidden="false" customHeight="false" outlineLevel="0" collapsed="false">
      <c r="C9" s="73"/>
      <c r="D9" s="0" t="n">
        <v>4</v>
      </c>
      <c r="E9" s="87" t="n">
        <v>41.5</v>
      </c>
      <c r="F9" s="106" t="n">
        <v>50</v>
      </c>
      <c r="G9" s="86" t="s">
        <v>52</v>
      </c>
      <c r="H9" s="87" t="n">
        <v>53</v>
      </c>
      <c r="I9" s="88" t="n">
        <v>50</v>
      </c>
      <c r="J9" s="86" t="s">
        <v>53</v>
      </c>
    </row>
    <row r="10" customFormat="false" ht="12.75" hidden="false" customHeight="false" outlineLevel="0" collapsed="false">
      <c r="C10" s="73"/>
      <c r="D10" s="0" t="n">
        <v>5</v>
      </c>
      <c r="E10" s="115" t="n">
        <v>40</v>
      </c>
      <c r="F10" s="109" t="n">
        <v>50</v>
      </c>
      <c r="G10" s="86"/>
      <c r="H10" s="87" t="n">
        <v>53</v>
      </c>
      <c r="I10" s="88" t="n">
        <v>50</v>
      </c>
      <c r="J10" s="86" t="s">
        <v>53</v>
      </c>
    </row>
    <row r="11" customFormat="false" ht="12.75" hidden="false" customHeight="false" outlineLevel="0" collapsed="false">
      <c r="C11" s="73"/>
      <c r="D11" s="0" t="n">
        <v>6</v>
      </c>
      <c r="E11" s="115" t="n">
        <v>39</v>
      </c>
      <c r="F11" s="116" t="n">
        <v>50</v>
      </c>
      <c r="G11" s="86"/>
      <c r="H11" s="118" t="n">
        <v>46.5</v>
      </c>
      <c r="I11" s="106" t="n">
        <v>50</v>
      </c>
      <c r="J11" s="86" t="s">
        <v>57</v>
      </c>
    </row>
    <row r="12" customFormat="false" ht="12.75" hidden="false" customHeight="false" outlineLevel="0" collapsed="false">
      <c r="C12" s="73"/>
      <c r="D12" s="0" t="n">
        <v>7</v>
      </c>
      <c r="E12" s="115" t="n">
        <v>39.5</v>
      </c>
      <c r="F12" s="116" t="n">
        <v>50</v>
      </c>
      <c r="H12" s="77" t="n">
        <v>38.25</v>
      </c>
      <c r="I12" s="105" t="n">
        <v>50</v>
      </c>
    </row>
    <row r="13" customFormat="false" ht="12.75" hidden="false" customHeight="false" outlineLevel="0" collapsed="false">
      <c r="C13" s="73"/>
      <c r="D13" s="0" t="n">
        <v>8</v>
      </c>
      <c r="E13" s="108" t="n">
        <v>38.5</v>
      </c>
      <c r="F13" s="116" t="n">
        <v>50</v>
      </c>
      <c r="G13" s="86"/>
      <c r="H13" s="77" t="n">
        <v>37.5</v>
      </c>
      <c r="I13" s="105" t="n">
        <v>50</v>
      </c>
    </row>
    <row r="14" customFormat="false" ht="12.75" hidden="false" customHeight="false" outlineLevel="0" collapsed="false">
      <c r="C14" s="73"/>
      <c r="D14" s="0" t="n">
        <v>9</v>
      </c>
      <c r="E14" s="108" t="n">
        <v>38.25</v>
      </c>
      <c r="F14" s="116" t="n">
        <v>50</v>
      </c>
      <c r="G14" s="86"/>
      <c r="H14" s="77" t="n">
        <v>37.5</v>
      </c>
      <c r="I14" s="105" t="n">
        <v>50</v>
      </c>
    </row>
    <row r="15" customFormat="false" ht="12.75" hidden="false" customHeight="false" outlineLevel="0" collapsed="false">
      <c r="C15" s="73"/>
      <c r="D15" s="0" t="n">
        <v>10</v>
      </c>
      <c r="E15" s="108" t="n">
        <v>38.25</v>
      </c>
      <c r="F15" s="116" t="n">
        <v>50</v>
      </c>
      <c r="G15" s="86"/>
      <c r="H15" s="77" t="n">
        <v>36.75</v>
      </c>
      <c r="I15" s="105" t="n">
        <v>50</v>
      </c>
    </row>
    <row r="16" customFormat="false" ht="12.75" hidden="false" customHeight="false" outlineLevel="0" collapsed="false">
      <c r="C16" s="73"/>
      <c r="D16" s="0" t="n">
        <v>11</v>
      </c>
      <c r="E16" s="108" t="n">
        <v>38</v>
      </c>
      <c r="F16" s="116" t="n">
        <v>50</v>
      </c>
      <c r="G16" s="86"/>
      <c r="H16" s="77" t="n">
        <v>38</v>
      </c>
      <c r="I16" s="105" t="n">
        <v>50</v>
      </c>
    </row>
    <row r="17" customFormat="false" ht="12" hidden="false" customHeight="true" outlineLevel="0" collapsed="false">
      <c r="C17" s="73"/>
      <c r="D17" s="0" t="n">
        <v>12</v>
      </c>
      <c r="E17" s="108" t="n">
        <v>38</v>
      </c>
      <c r="F17" s="116" t="n">
        <v>50</v>
      </c>
      <c r="G17" s="107"/>
      <c r="H17" s="77" t="n">
        <v>40</v>
      </c>
      <c r="I17" s="105" t="n">
        <v>50</v>
      </c>
    </row>
    <row r="18" customFormat="false" ht="12" hidden="false" customHeight="true" outlineLevel="0" collapsed="false">
      <c r="C18" s="73"/>
      <c r="D18" s="0" t="n">
        <v>13</v>
      </c>
      <c r="E18" s="108" t="n">
        <v>37.75</v>
      </c>
      <c r="F18" s="116" t="n">
        <v>50</v>
      </c>
      <c r="G18" s="107"/>
      <c r="H18" s="75"/>
      <c r="I18" s="60"/>
      <c r="J18" s="60"/>
    </row>
    <row r="19" customFormat="false" ht="12" hidden="false" customHeight="true" outlineLevel="0" collapsed="false">
      <c r="C19" s="73"/>
      <c r="D19" s="0" t="n">
        <v>14</v>
      </c>
      <c r="E19" s="108" t="n">
        <v>37.5</v>
      </c>
      <c r="F19" s="116" t="n">
        <v>50</v>
      </c>
      <c r="G19" s="107"/>
      <c r="H19" s="74" t="n">
        <f aca="false">AVERAGE(H6:H17)</f>
        <v>42.0833333333333</v>
      </c>
      <c r="I19" s="5" t="n">
        <f aca="false">SUM(I6:I17)</f>
        <v>600</v>
      </c>
    </row>
    <row r="20" customFormat="false" ht="12.75" hidden="false" customHeight="false" outlineLevel="0" collapsed="false">
      <c r="C20" s="73"/>
      <c r="D20" s="0" t="n">
        <v>15</v>
      </c>
      <c r="E20" s="108" t="n">
        <v>37.5</v>
      </c>
      <c r="F20" s="116" t="n">
        <v>50</v>
      </c>
      <c r="G20" s="107"/>
      <c r="H20" s="77"/>
      <c r="I20" s="105"/>
    </row>
    <row r="21" customFormat="false" ht="12.75" hidden="false" customHeight="false" outlineLevel="0" collapsed="false">
      <c r="C21" s="73"/>
      <c r="D21" s="0" t="n">
        <v>16</v>
      </c>
      <c r="E21" s="108" t="n">
        <v>37.5</v>
      </c>
      <c r="F21" s="116" t="n">
        <v>50</v>
      </c>
      <c r="G21" s="107"/>
      <c r="H21" s="77"/>
      <c r="I21" s="105"/>
    </row>
    <row r="22" customFormat="false" ht="12.75" hidden="false" customHeight="false" outlineLevel="0" collapsed="false">
      <c r="C22" s="73"/>
      <c r="D22" s="0" t="n">
        <v>17</v>
      </c>
      <c r="E22" s="108" t="n">
        <v>37.5</v>
      </c>
      <c r="F22" s="116" t="n">
        <v>50</v>
      </c>
      <c r="G22" s="107"/>
      <c r="H22" s="77"/>
      <c r="I22" s="105"/>
    </row>
    <row r="23" customFormat="false" ht="12.75" hidden="false" customHeight="false" outlineLevel="0" collapsed="false">
      <c r="C23" s="73"/>
      <c r="D23" s="0" t="n">
        <v>18</v>
      </c>
      <c r="E23" s="108" t="n">
        <v>37.25</v>
      </c>
      <c r="F23" s="116" t="n">
        <v>50</v>
      </c>
      <c r="G23" s="107"/>
      <c r="H23" s="77"/>
      <c r="I23" s="105"/>
    </row>
    <row r="24" customFormat="false" ht="12.75" hidden="false" customHeight="false" outlineLevel="0" collapsed="false">
      <c r="C24" s="73"/>
      <c r="D24" s="0" t="n">
        <v>19</v>
      </c>
      <c r="E24" s="108" t="n">
        <v>37</v>
      </c>
      <c r="F24" s="116" t="n">
        <v>50</v>
      </c>
      <c r="G24" s="107"/>
      <c r="H24" s="77"/>
      <c r="I24" s="105"/>
    </row>
    <row r="25" customFormat="false" ht="12.75" hidden="false" customHeight="false" outlineLevel="0" collapsed="false">
      <c r="C25" s="73"/>
      <c r="D25" s="0" t="n">
        <v>20</v>
      </c>
      <c r="E25" s="108" t="n">
        <v>40</v>
      </c>
      <c r="F25" s="116" t="n">
        <v>50</v>
      </c>
      <c r="G25" s="107"/>
      <c r="H25" s="77"/>
      <c r="I25" s="105"/>
    </row>
    <row r="26" customFormat="false" ht="12.75" hidden="false" customHeight="false" outlineLevel="0" collapsed="false">
      <c r="C26" s="73"/>
      <c r="D26" s="0" t="n">
        <v>21</v>
      </c>
      <c r="E26" s="108" t="n">
        <v>40</v>
      </c>
      <c r="F26" s="116" t="n">
        <v>50</v>
      </c>
      <c r="G26" s="107"/>
      <c r="H26" s="77"/>
      <c r="I26" s="105"/>
    </row>
    <row r="27" customFormat="false" ht="12.75" hidden="false" customHeight="false" outlineLevel="0" collapsed="false">
      <c r="C27" s="73"/>
      <c r="D27" s="0" t="n">
        <v>22</v>
      </c>
      <c r="E27" s="110" t="n">
        <v>40</v>
      </c>
      <c r="F27" s="111" t="n">
        <v>50</v>
      </c>
      <c r="G27" s="112"/>
      <c r="H27" s="77"/>
      <c r="I27" s="105"/>
    </row>
    <row r="28" customFormat="false" ht="12.75" hidden="false" customHeight="false" outlineLevel="0" collapsed="false">
      <c r="E28" s="74" t="n">
        <f aca="false">AVERAGE(E6:E27)</f>
        <v>38.9772727272727</v>
      </c>
      <c r="F28" s="5" t="n">
        <f aca="false">SUM(F6:F27)</f>
        <v>1100</v>
      </c>
      <c r="H28" s="74"/>
    </row>
    <row r="29" customFormat="false" ht="12.75" hidden="false" customHeight="false" outlineLevel="0" collapsed="false">
      <c r="E29" s="74"/>
      <c r="F29" s="5"/>
      <c r="H29" s="74"/>
    </row>
    <row r="30" customFormat="false" ht="12.75" hidden="false" customHeight="false" outlineLevel="0" collapsed="false">
      <c r="E30" s="74"/>
      <c r="F30" s="5"/>
      <c r="H30" s="74"/>
    </row>
    <row r="31" customFormat="false" ht="12.75" hidden="false" customHeight="false" outlineLevel="0" collapsed="false">
      <c r="C31" s="73" t="s">
        <v>44</v>
      </c>
      <c r="D31" s="82" t="n">
        <f aca="false">-(E28*F28)*16</f>
        <v>-686000</v>
      </c>
      <c r="H31" s="74"/>
    </row>
    <row r="32" customFormat="false" ht="12.75" hidden="false" customHeight="false" outlineLevel="0" collapsed="false">
      <c r="C32" s="73" t="s">
        <v>45</v>
      </c>
      <c r="D32" s="85" t="n">
        <f aca="false">(H19*I19)*16</f>
        <v>404000</v>
      </c>
      <c r="H32" s="74"/>
    </row>
    <row r="33" customFormat="false" ht="13.5" hidden="false" customHeight="false" outlineLevel="0" collapsed="false">
      <c r="D33" s="74" t="n">
        <f aca="false">D32+D31</f>
        <v>-282000</v>
      </c>
    </row>
    <row r="34" customFormat="false" ht="12.75" hidden="false" customHeight="false" outlineLevel="0" collapsed="false">
      <c r="D34" s="74"/>
      <c r="E34" s="77"/>
      <c r="L34" s="78"/>
      <c r="M34" s="79"/>
    </row>
    <row r="35" customFormat="false" ht="12.75" hidden="false" customHeight="false" outlineLevel="0" collapsed="false">
      <c r="D35" s="74"/>
      <c r="E35" s="74"/>
      <c r="L35" s="80" t="s">
        <v>33</v>
      </c>
      <c r="M35" s="81"/>
    </row>
    <row r="36" customFormat="false" ht="16.5" hidden="false" customHeight="false" outlineLevel="0" collapsed="false">
      <c r="B36" s="37" t="s">
        <v>36</v>
      </c>
      <c r="C36" s="37"/>
      <c r="D36" s="46" t="s">
        <v>29</v>
      </c>
      <c r="E36" s="0" t="n">
        <f aca="false">M4</f>
        <v>100</v>
      </c>
      <c r="G36" s="41" t="n">
        <f aca="false">E3-0.25</f>
        <v>38.75</v>
      </c>
      <c r="I36" s="74" t="n">
        <f aca="false">(-G36*E36)*16</f>
        <v>-62000</v>
      </c>
      <c r="L36" s="83" t="n">
        <f aca="false">I38+D33</f>
        <v>32800</v>
      </c>
      <c r="M36" s="84"/>
    </row>
    <row r="37" customFormat="false" ht="12.75" hidden="false" customHeight="false" outlineLevel="0" collapsed="false">
      <c r="D37" s="46" t="s">
        <v>31</v>
      </c>
      <c r="E37" s="60" t="n">
        <f aca="false">M5</f>
        <v>-600</v>
      </c>
      <c r="F37" s="60"/>
      <c r="G37" s="113" t="n">
        <f aca="false">E3+0.25</f>
        <v>39.25</v>
      </c>
      <c r="I37" s="75" t="n">
        <f aca="false">(-G37*E37)*16</f>
        <v>376800</v>
      </c>
    </row>
    <row r="38" customFormat="false" ht="12.75" hidden="false" customHeight="false" outlineLevel="0" collapsed="false">
      <c r="E38" s="0" t="n">
        <f aca="false">E37+E36</f>
        <v>-500</v>
      </c>
      <c r="F38" s="0" t="s">
        <v>32</v>
      </c>
      <c r="I38" s="74" t="n">
        <f aca="false">SUM(I36:I37)</f>
        <v>314800</v>
      </c>
    </row>
    <row r="39" customFormat="false" ht="12.75" hidden="false" customHeight="false" outlineLevel="0" collapsed="false">
      <c r="E39" s="74"/>
      <c r="L39" s="89" t="s">
        <v>40</v>
      </c>
      <c r="M39" s="90"/>
    </row>
    <row r="40" customFormat="false" ht="15.75" hidden="false" customHeight="false" outlineLevel="0" collapsed="false">
      <c r="L40" s="91"/>
      <c r="M40" s="92"/>
    </row>
    <row r="41" customFormat="false" ht="12.75" hidden="false" customHeight="false" outlineLevel="0" collapsed="false">
      <c r="L41" s="93"/>
      <c r="M41" s="94"/>
    </row>
    <row r="42" customFormat="false" ht="12.75" hidden="false" customHeight="false" outlineLevel="0" collapsed="false">
      <c r="J42" s="58"/>
    </row>
    <row r="43" customFormat="false" ht="12.75" hidden="false" customHeight="false" outlineLevel="0" collapsed="false">
      <c r="J43" s="58"/>
    </row>
    <row r="44" customFormat="false" ht="12.75" hidden="false" customHeight="false" outlineLevel="0" collapsed="false">
      <c r="A44" s="117" t="s">
        <v>55</v>
      </c>
      <c r="B44" s="10"/>
      <c r="C44" s="10"/>
      <c r="D44" s="10"/>
      <c r="L44" s="89" t="s">
        <v>41</v>
      </c>
      <c r="M44" s="90"/>
    </row>
    <row r="45" customFormat="false" ht="15.75" hidden="false" customHeight="false" outlineLevel="0" collapsed="false">
      <c r="L45" s="91"/>
      <c r="M45" s="92"/>
    </row>
    <row r="46" customFormat="false" ht="12.75" hidden="false" customHeight="false" outlineLevel="0" collapsed="false">
      <c r="L46" s="93"/>
      <c r="M46" s="9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2" activeCellId="0" sqref="F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7"/>
    <col collapsed="false" customWidth="true" hidden="false" outlineLevel="0" max="4" min="4" style="0" width="15.56"/>
    <col collapsed="false" customWidth="true" hidden="false" outlineLevel="0" max="7" min="7" style="0" width="22.7"/>
    <col collapsed="false" customWidth="true" hidden="false" outlineLevel="0" max="9" min="9" style="0" width="11.28"/>
    <col collapsed="false" customWidth="true" hidden="false" outlineLevel="0" max="12" min="12" style="0" width="14.85"/>
  </cols>
  <sheetData>
    <row r="2" customFormat="false" ht="15.75" hidden="false" customHeight="false" outlineLevel="0" collapsed="false">
      <c r="D2" s="46"/>
      <c r="F2" s="37" t="s">
        <v>58</v>
      </c>
      <c r="L2" s="38" t="s">
        <v>25</v>
      </c>
    </row>
    <row r="3" customFormat="false" ht="12.75" hidden="false" customHeight="false" outlineLevel="0" collapsed="false">
      <c r="D3" s="1" t="s">
        <v>24</v>
      </c>
      <c r="E3" s="114" t="n">
        <v>33.5</v>
      </c>
      <c r="L3" s="95" t="s">
        <v>38</v>
      </c>
      <c r="M3" s="0" t="n">
        <v>-50</v>
      </c>
    </row>
    <row r="4" customFormat="false" ht="12.75" hidden="false" customHeight="false" outlineLevel="0" collapsed="false">
      <c r="D4" s="1"/>
      <c r="E4" s="71"/>
      <c r="L4" s="5" t="s">
        <v>29</v>
      </c>
      <c r="M4" s="0" t="n">
        <v>100</v>
      </c>
    </row>
    <row r="5" customFormat="false" ht="15.75" hidden="false" customHeight="false" outlineLevel="0" collapsed="false">
      <c r="C5" s="50" t="s">
        <v>59</v>
      </c>
      <c r="E5" s="72" t="s">
        <v>26</v>
      </c>
      <c r="F5" s="1" t="s">
        <v>27</v>
      </c>
      <c r="H5" s="72" t="s">
        <v>28</v>
      </c>
      <c r="I5" s="1" t="s">
        <v>27</v>
      </c>
      <c r="L5" s="5" t="s">
        <v>31</v>
      </c>
      <c r="M5" s="60" t="n">
        <v>-600</v>
      </c>
      <c r="N5" s="60"/>
    </row>
    <row r="6" customFormat="false" ht="15.75" hidden="false" customHeight="false" outlineLevel="0" collapsed="false">
      <c r="C6" s="50"/>
      <c r="D6" s="0" t="n">
        <v>1</v>
      </c>
      <c r="E6" s="87" t="n">
        <v>41.5</v>
      </c>
      <c r="F6" s="88" t="n">
        <v>50</v>
      </c>
      <c r="G6" s="86" t="s">
        <v>60</v>
      </c>
      <c r="H6" s="87" t="n">
        <v>41.5</v>
      </c>
      <c r="I6" s="88" t="n">
        <v>50</v>
      </c>
      <c r="J6" s="86" t="s">
        <v>60</v>
      </c>
      <c r="M6" s="58"/>
      <c r="N6" s="58"/>
    </row>
    <row r="7" customFormat="false" ht="12.75" hidden="false" customHeight="false" outlineLevel="0" collapsed="false">
      <c r="C7" s="73"/>
      <c r="D7" s="0" t="n">
        <v>2</v>
      </c>
      <c r="E7" s="87" t="n">
        <v>41.5</v>
      </c>
      <c r="F7" s="88" t="n">
        <v>50</v>
      </c>
      <c r="G7" s="86" t="s">
        <v>60</v>
      </c>
      <c r="H7" s="87" t="n">
        <v>41.5</v>
      </c>
      <c r="I7" s="88" t="n">
        <v>50</v>
      </c>
      <c r="J7" s="86" t="s">
        <v>60</v>
      </c>
      <c r="M7" s="0" t="n">
        <f aca="false">SUM(M3:M6)</f>
        <v>-550</v>
      </c>
      <c r="N7" s="104" t="s">
        <v>48</v>
      </c>
    </row>
    <row r="8" customFormat="false" ht="12.75" hidden="false" customHeight="false" outlineLevel="0" collapsed="false">
      <c r="C8" s="73"/>
      <c r="D8" s="0" t="n">
        <v>3</v>
      </c>
      <c r="E8" s="87" t="n">
        <v>41.5</v>
      </c>
      <c r="F8" s="88" t="n">
        <v>50</v>
      </c>
      <c r="G8" s="86" t="s">
        <v>60</v>
      </c>
      <c r="H8" s="87" t="n">
        <v>41.5</v>
      </c>
      <c r="I8" s="88" t="n">
        <v>50</v>
      </c>
      <c r="J8" s="86" t="s">
        <v>60</v>
      </c>
    </row>
    <row r="9" customFormat="false" ht="12.75" hidden="false" customHeight="false" outlineLevel="0" collapsed="false">
      <c r="C9" s="73"/>
      <c r="D9" s="0" t="n">
        <v>4</v>
      </c>
      <c r="E9" s="87" t="n">
        <v>41.5</v>
      </c>
      <c r="F9" s="106" t="n">
        <v>50</v>
      </c>
      <c r="G9" s="86" t="s">
        <v>60</v>
      </c>
      <c r="H9" s="87" t="n">
        <v>52.5</v>
      </c>
      <c r="I9" s="88" t="n">
        <v>50</v>
      </c>
      <c r="J9" s="86" t="s">
        <v>53</v>
      </c>
    </row>
    <row r="10" customFormat="false" ht="12.75" hidden="false" customHeight="false" outlineLevel="0" collapsed="false">
      <c r="C10" s="73"/>
      <c r="D10" s="0" t="n">
        <v>5</v>
      </c>
      <c r="E10" s="87" t="n">
        <v>50</v>
      </c>
      <c r="F10" s="106" t="n">
        <v>50</v>
      </c>
      <c r="G10" s="86" t="s">
        <v>61</v>
      </c>
      <c r="H10" s="87" t="n">
        <v>52.5</v>
      </c>
      <c r="I10" s="88" t="n">
        <v>50</v>
      </c>
      <c r="J10" s="86" t="s">
        <v>53</v>
      </c>
    </row>
    <row r="11" customFormat="false" ht="12.75" hidden="false" customHeight="false" outlineLevel="0" collapsed="false">
      <c r="C11" s="73"/>
      <c r="D11" s="0" t="n">
        <v>6</v>
      </c>
      <c r="E11" s="87" t="n">
        <v>51.5</v>
      </c>
      <c r="F11" s="88" t="n">
        <v>50</v>
      </c>
      <c r="G11" s="86" t="s">
        <v>61</v>
      </c>
      <c r="H11" s="118" t="n">
        <v>46.5</v>
      </c>
      <c r="I11" s="106" t="n">
        <v>50</v>
      </c>
      <c r="J11" s="86" t="s">
        <v>60</v>
      </c>
    </row>
    <row r="12" customFormat="false" ht="12.75" hidden="false" customHeight="false" outlineLevel="0" collapsed="false">
      <c r="C12" s="73"/>
      <c r="D12" s="0" t="n">
        <v>7</v>
      </c>
      <c r="E12" s="115" t="n">
        <v>37.25</v>
      </c>
      <c r="F12" s="116" t="n">
        <v>50</v>
      </c>
      <c r="G12" s="86" t="s">
        <v>62</v>
      </c>
      <c r="H12" s="77" t="n">
        <v>36.5</v>
      </c>
      <c r="I12" s="105" t="n">
        <v>50</v>
      </c>
      <c r="J12" s="86" t="s">
        <v>62</v>
      </c>
    </row>
    <row r="13" customFormat="false" ht="12.75" hidden="false" customHeight="false" outlineLevel="0" collapsed="false">
      <c r="C13" s="73"/>
      <c r="D13" s="0" t="n">
        <v>8</v>
      </c>
      <c r="E13" s="108" t="n">
        <v>36.25</v>
      </c>
      <c r="F13" s="116" t="n">
        <v>50</v>
      </c>
      <c r="G13" s="86" t="s">
        <v>62</v>
      </c>
      <c r="H13" s="77" t="n">
        <v>37</v>
      </c>
      <c r="I13" s="105" t="n">
        <v>50</v>
      </c>
      <c r="J13" s="86" t="s">
        <v>62</v>
      </c>
    </row>
    <row r="14" customFormat="false" ht="12.75" hidden="false" customHeight="false" outlineLevel="0" collapsed="false">
      <c r="C14" s="73"/>
      <c r="D14" s="0" t="n">
        <v>9</v>
      </c>
      <c r="E14" s="110" t="n">
        <v>37.25</v>
      </c>
      <c r="F14" s="111" t="n">
        <v>50</v>
      </c>
      <c r="G14" s="86" t="s">
        <v>62</v>
      </c>
      <c r="H14" s="77" t="n">
        <v>37.25</v>
      </c>
      <c r="I14" s="105" t="n">
        <v>50</v>
      </c>
      <c r="J14" s="86" t="s">
        <v>62</v>
      </c>
    </row>
    <row r="15" customFormat="false" ht="12.75" hidden="false" customHeight="false" outlineLevel="0" collapsed="false">
      <c r="C15" s="73"/>
      <c r="E15" s="74" t="n">
        <f aca="false">AVERAGE(E6:E14)</f>
        <v>42.0277777777778</v>
      </c>
      <c r="F15" s="5" t="n">
        <f aca="false">SUM(F6:F14)</f>
        <v>450</v>
      </c>
      <c r="H15" s="75" t="n">
        <v>37.5</v>
      </c>
      <c r="I15" s="76" t="n">
        <v>50</v>
      </c>
      <c r="J15" s="112" t="s">
        <v>62</v>
      </c>
    </row>
    <row r="16" customFormat="false" ht="12.75" hidden="false" customHeight="false" outlineLevel="0" collapsed="false">
      <c r="C16" s="73"/>
      <c r="E16" s="74"/>
      <c r="F16" s="5"/>
      <c r="H16" s="77"/>
      <c r="I16" s="105"/>
      <c r="J16" s="107"/>
    </row>
    <row r="17" customFormat="false" ht="12.75" hidden="false" customHeight="false" outlineLevel="0" collapsed="false">
      <c r="C17" s="73" t="s">
        <v>44</v>
      </c>
      <c r="D17" s="82" t="n">
        <f aca="false">-(E15*F15)*16</f>
        <v>-302600</v>
      </c>
      <c r="E17" s="74"/>
      <c r="F17" s="5"/>
      <c r="H17" s="77" t="n">
        <f aca="false">AVERAGE(H6:H15)</f>
        <v>42.425</v>
      </c>
      <c r="I17" s="105" t="n">
        <f aca="false">SUM(I6:I15)</f>
        <v>500</v>
      </c>
    </row>
    <row r="18" customFormat="false" ht="12.75" hidden="false" customHeight="false" outlineLevel="0" collapsed="false">
      <c r="C18" s="73" t="s">
        <v>45</v>
      </c>
      <c r="D18" s="85" t="n">
        <f aca="false">(H17*I17)*16</f>
        <v>339400</v>
      </c>
      <c r="E18" s="74"/>
      <c r="F18" s="5"/>
      <c r="H18" s="77"/>
      <c r="I18" s="105"/>
    </row>
    <row r="19" customFormat="false" ht="12.75" hidden="false" customHeight="false" outlineLevel="0" collapsed="false">
      <c r="D19" s="74" t="n">
        <f aca="false">D18+D17</f>
        <v>36800</v>
      </c>
      <c r="E19" s="74"/>
      <c r="F19" s="5"/>
      <c r="H19" s="77"/>
      <c r="I19" s="105"/>
    </row>
    <row r="20" customFormat="false" ht="12.75" hidden="false" customHeight="false" outlineLevel="0" collapsed="false">
      <c r="D20" s="74"/>
      <c r="E20" s="74"/>
      <c r="F20" s="5"/>
      <c r="H20" s="77"/>
      <c r="I20" s="105"/>
    </row>
    <row r="21" customFormat="false" ht="12.75" hidden="false" customHeight="false" outlineLevel="0" collapsed="false">
      <c r="C21" s="73"/>
      <c r="E21" s="74"/>
      <c r="F21" s="5"/>
      <c r="H21" s="77"/>
      <c r="I21" s="105"/>
    </row>
    <row r="22" customFormat="false" ht="12.75" hidden="false" customHeight="false" outlineLevel="0" collapsed="false">
      <c r="C22" s="73"/>
      <c r="E22" s="74"/>
      <c r="F22" s="5"/>
      <c r="H22" s="77"/>
      <c r="I22" s="105"/>
    </row>
    <row r="23" customFormat="false" ht="12.75" hidden="false" customHeight="false" outlineLevel="0" collapsed="false">
      <c r="C23" s="73"/>
      <c r="E23" s="74"/>
      <c r="F23" s="5"/>
      <c r="H23" s="77"/>
      <c r="I23" s="105"/>
    </row>
    <row r="24" customFormat="false" ht="12" hidden="false" customHeight="true" outlineLevel="0" collapsed="false">
      <c r="C24" s="73"/>
      <c r="E24" s="74"/>
      <c r="F24" s="5"/>
      <c r="H24" s="77"/>
      <c r="I24" s="105"/>
    </row>
    <row r="25" customFormat="false" ht="4.5" hidden="false" customHeight="true" outlineLevel="0" collapsed="false">
      <c r="C25" s="73"/>
      <c r="E25" s="74"/>
      <c r="F25" s="5"/>
      <c r="H25" s="77"/>
      <c r="I25" s="58"/>
      <c r="J25" s="58"/>
    </row>
    <row r="26" customFormat="false" ht="19.5" hidden="false" customHeight="true" outlineLevel="0" collapsed="false">
      <c r="C26" s="50" t="s">
        <v>63</v>
      </c>
      <c r="E26" s="72" t="s">
        <v>26</v>
      </c>
      <c r="F26" s="1" t="s">
        <v>27</v>
      </c>
      <c r="H26" s="72" t="s">
        <v>28</v>
      </c>
      <c r="I26" s="1" t="s">
        <v>27</v>
      </c>
    </row>
    <row r="27" customFormat="false" ht="12.75" hidden="false" customHeight="false" outlineLevel="0" collapsed="false">
      <c r="C27" s="73"/>
      <c r="E27" s="115"/>
      <c r="F27" s="116"/>
      <c r="H27" s="115"/>
      <c r="I27" s="116"/>
    </row>
    <row r="28" customFormat="false" ht="12.75" hidden="false" customHeight="false" outlineLevel="0" collapsed="false">
      <c r="C28" s="73"/>
      <c r="D28" s="0" t="n">
        <v>1</v>
      </c>
      <c r="E28" s="115" t="n">
        <v>35</v>
      </c>
      <c r="F28" s="116" t="n">
        <v>50</v>
      </c>
      <c r="G28" s="0" t="s">
        <v>64</v>
      </c>
      <c r="H28" s="115" t="n">
        <v>33</v>
      </c>
      <c r="I28" s="116" t="n">
        <v>50</v>
      </c>
      <c r="J28" s="116" t="s">
        <v>65</v>
      </c>
    </row>
    <row r="29" customFormat="false" ht="12.75" hidden="false" customHeight="false" outlineLevel="0" collapsed="false">
      <c r="C29" s="73"/>
      <c r="D29" s="0" t="n">
        <v>2</v>
      </c>
      <c r="E29" s="115" t="n">
        <v>34</v>
      </c>
      <c r="F29" s="116" t="n">
        <v>50</v>
      </c>
      <c r="G29" s="0" t="s">
        <v>66</v>
      </c>
      <c r="H29" s="115" t="n">
        <v>34</v>
      </c>
      <c r="I29" s="116" t="n">
        <v>50</v>
      </c>
      <c r="J29" s="116" t="s">
        <v>65</v>
      </c>
    </row>
    <row r="30" customFormat="false" ht="12.75" hidden="false" customHeight="false" outlineLevel="0" collapsed="false">
      <c r="C30" s="73"/>
      <c r="D30" s="0" t="n">
        <v>3</v>
      </c>
      <c r="E30" s="115" t="n">
        <v>33.5</v>
      </c>
      <c r="F30" s="116" t="n">
        <v>50</v>
      </c>
      <c r="G30" s="0" t="s">
        <v>64</v>
      </c>
      <c r="H30" s="75"/>
      <c r="I30" s="76"/>
    </row>
    <row r="31" customFormat="false" ht="12.75" hidden="false" customHeight="false" outlineLevel="0" collapsed="false">
      <c r="C31" s="73"/>
      <c r="D31" s="0" t="n">
        <v>4</v>
      </c>
      <c r="E31" s="115" t="n">
        <v>33</v>
      </c>
      <c r="F31" s="116" t="n">
        <v>50</v>
      </c>
      <c r="G31" s="0" t="s">
        <v>66</v>
      </c>
      <c r="H31" s="77" t="n">
        <f aca="false">AVERAGE(H27:H30)</f>
        <v>33.5</v>
      </c>
      <c r="I31" s="105" t="n">
        <f aca="false">SUM(I27:I30)</f>
        <v>100</v>
      </c>
    </row>
    <row r="32" customFormat="false" ht="12.75" hidden="false" customHeight="false" outlineLevel="0" collapsed="false">
      <c r="C32" s="73"/>
      <c r="D32" s="0" t="n">
        <v>5</v>
      </c>
      <c r="E32" s="115" t="n">
        <v>32.5</v>
      </c>
      <c r="F32" s="116" t="n">
        <v>50</v>
      </c>
      <c r="G32" s="0" t="s">
        <v>67</v>
      </c>
    </row>
    <row r="33" customFormat="false" ht="12.75" hidden="false" customHeight="false" outlineLevel="0" collapsed="false">
      <c r="C33" s="73"/>
      <c r="D33" s="0" t="n">
        <v>6</v>
      </c>
      <c r="E33" s="115" t="n">
        <v>34.25</v>
      </c>
      <c r="F33" s="116" t="n">
        <v>50</v>
      </c>
      <c r="G33" s="0" t="s">
        <v>67</v>
      </c>
    </row>
    <row r="34" customFormat="false" ht="12.75" hidden="false" customHeight="false" outlineLevel="0" collapsed="false">
      <c r="C34" s="73"/>
      <c r="D34" s="0" t="n">
        <v>7</v>
      </c>
      <c r="E34" s="115" t="n">
        <v>34</v>
      </c>
      <c r="F34" s="116" t="n">
        <v>50</v>
      </c>
      <c r="G34" s="0" t="s">
        <v>67</v>
      </c>
      <c r="H34" s="115"/>
      <c r="I34" s="116"/>
    </row>
    <row r="35" customFormat="false" ht="12.75" hidden="false" customHeight="false" outlineLevel="0" collapsed="false">
      <c r="C35" s="73"/>
      <c r="D35" s="0" t="n">
        <v>8</v>
      </c>
      <c r="E35" s="115" t="n">
        <v>33.5</v>
      </c>
      <c r="F35" s="116" t="n">
        <v>50</v>
      </c>
      <c r="G35" s="0" t="s">
        <v>67</v>
      </c>
      <c r="H35" s="115"/>
      <c r="I35" s="116"/>
    </row>
    <row r="36" customFormat="false" ht="12.75" hidden="false" customHeight="false" outlineLevel="0" collapsed="false">
      <c r="C36" s="73"/>
      <c r="D36" s="0" t="n">
        <v>9</v>
      </c>
      <c r="E36" s="115" t="n">
        <v>33.25</v>
      </c>
      <c r="F36" s="116" t="n">
        <v>50</v>
      </c>
      <c r="G36" s="0" t="s">
        <v>65</v>
      </c>
      <c r="H36" s="115"/>
      <c r="I36" s="116"/>
    </row>
    <row r="37" customFormat="false" ht="12.75" hidden="false" customHeight="false" outlineLevel="0" collapsed="false">
      <c r="C37" s="73"/>
      <c r="D37" s="0" t="n">
        <v>10</v>
      </c>
      <c r="E37" s="115" t="n">
        <v>33</v>
      </c>
      <c r="F37" s="116" t="n">
        <v>50</v>
      </c>
      <c r="G37" s="0" t="s">
        <v>68</v>
      </c>
      <c r="H37" s="115"/>
      <c r="I37" s="116"/>
    </row>
    <row r="38" customFormat="false" ht="12.75" hidden="false" customHeight="false" outlineLevel="0" collapsed="false">
      <c r="C38" s="73"/>
      <c r="D38" s="0" t="n">
        <v>11</v>
      </c>
      <c r="E38" s="115" t="n">
        <v>32.5</v>
      </c>
      <c r="F38" s="116" t="n">
        <v>50</v>
      </c>
      <c r="G38" s="0" t="s">
        <v>67</v>
      </c>
      <c r="H38" s="108"/>
      <c r="I38" s="109"/>
    </row>
    <row r="39" customFormat="false" ht="12.75" hidden="false" customHeight="false" outlineLevel="0" collapsed="false">
      <c r="C39" s="73"/>
      <c r="D39" s="0" t="n">
        <v>12</v>
      </c>
      <c r="E39" s="115" t="n">
        <v>32.25</v>
      </c>
      <c r="F39" s="116" t="n">
        <v>50</v>
      </c>
      <c r="G39" s="0" t="s">
        <v>67</v>
      </c>
      <c r="H39" s="77"/>
      <c r="I39" s="105"/>
    </row>
    <row r="40" customFormat="false" ht="12.75" hidden="false" customHeight="false" outlineLevel="0" collapsed="false">
      <c r="C40" s="73"/>
      <c r="D40" s="0" t="n">
        <v>13</v>
      </c>
      <c r="E40" s="108" t="n">
        <v>32.5</v>
      </c>
      <c r="F40" s="116" t="n">
        <v>50</v>
      </c>
      <c r="G40" s="0" t="s">
        <v>68</v>
      </c>
      <c r="H40" s="77"/>
      <c r="I40" s="105"/>
    </row>
    <row r="41" customFormat="false" ht="12.75" hidden="false" customHeight="false" outlineLevel="0" collapsed="false">
      <c r="E41" s="110"/>
      <c r="F41" s="111"/>
      <c r="H41" s="77"/>
      <c r="I41" s="105"/>
    </row>
    <row r="42" customFormat="false" ht="12.75" hidden="false" customHeight="false" outlineLevel="0" collapsed="false">
      <c r="E42" s="74" t="n">
        <f aca="false">AVERAGE(E28:E40)</f>
        <v>33.3269230769231</v>
      </c>
      <c r="F42" s="5" t="n">
        <f aca="false">SUM(F27:F41)</f>
        <v>650</v>
      </c>
    </row>
    <row r="43" customFormat="false" ht="12.75" hidden="false" customHeight="false" outlineLevel="0" collapsed="false">
      <c r="E43" s="74"/>
      <c r="F43" s="5"/>
    </row>
    <row r="44" customFormat="false" ht="12.75" hidden="false" customHeight="false" outlineLevel="0" collapsed="false">
      <c r="C44" s="73" t="s">
        <v>44</v>
      </c>
      <c r="D44" s="82" t="n">
        <f aca="false">-(E42*F42)*16</f>
        <v>-346600</v>
      </c>
      <c r="H44" s="74"/>
    </row>
    <row r="45" customFormat="false" ht="12.75" hidden="false" customHeight="false" outlineLevel="0" collapsed="false">
      <c r="C45" s="73" t="s">
        <v>45</v>
      </c>
      <c r="D45" s="85" t="n">
        <f aca="false">(H31*I31)*16</f>
        <v>53600</v>
      </c>
      <c r="H45" s="74"/>
    </row>
    <row r="46" customFormat="false" ht="13.5" hidden="false" customHeight="false" outlineLevel="0" collapsed="false">
      <c r="D46" s="74" t="n">
        <f aca="false">D45+D44</f>
        <v>-293000</v>
      </c>
      <c r="E46" s="77"/>
    </row>
    <row r="47" customFormat="false" ht="12.75" hidden="false" customHeight="false" outlineLevel="0" collapsed="false">
      <c r="D47" s="74"/>
      <c r="E47" s="74"/>
      <c r="L47" s="78"/>
      <c r="M47" s="79"/>
    </row>
    <row r="48" customFormat="false" ht="12.75" hidden="false" customHeight="false" outlineLevel="0" collapsed="false">
      <c r="D48" s="74"/>
      <c r="L48" s="80" t="s">
        <v>33</v>
      </c>
      <c r="M48" s="81"/>
    </row>
    <row r="49" customFormat="false" ht="16.5" hidden="false" customHeight="false" outlineLevel="0" collapsed="false">
      <c r="B49" s="37" t="s">
        <v>36</v>
      </c>
      <c r="C49" s="37"/>
      <c r="D49" s="46" t="s">
        <v>29</v>
      </c>
      <c r="E49" s="0" t="n">
        <f aca="false">M4</f>
        <v>100</v>
      </c>
      <c r="G49" s="41" t="n">
        <f aca="false">E3-0.25</f>
        <v>33.25</v>
      </c>
      <c r="I49" s="74" t="n">
        <f aca="false">(-G49*E49)*16</f>
        <v>-53200</v>
      </c>
      <c r="L49" s="83" t="n">
        <f aca="false">I51+D46</f>
        <v>-22200.0000000001</v>
      </c>
      <c r="M49" s="84"/>
    </row>
    <row r="50" customFormat="false" ht="12.75" hidden="false" customHeight="false" outlineLevel="0" collapsed="false">
      <c r="D50" s="46" t="s">
        <v>31</v>
      </c>
      <c r="E50" s="60" t="n">
        <f aca="false">M5</f>
        <v>-600</v>
      </c>
      <c r="F50" s="60"/>
      <c r="G50" s="113" t="n">
        <f aca="false">E3+0.25</f>
        <v>33.75</v>
      </c>
      <c r="I50" s="75" t="n">
        <f aca="false">(-G50*E50)*16</f>
        <v>324000</v>
      </c>
    </row>
    <row r="51" customFormat="false" ht="12.75" hidden="false" customHeight="false" outlineLevel="0" collapsed="false">
      <c r="E51" s="0" t="n">
        <f aca="false">E50+E49</f>
        <v>-500</v>
      </c>
      <c r="I51" s="74" t="n">
        <f aca="false">SUM(I49:I50)</f>
        <v>270800</v>
      </c>
    </row>
    <row r="52" customFormat="false" ht="12.75" hidden="false" customHeight="false" outlineLevel="0" collapsed="false">
      <c r="E52" s="74"/>
      <c r="L52" s="89" t="s">
        <v>40</v>
      </c>
      <c r="M52" s="90"/>
    </row>
    <row r="53" customFormat="false" ht="15.75" hidden="false" customHeight="false" outlineLevel="0" collapsed="false">
      <c r="L53" s="91"/>
      <c r="M53" s="92"/>
    </row>
    <row r="54" customFormat="false" ht="12.75" hidden="false" customHeight="false" outlineLevel="0" collapsed="false">
      <c r="L54" s="93"/>
      <c r="M54" s="94"/>
    </row>
    <row r="55" customFormat="false" ht="12.75" hidden="false" customHeight="false" outlineLevel="0" collapsed="false">
      <c r="J55" s="58"/>
    </row>
    <row r="56" customFormat="false" ht="12.75" hidden="false" customHeight="false" outlineLevel="0" collapsed="false">
      <c r="J56" s="58"/>
    </row>
    <row r="57" customFormat="false" ht="12.75" hidden="false" customHeight="false" outlineLevel="0" collapsed="false">
      <c r="A57" s="117" t="s">
        <v>55</v>
      </c>
      <c r="B57" s="10"/>
      <c r="C57" s="10"/>
      <c r="D57" s="10"/>
      <c r="L57" s="89" t="s">
        <v>41</v>
      </c>
      <c r="M57" s="90"/>
    </row>
    <row r="58" customFormat="false" ht="15.75" hidden="false" customHeight="false" outlineLevel="0" collapsed="false">
      <c r="L58" s="91"/>
      <c r="M58" s="92"/>
    </row>
    <row r="59" customFormat="false" ht="12.75" hidden="false" customHeight="false" outlineLevel="0" collapsed="false">
      <c r="L59" s="93"/>
      <c r="M59" s="9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2001-02-01T13:17:51Z</dcterms:created>
  <dc:creator>John Forney</dc:creator>
  <dc:description/>
  <dc:language>en-US</dc:language>
  <cp:lastModifiedBy>jforney</cp:lastModifiedBy>
  <dcterms:modified xsi:type="dcterms:W3CDTF">2001-04-30T15:21:44Z</dcterms:modified>
  <cp:revision>0</cp:revision>
  <dc:subject/>
  <dc:title/>
</cp:coreProperties>
</file>