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name="DELIV_CONV" vbProcedure="false">'DD-EPM'!$AF$10:$AG$41</definedName>
    <definedName function="false" hidden="false" name="UOM_CONV" vbProcedure="false">'DD-EPM'!$A$7:$B$45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'DD-EPM'!$F$9:$AA$118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  <pivotCache cacheId="6" r:id="rId2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<sst xmlns="http://schemas.openxmlformats.org/spreadsheetml/2006/main" count="1708" uniqueCount="691">
  <si>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</si>
  <si>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</si>
  <si>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</si>
  <si>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</si>
  <si>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</si>
  <si>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</si>
  <si>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</si>
  <si>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</si>
  <si>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</si>
  <si>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</si>
  <si>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</si>
  <si>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</si>
  <si>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</si>
  <si>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</si>
  <si>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</si>
  <si>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</si>
  <si>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</si>
  <si>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</si>
  <si>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</si>
  <si>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</si>
  <si>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</si>
  <si>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</si>
  <si>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</si>
  <si>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</si>
  <si>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</si>
  <si>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</si>
  <si>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</si>
  <si>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</si>
  <si>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</si>
  <si>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</si>
  <si>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</si>
  <si>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</si>
  <si>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</si>
  <si>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</si>
  <si>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</si>
  <si>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</si>
  <si>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</si>
  <si>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</si>
  <si>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</si>
  <si>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</si>
  <si>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</si>
  <si>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</si>
  <si>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Mckay, B</t>
  </si>
  <si>
    <t xml:space="preserve">NG Fin BS, LD1 for IF</t>
  </si>
  <si>
    <t xml:space="preserve">Dorland , C</t>
  </si>
  <si>
    <t xml:space="preserve">Pimenov, V</t>
  </si>
  <si>
    <t xml:space="preserve">NG Firm Phys, ID, GDD</t>
  </si>
  <si>
    <t xml:space="preserve">Herndon, R</t>
  </si>
  <si>
    <t xml:space="preserve">Grand Total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</si>
  <si>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</si>
  <si>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</si>
  <si>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</si>
  <si>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</si>
  <si>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</si>
  <si>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</si>
  <si>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</si>
  <si>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</si>
  <si>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</si>
  <si>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</si>
  <si>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</si>
  <si>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</si>
  <si>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</si>
  <si>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Natural Gas Liquids</t>
  </si>
  <si>
    <t xml:space="preserve">Wade Hicks</t>
  </si>
  <si>
    <t xml:space="preserve">John Arnold</t>
  </si>
  <si>
    <t xml:space="preserve">Mike Carson</t>
  </si>
  <si>
    <t xml:space="preserve">Natural Gas Liquids Total</t>
  </si>
  <si>
    <t xml:space="preserve">Susan Pereira</t>
  </si>
  <si>
    <t xml:space="preserve">Don Baughman</t>
  </si>
  <si>
    <t xml:space="preserve">US Natural Gas Total</t>
  </si>
  <si>
    <t xml:space="preserve">Power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</si>
  <si>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</si>
  <si>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</si>
  <si>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</si>
  <si>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</si>
  <si>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Apr-26-01 thru Apr-26-01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</si>
  <si>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</si>
  <si>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</si>
  <si>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</si>
  <si>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</si>
  <si>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</si>
  <si>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</si>
  <si>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</si>
  <si>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</si>
  <si>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</si>
  <si>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</si>
  <si>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Jun01</t>
  </si>
  <si>
    <t xml:space="preserve">Apr-26-01 14:57 GMT</t>
  </si>
  <si>
    <t xml:space="preserve">    Fin Swap-Peak - NYPOOL J - Jul01-Aug01</t>
  </si>
  <si>
    <t xml:space="preserve">Jul01-Aug01</t>
  </si>
  <si>
    <t xml:space="preserve">Apr-26-01 14:45 GMT</t>
  </si>
  <si>
    <t xml:space="preserve">Firm-LD Off-Peak</t>
  </si>
  <si>
    <t xml:space="preserve">    Firm-LD Off-Peak - SP-15 Off-Peak - Next Day Off-Peak</t>
  </si>
  <si>
    <t xml:space="preserve">Next Day Off-Peak</t>
  </si>
  <si>
    <t xml:space="preserve">Apr-26-01 13:11 GMT</t>
  </si>
  <si>
    <t xml:space="preserve">    Firm-LD Peak - Cin - Custom</t>
  </si>
  <si>
    <t xml:space="preserve">Custom</t>
  </si>
  <si>
    <t xml:space="preserve">Apr-26-01 15:11 GMT</t>
  </si>
  <si>
    <t xml:space="preserve">    Firm-LD Peak - Cin - Next Day</t>
  </si>
  <si>
    <t xml:space="preserve">Next Day</t>
  </si>
  <si>
    <t xml:space="preserve">Apr-26-01 14:21 GMT</t>
  </si>
  <si>
    <t xml:space="preserve">    Firm-LD Peak - Cin - Next Week</t>
  </si>
  <si>
    <t xml:space="preserve">Next Week</t>
  </si>
  <si>
    <t xml:space="preserve">Apr-26-01 18:20 GMT</t>
  </si>
  <si>
    <t xml:space="preserve">    Firm-LD Peak - Cin - May01</t>
  </si>
  <si>
    <t xml:space="preserve">Apr-26-01 18:35 GMT</t>
  </si>
  <si>
    <t xml:space="preserve">    Firm-LD Peak - Cin - Jun01</t>
  </si>
  <si>
    <t xml:space="preserve">Apr-26-01 19:00 GMT</t>
  </si>
  <si>
    <t xml:space="preserve">    Firm-LD Peak - Cin - Jul01-Aug01</t>
  </si>
  <si>
    <t xml:space="preserve">Apr-26-01 14:49 GMT</t>
  </si>
  <si>
    <t xml:space="preserve">    Firm-LD Peak - Cin - Sep01</t>
  </si>
  <si>
    <t xml:space="preserve">Apr-26-01 19:39 GMT</t>
  </si>
  <si>
    <t xml:space="preserve">    Firm-LD Peak - Cin - Q4 01</t>
  </si>
  <si>
    <t xml:space="preserve">Q4 01</t>
  </si>
  <si>
    <t xml:space="preserve">Apr-26-01 14:10 GMT</t>
  </si>
  <si>
    <t xml:space="preserve">    Firm-LD Peak - Cin - Jan02-Feb02</t>
  </si>
  <si>
    <t xml:space="preserve">Jan02-Feb02</t>
  </si>
  <si>
    <t xml:space="preserve">Apr-26-01 19:34 GMT</t>
  </si>
  <si>
    <t xml:space="preserve">    Firm-LD Peak - Cin - May02</t>
  </si>
  <si>
    <t xml:space="preserve">Apr-26-01 19:42 GMT</t>
  </si>
  <si>
    <t xml:space="preserve">    Firm-LD Peak - Cin - Jun02</t>
  </si>
  <si>
    <t xml:space="preserve">Apr-26-01 14:22 GMT</t>
  </si>
  <si>
    <t xml:space="preserve">    Firm-LD Peak - Cin - Jul03-Aug03</t>
  </si>
  <si>
    <t xml:space="preserve">Jul03-Aug03</t>
  </si>
  <si>
    <t xml:space="preserve">Apr-26-01 14:26 GMT</t>
  </si>
  <si>
    <t xml:space="preserve">    Firm-LD Peak - Comed - Next Day</t>
  </si>
  <si>
    <t xml:space="preserve">Apr-26-01 14:04 GMT</t>
  </si>
  <si>
    <t xml:space="preserve">    Firm-LD Peak - Comed - Next Week</t>
  </si>
  <si>
    <t xml:space="preserve">Apr-26-01 15:29 GMT</t>
  </si>
  <si>
    <t xml:space="preserve">    Firm-LD Peak - Comed - May01</t>
  </si>
  <si>
    <t xml:space="preserve">Apr-26-01 13:58 GMT</t>
  </si>
  <si>
    <t xml:space="preserve">    Firm-LD Peak - Comed - Jul01-Aug01</t>
  </si>
  <si>
    <t xml:space="preserve">    Firm-LD Peak - Ent - Next Day</t>
  </si>
  <si>
    <t xml:space="preserve">Apr-26-01 12:33 GMT</t>
  </si>
  <si>
    <t xml:space="preserve">    Firm-LD Peak - Ent - May01</t>
  </si>
  <si>
    <t xml:space="preserve">Apr-26-01 17:12 GMT</t>
  </si>
  <si>
    <t xml:space="preserve">    Firm-LD Peak - Ent - Jul01-Aug01</t>
  </si>
  <si>
    <t xml:space="preserve">Apr-26-01 12:55 GMT</t>
  </si>
  <si>
    <t xml:space="preserve">    Firm-LD Peak - Ent - Jul02-Aug02</t>
  </si>
  <si>
    <t xml:space="preserve">Jul02-Aug02</t>
  </si>
  <si>
    <t xml:space="preserve">Apr-26-01 13:53 GMT</t>
  </si>
  <si>
    <t xml:space="preserve">    Firm-LD Peak - Ent - Cal 02</t>
  </si>
  <si>
    <t xml:space="preserve">Cal 02</t>
  </si>
  <si>
    <t xml:space="preserve">Apr-26-01 19:15 GMT</t>
  </si>
  <si>
    <t xml:space="preserve">    Firm-LD Peak - Ent - Jul03-Aug03</t>
  </si>
  <si>
    <t xml:space="preserve">Apr-26-01 14:46 GMT</t>
  </si>
  <si>
    <t xml:space="preserve">    Firm-LD Peak - Mid C - May01</t>
  </si>
  <si>
    <t xml:space="preserve">Apr-26-01 17:40 GMT</t>
  </si>
  <si>
    <t xml:space="preserve">    Firm-LD Peak - Nepool - May01</t>
  </si>
  <si>
    <t xml:space="preserve">Apr-26-01 14:41 GMT</t>
  </si>
  <si>
    <t xml:space="preserve">    Firm-LD Peak - Nepool - Jun01</t>
  </si>
  <si>
    <t xml:space="preserve">Apr-26-01 18:21 GMT</t>
  </si>
  <si>
    <t xml:space="preserve">    Firm-LD Peak - Nepool - Sep01</t>
  </si>
  <si>
    <t xml:space="preserve">Apr-26-01 19:09 GMT</t>
  </si>
  <si>
    <t xml:space="preserve">    Firm-LD Peak - PJM-W - Custom</t>
  </si>
  <si>
    <t xml:space="preserve">Apr-26-01 14:23 GMT</t>
  </si>
  <si>
    <t xml:space="preserve">    Firm-LD Peak - PJM-W - Next Day</t>
  </si>
  <si>
    <t xml:space="preserve">Apr-26-01 14:05 GMT</t>
  </si>
  <si>
    <t xml:space="preserve">    Firm-LD Peak - PJM-W - Next Week</t>
  </si>
  <si>
    <t xml:space="preserve">Apr-26-01 17:55 GMT</t>
  </si>
  <si>
    <t xml:space="preserve">    Firm-LD Peak - PJM-W - May01</t>
  </si>
  <si>
    <t xml:space="preserve">Apr-26-01 17:15 GMT</t>
  </si>
  <si>
    <t xml:space="preserve">    Firm-LD Peak - PJM-W - Jun01</t>
  </si>
  <si>
    <t xml:space="preserve">Apr-26-01 14:16 GMT</t>
  </si>
  <si>
    <t xml:space="preserve">    Firm-LD Peak - PJM-W - Jul01-Aug01</t>
  </si>
  <si>
    <t xml:space="preserve">    Firm-LD Peak - PJM-W - Q4 01</t>
  </si>
  <si>
    <t xml:space="preserve">Apr-26-01 19:06 GMT</t>
  </si>
  <si>
    <t xml:space="preserve">    Firm-LD Peak - PJM-W - Mar02-Apr02</t>
  </si>
  <si>
    <t xml:space="preserve">Mar02-Apr02</t>
  </si>
  <si>
    <t xml:space="preserve">Apr-26-01 12:46 GMT</t>
  </si>
  <si>
    <t xml:space="preserve">    Firm-LD Peak - PJM-W - Jun02</t>
  </si>
  <si>
    <t xml:space="preserve">Apr-26-01 12:25 GMT</t>
  </si>
  <si>
    <t xml:space="preserve">    Firm-LD Peak - Palo - May01</t>
  </si>
  <si>
    <t xml:space="preserve">Apr-26-01 18:55 GMT</t>
  </si>
  <si>
    <t xml:space="preserve">    Firm-LD Peak - Palo - Jun01</t>
  </si>
  <si>
    <t xml:space="preserve">Apr-26-01 17:32 GMT</t>
  </si>
  <si>
    <t xml:space="preserve">    Firm-LD Peak - SP-15 - Next Day</t>
  </si>
  <si>
    <t xml:space="preserve">Apr-26-01 19:17 GMT</t>
  </si>
  <si>
    <t xml:space="preserve">    Firm-LD Peak - TVA - Next Day</t>
  </si>
  <si>
    <t xml:space="preserve">Apr-26-01 12:42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</si>
  <si>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</si>
  <si>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</si>
  <si>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</si>
  <si>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</si>
  <si>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</si>
  <si>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</si>
  <si>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Apr-26-01 14:14 GMT</t>
  </si>
  <si>
    <t xml:space="preserve">    NG Firm Phys, FP - ANR-SE - Next Day Gas</t>
  </si>
  <si>
    <t xml:space="preserve">Apr-26-01 14:01 GMT</t>
  </si>
  <si>
    <t xml:space="preserve">    NG Firm Phys, FP - Malin - May01</t>
  </si>
  <si>
    <t xml:space="preserve">Apr-26-01 15:37 GMT</t>
  </si>
  <si>
    <t xml:space="preserve">    NG Firm Phys, FP - TCO - Next Day Gas</t>
  </si>
  <si>
    <t xml:space="preserve">Apr-26-01 14:35 GMT</t>
  </si>
  <si>
    <t xml:space="preserve">    NG Firm Phys, FP - CG-ONSH - Next Day Gas</t>
  </si>
  <si>
    <t xml:space="preserve">Apr-26-01 15:14 GMT</t>
  </si>
  <si>
    <t xml:space="preserve">    NG Firm Phys, FP - CNG-SP - Next Day Gas</t>
  </si>
  <si>
    <t xml:space="preserve">    NG Firm Phys, FP - Cons Pwr - Next Day Gas</t>
  </si>
  <si>
    <t xml:space="preserve">Apr-26-01 14:42 GMT</t>
  </si>
  <si>
    <t xml:space="preserve">    NG Firm Phys, FP - EP-Keystone - Next Day Gas</t>
  </si>
  <si>
    <t xml:space="preserve">Apr-26-01 14:32 GMT</t>
  </si>
  <si>
    <t xml:space="preserve">    NG Firm Phys, FP - EP-San Juan Blanco - Next Day Gas</t>
  </si>
  <si>
    <t xml:space="preserve">    NG Firm Phys, FP - FGT-Z2 - Next Day Gas</t>
  </si>
  <si>
    <t xml:space="preserve">Apr-26-01 13:35 GMT</t>
  </si>
  <si>
    <t xml:space="preserve">    NG Firm Phys, FP - Henry - Next Day Gas</t>
  </si>
  <si>
    <t xml:space="preserve">Apr-26-01 13:57 GMT</t>
  </si>
  <si>
    <t xml:space="preserve">    NG Firm Phys, FP - Opal - Next Day Gas</t>
  </si>
  <si>
    <t xml:space="preserve">Apr-26-01 14:20 GMT</t>
  </si>
  <si>
    <t xml:space="preserve">    NG Firm Phys, FP - Opal - May01</t>
  </si>
  <si>
    <t xml:space="preserve">Apr-26-01 12:59 GMT</t>
  </si>
  <si>
    <t xml:space="preserve">    NG Firm Phys, FP - Mich - Next Day Gas</t>
  </si>
  <si>
    <t xml:space="preserve">Apr-26-01 15:28 GMT</t>
  </si>
  <si>
    <t xml:space="preserve">    NG Firm Phys, FP - NGPL-LA - Next Day Gas</t>
  </si>
  <si>
    <t xml:space="preserve">Apr-26-01 13:52 GMT</t>
  </si>
  <si>
    <t xml:space="preserve">    NG Firm Phys, FP - NGPL-Mid - Next Day Gas</t>
  </si>
  <si>
    <t xml:space="preserve">Apr-26-01 14:17 GMT</t>
  </si>
  <si>
    <t xml:space="preserve">    NG Firm Phys, FP - NGPL-Nicor - Next Day Gas</t>
  </si>
  <si>
    <t xml:space="preserve">Apr-26-01 14:33 GMT</t>
  </si>
  <si>
    <t xml:space="preserve">    NG Firm Phys, FP - NGPL-Nipsco - Next Day Gas</t>
  </si>
  <si>
    <t xml:space="preserve">Apr-26-01 13:40 GMT</t>
  </si>
  <si>
    <t xml:space="preserve">    NG Firm Phys, FP - NGPL-TxOk East-GC - Next Day Gas</t>
  </si>
  <si>
    <t xml:space="preserve">Apr-26-01 15:55 GMT</t>
  </si>
  <si>
    <t xml:space="preserve">    NG Firm Phys, FP - NNG-Demarc - Next Day Gas</t>
  </si>
  <si>
    <t xml:space="preserve">Apr-26-01 15:18 GMT</t>
  </si>
  <si>
    <t xml:space="preserve">    NG Firm Phys, FP - PG&amp;E-Citygate - Next Day Gas</t>
  </si>
  <si>
    <t xml:space="preserve">Apr-26-01 13:24 GMT</t>
  </si>
  <si>
    <t xml:space="preserve">    NG Firm Phys, FP - Socal-Ehrenberg - Next Day Gas</t>
  </si>
  <si>
    <t xml:space="preserve">Apr-26-01 14:09 GMT</t>
  </si>
  <si>
    <t xml:space="preserve">    NG Firm Phys, FP - Tenn-5L - Next Day Gas</t>
  </si>
  <si>
    <t xml:space="preserve">Apr-26-01 15:00 GMT</t>
  </si>
  <si>
    <t xml:space="preserve">    NG Firm Phys, FP - Tenn-8L - Next Day Gas</t>
  </si>
  <si>
    <t xml:space="preserve">Apr-26-01 15:19 GMT</t>
  </si>
  <si>
    <t xml:space="preserve">    NG Firm Phys, FP - TET ELA - Next Day Gas</t>
  </si>
  <si>
    <t xml:space="preserve">Apr-26-01 15:02 GMT</t>
  </si>
  <si>
    <t xml:space="preserve">    NG Firm Phys, FP - TET M3 - Next Day Gas</t>
  </si>
  <si>
    <t xml:space="preserve">    NG Firm Phys, FP - TET-STX - Next Day Gas</t>
  </si>
  <si>
    <t xml:space="preserve">Apr-26-01 14:47 GMT</t>
  </si>
  <si>
    <t xml:space="preserve">    NG Firm Phys, FP - TET WLA - Next Day Gas</t>
  </si>
  <si>
    <t xml:space="preserve">Apr-26-01 14:38 GMT</t>
  </si>
  <si>
    <t xml:space="preserve">    NG Firm Phys, FP - TGT-SL - Next Day Gas</t>
  </si>
  <si>
    <t xml:space="preserve">Apr-26-01 14:43 GMT</t>
  </si>
  <si>
    <t xml:space="preserve">    NG Firm Phys, FP - Tran 65 - Next Day Gas</t>
  </si>
  <si>
    <t xml:space="preserve">Apr-26-01 14:29 GMT</t>
  </si>
  <si>
    <t xml:space="preserve">    NG Firm Phys, FP - Tran 85 - Next Day Gas</t>
  </si>
  <si>
    <t xml:space="preserve">Apr-26-01 15:09 GMT</t>
  </si>
  <si>
    <t xml:space="preserve">    NG Firm Phys, FP - Transco Z-6 (non-NY) - Next Day Gas</t>
  </si>
  <si>
    <t xml:space="preserve">    NG Firm Phys, FP - Trunk ELA - Next Day Gas</t>
  </si>
  <si>
    <t xml:space="preserve">Apr-26-01 14:25 GMT</t>
  </si>
  <si>
    <t xml:space="preserve">    NG Firm Phys, ID, GDD - TCO - Next Day Gas</t>
  </si>
  <si>
    <t xml:space="preserve">Apr-26-01 13:04 GMT</t>
  </si>
  <si>
    <t xml:space="preserve">    NG Firm Phys, ID, GDD - CG-ML - Next Day Gas</t>
  </si>
  <si>
    <t xml:space="preserve">Apr-26-01 13:33 GMT</t>
  </si>
  <si>
    <t xml:space="preserve">    NG Firm Phys, ID, GDD - CG-ONSH - Next Day Gas</t>
  </si>
  <si>
    <t xml:space="preserve">Apr-26-01 11:49 GMT</t>
  </si>
  <si>
    <t xml:space="preserve">    NG Firm Phys, ID, GDD - CNG-SP - Next Day Gas</t>
  </si>
  <si>
    <t xml:space="preserve">Apr-26-01 12:56 GMT</t>
  </si>
  <si>
    <t xml:space="preserve">    NG Firm Phys, ID, GDD - EP-Keystone - Next Day Gas</t>
  </si>
  <si>
    <t xml:space="preserve">Apr-26-01 13:00 GMT</t>
  </si>
  <si>
    <t xml:space="preserve">    NG Firm Phys, ID, GDD - Henry - Next Day Gas</t>
  </si>
  <si>
    <t xml:space="preserve">Apr-26-01 13:14 GMT</t>
  </si>
  <si>
    <t xml:space="preserve">    NG Firm Phys, ID, GDD - Opal - May01</t>
  </si>
  <si>
    <t xml:space="preserve">Apr-26-01 13:32 GMT</t>
  </si>
  <si>
    <t xml:space="preserve">    NG Firm Phys, ID, GDD - Mich - Next Day Gas</t>
  </si>
  <si>
    <t xml:space="preserve">Apr-26-01 12:52 GMT</t>
  </si>
  <si>
    <t xml:space="preserve">    NG Firm Phys, ID, GDD - NGPL-LA - Next Day Gas</t>
  </si>
  <si>
    <t xml:space="preserve">    NG Firm Phys, ID, GDD - NGPL-Nicor - Next Day Gas</t>
  </si>
  <si>
    <t xml:space="preserve">Apr-26-01 13:06 GMT</t>
  </si>
  <si>
    <t xml:space="preserve">    NG Firm Phys, ID, GDD - NGPL-Nipsco - Next Day Gas</t>
  </si>
  <si>
    <t xml:space="preserve">Apr-26-01 13:27 GMT</t>
  </si>
  <si>
    <t xml:space="preserve">    NG Firm Phys, ID, GDD - Panhandle - Next Day Gas</t>
  </si>
  <si>
    <t xml:space="preserve">Apr-26-01 13:34 GMT</t>
  </si>
  <si>
    <t xml:space="preserve">    NG Firm Phys, ID, GDD - Tenn-5L - Next Day Gas</t>
  </si>
  <si>
    <t xml:space="preserve">Apr-26-01 13:13 GMT</t>
  </si>
  <si>
    <t xml:space="preserve">    NG Firm Phys, ID, GDD - Tenn-8L - Next Day Gas</t>
  </si>
  <si>
    <t xml:space="preserve">    NG Firm Phys, ID, GDD - TET ELA - Next Day Gas</t>
  </si>
  <si>
    <t xml:space="preserve">Apr-26-01 13:30 GMT</t>
  </si>
  <si>
    <t xml:space="preserve">    NG Firm Phys, ID, GDD - Transco Z-6 (NY) - Next Day Gas</t>
  </si>
  <si>
    <t xml:space="preserve">Apr-26-01 13:38 GMT</t>
  </si>
  <si>
    <t xml:space="preserve">    NG Firm Phys, ID, GDD - Trunk ELA - Custom</t>
  </si>
  <si>
    <t xml:space="preserve">Apr-26-01 12:44 GMT</t>
  </si>
  <si>
    <t xml:space="preserve">    NG Firm Phys, ID, GDD - Trunk ELA - Next Day Gas</t>
  </si>
  <si>
    <t xml:space="preserve">Apr-26-01 13:29 GMT</t>
  </si>
  <si>
    <t xml:space="preserve">NG Firm Phys, ID, IF</t>
  </si>
  <si>
    <t xml:space="preserve">    NG Firm Phys, ID, IF - TCO - May01</t>
  </si>
  <si>
    <t xml:space="preserve">Apr-26-01 18:13 GMT</t>
  </si>
  <si>
    <t xml:space="preserve">    NG Firm Phys, ID, IF - CNG-SP - May01</t>
  </si>
  <si>
    <t xml:space="preserve">Apr-26-01 13:56 GMT</t>
  </si>
  <si>
    <t xml:space="preserve">    NG Firm Phys, ID, IF - Henry - May01</t>
  </si>
  <si>
    <t xml:space="preserve">Apr-26-01 13:37 GMT</t>
  </si>
  <si>
    <t xml:space="preserve">    NG Firm Phys, ID, IF - Tenn-5L - May01</t>
  </si>
  <si>
    <t xml:space="preserve">Apr-26-01 12:15 GMT</t>
  </si>
  <si>
    <t xml:space="preserve">    NG Firm Phys, ID, IF - TET WLA - May01</t>
  </si>
  <si>
    <t xml:space="preserve">Apr-26-01 18:11 GMT</t>
  </si>
  <si>
    <t xml:space="preserve">    NG Firm Phys, ID, IF - TGT-SL - May01</t>
  </si>
  <si>
    <t xml:space="preserve">Apr-26-01 13:12 GMT</t>
  </si>
  <si>
    <t xml:space="preserve">    NG Firm Phys, ID, IF - Tran 65 - May01</t>
  </si>
  <si>
    <t xml:space="preserve">Apr-26-01 12:17 GMT</t>
  </si>
  <si>
    <t xml:space="preserve">    NG Firm Phys, ID, IF - Waha - May01</t>
  </si>
  <si>
    <t xml:space="preserve">Apr-26-01 19:32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</si>
  <si>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</si>
  <si>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</si>
  <si>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</si>
  <si>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</si>
  <si>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Nov01-Mar02</t>
  </si>
  <si>
    <t xml:space="preserve">Nov01-Mar02</t>
  </si>
  <si>
    <t xml:space="preserve">Apr-26-01 15:54 GMT</t>
  </si>
  <si>
    <t xml:space="preserve">NG Fin BS, LD1 for GDM</t>
  </si>
  <si>
    <t xml:space="preserve">    NG Fin BS, LD1 for GDM - Mich - May01</t>
  </si>
  <si>
    <t xml:space="preserve">Apr-26-01 18:56 GMT</t>
  </si>
  <si>
    <t xml:space="preserve">    NG Fin BS, LD1 for IF - ANR-SE - May01</t>
  </si>
  <si>
    <t xml:space="preserve">    NG Fin BS, LD1 for IF - CIG-ML - Jun01</t>
  </si>
  <si>
    <t xml:space="preserve">Apr-26-01 14:06 GMT</t>
  </si>
  <si>
    <t xml:space="preserve">    NG Fin BS, LD1 for IF - TCO - May01</t>
  </si>
  <si>
    <t xml:space="preserve">Apr-26-01 14:08 GMT</t>
  </si>
  <si>
    <t xml:space="preserve">    NG Fin BS, LD1 for IF - TCO - May01-Oct01</t>
  </si>
  <si>
    <t xml:space="preserve">May01-Oct01</t>
  </si>
  <si>
    <t xml:space="preserve">Apr-26-01 14:15 GMT</t>
  </si>
  <si>
    <t xml:space="preserve">    NG Fin BS, LD1 for IF - CNG-SP - May01</t>
  </si>
  <si>
    <t xml:space="preserve">Apr-26-01 16:04 GMT</t>
  </si>
  <si>
    <t xml:space="preserve">    NG Fin BS, LD1 for IF - Henry - May01</t>
  </si>
  <si>
    <t xml:space="preserve">    NG Fin BS, LD1 for IF - HSC - May01</t>
  </si>
  <si>
    <t xml:space="preserve">Apr-26-01 15:21 GMT</t>
  </si>
  <si>
    <t xml:space="preserve">    NG Fin BS, LD1 for IF - HSC - Nov01-Mar02</t>
  </si>
  <si>
    <t xml:space="preserve">    NG Fin BS, LD1 for IF - NGPL-LA - May01</t>
  </si>
  <si>
    <t xml:space="preserve">Apr-26-01 17:28 GMT</t>
  </si>
  <si>
    <t xml:space="preserve">    NG Fin BS, LD1 for IF - NNG-Demarc - Jun01-Oct01</t>
  </si>
  <si>
    <t xml:space="preserve">Jun01-Oct01</t>
  </si>
  <si>
    <t xml:space="preserve">Apr-26-01 13:05 GMT</t>
  </si>
  <si>
    <t xml:space="preserve">    NG Fin BS, LD1 for IF - NW-Rockies - May01</t>
  </si>
  <si>
    <t xml:space="preserve">    NG Fin BS, LD1 for IF - Panhandle - May01</t>
  </si>
  <si>
    <t xml:space="preserve">Apr-26-01 21:31 GMT</t>
  </si>
  <si>
    <t xml:space="preserve">    NG Fin BS, LD1 for IF - Panhandle - May01-Oct01</t>
  </si>
  <si>
    <t xml:space="preserve">Apr-26-01 13:46 GMT</t>
  </si>
  <si>
    <t xml:space="preserve">    NG Fin BS, LD1 for IF - Perm - May01</t>
  </si>
  <si>
    <t xml:space="preserve">Apr-26-01 15:43 GMT</t>
  </si>
  <si>
    <t xml:space="preserve">    NG Fin BS, LD1 for IF - Perm - Jun01</t>
  </si>
  <si>
    <t xml:space="preserve">    NG Fin BS, LD1 for IF - Tenn-LA - May01</t>
  </si>
  <si>
    <t xml:space="preserve">Apr-26-01 13:36 GMT</t>
  </si>
  <si>
    <t xml:space="preserve">    NG Fin BS, LD1 for IF - TET ELA - May01</t>
  </si>
  <si>
    <t xml:space="preserve">Apr-26-01 15:34 GMT</t>
  </si>
  <si>
    <t xml:space="preserve">    NG Fin BS, LD1 for IF - TET M3 - Nov01-Mar02</t>
  </si>
  <si>
    <t xml:space="preserve">Apr-26-01 20:59 GMT</t>
  </si>
  <si>
    <t xml:space="preserve">    NG Fin BS, LD1 for IF - Tran 65 - May01</t>
  </si>
  <si>
    <t xml:space="preserve">Apr-26-01 21:13 GMT</t>
  </si>
  <si>
    <t xml:space="preserve">    NG Fin BS, LD1 for IF - Transco Z6 (NY) - Jun01</t>
  </si>
  <si>
    <t xml:space="preserve">    NG Fin BS, LD1 for IF - Transco Z6 (NY) - Nov01-Mar02</t>
  </si>
  <si>
    <t xml:space="preserve">Apr-26-01 14:54 GMT</t>
  </si>
  <si>
    <t xml:space="preserve">    NG Fin BS, LD1 for IF - Trunk LA - May01</t>
  </si>
  <si>
    <t xml:space="preserve">    NG Fin BS, LD1 for IF - Ventura - May01</t>
  </si>
  <si>
    <t xml:space="preserve">Apr-26-01 17:35 GMT</t>
  </si>
  <si>
    <t xml:space="preserve">NG Fin BS, LD1 for NGI</t>
  </si>
  <si>
    <t xml:space="preserve">    NG Fin BS, LD1 for NGI - Chicago - May01</t>
  </si>
  <si>
    <t xml:space="preserve">Apr-26-01 15:05 GMT</t>
  </si>
  <si>
    <t xml:space="preserve">    NG Fin BS, LD1 for NGI - Chicago - Jun01-Oct01</t>
  </si>
  <si>
    <t xml:space="preserve">    NG Fin BS, LD1 for NGI - Chicago - May01-Oct01</t>
  </si>
  <si>
    <t xml:space="preserve">    NG Fin BS, LD1 for NGI - Chicago - Nov01-Mar02</t>
  </si>
  <si>
    <t xml:space="preserve">Apr-26-01 15:51 GMT</t>
  </si>
  <si>
    <t xml:space="preserve">    NG Fin BS, LD1 for NGI - Socal - Q3 01</t>
  </si>
  <si>
    <t xml:space="preserve">Q3 01</t>
  </si>
  <si>
    <t xml:space="preserve">Apr-26-01 18:34 GMT</t>
  </si>
  <si>
    <t xml:space="preserve">    NG Fin BS, LD1 for NGI - Socal - Oct01</t>
  </si>
  <si>
    <t xml:space="preserve">Apr-26-01 16:53 GMT</t>
  </si>
  <si>
    <t xml:space="preserve">NG Fin Sw Swap, FP for GDD</t>
  </si>
  <si>
    <t xml:space="preserve">    NG Fin Sw Swap, FP for GDD - Henry - May01</t>
  </si>
  <si>
    <t xml:space="preserve">Apr-26-01 20:15 GMT</t>
  </si>
  <si>
    <t xml:space="preserve">NG Fin Sw Swap, IF for GDD</t>
  </si>
  <si>
    <t xml:space="preserve">    NG Fin Sw Swap, IF for GDD - ANR-SW - May01</t>
  </si>
  <si>
    <t xml:space="preserve">Apr-26-01 21:03 GMT</t>
  </si>
  <si>
    <t xml:space="preserve">    NG Fin Sw Swap, IF for GDD - Panhandle - May01</t>
  </si>
  <si>
    <t xml:space="preserve">    NG Fin, FP for LD1 - Henry - May01</t>
  </si>
  <si>
    <t xml:space="preserve">Apr-26-01 18:57 GMT</t>
  </si>
  <si>
    <t xml:space="preserve">    NG Fin, FP for LD1 - Henry - Jun01</t>
  </si>
  <si>
    <t xml:space="preserve">Apr-26-01 21:00 GMT</t>
  </si>
  <si>
    <t xml:space="preserve">    NG Fin, FP for LD1 - Henry - May01-Oct01</t>
  </si>
  <si>
    <t xml:space="preserve">    NG Fin, FP for LD1 - Henry - Jan02</t>
  </si>
  <si>
    <t xml:space="preserve">Apr-26-01 14:40 GMT</t>
  </si>
  <si>
    <t xml:space="preserve">    NG Fin, FP for LD1 - Henry - Feb02</t>
  </si>
  <si>
    <t xml:space="preserve">    NG Fin, FP for LD1 - Henry - Nov01-Mar02</t>
  </si>
  <si>
    <t xml:space="preserve">Apr-26-01 19:18 GMT</t>
  </si>
  <si>
    <t xml:space="preserve">    NG Fin, FP for LD1 - Henry - Cal 02</t>
  </si>
  <si>
    <t xml:space="preserve">Apr-26-01 19:26 GMT</t>
  </si>
  <si>
    <t xml:space="preserve">    NG Fin, FP for LD1 - Henry - Cal 03</t>
  </si>
  <si>
    <t xml:space="preserve">Cal 03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</si>
  <si>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</si>
  <si>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</si>
  <si>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</si>
  <si>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</si>
  <si>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</si>
  <si>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</si>
  <si>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</si>
  <si>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</si>
  <si>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</si>
  <si>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Apr-26-01 thru Apr-26-01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</si>
  <si>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</si>
  <si>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</si>
  <si>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</si>
  <si>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</si>
  <si>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</si>
  <si>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</si>
  <si>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</si>
  <si>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</si>
  <si>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</si>
  <si>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</si>
  <si>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</si>
  <si>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</si>
  <si>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</si>
  <si>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</si>
  <si>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Apr-26-01</t>
  </si>
  <si>
    <t xml:space="preserve">Bought</t>
  </si>
  <si>
    <t xml:space="preserve">Transco Z-6 (NY)</t>
  </si>
  <si>
    <t xml:space="preserve">Apr-27-01</t>
  </si>
  <si>
    <t xml:space="preserve">AEP Energy Services, Inc.</t>
  </si>
  <si>
    <t xml:space="preserve">USD / MMBtu</t>
  </si>
  <si>
    <t xml:space="preserve">Daily</t>
  </si>
  <si>
    <t xml:space="preserve">Sold</t>
  </si>
  <si>
    <t xml:space="preserve">Transco Z6 (NY)</t>
  </si>
  <si>
    <t xml:space="preserve">Nov-01-01</t>
  </si>
  <si>
    <t xml:space="preserve">Mar-31-02</t>
  </si>
  <si>
    <t xml:space="preserve">Mirant Americas Energy Marketing, LP</t>
  </si>
  <si>
    <t xml:space="preserve">Reliant Energy Services, Inc.</t>
  </si>
  <si>
    <t xml:space="preserve">Henry</t>
  </si>
  <si>
    <t xml:space="preserve">Jan-01-02</t>
  </si>
  <si>
    <t xml:space="preserve">Dec-31-02</t>
  </si>
  <si>
    <t xml:space="preserve">Apr-26-01  Deals</t>
  </si>
  <si>
    <t xml:space="preserve">Enron Power Marketing</t>
  </si>
  <si>
    <t xml:space="preserve">Enron Power Marketing, Inc.</t>
  </si>
  <si>
    <t xml:space="preserve">Cin</t>
  </si>
  <si>
    <t xml:space="preserve">Apr-30-01</t>
  </si>
  <si>
    <t xml:space="preserve">May-04-01</t>
  </si>
  <si>
    <t xml:space="preserve">American Electric Power Service Corp.</t>
  </si>
  <si>
    <t xml:space="preserve">USD / MWh</t>
  </si>
  <si>
    <t xml:space="preserve">Hourly</t>
  </si>
  <si>
    <t xml:space="preserve">Ent</t>
  </si>
  <si>
    <t xml:space="preserve">Aquila Energy Marketing Corp</t>
  </si>
  <si>
    <t xml:space="preserve">Allegheny Energy Supply Company, LLC</t>
  </si>
  <si>
    <t xml:space="preserve">Comed</t>
  </si>
  <si>
    <t xml:space="preserve">Morgan Stanley Capital Group, Inc.</t>
  </si>
  <si>
    <t xml:space="preserve">Jun-01-01</t>
  </si>
  <si>
    <t xml:space="preserve">Jun-30-01</t>
  </si>
  <si>
    <t xml:space="preserve">Cargill-Alliant, LLC</t>
  </si>
  <si>
    <t xml:space="preserve">May-01-01</t>
  </si>
  <si>
    <t xml:space="preserve">May-31-01</t>
  </si>
  <si>
    <t xml:space="preserve">Duke Energy Trading and Marketing LLC</t>
  </si>
  <si>
    <t xml:space="preserve">Cinergy Services, Inc.</t>
  </si>
  <si>
    <t xml:space="preserve">Palo</t>
  </si>
  <si>
    <t xml:space="preserve">Coral Power, LLC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</si>
  <si>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</si>
  <si>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</si>
  <si>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</si>
  <si>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</si>
  <si>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</si>
  <si>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</si>
  <si>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</si>
  <si>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</si>
  <si>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</si>
  <si>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</si>
  <si>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</si>
  <si>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</si>
  <si>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</si>
  <si>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</si>
  <si>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</si>
  <si>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</si>
  <si>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</si>
  <si>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</si>
  <si>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</si>
  <si>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</si>
  <si>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</si>
  <si>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</si>
  <si>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</si>
  <si>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</si>
  <si>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</si>
  <si>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</si>
  <si>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</si>
  <si>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</si>
  <si>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</si>
  <si>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</si>
  <si>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</si>
  <si>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</si>
  <si>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</si>
  <si>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</si>
  <si>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</si>
  <si>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</si>
  <si>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</si>
  <si>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</si>
  <si>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09:07 A.M.</t>
  </si>
  <si>
    <t xml:space="preserve">BUY</t>
  </si>
  <si>
    <t xml:space="preserve">09:41 A.M.</t>
  </si>
  <si>
    <t xml:space="preserve">ENEJARNO</t>
  </si>
  <si>
    <t xml:space="preserve">DYNBROW</t>
  </si>
  <si>
    <t xml:space="preserve">ng.Not Applicable</t>
  </si>
  <si>
    <t xml:space="preserve">ng.Fixed Price Swap</t>
  </si>
  <si>
    <t xml:space="preserve">ng.NYMEX</t>
  </si>
  <si>
    <t xml:space="preserve">ng.NYMEX Last Day Settlement</t>
  </si>
  <si>
    <t xml:space="preserve">ng.Prompt Month - Financial</t>
  </si>
  <si>
    <t xml:space="preserve">12:28 P.M.</t>
  </si>
  <si>
    <t xml:space="preserve">ENEPEREI</t>
  </si>
  <si>
    <t xml:space="preserve">DYNASAN</t>
  </si>
  <si>
    <t xml:space="preserve">ng.TGT Zone SL</t>
  </si>
  <si>
    <t xml:space="preserve">10:15 A.M.</t>
  </si>
  <si>
    <t xml:space="preserve">REFRESH</t>
  </si>
  <si>
    <t xml:space="preserve">Count of Deal Number </t>
  </si>
  <si>
    <t xml:space="preserve">NEW UOM</t>
  </si>
  <si>
    <t xml:space="preserve">Total</t>
  </si>
  <si>
    <t xml:space="preserve">HE 12 CPT</t>
  </si>
  <si>
    <t xml:space="preserve">HE7-22CPT</t>
  </si>
  <si>
    <t xml:space="preserve">(blank)</t>
  </si>
  <si>
    <t xml:space="preserve">Hours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</si>
  <si>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</si>
  <si>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</si>
  <si>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</si>
  <si>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</si>
  <si>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</si>
  <si>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</si>
  <si>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pwr.May01</t>
  </si>
  <si>
    <t xml:space="preserve">12:53 P.M.</t>
  </si>
  <si>
    <t xml:space="preserve">DBAUGHMANPHY</t>
  </si>
  <si>
    <t xml:space="preserve">DYNRABE</t>
  </si>
  <si>
    <t xml:space="preserve">pwr.NONFIRM</t>
  </si>
  <si>
    <t xml:space="preserve">pwr.IP/Ameren</t>
  </si>
  <si>
    <t xml:space="preserve">pwr.Hourly Power</t>
  </si>
  <si>
    <t xml:space="preserve">10:10 A.M.</t>
  </si>
  <si>
    <t xml:space="preserve">MCARSONEPM</t>
  </si>
  <si>
    <t xml:space="preserve">DYNSMCGI</t>
  </si>
  <si>
    <t xml:space="preserve">pwr.TVA</t>
  </si>
  <si>
    <t xml:space="preserve">pwr.East Coast Spot Power</t>
  </si>
  <si>
    <t xml:space="preserve">07:17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</si>
  <si>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</si>
  <si>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</si>
  <si>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</si>
  <si>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</si>
  <si>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DYNCMAH</t>
  </si>
  <si>
    <t xml:space="preserve">ngl.natural gasoline</t>
  </si>
  <si>
    <t xml:space="preserve">ngl.N/A</t>
  </si>
  <si>
    <t xml:space="preserve">ngl.Physical</t>
  </si>
  <si>
    <t xml:space="preserve">ngl.Mont Belvieu, Enron</t>
  </si>
  <si>
    <t xml:space="preserve">ngl.Fixed</t>
  </si>
  <si>
    <t xml:space="preserve">ngl.April 2001</t>
  </si>
  <si>
    <t xml:space="preserve">ngl.As Directed</t>
  </si>
  <si>
    <t xml:space="preserve">10:53 A.M.</t>
  </si>
  <si>
    <t xml:space="preserve">DYNDDEL</t>
  </si>
  <si>
    <t xml:space="preserve">ngl.propane</t>
  </si>
  <si>
    <t xml:space="preserve">ngl.Mont Belvieu, Dynegy</t>
  </si>
  <si>
    <t xml:space="preserve">03:50 P.M.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</si>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</sst>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0"/>
      <color rgb="FFFF0000"/>
      <name val="Verdana"/>
      <family val="2"/>
    </font>
    <font>
      <b val="true"/>
      <sz val="10"/>
      <color rgb="FF0000FF"/>
      <name val="Haettenschweiler"/>
      <family val="2"/>
    </font>
    <font>
      <b val="true"/>
      <sz val="10"/>
      <name val="Verdana"/>
      <family val="2"/>
    </font>
    <font>
      <b val="true"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5:T21" sheet="ICE-ENA"/>
  </cacheSource>
  <cacheFields count="20">
    <cacheField name="Trade Date" numFmtId="0">
      <sharedItems count="1">
        <s v="Apr-26-01"/>
      </sharedItems>
    </cacheField>
    <cacheField name="Deal ID" numFmtId="0">
      <sharedItems containsSemiMixedTypes="0" containsString="0" containsNumber="1" containsInteger="1" minValue="100245237" maxValue="450675317" count="6">
        <n v="100245237"/>
        <n v="110358497"/>
        <n v="153580361"/>
        <n v="166645635"/>
        <n v="207729940"/>
        <n v="450675317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3">
        <s v="NG Fin BS, LD1 for IF"/>
        <s v="NG Fin, FP for LD1"/>
        <s v="NG Firm Phys, ID, GDD"/>
      </sharedItems>
    </cacheField>
    <cacheField name="Hub" numFmtId="0">
      <sharedItems count="3">
        <s v="Henry"/>
        <s v="Transco Z-6 (NY)"/>
        <s v="Transco Z6 (NY)"/>
      </sharedItems>
    </cacheField>
    <cacheField name="Strip" numFmtId="0">
      <sharedItems count="3">
        <s v="Cal 02"/>
        <s v="Next Day Gas"/>
        <s v="Nov01-Mar02"/>
      </sharedItems>
    </cacheField>
    <cacheField name="START" numFmtId="0">
      <sharedItems count="3">
        <s v="Apr-27-01"/>
        <s v="Jan-01-02"/>
        <s v="Nov-01-01"/>
      </sharedItems>
    </cacheField>
    <cacheField name="END" numFmtId="0">
      <sharedItems count="3">
        <s v="Apr-27-01"/>
        <s v="Dec-31-02"/>
        <s v="Mar-31-02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EP Energy Services, Inc."/>
        <s v="Mirant Americas Energy Marketing, LP"/>
        <s v="Reliant Energy Services, Inc."/>
      </sharedItems>
    </cacheField>
    <cacheField name="Price" numFmtId="0">
      <sharedItems containsSemiMixedTypes="0" containsString="0" containsNumber="1" minValue="0" maxValue="4.83" count="3">
        <n v="0"/>
        <n v="1.59"/>
        <n v="4.83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10000" count="4">
        <n v="2500"/>
        <n v="5000"/>
        <n v="75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2500" maxValue="1825000" count="5">
        <n v="2500"/>
        <n v="7500"/>
        <n v="377500"/>
        <n v="15100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3">
        <s v="Arnold, J"/>
        <s v="Mckay, B"/>
        <s v="Pimenov, V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5" createdVersion="3">
  <cacheSource type="worksheet">
    <worksheetSource ref="A15:T50" sheet="ICE-EPM"/>
  </cacheSource>
  <cacheFields count="20">
    <cacheField name="Trade Date" numFmtId="0">
      <sharedItems count="1">
        <s v="Apr-26-01"/>
      </sharedItems>
    </cacheField>
    <cacheField name="Deal ID" numFmtId="0">
      <sharedItems containsSemiMixedTypes="0" containsString="0" containsNumber="1" containsInteger="1" minValue="100068026" maxValue="2223600851" count="35">
        <n v="100068026"/>
        <n v="106882439"/>
        <n v="113733854"/>
        <n v="120999571"/>
        <n v="121526655"/>
        <n v="127444428"/>
        <n v="136880369"/>
        <n v="137744656"/>
        <n v="138274015"/>
        <n v="140962058"/>
        <n v="147533071"/>
        <n v="149586051"/>
        <n v="157036056"/>
        <n v="179311105"/>
        <n v="189809685"/>
        <n v="211522826"/>
        <n v="365489970"/>
        <n v="383515001"/>
        <n v="394457756"/>
        <n v="395902715"/>
        <n v="407920486"/>
        <n v="426293731"/>
        <n v="503156223"/>
        <n v="557209671"/>
        <n v="569488910"/>
        <n v="682790320"/>
        <n v="710591914"/>
        <n v="761498494"/>
        <n v="780056639"/>
        <n v="796473816"/>
        <n v="905932870"/>
        <n v="967678239"/>
        <n v="978859261"/>
        <n v="2218078460"/>
        <n v="2223600851"/>
      </sharedItems>
    </cacheField>
    <cacheField name="Leg ID" numFmtId="0">
      <sharedItems containsString="0" containsBlank="1" containsNumber="1" containsInteger="1" minValue="147544670" maxValue="2223589751" count="3">
        <n v="147544670"/>
        <n v="2223589751"/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Comed"/>
        <s v="Ent"/>
        <s v="Palo"/>
      </sharedItems>
    </cacheField>
    <cacheField name="Strip" numFmtId="0">
      <sharedItems containsDate="1" containsMixedTypes="1" minDate="2001-05-01T00:00:00" maxDate="2001-06-01T00:00:00" count="4">
        <d v="2001-05-01T00:00:00"/>
        <d v="2001-06-01T00:00:00"/>
        <s v="Next Day"/>
        <s v="Next Week"/>
      </sharedItems>
    </cacheField>
    <cacheField name="START" numFmtId="0">
      <sharedItems count="4">
        <s v="Apr-27-01"/>
        <s v="Apr-30-01"/>
        <s v="Jun-01-01"/>
        <s v="May-01-01"/>
      </sharedItems>
    </cacheField>
    <cacheField name="END" numFmtId="0">
      <sharedItems count="4">
        <s v="Apr-27-01"/>
        <s v="Jun-30-01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0">
        <s v="Allegheny Energy Supply Company, LLC"/>
        <s v="American Electric Power Service Corp."/>
        <s v="Aquila Energy Marketing Corp"/>
        <s v="Cargill-Alliant, LLC"/>
        <s v="Cinergy Services, Inc."/>
        <s v="Coral Power, LLC"/>
        <s v="Duke Energy Trading and Marketing LLC"/>
        <s v="Mirant Americas Energy Marketing, LP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2" maxValue="396" count="23">
        <n v="42"/>
        <n v="44.5"/>
        <n v="46"/>
        <n v="46.5"/>
        <n v="47"/>
        <n v="48"/>
        <n v="49"/>
        <n v="52.75"/>
        <n v="55.5"/>
        <n v="58.5"/>
        <n v="59.05"/>
        <n v="66"/>
        <n v="66.5"/>
        <n v="69"/>
        <n v="69.5"/>
        <n v="69.75"/>
        <n v="70.25"/>
        <n v="70.5"/>
        <n v="70.55"/>
        <n v="70.75"/>
        <n v="78"/>
        <n v="392"/>
        <n v="396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100" count="3">
        <n v="25"/>
        <n v="50"/>
        <n v="1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" count="6">
        <n v="800"/>
        <n v="1600"/>
        <n v="4000"/>
        <n v="10400"/>
        <n v="16800"/>
        <n v="176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Y11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2">
        <s v="DYNCMAH"/>
        <s v="DYNDDEL"/>
      </sharedItems>
    </cacheField>
    <cacheField name="Minor Commodity " numFmtId="0">
      <sharedItems count="2">
        <s v="ngl.natural gasoline"/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2">
        <s v="ngl.Mont Belvieu, Dynegy"/>
        <s v="ngl.Mont Belvieu, Enron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26T00:00:00" maxDate="2001-04-26T00:00:00" count="1">
        <d v="2001-04-26T00:00:00"/>
      </sharedItems>
    </cacheField>
    <cacheField name="Transaction Time " numFmtId="0">
      <sharedItems count="2">
        <s v="03:50 P.M."/>
        <s v="10:53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4125" maxValue="0.665" count="2">
        <n v="0.54125"/>
        <n v="0.665"/>
      </sharedItems>
    </cacheField>
    <cacheField name="Deal Number " numFmtId="0">
      <sharedItems containsSemiMixedTypes="0" containsString="0" containsNumber="1" containsInteger="1" minValue="26504" maxValue="26572" count="2">
        <n v="26504"/>
        <n v="26572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0:Y14" sheet="DD-ENA"/>
  </cacheSource>
  <cacheFields count="25">
    <cacheField name="Enron Trader" numFmtId="0">
      <sharedItems count="3">
        <s v="Chris Germany"/>
        <s v="John Arnold"/>
        <s v="Susan Pereira"/>
      </sharedItems>
    </cacheField>
    <cacheField name="Period" numFmtId="0">
      <sharedItems containsSemiMixedTypes="0" containsString="0" containsNumber="1" containsInteger="1" minValue="1" maxValue="31" count="2">
        <n v="1"/>
        <n v="31"/>
      </sharedItems>
    </cacheField>
    <cacheField name="Total Volume" numFmtId="0">
      <sharedItems containsSemiMixedTypes="0" containsString="0" containsNumber="1" containsInteger="1" minValue="5000" maxValue="155000" count="3">
        <n v="5000"/>
        <n v="10000"/>
        <n v="15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3">
        <s v="ENECGERMANY"/>
        <s v="ENEJARNO"/>
        <s v="ENEPEREI"/>
      </sharedItems>
    </cacheField>
    <cacheField name="Dynegy User Name " numFmtId="0">
      <sharedItems count="3">
        <s v="DYNASAN"/>
        <s v="DYNBROW"/>
        <s v="DYNCMCG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2">
        <s v="ng-pwr.Firm"/>
        <s v="ng.Not Applicable"/>
      </sharedItems>
    </cacheField>
    <cacheField name="Deal Type " numFmtId="0">
      <sharedItems count="2">
        <s v="ng.Fixed Price Swap"/>
        <s v="Physical"/>
      </sharedItems>
    </cacheField>
    <cacheField name="Location " numFmtId="0">
      <sharedItems count="3">
        <s v="ng.NYMEX"/>
        <s v="ng.TETCO ELA"/>
        <s v="ng.TGT Zone SL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Blank="1" count="2">
        <s v="ng.NYMEX Last Day Settlement"/>
        <m/>
      </sharedItems>
    </cacheField>
    <cacheField name="Term " numFmtId="0">
      <sharedItems count="2">
        <s v="ng.Next Day"/>
        <s v="ng.Prompt Month - Financial"/>
      </sharedItems>
    </cacheField>
    <cacheField name="Term Start Date " numFmtId="0">
      <sharedItems containsSemiMixedTypes="0" containsNonDate="0" containsDate="1" containsString="0" minDate="2001-04-27T00:00:00" maxDate="2001-05-01T00:00:00" count="2">
        <d v="2001-04-27T00:00:00"/>
        <d v="2001-05-01T00:00:00"/>
      </sharedItems>
    </cacheField>
    <cacheField name="Term End Date " numFmtId="0">
      <sharedItems containsSemiMixedTypes="0" containsNonDate="0" containsDate="1" containsString="0" minDate="2001-04-27T00:00:00" maxDate="2001-05-31T00:00:00" count="2">
        <d v="2001-04-27T00:00:00"/>
        <d v="2001-05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6T00:00:00" maxDate="2001-04-26T00:00:00" count="1">
        <d v="2001-04-26T00:00:00"/>
      </sharedItems>
    </cacheField>
    <cacheField name="Transaction Time " numFmtId="0">
      <sharedItems count="4">
        <s v="09:07 A.M."/>
        <s v="09:41 A.M."/>
        <s v="10:15 A.M."/>
        <s v="12:28 P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00" maxValue="10000" count="2">
        <n v="5000"/>
        <n v="10000"/>
      </sharedItems>
    </cacheField>
    <cacheField name="Price " numFmtId="0">
      <sharedItems containsSemiMixedTypes="0" containsString="0" containsNumber="1" minValue="4.83" maxValue="4.94" count="4">
        <n v="4.83"/>
        <n v="4.855"/>
        <n v="4.88"/>
        <n v="4.94"/>
      </sharedItems>
    </cacheField>
    <cacheField name="Deal Number " numFmtId="0">
      <sharedItems containsSemiMixedTypes="0" containsString="0" containsNumber="1" containsInteger="1" minValue="26405" maxValue="26528" count="4">
        <n v="26405"/>
        <n v="26460"/>
        <n v="26485"/>
        <n v="2652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9:AA12" sheet="DD-EPM"/>
  </cacheSource>
  <cacheFields count="27">
    <cacheField name="Enron Trader" numFmtId="0">
      <sharedItems count="3">
        <s v="Clint Dean"/>
        <s v="Don Baughman"/>
        <s v="Mike Carson"/>
      </sharedItems>
    </cacheField>
    <cacheField name="Hours" numFmtId="0">
      <sharedItems containsSemiMixedTypes="0" containsString="0" containsNumber="1" containsInteger="1" minValue="12" maxValue="16" count="2">
        <n v="12"/>
        <n v="16"/>
      </sharedItems>
    </cacheField>
    <cacheField name="Period" numFmtId="0">
      <sharedItems containsSemiMixedTypes="0" containsString="0" containsNumber="1" containsInteger="1" minValue="1" maxValue="31" count="2">
        <n v="1"/>
        <n v="31"/>
      </sharedItems>
    </cacheField>
    <cacheField name="Total Volume" numFmtId="0">
      <sharedItems containsSemiMixedTypes="0" containsString="0" containsNumber="1" containsInteger="1" minValue="600" maxValue="24800" count="3">
        <n v="600"/>
        <n v="800"/>
        <n v="24800"/>
      </sharedItems>
    </cacheField>
    <cacheField name="Notional Value" numFmtId="0">
      <sharedItems containsSemiMixedTypes="0" containsString="0" containsNumber="1" containsInteger="1" minValue="28800" maxValue="1376400" count="3">
        <n v="28800"/>
        <n v="34400"/>
        <n v="13764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DBAUGHMANPHY"/>
        <s v="MCARSONEPM"/>
      </sharedItems>
    </cacheField>
    <cacheField name="Dynegy User Name " numFmtId="0">
      <sharedItems count="3">
        <s v="DYNMSTE"/>
        <s v="DYNRABE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Ercot"/>
        <s v="pwr.IP/Ameren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East Coast Spot Power"/>
        <s v="pwr.Hourly Power"/>
        <s v="pwr.May01"/>
      </sharedItems>
    </cacheField>
    <cacheField name="Term Start Date " numFmtId="0">
      <sharedItems containsSemiMixedTypes="0" containsNonDate="0" containsDate="1" containsString="0" minDate="2001-04-26T00:00:00" maxDate="2001-05-01T00:00:00" count="3">
        <d v="2001-04-26T00:00:00"/>
        <d v="2001-04-27T00:00:00"/>
        <d v="2001-05-01T00:00:00"/>
      </sharedItems>
    </cacheField>
    <cacheField name="Term End Date " numFmtId="0">
      <sharedItems containsSemiMixedTypes="0" containsNonDate="0" containsDate="1" containsString="0" minDate="2001-04-26T00:00:00" maxDate="2001-05-31T00:00:00" count="3">
        <d v="2001-04-26T00:00:00"/>
        <d v="2001-04-27T00:00:00"/>
        <d v="2001-05-31T00:00:00"/>
      </sharedItems>
    </cacheField>
    <cacheField name="Delivery Time " numFmtId="0">
      <sharedItems count="2">
        <s v="HE 12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6T00:00:00" maxDate="2001-04-26T00:00:00" count="1">
        <d v="2001-04-26T00:00:00"/>
      </sharedItems>
    </cacheField>
    <cacheField name="Transaction Time " numFmtId="0">
      <sharedItems count="3">
        <s v="07:17 A.M."/>
        <s v="10:10 A.M."/>
        <s v="12:53 P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3" maxValue="55.5" count="3">
        <n v="43"/>
        <n v="48"/>
        <n v="55.5"/>
      </sharedItems>
    </cacheField>
    <cacheField name="Deal Number " numFmtId="0">
      <sharedItems containsSemiMixedTypes="0" containsString="0" containsNumber="1" containsInteger="1" minValue="26288" maxValue="26538" count="3">
        <n v="26288"/>
        <n v="26484"/>
        <n v="26538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491" createdVersion="3">
  <cacheSource type="worksheet">
    <worksheetSource ref="A9:AA500" sheet="DD-EPM"/>
  </cacheSource>
  <cacheFields count="27">
    <cacheField name="Enron Trader" numFmtId="0">
      <sharedItems count="4">
        <s v="Clint Dean"/>
        <s v="Don Baughman"/>
        <s v="Mike Carson"/>
        <e v="#N/A"/>
      </sharedItems>
    </cacheField>
    <cacheField name="Hours" numFmtId="0">
      <sharedItems containsMixedTypes="1" containsNumber="1" containsInteger="1" minValue="12" maxValue="16" count="3">
        <n v="12"/>
        <n v="16"/>
        <e v="#N/A"/>
      </sharedItems>
    </cacheField>
    <cacheField name="Period" numFmtId="0">
      <sharedItems containsSemiMixedTypes="0" containsString="0" containsNumber="1" containsInteger="1" minValue="1" maxValue="31" count="2">
        <n v="1"/>
        <n v="31"/>
      </sharedItems>
    </cacheField>
    <cacheField name="Total Volume" numFmtId="0">
      <sharedItems containsMixedTypes="1" containsNumber="1" containsInteger="1" minValue="600" maxValue="24800" count="4">
        <n v="600"/>
        <n v="800"/>
        <n v="24800"/>
        <e v="#N/A"/>
      </sharedItems>
    </cacheField>
    <cacheField name="Notional Value" numFmtId="0">
      <sharedItems containsMixedTypes="1" containsNumber="1" containsInteger="1" minValue="28800" maxValue="1376400" count="4">
        <n v="28800"/>
        <n v="34400"/>
        <n v="1376400"/>
        <e v="#N/A"/>
      </sharedItems>
    </cacheField>
    <cacheField name="Activity Type " numFmtId="0">
      <sharedItems containsBlank="1" count="2">
        <s v="Transaction"/>
        <m/>
      </sharedItems>
    </cacheField>
    <cacheField name="Customer " numFmtId="0">
      <sharedItems containsBlank="1" count="2">
        <s v="ENRON POWER MARKETING, IN"/>
        <m/>
      </sharedItems>
    </cacheField>
    <cacheField name="Major Commodity " numFmtId="0">
      <sharedItems containsBlank="1" count="2">
        <s v="Power"/>
        <m/>
      </sharedItems>
    </cacheField>
    <cacheField name="User Name " numFmtId="0">
      <sharedItems containsBlank="1" count="4">
        <s v="CDEANEPM"/>
        <s v="DBAUGHMANPHY"/>
        <s v="MCARSONEPM"/>
        <m/>
      </sharedItems>
    </cacheField>
    <cacheField name="Dynegy User Name " numFmtId="0">
      <sharedItems containsBlank="1" count="4">
        <s v="DYNMSTE"/>
        <s v="DYNRABE"/>
        <s v="DYNSMCGI"/>
        <m/>
      </sharedItems>
    </cacheField>
    <cacheField name="Minor Commodity " numFmtId="0">
      <sharedItems containsBlank="1" count="2">
        <s v="pwr.East Power"/>
        <m/>
      </sharedItems>
    </cacheField>
    <cacheField name="Priority Of Service " numFmtId="0">
      <sharedItems containsBlank="1" count="3">
        <s v="ng-pwr.Firm"/>
        <s v="pwr.NONFIRM"/>
        <m/>
      </sharedItems>
    </cacheField>
    <cacheField name="Deal Type " numFmtId="0">
      <sharedItems containsBlank="1" count="2">
        <s v="Physical"/>
        <m/>
      </sharedItems>
    </cacheField>
    <cacheField name="Location " numFmtId="0">
      <sharedItems containsBlank="1" count="4">
        <s v="pwr.Ercot"/>
        <s v="pwr.IP/Ameren"/>
        <s v="pwr.TVA"/>
        <m/>
      </sharedItems>
    </cacheField>
    <cacheField name="Pricing Mechanism " numFmtId="0">
      <sharedItems containsBlank="1" count="2">
        <s v="ng-pwr.Fixed Price"/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Blank="1" count="4">
        <s v="pwr.East Coast Spot Power"/>
        <s v="pwr.Hourly Power"/>
        <s v="pwr.May01"/>
        <m/>
      </sharedItems>
    </cacheField>
    <cacheField name="Term Start Date " numFmtId="0">
      <sharedItems containsNonDate="0" containsDate="1" containsString="0" containsBlank="1" minDate="2001-04-26T00:00:00" maxDate="2001-05-01T00:00:00" count="4">
        <d v="2001-04-26T00:00:00"/>
        <d v="2001-04-27T00:00:00"/>
        <d v="2001-05-01T00:00:00"/>
        <m/>
      </sharedItems>
    </cacheField>
    <cacheField name="Term End Date " numFmtId="0">
      <sharedItems containsNonDate="0" containsDate="1" containsString="0" containsBlank="1" minDate="2001-04-26T00:00:00" maxDate="2001-05-31T00:00:00" count="4">
        <d v="2001-04-26T00:00:00"/>
        <d v="2001-04-27T00:00:00"/>
        <d v="2001-05-31T00:00:00"/>
        <m/>
      </sharedItems>
    </cacheField>
    <cacheField name="Delivery Time " numFmtId="0">
      <sharedItems containsBlank="1" count="3">
        <s v="HE 12 CPT"/>
        <s v="HE7-22C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NonDate="0" containsDate="1" containsString="0" containsBlank="1" minDate="2001-04-26T00:00:00" maxDate="2001-04-26T00:00:00" count="2">
        <d v="2001-04-26T00:00:00"/>
        <m/>
      </sharedItems>
    </cacheField>
    <cacheField name="Transaction Time " numFmtId="0">
      <sharedItems containsBlank="1" count="4">
        <s v="07:17 A.M."/>
        <s v="10:10 A.M."/>
        <s v="12:53 P.M."/>
        <m/>
      </sharedItems>
    </cacheField>
    <cacheField name="Buy/Sell " numFmtId="0">
      <sharedItems containsBlank="1" count="2">
        <s v="BUY"/>
        <m/>
      </sharedItems>
    </cacheField>
    <cacheField name="Volume " numFmtId="0">
      <sharedItems containsString="0" containsBlank="1" containsNumber="1" containsInteger="1" minValue="50" maxValue="50" count="2">
        <n v="50"/>
        <m/>
      </sharedItems>
    </cacheField>
    <cacheField name="Price " numFmtId="0">
      <sharedItems containsString="0" containsBlank="1" containsNumber="1" minValue="43" maxValue="55.5" count="4">
        <n v="43"/>
        <n v="48"/>
        <n v="55.5"/>
        <m/>
      </sharedItems>
    </cacheField>
    <cacheField name="Deal Number " numFmtId="0">
      <sharedItems containsString="0" containsBlank="1" containsNumber="1" containsInteger="1" minValue="26288" maxValue="26538" count="4">
        <n v="26288"/>
        <n v="26484"/>
        <n v="2653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2"/>
    <x v="0"/>
    <x v="0"/>
    <x v="2"/>
    <x v="1"/>
    <x v="1"/>
    <x v="0"/>
    <x v="0"/>
    <x v="0"/>
    <x v="0"/>
    <x v="0"/>
    <x v="0"/>
    <x v="0"/>
    <x v="0"/>
    <x v="2"/>
    <x v="0"/>
    <x v="1"/>
    <x v="0"/>
    <x v="2"/>
  </r>
  <r>
    <x v="0"/>
    <x v="1"/>
    <x v="0"/>
    <x v="0"/>
    <x v="2"/>
    <x v="1"/>
    <x v="1"/>
    <x v="0"/>
    <x v="0"/>
    <x v="0"/>
    <x v="0"/>
    <x v="0"/>
    <x v="0"/>
    <x v="0"/>
    <x v="0"/>
    <x v="0"/>
    <x v="0"/>
    <x v="0"/>
    <x v="0"/>
    <x v="2"/>
  </r>
  <r>
    <x v="0"/>
    <x v="4"/>
    <x v="0"/>
    <x v="0"/>
    <x v="2"/>
    <x v="1"/>
    <x v="1"/>
    <x v="0"/>
    <x v="0"/>
    <x v="0"/>
    <x v="0"/>
    <x v="0"/>
    <x v="0"/>
    <x v="0"/>
    <x v="0"/>
    <x v="0"/>
    <x v="0"/>
    <x v="0"/>
    <x v="0"/>
    <x v="2"/>
  </r>
  <r>
    <x v="0"/>
    <x v="3"/>
    <x v="0"/>
    <x v="1"/>
    <x v="0"/>
    <x v="2"/>
    <x v="2"/>
    <x v="2"/>
    <x v="2"/>
    <x v="0"/>
    <x v="0"/>
    <x v="0"/>
    <x v="1"/>
    <x v="1"/>
    <x v="0"/>
    <x v="3"/>
    <x v="0"/>
    <x v="3"/>
    <x v="0"/>
    <x v="1"/>
  </r>
  <r>
    <x v="0"/>
    <x v="5"/>
    <x v="0"/>
    <x v="1"/>
    <x v="0"/>
    <x v="2"/>
    <x v="2"/>
    <x v="2"/>
    <x v="2"/>
    <x v="0"/>
    <x v="0"/>
    <x v="0"/>
    <x v="2"/>
    <x v="1"/>
    <x v="0"/>
    <x v="0"/>
    <x v="0"/>
    <x v="2"/>
    <x v="0"/>
    <x v="1"/>
  </r>
  <r>
    <x v="0"/>
    <x v="0"/>
    <x v="0"/>
    <x v="1"/>
    <x v="1"/>
    <x v="0"/>
    <x v="0"/>
    <x v="1"/>
    <x v="1"/>
    <x v="0"/>
    <x v="0"/>
    <x v="0"/>
    <x v="0"/>
    <x v="2"/>
    <x v="0"/>
    <x v="1"/>
    <x v="0"/>
    <x v="4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">
  <r>
    <x v="0"/>
    <x v="20"/>
    <x v="2"/>
    <x v="0"/>
    <x v="0"/>
    <x v="0"/>
    <x v="3"/>
    <x v="1"/>
    <x v="2"/>
    <x v="0"/>
    <x v="0"/>
    <x v="0"/>
    <x v="1"/>
    <x v="13"/>
    <x v="0"/>
    <x v="1"/>
    <x v="0"/>
    <x v="2"/>
    <x v="0"/>
    <x v="1"/>
  </r>
  <r>
    <x v="0"/>
    <x v="22"/>
    <x v="2"/>
    <x v="0"/>
    <x v="0"/>
    <x v="2"/>
    <x v="2"/>
    <x v="0"/>
    <x v="0"/>
    <x v="0"/>
    <x v="0"/>
    <x v="0"/>
    <x v="7"/>
    <x v="7"/>
    <x v="0"/>
    <x v="1"/>
    <x v="0"/>
    <x v="0"/>
    <x v="0"/>
    <x v="0"/>
  </r>
  <r>
    <x v="0"/>
    <x v="0"/>
    <x v="2"/>
    <x v="1"/>
    <x v="0"/>
    <x v="0"/>
    <x v="3"/>
    <x v="1"/>
    <x v="2"/>
    <x v="0"/>
    <x v="0"/>
    <x v="0"/>
    <x v="2"/>
    <x v="13"/>
    <x v="0"/>
    <x v="1"/>
    <x v="0"/>
    <x v="2"/>
    <x v="0"/>
    <x v="1"/>
  </r>
  <r>
    <x v="0"/>
    <x v="18"/>
    <x v="2"/>
    <x v="0"/>
    <x v="0"/>
    <x v="0"/>
    <x v="2"/>
    <x v="0"/>
    <x v="0"/>
    <x v="0"/>
    <x v="0"/>
    <x v="0"/>
    <x v="2"/>
    <x v="0"/>
    <x v="0"/>
    <x v="1"/>
    <x v="0"/>
    <x v="0"/>
    <x v="0"/>
    <x v="1"/>
  </r>
  <r>
    <x v="0"/>
    <x v="19"/>
    <x v="2"/>
    <x v="0"/>
    <x v="0"/>
    <x v="0"/>
    <x v="2"/>
    <x v="0"/>
    <x v="0"/>
    <x v="0"/>
    <x v="0"/>
    <x v="0"/>
    <x v="2"/>
    <x v="0"/>
    <x v="0"/>
    <x v="2"/>
    <x v="0"/>
    <x v="1"/>
    <x v="0"/>
    <x v="1"/>
  </r>
  <r>
    <x v="0"/>
    <x v="1"/>
    <x v="2"/>
    <x v="0"/>
    <x v="0"/>
    <x v="0"/>
    <x v="2"/>
    <x v="0"/>
    <x v="0"/>
    <x v="0"/>
    <x v="0"/>
    <x v="0"/>
    <x v="0"/>
    <x v="0"/>
    <x v="0"/>
    <x v="1"/>
    <x v="0"/>
    <x v="0"/>
    <x v="0"/>
    <x v="1"/>
  </r>
  <r>
    <x v="0"/>
    <x v="13"/>
    <x v="2"/>
    <x v="0"/>
    <x v="0"/>
    <x v="2"/>
    <x v="2"/>
    <x v="0"/>
    <x v="0"/>
    <x v="0"/>
    <x v="0"/>
    <x v="0"/>
    <x v="1"/>
    <x v="8"/>
    <x v="0"/>
    <x v="1"/>
    <x v="0"/>
    <x v="0"/>
    <x v="0"/>
    <x v="0"/>
  </r>
  <r>
    <x v="0"/>
    <x v="29"/>
    <x v="2"/>
    <x v="0"/>
    <x v="0"/>
    <x v="0"/>
    <x v="2"/>
    <x v="0"/>
    <x v="0"/>
    <x v="0"/>
    <x v="0"/>
    <x v="0"/>
    <x v="1"/>
    <x v="1"/>
    <x v="0"/>
    <x v="1"/>
    <x v="0"/>
    <x v="0"/>
    <x v="0"/>
    <x v="1"/>
  </r>
  <r>
    <x v="0"/>
    <x v="7"/>
    <x v="2"/>
    <x v="0"/>
    <x v="0"/>
    <x v="0"/>
    <x v="2"/>
    <x v="0"/>
    <x v="0"/>
    <x v="0"/>
    <x v="0"/>
    <x v="0"/>
    <x v="9"/>
    <x v="0"/>
    <x v="0"/>
    <x v="1"/>
    <x v="0"/>
    <x v="0"/>
    <x v="0"/>
    <x v="1"/>
  </r>
  <r>
    <x v="0"/>
    <x v="16"/>
    <x v="2"/>
    <x v="0"/>
    <x v="0"/>
    <x v="1"/>
    <x v="2"/>
    <x v="0"/>
    <x v="0"/>
    <x v="0"/>
    <x v="0"/>
    <x v="0"/>
    <x v="2"/>
    <x v="2"/>
    <x v="0"/>
    <x v="1"/>
    <x v="0"/>
    <x v="0"/>
    <x v="0"/>
    <x v="1"/>
  </r>
  <r>
    <x v="0"/>
    <x v="30"/>
    <x v="2"/>
    <x v="0"/>
    <x v="0"/>
    <x v="1"/>
    <x v="2"/>
    <x v="0"/>
    <x v="0"/>
    <x v="0"/>
    <x v="0"/>
    <x v="0"/>
    <x v="2"/>
    <x v="3"/>
    <x v="0"/>
    <x v="1"/>
    <x v="0"/>
    <x v="0"/>
    <x v="0"/>
    <x v="1"/>
  </r>
  <r>
    <x v="0"/>
    <x v="23"/>
    <x v="2"/>
    <x v="0"/>
    <x v="0"/>
    <x v="1"/>
    <x v="2"/>
    <x v="0"/>
    <x v="0"/>
    <x v="0"/>
    <x v="0"/>
    <x v="0"/>
    <x v="1"/>
    <x v="4"/>
    <x v="0"/>
    <x v="1"/>
    <x v="0"/>
    <x v="0"/>
    <x v="0"/>
    <x v="1"/>
  </r>
  <r>
    <x v="0"/>
    <x v="24"/>
    <x v="2"/>
    <x v="0"/>
    <x v="0"/>
    <x v="1"/>
    <x v="2"/>
    <x v="0"/>
    <x v="0"/>
    <x v="0"/>
    <x v="0"/>
    <x v="0"/>
    <x v="8"/>
    <x v="5"/>
    <x v="0"/>
    <x v="1"/>
    <x v="0"/>
    <x v="0"/>
    <x v="0"/>
    <x v="1"/>
  </r>
  <r>
    <x v="0"/>
    <x v="28"/>
    <x v="2"/>
    <x v="0"/>
    <x v="0"/>
    <x v="1"/>
    <x v="2"/>
    <x v="0"/>
    <x v="0"/>
    <x v="0"/>
    <x v="0"/>
    <x v="0"/>
    <x v="1"/>
    <x v="6"/>
    <x v="0"/>
    <x v="1"/>
    <x v="0"/>
    <x v="0"/>
    <x v="0"/>
    <x v="1"/>
  </r>
  <r>
    <x v="0"/>
    <x v="14"/>
    <x v="2"/>
    <x v="0"/>
    <x v="0"/>
    <x v="1"/>
    <x v="2"/>
    <x v="0"/>
    <x v="0"/>
    <x v="0"/>
    <x v="0"/>
    <x v="0"/>
    <x v="8"/>
    <x v="6"/>
    <x v="0"/>
    <x v="1"/>
    <x v="0"/>
    <x v="0"/>
    <x v="0"/>
    <x v="1"/>
  </r>
  <r>
    <x v="0"/>
    <x v="31"/>
    <x v="2"/>
    <x v="1"/>
    <x v="0"/>
    <x v="0"/>
    <x v="1"/>
    <x v="2"/>
    <x v="1"/>
    <x v="0"/>
    <x v="0"/>
    <x v="0"/>
    <x v="2"/>
    <x v="20"/>
    <x v="0"/>
    <x v="1"/>
    <x v="0"/>
    <x v="4"/>
    <x v="0"/>
    <x v="2"/>
  </r>
  <r>
    <x v="0"/>
    <x v="8"/>
    <x v="2"/>
    <x v="0"/>
    <x v="0"/>
    <x v="0"/>
    <x v="3"/>
    <x v="1"/>
    <x v="2"/>
    <x v="0"/>
    <x v="0"/>
    <x v="0"/>
    <x v="3"/>
    <x v="14"/>
    <x v="0"/>
    <x v="1"/>
    <x v="0"/>
    <x v="2"/>
    <x v="0"/>
    <x v="1"/>
  </r>
  <r>
    <x v="0"/>
    <x v="26"/>
    <x v="2"/>
    <x v="1"/>
    <x v="0"/>
    <x v="0"/>
    <x v="0"/>
    <x v="3"/>
    <x v="3"/>
    <x v="0"/>
    <x v="0"/>
    <x v="0"/>
    <x v="6"/>
    <x v="9"/>
    <x v="0"/>
    <x v="1"/>
    <x v="0"/>
    <x v="5"/>
    <x v="0"/>
    <x v="1"/>
  </r>
  <r>
    <x v="0"/>
    <x v="32"/>
    <x v="2"/>
    <x v="0"/>
    <x v="0"/>
    <x v="0"/>
    <x v="3"/>
    <x v="1"/>
    <x v="2"/>
    <x v="0"/>
    <x v="0"/>
    <x v="0"/>
    <x v="4"/>
    <x v="15"/>
    <x v="0"/>
    <x v="1"/>
    <x v="0"/>
    <x v="2"/>
    <x v="0"/>
    <x v="1"/>
  </r>
  <r>
    <x v="0"/>
    <x v="6"/>
    <x v="2"/>
    <x v="0"/>
    <x v="0"/>
    <x v="0"/>
    <x v="3"/>
    <x v="1"/>
    <x v="2"/>
    <x v="0"/>
    <x v="0"/>
    <x v="0"/>
    <x v="1"/>
    <x v="13"/>
    <x v="0"/>
    <x v="1"/>
    <x v="0"/>
    <x v="2"/>
    <x v="0"/>
    <x v="1"/>
  </r>
  <r>
    <x v="0"/>
    <x v="9"/>
    <x v="2"/>
    <x v="0"/>
    <x v="0"/>
    <x v="0"/>
    <x v="3"/>
    <x v="1"/>
    <x v="2"/>
    <x v="0"/>
    <x v="0"/>
    <x v="0"/>
    <x v="4"/>
    <x v="17"/>
    <x v="0"/>
    <x v="1"/>
    <x v="0"/>
    <x v="2"/>
    <x v="0"/>
    <x v="1"/>
  </r>
  <r>
    <x v="0"/>
    <x v="10"/>
    <x v="2"/>
    <x v="0"/>
    <x v="0"/>
    <x v="2"/>
    <x v="0"/>
    <x v="3"/>
    <x v="3"/>
    <x v="0"/>
    <x v="0"/>
    <x v="0"/>
    <x v="2"/>
    <x v="11"/>
    <x v="0"/>
    <x v="1"/>
    <x v="0"/>
    <x v="5"/>
    <x v="0"/>
    <x v="2"/>
  </r>
  <r>
    <x v="0"/>
    <x v="25"/>
    <x v="2"/>
    <x v="0"/>
    <x v="0"/>
    <x v="0"/>
    <x v="3"/>
    <x v="1"/>
    <x v="2"/>
    <x v="0"/>
    <x v="0"/>
    <x v="0"/>
    <x v="1"/>
    <x v="17"/>
    <x v="0"/>
    <x v="1"/>
    <x v="0"/>
    <x v="2"/>
    <x v="0"/>
    <x v="1"/>
  </r>
  <r>
    <x v="0"/>
    <x v="3"/>
    <x v="2"/>
    <x v="1"/>
    <x v="0"/>
    <x v="3"/>
    <x v="1"/>
    <x v="2"/>
    <x v="1"/>
    <x v="0"/>
    <x v="0"/>
    <x v="0"/>
    <x v="6"/>
    <x v="22"/>
    <x v="0"/>
    <x v="0"/>
    <x v="0"/>
    <x v="3"/>
    <x v="0"/>
    <x v="3"/>
  </r>
  <r>
    <x v="0"/>
    <x v="11"/>
    <x v="2"/>
    <x v="1"/>
    <x v="0"/>
    <x v="3"/>
    <x v="1"/>
    <x v="2"/>
    <x v="1"/>
    <x v="0"/>
    <x v="0"/>
    <x v="0"/>
    <x v="6"/>
    <x v="21"/>
    <x v="0"/>
    <x v="0"/>
    <x v="0"/>
    <x v="3"/>
    <x v="0"/>
    <x v="3"/>
  </r>
  <r>
    <x v="0"/>
    <x v="27"/>
    <x v="2"/>
    <x v="0"/>
    <x v="0"/>
    <x v="0"/>
    <x v="3"/>
    <x v="1"/>
    <x v="2"/>
    <x v="0"/>
    <x v="0"/>
    <x v="0"/>
    <x v="1"/>
    <x v="17"/>
    <x v="0"/>
    <x v="1"/>
    <x v="0"/>
    <x v="2"/>
    <x v="0"/>
    <x v="1"/>
  </r>
  <r>
    <x v="0"/>
    <x v="17"/>
    <x v="2"/>
    <x v="0"/>
    <x v="0"/>
    <x v="2"/>
    <x v="0"/>
    <x v="3"/>
    <x v="3"/>
    <x v="0"/>
    <x v="0"/>
    <x v="0"/>
    <x v="2"/>
    <x v="12"/>
    <x v="0"/>
    <x v="1"/>
    <x v="0"/>
    <x v="5"/>
    <x v="0"/>
    <x v="2"/>
  </r>
  <r>
    <x v="0"/>
    <x v="33"/>
    <x v="0"/>
    <x v="0"/>
    <x v="0"/>
    <x v="0"/>
    <x v="3"/>
    <x v="1"/>
    <x v="2"/>
    <x v="0"/>
    <x v="0"/>
    <x v="0"/>
    <x v="1"/>
    <x v="18"/>
    <x v="0"/>
    <x v="1"/>
    <x v="0"/>
    <x v="2"/>
    <x v="0"/>
    <x v="1"/>
  </r>
  <r>
    <x v="0"/>
    <x v="34"/>
    <x v="1"/>
    <x v="0"/>
    <x v="0"/>
    <x v="0"/>
    <x v="3"/>
    <x v="1"/>
    <x v="2"/>
    <x v="0"/>
    <x v="0"/>
    <x v="0"/>
    <x v="1"/>
    <x v="18"/>
    <x v="0"/>
    <x v="1"/>
    <x v="0"/>
    <x v="2"/>
    <x v="0"/>
    <x v="1"/>
  </r>
  <r>
    <x v="0"/>
    <x v="15"/>
    <x v="2"/>
    <x v="0"/>
    <x v="0"/>
    <x v="2"/>
    <x v="0"/>
    <x v="3"/>
    <x v="3"/>
    <x v="0"/>
    <x v="0"/>
    <x v="0"/>
    <x v="5"/>
    <x v="12"/>
    <x v="0"/>
    <x v="1"/>
    <x v="0"/>
    <x v="5"/>
    <x v="0"/>
    <x v="2"/>
  </r>
  <r>
    <x v="0"/>
    <x v="4"/>
    <x v="2"/>
    <x v="1"/>
    <x v="0"/>
    <x v="0"/>
    <x v="0"/>
    <x v="3"/>
    <x v="3"/>
    <x v="0"/>
    <x v="0"/>
    <x v="0"/>
    <x v="6"/>
    <x v="10"/>
    <x v="0"/>
    <x v="1"/>
    <x v="0"/>
    <x v="5"/>
    <x v="0"/>
    <x v="1"/>
  </r>
  <r>
    <x v="0"/>
    <x v="2"/>
    <x v="2"/>
    <x v="0"/>
    <x v="0"/>
    <x v="0"/>
    <x v="3"/>
    <x v="1"/>
    <x v="2"/>
    <x v="0"/>
    <x v="0"/>
    <x v="0"/>
    <x v="4"/>
    <x v="16"/>
    <x v="0"/>
    <x v="1"/>
    <x v="0"/>
    <x v="2"/>
    <x v="0"/>
    <x v="1"/>
  </r>
  <r>
    <x v="0"/>
    <x v="5"/>
    <x v="2"/>
    <x v="0"/>
    <x v="0"/>
    <x v="0"/>
    <x v="3"/>
    <x v="1"/>
    <x v="2"/>
    <x v="0"/>
    <x v="0"/>
    <x v="0"/>
    <x v="3"/>
    <x v="19"/>
    <x v="0"/>
    <x v="1"/>
    <x v="0"/>
    <x v="2"/>
    <x v="0"/>
    <x v="1"/>
  </r>
  <r>
    <x v="0"/>
    <x v="12"/>
    <x v="2"/>
    <x v="1"/>
    <x v="0"/>
    <x v="0"/>
    <x v="0"/>
    <x v="3"/>
    <x v="3"/>
    <x v="0"/>
    <x v="0"/>
    <x v="0"/>
    <x v="9"/>
    <x v="9"/>
    <x v="0"/>
    <x v="1"/>
    <x v="0"/>
    <x v="5"/>
    <x v="0"/>
    <x v="1"/>
  </r>
  <r>
    <x v="0"/>
    <x v="21"/>
    <x v="2"/>
    <x v="0"/>
    <x v="0"/>
    <x v="0"/>
    <x v="0"/>
    <x v="3"/>
    <x v="3"/>
    <x v="0"/>
    <x v="0"/>
    <x v="0"/>
    <x v="6"/>
    <x v="9"/>
    <x v="0"/>
    <x v="1"/>
    <x v="0"/>
    <x v="5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0"/>
    <x v="1"/>
    <x v="0"/>
  </r>
  <r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">
  <r>
    <x v="0"/>
    <x v="0"/>
    <x v="1"/>
    <x v="0"/>
    <x v="0"/>
    <x v="0"/>
    <x v="0"/>
    <x v="2"/>
    <x v="0"/>
    <x v="0"/>
    <x v="1"/>
    <x v="1"/>
    <x v="0"/>
    <x v="1"/>
    <x v="0"/>
    <x v="0"/>
    <x v="0"/>
    <x v="0"/>
    <x v="0"/>
    <x v="0"/>
    <x v="0"/>
    <x v="0"/>
    <x v="1"/>
    <x v="0"/>
    <x v="0"/>
  </r>
  <r>
    <x v="0"/>
    <x v="0"/>
    <x v="1"/>
    <x v="0"/>
    <x v="0"/>
    <x v="0"/>
    <x v="0"/>
    <x v="2"/>
    <x v="0"/>
    <x v="0"/>
    <x v="1"/>
    <x v="1"/>
    <x v="0"/>
    <x v="1"/>
    <x v="0"/>
    <x v="0"/>
    <x v="0"/>
    <x v="0"/>
    <x v="0"/>
    <x v="0"/>
    <x v="1"/>
    <x v="0"/>
    <x v="1"/>
    <x v="1"/>
    <x v="1"/>
  </r>
  <r>
    <x v="1"/>
    <x v="1"/>
    <x v="2"/>
    <x v="0"/>
    <x v="0"/>
    <x v="0"/>
    <x v="1"/>
    <x v="1"/>
    <x v="0"/>
    <x v="1"/>
    <x v="0"/>
    <x v="0"/>
    <x v="0"/>
    <x v="0"/>
    <x v="1"/>
    <x v="1"/>
    <x v="1"/>
    <x v="0"/>
    <x v="0"/>
    <x v="0"/>
    <x v="3"/>
    <x v="0"/>
    <x v="0"/>
    <x v="3"/>
    <x v="3"/>
  </r>
  <r>
    <x v="2"/>
    <x v="0"/>
    <x v="0"/>
    <x v="0"/>
    <x v="0"/>
    <x v="0"/>
    <x v="2"/>
    <x v="0"/>
    <x v="0"/>
    <x v="0"/>
    <x v="1"/>
    <x v="2"/>
    <x v="0"/>
    <x v="1"/>
    <x v="0"/>
    <x v="0"/>
    <x v="0"/>
    <x v="0"/>
    <x v="0"/>
    <x v="0"/>
    <x v="2"/>
    <x v="0"/>
    <x v="0"/>
    <x v="2"/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">
  <r>
    <x v="0"/>
    <x v="1"/>
    <x v="1"/>
    <x v="2"/>
    <x v="2"/>
    <x v="0"/>
    <x v="0"/>
    <x v="0"/>
    <x v="0"/>
    <x v="0"/>
    <x v="0"/>
    <x v="0"/>
    <x v="0"/>
    <x v="0"/>
    <x v="0"/>
    <x v="0"/>
    <x v="2"/>
    <x v="2"/>
    <x v="2"/>
    <x v="1"/>
    <x v="0"/>
    <x v="0"/>
    <x v="2"/>
    <x v="0"/>
    <x v="0"/>
    <x v="2"/>
    <x v="2"/>
  </r>
  <r>
    <x v="1"/>
    <x v="0"/>
    <x v="0"/>
    <x v="0"/>
    <x v="0"/>
    <x v="0"/>
    <x v="0"/>
    <x v="0"/>
    <x v="1"/>
    <x v="1"/>
    <x v="0"/>
    <x v="1"/>
    <x v="0"/>
    <x v="1"/>
    <x v="0"/>
    <x v="0"/>
    <x v="1"/>
    <x v="0"/>
    <x v="0"/>
    <x v="0"/>
    <x v="0"/>
    <x v="0"/>
    <x v="1"/>
    <x v="0"/>
    <x v="0"/>
    <x v="1"/>
    <x v="1"/>
  </r>
  <r>
    <x v="2"/>
    <x v="1"/>
    <x v="0"/>
    <x v="1"/>
    <x v="1"/>
    <x v="0"/>
    <x v="0"/>
    <x v="0"/>
    <x v="2"/>
    <x v="2"/>
    <x v="0"/>
    <x v="0"/>
    <x v="0"/>
    <x v="2"/>
    <x v="0"/>
    <x v="0"/>
    <x v="0"/>
    <x v="1"/>
    <x v="1"/>
    <x v="1"/>
    <x v="0"/>
    <x v="0"/>
    <x v="0"/>
    <x v="0"/>
    <x v="0"/>
    <x v="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91">
  <r>
    <x v="0"/>
    <x v="1"/>
    <x v="1"/>
    <x v="2"/>
    <x v="2"/>
    <x v="0"/>
    <x v="0"/>
    <x v="0"/>
    <x v="0"/>
    <x v="0"/>
    <x v="0"/>
    <x v="0"/>
    <x v="0"/>
    <x v="0"/>
    <x v="0"/>
    <x v="0"/>
    <x v="2"/>
    <x v="2"/>
    <x v="2"/>
    <x v="1"/>
    <x v="0"/>
    <x v="0"/>
    <x v="2"/>
    <x v="0"/>
    <x v="0"/>
    <x v="2"/>
    <x v="2"/>
  </r>
  <r>
    <x v="1"/>
    <x v="0"/>
    <x v="0"/>
    <x v="0"/>
    <x v="0"/>
    <x v="0"/>
    <x v="0"/>
    <x v="0"/>
    <x v="1"/>
    <x v="1"/>
    <x v="0"/>
    <x v="1"/>
    <x v="0"/>
    <x v="1"/>
    <x v="0"/>
    <x v="0"/>
    <x v="1"/>
    <x v="0"/>
    <x v="0"/>
    <x v="0"/>
    <x v="0"/>
    <x v="0"/>
    <x v="1"/>
    <x v="0"/>
    <x v="0"/>
    <x v="1"/>
    <x v="1"/>
  </r>
  <r>
    <x v="2"/>
    <x v="1"/>
    <x v="0"/>
    <x v="1"/>
    <x v="1"/>
    <x v="0"/>
    <x v="0"/>
    <x v="0"/>
    <x v="2"/>
    <x v="2"/>
    <x v="0"/>
    <x v="0"/>
    <x v="0"/>
    <x v="2"/>
    <x v="0"/>
    <x v="0"/>
    <x v="0"/>
    <x v="1"/>
    <x v="1"/>
    <x v="1"/>
    <x v="0"/>
    <x v="0"/>
    <x v="0"/>
    <x v="0"/>
    <x v="0"/>
    <x v="0"/>
    <x v="0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  <r>
    <x v="3"/>
    <x v="2"/>
    <x v="0"/>
    <x v="3"/>
    <x v="3"/>
    <x v="1"/>
    <x v="1"/>
    <x v="1"/>
    <x v="3"/>
    <x v="3"/>
    <x v="1"/>
    <x v="2"/>
    <x v="1"/>
    <x v="3"/>
    <x v="1"/>
    <x v="0"/>
    <x v="3"/>
    <x v="3"/>
    <x v="3"/>
    <x v="2"/>
    <x v="0"/>
    <x v="1"/>
    <x v="3"/>
    <x v="1"/>
    <x v="1"/>
    <x v="3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5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7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7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3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I2:AJ7" firstHeaderRow="2" firstDataRow="2" firstDataCol="1"/>
  <pivotFields count="27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9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dataFields count="1">
    <dataField name="Count of Deal Number " fld="2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53580361&amp;dt=Apr-26-01" TargetMode="External"/><Relationship Id="rId2" Type="http://schemas.openxmlformats.org/officeDocument/2006/relationships/hyperlink" Target="https://www.intcx.com/ReportServlet/any.class?operation=confirm&amp;dealID=110358497&amp;dt=Apr-26-01" TargetMode="External"/><Relationship Id="rId3" Type="http://schemas.openxmlformats.org/officeDocument/2006/relationships/hyperlink" Target="https://www.intcx.com/ReportServlet/any.class?operation=confirm&amp;dealID=207729940&amp;dt=Apr-26-01" TargetMode="External"/><Relationship Id="rId4" Type="http://schemas.openxmlformats.org/officeDocument/2006/relationships/hyperlink" Target="https://www.intcx.com/ReportServlet/any.class?operation=confirm&amp;dealID=166645635&amp;dt=Apr-26-01" TargetMode="External"/><Relationship Id="rId5" Type="http://schemas.openxmlformats.org/officeDocument/2006/relationships/hyperlink" Target="https://www.intcx.com/ReportServlet/any.class?operation=confirm&amp;dealID=450675317&amp;dt=Apr-26-01" TargetMode="External"/><Relationship Id="rId6" Type="http://schemas.openxmlformats.org/officeDocument/2006/relationships/hyperlink" Target="https://www.intcx.com/ReportServlet/any.class?operation=confirm&amp;dealID=100245237&amp;dt=Apr-26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407920486&amp;dt=Apr-26-01" TargetMode="External"/><Relationship Id="rId2" Type="http://schemas.openxmlformats.org/officeDocument/2006/relationships/hyperlink" Target="https://www.intcx.com/ReportServlet/any.class?operation=confirm&amp;dealID=503156223&amp;dt=Apr-26-01" TargetMode="External"/><Relationship Id="rId3" Type="http://schemas.openxmlformats.org/officeDocument/2006/relationships/hyperlink" Target="https://www.intcx.com/ReportServlet/any.class?operation=confirm&amp;dealID=100068026&amp;dt=Apr-26-01" TargetMode="External"/><Relationship Id="rId4" Type="http://schemas.openxmlformats.org/officeDocument/2006/relationships/hyperlink" Target="https://www.intcx.com/ReportServlet/any.class?operation=confirm&amp;dealID=394457756&amp;dt=Apr-26-01" TargetMode="External"/><Relationship Id="rId5" Type="http://schemas.openxmlformats.org/officeDocument/2006/relationships/hyperlink" Target="https://www.intcx.com/ReportServlet/any.class?operation=confirm&amp;dealID=395902715&amp;dt=Apr-26-01" TargetMode="External"/><Relationship Id="rId6" Type="http://schemas.openxmlformats.org/officeDocument/2006/relationships/hyperlink" Target="https://www.intcx.com/ReportServlet/any.class?operation=confirm&amp;dealID=106882439&amp;dt=Apr-26-01" TargetMode="External"/><Relationship Id="rId7" Type="http://schemas.openxmlformats.org/officeDocument/2006/relationships/hyperlink" Target="https://www.intcx.com/ReportServlet/any.class?operation=confirm&amp;dealID=179311105&amp;dt=Apr-26-01" TargetMode="External"/><Relationship Id="rId8" Type="http://schemas.openxmlformats.org/officeDocument/2006/relationships/hyperlink" Target="https://www.intcx.com/ReportServlet/any.class?operation=confirm&amp;dealID=796473816&amp;dt=Apr-26-01" TargetMode="External"/><Relationship Id="rId9" Type="http://schemas.openxmlformats.org/officeDocument/2006/relationships/hyperlink" Target="https://www.intcx.com/ReportServlet/any.class?operation=confirm&amp;dealID=137744656&amp;dt=Apr-26-01" TargetMode="External"/><Relationship Id="rId10" Type="http://schemas.openxmlformats.org/officeDocument/2006/relationships/hyperlink" Target="https://www.intcx.com/ReportServlet/any.class?operation=confirm&amp;dealID=365489970&amp;dt=Apr-26-01" TargetMode="External"/><Relationship Id="rId11" Type="http://schemas.openxmlformats.org/officeDocument/2006/relationships/hyperlink" Target="https://www.intcx.com/ReportServlet/any.class?operation=confirm&amp;dealID=905932870&amp;dt=Apr-26-01" TargetMode="External"/><Relationship Id="rId12" Type="http://schemas.openxmlformats.org/officeDocument/2006/relationships/hyperlink" Target="https://www.intcx.com/ReportServlet/any.class?operation=confirm&amp;dealID=557209671&amp;dt=Apr-26-01" TargetMode="External"/><Relationship Id="rId13" Type="http://schemas.openxmlformats.org/officeDocument/2006/relationships/hyperlink" Target="https://www.intcx.com/ReportServlet/any.class?operation=confirm&amp;dealID=569488910&amp;dt=Apr-26-01" TargetMode="External"/><Relationship Id="rId14" Type="http://schemas.openxmlformats.org/officeDocument/2006/relationships/hyperlink" Target="https://www.intcx.com/ReportServlet/any.class?operation=confirm&amp;dealID=780056639&amp;dt=Apr-26-01" TargetMode="External"/><Relationship Id="rId15" Type="http://schemas.openxmlformats.org/officeDocument/2006/relationships/hyperlink" Target="https://www.intcx.com/ReportServlet/any.class?operation=confirm&amp;dealID=189809685&amp;dt=Apr-26-01" TargetMode="External"/><Relationship Id="rId16" Type="http://schemas.openxmlformats.org/officeDocument/2006/relationships/hyperlink" Target="https://www.intcx.com/ReportServlet/any.class?operation=confirm&amp;dealID=967678239&amp;dt=Apr-26-01" TargetMode="External"/><Relationship Id="rId17" Type="http://schemas.openxmlformats.org/officeDocument/2006/relationships/hyperlink" Target="https://www.intcx.com/ReportServlet/any.class?operation=confirm&amp;dealID=138274015&amp;dt=Apr-26-01" TargetMode="External"/><Relationship Id="rId18" Type="http://schemas.openxmlformats.org/officeDocument/2006/relationships/hyperlink" Target="https://www.intcx.com/ReportServlet/any.class?operation=confirm&amp;dealID=710591914&amp;dt=Apr-26-01" TargetMode="External"/><Relationship Id="rId19" Type="http://schemas.openxmlformats.org/officeDocument/2006/relationships/hyperlink" Target="https://www.intcx.com/ReportServlet/any.class?operation=confirm&amp;dealID=978859261&amp;dt=Apr-26-01" TargetMode="External"/><Relationship Id="rId20" Type="http://schemas.openxmlformats.org/officeDocument/2006/relationships/hyperlink" Target="https://www.intcx.com/ReportServlet/any.class?operation=confirm&amp;dealID=136880369&amp;dt=Apr-26-01" TargetMode="External"/><Relationship Id="rId21" Type="http://schemas.openxmlformats.org/officeDocument/2006/relationships/hyperlink" Target="https://www.intcx.com/ReportServlet/any.class?operation=confirm&amp;dealID=140962058&amp;dt=Apr-26-01" TargetMode="External"/><Relationship Id="rId22" Type="http://schemas.openxmlformats.org/officeDocument/2006/relationships/hyperlink" Target="https://www.intcx.com/ReportServlet/any.class?operation=confirm&amp;dealID=147533071&amp;dt=Apr-26-01" TargetMode="External"/><Relationship Id="rId23" Type="http://schemas.openxmlformats.org/officeDocument/2006/relationships/hyperlink" Target="https://www.intcx.com/ReportServlet/any.class?operation=confirm&amp;dealID=682790320&amp;dt=Apr-26-01" TargetMode="External"/><Relationship Id="rId24" Type="http://schemas.openxmlformats.org/officeDocument/2006/relationships/hyperlink" Target="https://www.intcx.com/ReportServlet/any.class?operation=confirm&amp;dealID=120999571&amp;dt=Apr-26-01" TargetMode="External"/><Relationship Id="rId25" Type="http://schemas.openxmlformats.org/officeDocument/2006/relationships/hyperlink" Target="https://www.intcx.com/ReportServlet/any.class?operation=confirm&amp;dealID=149586051&amp;dt=Apr-26-01" TargetMode="External"/><Relationship Id="rId26" Type="http://schemas.openxmlformats.org/officeDocument/2006/relationships/hyperlink" Target="https://www.intcx.com/ReportServlet/any.class?operation=confirm&amp;dealID=761498494&amp;dt=Apr-26-01" TargetMode="External"/><Relationship Id="rId27" Type="http://schemas.openxmlformats.org/officeDocument/2006/relationships/hyperlink" Target="https://www.intcx.com/ReportServlet/any.class?operation=confirm&amp;dealID=383515001&amp;dt=Apr-26-01" TargetMode="External"/><Relationship Id="rId28" Type="http://schemas.openxmlformats.org/officeDocument/2006/relationships/hyperlink" Target="https://www.intcx.com/ReportServlet/any.class?operation=confirm&amp;dealID=147544670&amp;dt=Apr-26-01" TargetMode="External"/><Relationship Id="rId29" Type="http://schemas.openxmlformats.org/officeDocument/2006/relationships/hyperlink" Target="https://www.intcx.com/ReportServlet/any.class?operation=confirm&amp;dealID=2223589751&amp;dt=Apr-26-01" TargetMode="External"/><Relationship Id="rId30" Type="http://schemas.openxmlformats.org/officeDocument/2006/relationships/hyperlink" Target="https://www.intcx.com/ReportServlet/any.class?operation=confirm&amp;dealID=211522826&amp;dt=Apr-26-01" TargetMode="External"/><Relationship Id="rId31" Type="http://schemas.openxmlformats.org/officeDocument/2006/relationships/hyperlink" Target="https://www.intcx.com/ReportServlet/any.class?operation=confirm&amp;dealID=121526655&amp;dt=Apr-26-01" TargetMode="External"/><Relationship Id="rId32" Type="http://schemas.openxmlformats.org/officeDocument/2006/relationships/hyperlink" Target="https://www.intcx.com/ReportServlet/any.class?operation=confirm&amp;dealID=113733854&amp;dt=Apr-26-01" TargetMode="External"/><Relationship Id="rId33" Type="http://schemas.openxmlformats.org/officeDocument/2006/relationships/hyperlink" Target="https://www.intcx.com/ReportServlet/any.class?operation=confirm&amp;dealID=127444428&amp;dt=Apr-26-01" TargetMode="External"/><Relationship Id="rId34" Type="http://schemas.openxmlformats.org/officeDocument/2006/relationships/hyperlink" Target="https://www.intcx.com/ReportServlet/any.class?operation=confirm&amp;dealID=157036056&amp;dt=Apr-26-01" TargetMode="External"/><Relationship Id="rId35" Type="http://schemas.openxmlformats.org/officeDocument/2006/relationships/hyperlink" Target="https://www.intcx.com/ReportServlet/any.class?operation=confirm&amp;dealID=426293731&amp;dt=Apr-26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37007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4088400</v>
      </c>
      <c r="D5" s="13"/>
      <c r="E5" s="14" t="s">
        <v>7</v>
      </c>
      <c r="F5" s="15" t="s">
        <v>8</v>
      </c>
      <c r="G5" s="16" t="n">
        <f aca="false">'ICE-EPM'!B6</f>
        <v>35</v>
      </c>
      <c r="H5" s="17" t="n">
        <f aca="false">'ICE-EPM'!C6</f>
        <v>220000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99285000</v>
      </c>
      <c r="D6" s="4"/>
      <c r="E6" s="20" t="s">
        <v>10</v>
      </c>
      <c r="F6" s="21" t="s">
        <v>11</v>
      </c>
      <c r="G6" s="22" t="n">
        <f aca="false">'ICE-ENA'!B6</f>
        <v>6</v>
      </c>
      <c r="H6" s="23" t="n">
        <f aca="false">'ICE-ENA'!C6</f>
        <v>3725000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8002500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91282500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3</v>
      </c>
      <c r="H12" s="17" t="n">
        <f aca="false">'DD-EPM'!C6</f>
        <v>26200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4</v>
      </c>
      <c r="H14" s="23" t="n">
        <f aca="false">'DD-ENA'!C7</f>
        <v>180000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2</v>
      </c>
      <c r="H16" s="30" t="n">
        <f aca="false">'DD-EGL'!C6</f>
        <v>50000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447</v>
      </c>
    </row>
    <row r="2" customFormat="false" ht="12.75" hidden="false" customHeight="false" outlineLevel="0" collapsed="false">
      <c r="A2" s="139" t="s">
        <v>382</v>
      </c>
    </row>
    <row r="3" customFormat="false" ht="12.75" hidden="false" customHeight="false" outlineLevel="0" collapsed="false">
      <c r="A3" s="39" t="n">
        <f aca="false">'E-Mail'!$B$1</f>
        <v>37007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448</v>
      </c>
      <c r="B6" s="122" t="n">
        <f aca="false">COUNTIF($F$10:$F$5000,A6)</f>
        <v>0</v>
      </c>
      <c r="C6" s="122" t="n">
        <f aca="false">SUMIF($F$10:$F$5001,A6,$C$10:$C$5001)</f>
        <v>0</v>
      </c>
      <c r="D6" s="0" t="s">
        <v>449</v>
      </c>
    </row>
    <row r="7" customFormat="false" ht="12.75" hidden="false" customHeight="false" outlineLevel="0" collapsed="false">
      <c r="A7" s="38" t="s">
        <v>58</v>
      </c>
      <c r="B7" s="122" t="n">
        <f aca="false">COUNTIF($F$10:$F$5000,A7)</f>
        <v>4</v>
      </c>
      <c r="C7" s="122" t="n">
        <f aca="false">SUMIF($F$10:$F$5001,A7,$C$10:$C$5001)</f>
        <v>180000</v>
      </c>
    </row>
    <row r="8" customFormat="false" ht="12.75" hidden="false" customHeight="false" outlineLevel="0" collapsed="false">
      <c r="A8" s="38" t="s">
        <v>60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56</v>
      </c>
      <c r="B10" s="143" t="s">
        <v>450</v>
      </c>
      <c r="C10" s="142" t="s">
        <v>451</v>
      </c>
      <c r="D10" s="144" t="s">
        <v>452</v>
      </c>
      <c r="E10" s="144" t="s">
        <v>453</v>
      </c>
      <c r="F10" s="144" t="s">
        <v>55</v>
      </c>
      <c r="G10" s="144" t="s">
        <v>454</v>
      </c>
      <c r="H10" s="144" t="s">
        <v>455</v>
      </c>
      <c r="I10" s="144" t="s">
        <v>456</v>
      </c>
      <c r="J10" s="144" t="s">
        <v>457</v>
      </c>
      <c r="K10" s="144" t="s">
        <v>458</v>
      </c>
      <c r="L10" s="144" t="s">
        <v>459</v>
      </c>
      <c r="M10" s="144" t="s">
        <v>460</v>
      </c>
      <c r="N10" s="144" t="s">
        <v>461</v>
      </c>
      <c r="O10" s="144" t="s">
        <v>462</v>
      </c>
      <c r="P10" s="144" t="s">
        <v>463</v>
      </c>
      <c r="Q10" s="144" t="s">
        <v>464</v>
      </c>
      <c r="R10" s="144" t="s">
        <v>465</v>
      </c>
      <c r="S10" s="144" t="s">
        <v>466</v>
      </c>
      <c r="T10" s="144" t="s">
        <v>467</v>
      </c>
      <c r="U10" s="144" t="s">
        <v>468</v>
      </c>
      <c r="V10" s="144" t="s">
        <v>469</v>
      </c>
      <c r="W10" s="144" t="s">
        <v>470</v>
      </c>
      <c r="X10" s="144" t="s">
        <v>471</v>
      </c>
      <c r="Y10" s="144" t="s">
        <v>472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IF(ISNUMBER(FIND("Pow",F11))=TRUE(),((VALUE(MID(R11,FIND("-",R11)+1,2)))-(VALUE(MID(R11,FIND("-",R11)-1,1)))+1)*(Q11-P11+1),IF(F11="Coal",(YEAR(Q11)-YEAR(P11))*12+MONTH(Q11)-MONTH(P11)+1,(Q11-P11+1)))</f>
        <v>1</v>
      </c>
      <c r="C11" s="145" t="n">
        <f aca="false">IF(F11="Coal",B11*W11*12500,B11*W11)</f>
        <v>10000</v>
      </c>
      <c r="D11" s="147" t="s">
        <v>473</v>
      </c>
      <c r="E11" s="147" t="s">
        <v>474</v>
      </c>
      <c r="F11" s="147" t="s">
        <v>58</v>
      </c>
      <c r="G11" s="147" t="s">
        <v>475</v>
      </c>
      <c r="H11" s="147" t="s">
        <v>476</v>
      </c>
      <c r="I11" s="147" t="s">
        <v>477</v>
      </c>
      <c r="J11" s="147" t="s">
        <v>478</v>
      </c>
      <c r="K11" s="147" t="s">
        <v>479</v>
      </c>
      <c r="L11" s="147" t="s">
        <v>480</v>
      </c>
      <c r="M11" s="147" t="s">
        <v>481</v>
      </c>
      <c r="N11" s="147"/>
      <c r="O11" s="147" t="s">
        <v>482</v>
      </c>
      <c r="P11" s="148" t="n">
        <v>37008</v>
      </c>
      <c r="Q11" s="148" t="n">
        <v>37008</v>
      </c>
      <c r="R11" s="147"/>
      <c r="S11" s="147"/>
      <c r="T11" s="149" t="n">
        <v>37007</v>
      </c>
      <c r="U11" s="147" t="s">
        <v>483</v>
      </c>
      <c r="V11" s="147" t="s">
        <v>484</v>
      </c>
      <c r="W11" s="147" t="n">
        <v>10000</v>
      </c>
      <c r="X11" s="147" t="n">
        <v>4.83</v>
      </c>
      <c r="Y11" s="147" t="n">
        <v>26405</v>
      </c>
    </row>
    <row r="12" customFormat="false" ht="25.5" hidden="false" customHeight="false" outlineLevel="0" collapsed="false">
      <c r="A12" s="145" t="str">
        <f aca="false">VLOOKUP(G12,DDENA_USERS,2,FALSE())</f>
        <v>Chris Germany</v>
      </c>
      <c r="B12" s="146" t="n">
        <f aca="false">IF(ISNUMBER(FIND("Pow",F12))=TRUE(),((VALUE(MID(R12,FIND("-",R12)+1,2)))-(VALUE(MID(R12,FIND("-",R12)-1,1)))+1)*(Q12-P12+1),IF(F12="Coal",(YEAR(Q12)-YEAR(P12))*12+MONTH(Q12)-MONTH(P12)+1,(Q12-P12+1)))</f>
        <v>1</v>
      </c>
      <c r="C12" s="145" t="n">
        <f aca="false">IF(F12="Coal",B12*W12*12500,B12*W12)</f>
        <v>10000</v>
      </c>
      <c r="D12" s="150" t="s">
        <v>473</v>
      </c>
      <c r="E12" s="150" t="s">
        <v>474</v>
      </c>
      <c r="F12" s="150" t="s">
        <v>58</v>
      </c>
      <c r="G12" s="150" t="s">
        <v>475</v>
      </c>
      <c r="H12" s="150" t="s">
        <v>476</v>
      </c>
      <c r="I12" s="150" t="s">
        <v>477</v>
      </c>
      <c r="J12" s="150" t="s">
        <v>478</v>
      </c>
      <c r="K12" s="150" t="s">
        <v>479</v>
      </c>
      <c r="L12" s="150" t="s">
        <v>480</v>
      </c>
      <c r="M12" s="150" t="s">
        <v>481</v>
      </c>
      <c r="N12" s="150"/>
      <c r="O12" s="150" t="s">
        <v>482</v>
      </c>
      <c r="P12" s="151" t="n">
        <v>37008</v>
      </c>
      <c r="Q12" s="151" t="n">
        <v>37008</v>
      </c>
      <c r="R12" s="150"/>
      <c r="S12" s="150"/>
      <c r="T12" s="152" t="n">
        <v>37007</v>
      </c>
      <c r="U12" s="150" t="s">
        <v>485</v>
      </c>
      <c r="V12" s="150" t="s">
        <v>484</v>
      </c>
      <c r="W12" s="150" t="n">
        <v>10000</v>
      </c>
      <c r="X12" s="150" t="n">
        <v>4.855</v>
      </c>
      <c r="Y12" s="150" t="n">
        <v>26460</v>
      </c>
    </row>
    <row r="13" customFormat="false" ht="25.5" hidden="false" customHeight="false" outlineLevel="0" collapsed="false">
      <c r="A13" s="145" t="str">
        <f aca="false">VLOOKUP(G13,DDENA_USERS,2,FALSE())</f>
        <v>John Arnold</v>
      </c>
      <c r="B13" s="146" t="n">
        <f aca="false">IF(ISNUMBER(FIND("Pow",F13))=TRUE(),((VALUE(MID(R13,FIND("-",R13)+1,2)))-(VALUE(MID(R13,FIND("-",R13)-1,1)))+1)*(Q13-P13+1),IF(F13="Coal",(YEAR(Q13)-YEAR(P13))*12+MONTH(Q13)-MONTH(P13)+1,(Q13-P13+1)))</f>
        <v>31</v>
      </c>
      <c r="C13" s="145" t="n">
        <f aca="false">IF(F13="Coal",B13*W13*12500,B13*W13)</f>
        <v>155000</v>
      </c>
      <c r="D13" s="147" t="s">
        <v>473</v>
      </c>
      <c r="E13" s="147" t="s">
        <v>474</v>
      </c>
      <c r="F13" s="147" t="s">
        <v>58</v>
      </c>
      <c r="G13" s="147" t="s">
        <v>486</v>
      </c>
      <c r="H13" s="147" t="s">
        <v>487</v>
      </c>
      <c r="I13" s="147" t="s">
        <v>477</v>
      </c>
      <c r="J13" s="147" t="s">
        <v>488</v>
      </c>
      <c r="K13" s="147" t="s">
        <v>489</v>
      </c>
      <c r="L13" s="147" t="s">
        <v>490</v>
      </c>
      <c r="M13" s="147" t="s">
        <v>481</v>
      </c>
      <c r="N13" s="147" t="s">
        <v>491</v>
      </c>
      <c r="O13" s="147" t="s">
        <v>492</v>
      </c>
      <c r="P13" s="148" t="n">
        <v>37012</v>
      </c>
      <c r="Q13" s="148" t="n">
        <v>37042</v>
      </c>
      <c r="R13" s="147"/>
      <c r="S13" s="147"/>
      <c r="T13" s="149" t="n">
        <v>37007</v>
      </c>
      <c r="U13" s="147" t="s">
        <v>493</v>
      </c>
      <c r="V13" s="147" t="s">
        <v>484</v>
      </c>
      <c r="W13" s="147" t="n">
        <v>5000</v>
      </c>
      <c r="X13" s="147" t="n">
        <v>4.94</v>
      </c>
      <c r="Y13" s="147" t="n">
        <v>26528</v>
      </c>
    </row>
    <row r="14" customFormat="false" ht="25.5" hidden="false" customHeight="false" outlineLevel="0" collapsed="false">
      <c r="A14" s="145" t="str">
        <f aca="false">VLOOKUP(G14,DDENA_USERS,2,FALSE())</f>
        <v>Susan Pereira</v>
      </c>
      <c r="B14" s="146" t="n">
        <f aca="false">IF(ISNUMBER(FIND("Pow",F14))=TRUE(),((VALUE(MID(R14,FIND("-",R14)+1,2)))-(VALUE(MID(R14,FIND("-",R14)-1,1)))+1)*(Q14-P14+1),IF(F14="Coal",(YEAR(Q14)-YEAR(P14))*12+MONTH(Q14)-MONTH(P14)+1,(Q14-P14+1)))</f>
        <v>1</v>
      </c>
      <c r="C14" s="145" t="n">
        <f aca="false">IF(F14="Coal",B14*W14*12500,B14*W14)</f>
        <v>5000</v>
      </c>
      <c r="D14" s="150" t="s">
        <v>473</v>
      </c>
      <c r="E14" s="150" t="s">
        <v>474</v>
      </c>
      <c r="F14" s="150" t="s">
        <v>58</v>
      </c>
      <c r="G14" s="150" t="s">
        <v>494</v>
      </c>
      <c r="H14" s="150" t="s">
        <v>495</v>
      </c>
      <c r="I14" s="150" t="s">
        <v>477</v>
      </c>
      <c r="J14" s="150" t="s">
        <v>478</v>
      </c>
      <c r="K14" s="150" t="s">
        <v>479</v>
      </c>
      <c r="L14" s="150" t="s">
        <v>496</v>
      </c>
      <c r="M14" s="150" t="s">
        <v>481</v>
      </c>
      <c r="N14" s="150"/>
      <c r="O14" s="150" t="s">
        <v>482</v>
      </c>
      <c r="P14" s="151" t="n">
        <v>37008</v>
      </c>
      <c r="Q14" s="151" t="n">
        <v>37008</v>
      </c>
      <c r="R14" s="150"/>
      <c r="S14" s="150"/>
      <c r="T14" s="152" t="n">
        <v>37007</v>
      </c>
      <c r="U14" s="150" t="s">
        <v>497</v>
      </c>
      <c r="V14" s="150" t="s">
        <v>484</v>
      </c>
      <c r="W14" s="150" t="n">
        <v>5000</v>
      </c>
      <c r="X14" s="150" t="n">
        <v>4.88</v>
      </c>
      <c r="Y14" s="150" t="n">
        <v>26485</v>
      </c>
    </row>
    <row r="15" customFormat="false" ht="12.75" hidden="false" customHeight="false" outlineLevel="0" collapsed="false">
      <c r="A15" s="145" t="e">
        <f aca="false">VLOOKUP(G15,DDENA_USERS,2,FALSE())</f>
        <v>#N/A</v>
      </c>
      <c r="B15" s="146" t="n">
        <f aca="false">IF(ISNUMBER(FIND("Pow",F15))=TRUE(),((VALUE(MID(R15,FIND("-",R15)+1,2)))-(VALUE(MID(R15,FIND("-",R15)-1,1)))+1)*(Q15-P15+1),IF(F15="Coal",(YEAR(Q15)-YEAR(P15))*12+MONTH(Q15)-MONTH(P15)+1,(Q15-P15+1)))</f>
        <v>1</v>
      </c>
      <c r="C15" s="145" t="n">
        <f aca="false">IF(F15="Coal",B15*W15*12500,B15*W15)</f>
        <v>0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/>
      <c r="Q15" s="148"/>
      <c r="R15" s="147"/>
      <c r="S15" s="147"/>
      <c r="T15" s="149"/>
      <c r="U15" s="147"/>
      <c r="V15" s="147"/>
      <c r="W15" s="147"/>
      <c r="X15" s="147"/>
      <c r="Y15" s="147"/>
    </row>
    <row r="16" customFormat="false" ht="12.75" hidden="false" customHeight="false" outlineLevel="0" collapsed="false">
      <c r="A16" s="145" t="e">
        <f aca="false">VLOOKUP(G16,DDENA_USERS,2,FALSE())</f>
        <v>#N/A</v>
      </c>
      <c r="B16" s="146" t="n">
        <f aca="false">IF(ISNUMBER(FIND("Pow",F16))=TRUE(),((VALUE(MID(R16,FIND("-",R16)+1,2)))-(VALUE(MID(R16,FIND("-",R16)-1,1)))+1)*(Q16-P16+1),IF(F16="Coal",(YEAR(Q16)-YEAR(P16))*12+MONTH(Q16)-MONTH(P16)+1,(Q16-P16+1)))</f>
        <v>1</v>
      </c>
      <c r="C16" s="145" t="n">
        <f aca="false">IF(F16="Coal",B16*W16*12500,B16*W16)</f>
        <v>0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  <c r="Q16" s="151"/>
      <c r="R16" s="150"/>
      <c r="S16" s="150"/>
      <c r="T16" s="152"/>
      <c r="U16" s="150"/>
      <c r="V16" s="150"/>
      <c r="W16" s="150"/>
      <c r="X16" s="150"/>
      <c r="Y16" s="150"/>
    </row>
    <row r="17" customFormat="false" ht="12.75" hidden="false" customHeight="false" outlineLevel="0" collapsed="false">
      <c r="A17" s="145" t="e">
        <f aca="false">VLOOKUP(G17,DDENA_USERS,2,FALSE())</f>
        <v>#N/A</v>
      </c>
      <c r="B17" s="146" t="n">
        <f aca="false">IF(ISNUMBER(FIND("Pow",F17))=TRUE(),((VALUE(MID(R17,FIND("-",R17)+1,2)))-(VALUE(MID(R17,FIND("-",R17)-1,1)))+1)*(Q17-P17+1),IF(F17="Coal",(YEAR(Q17)-YEAR(P17))*12+MONTH(Q17)-MONTH(P17)+1,(Q17-P17+1)))</f>
        <v>1</v>
      </c>
      <c r="C17" s="145" t="n">
        <f aca="false">IF(F17="Coal",B17*W17*12500,B17*W17)</f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  <c r="Q17" s="148"/>
      <c r="R17" s="147"/>
      <c r="S17" s="147"/>
      <c r="T17" s="149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45" t="e">
        <f aca="false">VLOOKUP(G18,DDENA_USERS,2,FALSE())</f>
        <v>#N/A</v>
      </c>
      <c r="B18" s="146" t="n">
        <f aca="false">IF(ISNUMBER(FIND("Pow",F18))=TRUE(),((VALUE(MID(R18,FIND("-",R18)+1,2)))-(VALUE(MID(R18,FIND("-",R18)-1,1)))+1)*(Q18-P18+1),IF(F18="Coal",(YEAR(Q18)-YEAR(P18))*12+MONTH(Q18)-MONTH(P18)+1,(Q18-P18+1)))</f>
        <v>1</v>
      </c>
      <c r="C18" s="145" t="n">
        <f aca="false">IF(F18="Coal",B18*W18*12500,B18*W18)</f>
        <v>0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0"/>
      <c r="S18" s="150"/>
      <c r="T18" s="152"/>
      <c r="U18" s="150"/>
      <c r="V18" s="150"/>
      <c r="W18" s="150"/>
      <c r="X18" s="150"/>
      <c r="Y18" s="150"/>
    </row>
    <row r="19" customFormat="false" ht="12.75" hidden="false" customHeight="false" outlineLevel="0" collapsed="false">
      <c r="A19" s="145" t="e">
        <f aca="false">VLOOKUP(G19,DDENA_USERS,2,FALSE())</f>
        <v>#N/A</v>
      </c>
      <c r="B19" s="146" t="n">
        <f aca="false">IF(ISNUMBER(FIND("Pow",F19))=TRUE(),((VALUE(MID(R19,FIND("-",R19)+1,2)))-(VALUE(MID(R19,FIND("-",R19)-1,1)))+1)*(Q19-P19+1),IF(F19="Coal",(YEAR(Q19)-YEAR(P19))*12+MONTH(Q19)-MONTH(P19)+1,(Q19-P19+1)))</f>
        <v>1</v>
      </c>
      <c r="C19" s="145" t="n">
        <f aca="false">IF(F19="Coal",B19*W19*12500,B19*W19)</f>
        <v>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8"/>
      <c r="R19" s="147"/>
      <c r="S19" s="147"/>
      <c r="T19" s="149"/>
      <c r="U19" s="147"/>
      <c r="V19" s="147"/>
      <c r="W19" s="147"/>
      <c r="X19" s="147"/>
      <c r="Y19" s="147"/>
    </row>
    <row r="20" customFormat="false" ht="12.75" hidden="false" customHeight="false" outlineLevel="0" collapsed="false">
      <c r="A20" s="145" t="e">
        <f aca="false">VLOOKUP(G20,DDENA_USERS,2,FALSE())</f>
        <v>#N/A</v>
      </c>
      <c r="B20" s="146" t="n">
        <f aca="false">IF(ISNUMBER(FIND("Pow",F20))=TRUE(),((VALUE(MID(R20,FIND("-",R20)+1,2)))-(VALUE(MID(R20,FIND("-",R20)-1,1)))+1)*(Q20-P20+1),IF(F20="Coal",(YEAR(Q20)-YEAR(P20))*12+MONTH(Q20)-MONTH(P20)+1,(Q20-P20+1)))</f>
        <v>1</v>
      </c>
      <c r="C20" s="145" t="n">
        <f aca="false">IF(F20="Coal",B20*W20*12500,B20*W20)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51"/>
      <c r="R20" s="150"/>
      <c r="S20" s="150"/>
      <c r="T20" s="152"/>
      <c r="U20" s="150"/>
      <c r="V20" s="150"/>
      <c r="W20" s="150"/>
      <c r="X20" s="150"/>
      <c r="Y20" s="150"/>
    </row>
    <row r="21" customFormat="false" ht="12.75" hidden="false" customHeight="false" outlineLevel="0" collapsed="false">
      <c r="A21" s="145" t="e">
        <f aca="false">VLOOKUP(G21,DDENA_USERS,2,FALSE())</f>
        <v>#N/A</v>
      </c>
      <c r="B21" s="146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45" t="n">
        <f aca="false">IF(F21="Coal",B21*W21*12500,B21*W21)</f>
        <v>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8"/>
      <c r="R21" s="147"/>
      <c r="S21" s="147"/>
      <c r="T21" s="149"/>
      <c r="U21" s="147"/>
      <c r="V21" s="147"/>
      <c r="W21" s="147"/>
      <c r="X21" s="147"/>
      <c r="Y21" s="147"/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45" t="n">
        <f aca="false">IF(F22="Coal",B22*W22*12500,B22*W22)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45" t="n">
        <f aca="false">IF(F23="Coal",B23*W23*12500,B23*W23)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45" t="n">
        <f aca="false">IF(F24="Coal",B24*W24*12500,B24*W24)</f>
        <v>0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1"/>
      <c r="R24" s="150"/>
      <c r="S24" s="150"/>
      <c r="T24" s="152"/>
      <c r="U24" s="150"/>
      <c r="V24" s="150"/>
      <c r="W24" s="150"/>
      <c r="X24" s="150"/>
      <c r="Y24" s="150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45" t="n">
        <f aca="false">IF(F25="Coal",B25*W25*12500,B25*W25)</f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148"/>
      <c r="R25" s="147"/>
      <c r="S25" s="147"/>
      <c r="T25" s="149"/>
      <c r="U25" s="147"/>
      <c r="V25" s="147"/>
      <c r="W25" s="147"/>
      <c r="X25" s="147"/>
      <c r="Y25" s="147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45" t="n">
        <f aca="false">IF(F26="Coal",B26*W26*12500,B26*W26)</f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51"/>
      <c r="R26" s="150"/>
      <c r="S26" s="150"/>
      <c r="T26" s="152"/>
      <c r="U26" s="150"/>
      <c r="V26" s="150"/>
      <c r="W26" s="150"/>
      <c r="X26" s="150"/>
      <c r="Y26" s="150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45" t="n">
        <f aca="false">IF(F27="Coal",B27*W27*12500,B27*W27)</f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8"/>
      <c r="R27" s="147"/>
      <c r="S27" s="147"/>
      <c r="T27" s="149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45" t="n">
        <f aca="false">IF(F28="Coal",B28*W28*12500,B28*W28)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45" t="n">
        <f aca="false">IF(F29="Coal",B29*W29*12500,B29*W29)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45" t="n">
        <f aca="false">IF(F30="Coal",B30*W30*12500,B30*W30)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45" t="n">
        <f aca="false">IF(F31="Coal",B31*W31*12500,B31*W31)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45" t="n">
        <f aca="false">IF(F32="Coal",B32*W32*12500,B32*W32)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45" t="n">
        <f aca="false">IF(F33="Coal",B33*W33*12500,B33*W33)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45" t="n">
        <f aca="false">IF(F34="Coal",B34*W34*12500,B34*W34)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45" t="n">
        <f aca="false">IF(F35="Coal",B35*W35*12500,B35*W35)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45" t="n">
        <f aca="false">IF(F36="Coal",B36*W36*12500,B36*W36)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45" t="n">
        <f aca="false">IF(F37="Coal",B37*W37*12500,B37*W37)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45" t="n">
        <f aca="false">IF(F38="Coal",B38*W38*12500,B38*W38)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45" t="n">
        <f aca="false">IF(F39="Coal",B39*W39*12500,B39*W39)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45" t="n">
        <f aca="false">IF(F40="Coal",B40*W40*12500,B40*W40)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45" t="n">
        <f aca="false">IF(F41="Coal",B41*W41*12500,B41*W41)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45" t="n">
        <f aca="false">IF(F42="Coal",B42*W42*12500,B42*W42)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45" t="n">
        <f aca="false">IF(F43="Coal",B43*W43*12500,B43*W43)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45" t="n">
        <f aca="false">IF(F44="Coal",B44*W44*12500,B44*W44)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45" t="n">
        <f aca="false">IF(F45="Coal",B45*W45*12500,B45*W45)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45" t="n">
        <f aca="false">IF(F46="Coal",B46*W46*12500,B46*W46)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45" t="n">
        <f aca="false">IF(F47="Coal",B47*W47*12500,B47*W47)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45" t="n">
        <f aca="false">IF(F48="Coal",B48*W48*12500,B48*W48)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45" t="n">
        <f aca="false">IF(F49="Coal",B49*W49*12500,B49*W49)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45" t="n">
        <f aca="false">IF(F50="Coal",B50*W50*12500,B50*W50)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45" t="n">
        <f aca="false">IF(F51="Coal",B51*W51*12500,B51*W51)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45" t="n">
        <f aca="false">IF(F52="Coal",B52*W52*12500,B52*W52)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45" t="n">
        <f aca="false">IF(F53="Coal",B53*W53*12500,B53*W53)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45" t="n">
        <f aca="false">IF(F54="Coal",B54*W54*12500,B54*W54)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45" t="n">
        <f aca="false">IF(F55="Coal",B55*W55*12500,B55*W55)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45" t="n">
        <f aca="false">IF(F56="Coal",B56*W56*12500,B56*W56)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45" t="n">
        <f aca="false">IF(F57="Coal",B57*W57*12500,B57*W57)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45" t="n">
        <f aca="false">IF(F58="Coal",B58*W58*12500,B58*W58)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45" t="n">
        <f aca="false">IF(F59="Coal",B59*W59*12500,B59*W59)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45" t="n">
        <f aca="false">IF(F60="Coal",B60*W60*12500,B60*W60)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45" t="n">
        <f aca="false">IF(F61="Coal",B61*W61*12500,B61*W61)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45" t="n">
        <f aca="false">IF(F62="Coal",B62*W62*12500,B62*W62)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45" t="n">
        <f aca="false">IF(F63="Coal",B63*W63*12500,B63*W63)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45" t="n">
        <f aca="false">IF(F64="Coal",B64*W64*12500,B64*W64)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45" t="n">
        <f aca="false">IF(F65="Coal",B65*W65*12500,B65*W65)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45" t="n">
        <f aca="false">IF(F66="Coal",B66*W66*12500,B66*W66)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45" t="n">
        <f aca="false">IF(F67="Coal",B67*W67*12500,B67*W67)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45" t="n">
        <f aca="false">IF(F68="Coal",B68*W68*12500,B68*W68)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45" t="n">
        <f aca="false">IF(F69="Coal",B69*W69*12500,B69*W69)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45" t="n">
        <f aca="false">IF(F70="Coal",B70*W70*12500,B70*W70)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45" t="n">
        <f aca="false">IF(F71="Coal",B71*W71*12500,B71*W71)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45" t="n">
        <f aca="false">IF(F72="Coal",B72*W72*12500,B72*W72)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45" t="n">
        <f aca="false">IF(F73="Coal",B73*W73*12500,B73*W73)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45" t="n">
        <f aca="false">IF(F74="Coal",B74*W74*12500,B74*W74)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45" t="n">
        <f aca="false">IF(F75="Coal",B75*W75*12500,B75*W75)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45" t="n">
        <f aca="false">IF(F76="Coal",B76*W76*12500,B76*W76)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45" t="n">
        <f aca="false">IF(F77="Coal",B77*W77*12500,B77*W77)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45" t="n">
        <f aca="false">IF(F78="Coal",B78*W78*12500,B78*W78)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45" t="n">
        <f aca="false">IF(F79="Coal",B79*W79*12500,B79*W79)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45" t="n">
        <f aca="false">IF(F80="Coal",B80*W80*12500,B80*W80)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45" t="n">
        <f aca="false">IF(F81="Coal",B81*W81*12500,B81*W81)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45" t="n">
        <f aca="false">IF(F82="Coal",B82*W82*12500,B82*W82)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45" t="n">
        <f aca="false">IF(F83="Coal",B83*W83*12500,B83*W83)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45" t="n">
        <f aca="false">IF(F84="Coal",B84*W84*12500,B84*W84)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45" t="n">
        <f aca="false">IF(F85="Coal",B85*W85*12500,B85*W85)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45" t="n">
        <f aca="false">IF(F86="Coal",B86*W86*12500,B86*W86)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45" t="n">
        <f aca="false">IF(F87="Coal",B87*W87*12500,B87*W87)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45" t="n">
        <f aca="false">IF(F88="Coal",B88*W88*12500,B88*W88)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45" t="n">
        <f aca="false">IF(F89="Coal",B89*W89*12500,B89*W89)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45" t="n">
        <f aca="false">IF(F90="Coal",B90*W90*12500,B90*W90)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45" t="n">
        <f aca="false">IF(F91="Coal",B91*W91*12500,B91*W91)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45" t="n">
        <f aca="false">IF(F92="Coal",B92*W92*12500,B92*W92)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45" t="n">
        <f aca="false">IF(F93="Coal",B93*W93*12500,B93*W93)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45" t="n">
        <f aca="false">IF(F94="Coal",B94*W94*12500,B94*W94)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45" t="n">
        <f aca="false">IF(F95="Coal",B95*W95*12500,B95*W95)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45" t="n">
        <f aca="false">IF(F96="Coal",B96*W96*12500,B96*W96)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45" t="n">
        <f aca="false">IF(F97="Coal",B97*W97*12500,B97*W97)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45" t="n">
        <f aca="false">IF(F98="Coal",B98*W98*12500,B98*W98)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45" t="n">
        <f aca="false">IF(F99="Coal",B99*W99*12500,B99*W99)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45" t="n">
        <f aca="false">IF(F100="Coal",B100*W100*12500,B100*W100)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45" t="n">
        <f aca="false">IF(F101="Coal",B101*W101*12500,B101*W101)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45" t="n">
        <f aca="false">IF(F102="Coal",B102*W102*12500,B102*W102)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45" t="n">
        <f aca="false">IF(F103="Coal",B103*W103*12500,B103*W103)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45" t="n">
        <f aca="false">IF(F104="Coal",B104*W104*12500,B104*W104)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45" t="n">
        <f aca="false">IF(F105="Coal",B105*W105*12500,B105*W105)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45" t="n">
        <f aca="false">IF(F106="Coal",B106*W106*12500,B106*W106)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45" t="n">
        <f aca="false">IF(F107="Coal",B107*W107*12500,B107*W107)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45" t="n">
        <f aca="false">IF(F108="Coal",B108*W108*12500,B108*W108)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45" t="n">
        <f aca="false">IF(F109="Coal",B109*W109*12500,B109*W109)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45" t="n">
        <f aca="false">IF(F110="Coal",B110*W110*12500,B110*W110)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45" t="n">
        <f aca="false">IF(F111="Coal",B111*W111*12500,B111*W111)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45" t="n">
        <f aca="false">IF(F112="Coal",B112*W112*12500,B112*W112)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45" t="n">
        <f aca="false">IF(F113="Coal",B113*W113*12500,B113*W113)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45" t="n">
        <f aca="false">IF(F114="Coal",B114*W114*12500,B114*W114)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45" t="n">
        <f aca="false">IF(F115="Coal",B115*W115*12500,B115*W115)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45" t="n">
        <f aca="false">IF(F116="Coal",B116*W116*12500,B116*W116)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45" t="n">
        <f aca="false">IF(F117="Coal",B117*W117*12500,B117*W117)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45" t="n">
        <f aca="false">IF(F118="Coal",B118*W118*12500,B118*W118)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45" t="n">
        <f aca="false">IF(F119="Coal",B119*W119*12500,B119*W119)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45" t="n">
        <f aca="false">IF(F120="Coal",B120*W120*12500,B120*W120)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45" t="n">
        <f aca="false">IF(F121="Coal",B121*W121*12500,B121*W121)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45" t="n">
        <f aca="false">IF(F122="Coal",B122*W122*12500,B122*W122)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45" t="n">
        <f aca="false">IF(F123="Coal",B123*W123*12500,B123*W123)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45" t="n">
        <f aca="false">IF(F124="Coal",B124*W124*12500,B124*W124)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45" t="n">
        <f aca="false">IF(F125="Coal",B125*W125*12500,B125*W125)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45" t="n">
        <f aca="false">IF(F126="Coal",B126*W126*12500,B126*W126)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45" t="n">
        <f aca="false">IF(F127="Coal",B127*W127*12500,B127*W127)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45" t="n">
        <f aca="false">IF(F128="Coal",B128*W128*12500,B128*W128)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45" t="n">
        <f aca="false">IF(F129="Coal",B129*W129*12500,B129*W129)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45" t="n">
        <f aca="false">IF(F130="Coal",B130*W130*12500,B130*W130)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45" t="n">
        <f aca="false">IF(F131="Coal",B131*W131*12500,B131*W131)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45" t="n">
        <f aca="false">IF(F132="Coal",B132*W132*12500,B132*W132)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45" t="n">
        <f aca="false">IF(F133="Coal",B133*W133*12500,B133*W133)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45" t="n">
        <f aca="false">IF(F134="Coal",B134*W134*12500,B134*W134)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45" t="n">
        <f aca="false">IF(F135="Coal",B135*W135*12500,B135*W135)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45" t="n">
        <f aca="false">IF(F136="Coal",B136*W136*12500,B136*W136)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45" t="n">
        <f aca="false">IF(F137="Coal",B137*W137*12500,B137*W137)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45" t="n">
        <f aca="false">IF(F138="Coal",B138*W138*12500,B138*W138)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45" t="n">
        <f aca="false">IF(F139="Coal",B139*W139*12500,B139*W139)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45" t="n">
        <f aca="false">IF(F140="Coal",B140*W140*12500,B140*W140)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45" t="n">
        <f aca="false">IF(F141="Coal",B141*W141*12500,B141*W141)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45" t="n">
        <f aca="false">IF(F142="Coal",B142*W142*12500,B142*W142)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45" t="n">
        <f aca="false">IF(F143="Coal",B143*W143*12500,B143*W143)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45" t="n">
        <f aca="false">IF(F144="Coal",B144*W144*12500,B144*W144)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45" t="n">
        <f aca="false">IF(F145="Coal",B145*W145*12500,B145*W145)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45" t="n">
        <f aca="false">IF(F146="Coal",B146*W146*12500,B146*W146)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45" t="n">
        <f aca="false">IF(F147="Coal",B147*W147*12500,B147*W147)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45" t="n">
        <f aca="false">IF(F148="Coal",B148*W148*12500,B148*W148)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45" t="n">
        <f aca="false">IF(F149="Coal",B149*W149*12500,B149*W149)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45" t="n">
        <f aca="false">IF(F150="Coal",B150*W150*12500,B150*W150)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45" t="n">
        <f aca="false">IF(F151="Coal",B151*W151*12500,B151*W151)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45" t="n">
        <f aca="false">IF(F152="Coal",B152*W152*12500,B152*W152)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45" t="n">
        <f aca="false">IF(F153="Coal",B153*W153*12500,B153*W153)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45" t="n">
        <f aca="false">IF(F154="Coal",B154*W154*12500,B154*W154)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45" t="n">
        <f aca="false">IF(F155="Coal",B155*W155*12500,B155*W155)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45" t="n">
        <f aca="false">IF(F156="Coal",B156*W156*12500,B156*W156)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45" t="n">
        <f aca="false">IF(F157="Coal",B157*W157*12500,B157*W157)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45" t="n">
        <f aca="false">IF(F158="Coal",B158*W158*12500,B158*W158)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45" t="n">
        <f aca="false">IF(F159="Coal",B159*W159*12500,B159*W159)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45" t="n">
        <f aca="false">IF(F160="Coal",B160*W160*12500,B160*W160)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45" t="n">
        <f aca="false">IF(F161="Coal",B161*W161*12500,B161*W161)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45" t="n">
        <f aca="false">IF(F162="Coal",B162*W162*12500,B162*W162)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45" t="n">
        <f aca="false">IF(F163="Coal",B163*W163*12500,B163*W163)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45" t="n">
        <f aca="false">IF(F164="Coal",B164*W164*12500,B164*W164)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45" t="n">
        <f aca="false">IF(F165="Coal",B165*W165*12500,B165*W165)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45" t="n">
        <f aca="false">IF(F166="Coal",B166*W166*12500,B166*W166)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45" t="n">
        <f aca="false">IF(F167="Coal",B167*W167*12500,B167*W167)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45" t="n">
        <f aca="false">IF(F168="Coal",B168*W168*12500,B168*W168)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45" t="n">
        <f aca="false">IF(F169="Coal",B169*W169*12500,B169*W169)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45" t="n">
        <f aca="false">IF(F170="Coal",B170*W170*12500,B170*W170)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45" t="n">
        <f aca="false">IF(F171="Coal",B171*W171*12500,B171*W171)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45" t="n">
        <f aca="false">IF(F172="Coal",B172*W172*12500,B172*W172)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45" t="n">
        <f aca="false">IF(F173="Coal",B173*W173*12500,B173*W173)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45" t="n">
        <f aca="false">IF(F174="Coal",B174*W174*12500,B174*W174)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45" t="n">
        <f aca="false">IF(F175="Coal",B175*W175*12500,B175*W175)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45" t="n">
        <f aca="false">IF(F176="Coal",B176*W176*12500,B176*W176)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45" t="n">
        <f aca="false">IF(F177="Coal",B177*W177*12500,B177*W177)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45" t="n">
        <f aca="false">IF(F178="Coal",B178*W178*12500,B178*W178)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45" t="n">
        <f aca="false">IF(F179="Coal",B179*W179*12500,B179*W179)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45" t="n">
        <f aca="false">IF(F180="Coal",B180*W180*12500,B180*W180)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45" t="n">
        <f aca="false">IF(F181="Coal",B181*W181*12500,B181*W181)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45" t="n">
        <f aca="false">IF(F182="Coal",B182*W182*12500,B182*W182)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45" t="n">
        <f aca="false">IF(F183="Coal",B183*W183*12500,B183*W183)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45" t="n">
        <f aca="false">IF(F184="Coal",B184*W184*12500,B184*W184)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45" t="n">
        <f aca="false">IF(F185="Coal",B185*W185*12500,B185*W185)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45" t="n">
        <f aca="false">IF(F186="Coal",B186*W186*12500,B186*W186)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45" t="n">
        <f aca="false">IF(F187="Coal",B187*W187*12500,B187*W187)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45" t="n">
        <f aca="false">IF(F188="Coal",B188*W188*12500,B188*W188)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45" t="n">
        <f aca="false">IF(F189="Coal",B189*W189*12500,B189*W189)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45" t="n">
        <f aca="false">IF(F190="Coal",B190*W190*12500,B190*W190)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45" t="n">
        <f aca="false">IF(F191="Coal",B191*W191*12500,B191*W191)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45" t="n">
        <f aca="false">IF(F192="Coal",B192*W192*12500,B192*W192)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45" t="n">
        <f aca="false">IF(F193="Coal",B193*W193*12500,B193*W193)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45" t="n">
        <f aca="false">IF(F194="Coal",B194*W194*12500,B194*W194)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45" t="n">
        <f aca="false">IF(F195="Coal",B195*W195*12500,B195*W195)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45" t="n">
        <f aca="false">IF(F196="Coal",B196*W196*12500,B196*W196)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45" t="n">
        <f aca="false">IF(F197="Coal",B197*W197*12500,B197*W197)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45" t="n">
        <f aca="false">IF(F198="Coal",B198*W198*12500,B198*W198)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45" t="n">
        <f aca="false">IF(F199="Coal",B199*W199*12500,B199*W199)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45" t="n">
        <f aca="false">IF(F200="Coal",B200*W200*12500,B200*W200)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45" t="n">
        <f aca="false">IF(F201="Coal",B201*W201*12500,B201*W201)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45" t="n">
        <f aca="false">IF(F202="Coal",B202*W202*12500,B202*W202)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45" t="n">
        <f aca="false">IF(F203="Coal",B203*W203*12500,B203*W203)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45" t="n">
        <f aca="false">IF(F204="Coal",B204*W204*12500,B204*W204)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45" t="n">
        <f aca="false">IF(F205="Coal",B205*W205*12500,B205*W205)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45" t="n">
        <f aca="false">IF(F206="Coal",B206*W206*12500,B206*W206)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45" t="n">
        <f aca="false">IF(F207="Coal",B207*W207*12500,B207*W207)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45" t="n">
        <f aca="false">IF(F208="Coal",B208*W208*12500,B208*W208)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45" t="n">
        <f aca="false">IF(F209="Coal",B209*W209*12500,B209*W209)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45" t="n">
        <f aca="false">IF(F210="Coal",B210*W210*12500,B210*W210)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45" t="n">
        <f aca="false">IF(F211="Coal",B211*W211*12500,B211*W211)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45" t="n">
        <f aca="false">IF(F212="Coal",B212*W212*12500,B212*W212)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45" t="n">
        <f aca="false">IF(F213="Coal",B213*W213*12500,B213*W213)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45" t="n">
        <f aca="false">IF(F214="Coal",B214*W214*12500,B214*W214)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45" t="n">
        <f aca="false">IF(F215="Coal",B215*W215*12500,B215*W215)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45" t="n">
        <f aca="false">IF(F216="Coal",B216*W216*12500,B216*W216)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45" t="n">
        <f aca="false">IF(F217="Coal",B217*W217*12500,B217*W217)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45" t="n">
        <f aca="false">IF(F218="Coal",B218*W218*12500,B218*W218)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45" t="n">
        <f aca="false">IF(F219="Coal",B219*W219*12500,B219*W219)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45" t="n">
        <f aca="false">IF(F220="Coal",B220*W220*12500,B220*W220)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45" t="n">
        <f aca="false">IF(F221="Coal",B221*W221*12500,B221*W221)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45" t="n">
        <f aca="false">IF(F222="Coal",B222*W222*12500,B222*W222)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45" t="n">
        <f aca="false">IF(F223="Coal",B223*W223*12500,B223*W223)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45" t="n">
        <f aca="false">IF(F224="Coal",B224*W224*12500,B224*W224)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45" t="n">
        <f aca="false">IF(F225="Coal",B225*W225*12500,B225*W225)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45" t="n">
        <f aca="false">IF(F226="Coal",B226*W226*12500,B226*W226)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45" t="n">
        <f aca="false">IF(F227="Coal",B227*W227*12500,B227*W227)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45" t="n">
        <f aca="false">IF(F228="Coal",B228*W228*12500,B228*W228)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45" t="n">
        <f aca="false">IF(F229="Coal",B229*W229*12500,B229*W229)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45" t="n">
        <f aca="false">IF(F230="Coal",B230*W230*12500,B230*W230)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45" t="n">
        <f aca="false">IF(F231="Coal",B231*W231*12500,B231*W231)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45" t="n">
        <f aca="false">IF(F232="Coal",B232*W232*12500,B232*W232)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45" t="n">
        <f aca="false">IF(F233="Coal",B233*W233*12500,B233*W233)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45" t="n">
        <f aca="false">IF(F234="Coal",B234*W234*12500,B234*W234)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45" t="n">
        <f aca="false">IF(F235="Coal",B235*W235*12500,B235*W235)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45" t="n">
        <f aca="false">IF(F236="Coal",B236*W236*12500,B236*W236)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45" t="n">
        <f aca="false">IF(F237="Coal",B237*W237*12500,B237*W237)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45" t="n">
        <f aca="false">IF(F238="Coal",B238*W238*12500,B238*W238)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45" t="n">
        <f aca="false">IF(F239="Coal",B239*W239*12500,B239*W239)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45" t="n">
        <f aca="false">IF(F240="Coal",B240*W240*12500,B240*W240)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45" t="n">
        <f aca="false">IF(F241="Coal",B241*W241*12500,B241*W241)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45" t="n">
        <f aca="false">IF(F242="Coal",B242*W242*12500,B242*W242)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45" t="n">
        <f aca="false">IF(F243="Coal",B243*W243*12500,B243*W243)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45" t="n">
        <f aca="false">IF(F244="Coal",B244*W244*12500,B244*W244)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45" t="n">
        <f aca="false">IF(F245="Coal",B245*W245*12500,B245*W245)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45" t="n">
        <f aca="false">IF(F246="Coal",B246*W246*12500,B246*W246)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45" t="n">
        <f aca="false">IF(F247="Coal",B247*W247*12500,B247*W247)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45" t="n">
        <f aca="false">IF(F248="Coal",B248*W248*12500,B248*W248)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45" t="n">
        <f aca="false">IF(F249="Coal",B249*W249*12500,B249*W249)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45" t="n">
        <f aca="false">IF(F250="Coal",B250*W250*12500,B250*W250)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45" t="n">
        <f aca="false">IF(F251="Coal",B251*W251*12500,B251*W251)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45" t="n">
        <f aca="false">IF(F252="Coal",B252*W252*12500,B252*W252)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45" t="n">
        <f aca="false">IF(F253="Coal",B253*W253*12500,B253*W253)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45" t="n">
        <f aca="false">IF(F254="Coal",B254*W254*12500,B254*W254)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45" t="n">
        <f aca="false">IF(F255="Coal",B255*W255*12500,B255*W255)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45" t="n">
        <f aca="false">IF(F256="Coal",B256*W256*12500,B256*W256)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45" t="n">
        <f aca="false">IF(F257="Coal",B257*W257*12500,B257*W257)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45" t="n">
        <f aca="false">IF(F258="Coal",B258*W258*12500,B258*W258)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45" t="n">
        <f aca="false">IF(F259="Coal",B259*W259*12500,B259*W259)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45" t="n">
        <f aca="false">IF(F260="Coal",B260*W260*12500,B260*W260)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45" t="n">
        <f aca="false">IF(F261="Coal",B261*W261*12500,B261*W261)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45" t="n">
        <f aca="false">IF(F262="Coal",B262*W262*12500,B262*W262)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45" t="n">
        <f aca="false">IF(F263="Coal",B263*W263*12500,B263*W263)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45" t="n">
        <f aca="false">IF(F264="Coal",B264*W264*12500,B264*W264)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45" t="n">
        <f aca="false">IF(F265="Coal",B265*W265*12500,B265*W265)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45" t="n">
        <f aca="false">IF(F266="Coal",B266*W266*12500,B266*W266)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45" t="n">
        <f aca="false">IF(F267="Coal",B267*W267*12500,B267*W267)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45" t="n">
        <f aca="false">IF(F268="Coal",B268*W268*12500,B268*W268)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45" t="n">
        <f aca="false">IF(F269="Coal",B269*W269*12500,B269*W269)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45" t="n">
        <f aca="false">IF(F270="Coal",B270*W270*12500,B270*W270)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45" t="n">
        <f aca="false">IF(F271="Coal",B271*W271*12500,B271*W271)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45" t="n">
        <f aca="false">IF(F272="Coal",B272*W272*12500,B272*W272)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45" t="n">
        <f aca="false">IF(F273="Coal",B273*W273*12500,B273*W273)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45" t="n">
        <f aca="false">IF(F274="Coal",B274*W274*12500,B274*W274)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45" t="n">
        <f aca="false">IF(F275="Coal",B275*W275*12500,B275*W275)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45" t="n">
        <f aca="false">IF(F276="Coal",B276*W276*12500,B276*W276)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45" t="n">
        <f aca="false">IF(F277="Coal",B277*W277*12500,B277*W277)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45" t="n">
        <f aca="false">IF(F278="Coal",B278*W278*12500,B278*W278)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45" t="n">
        <f aca="false">IF(F279="Coal",B279*W279*12500,B279*W279)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45" t="n">
        <f aca="false">IF(F280="Coal",B280*W280*12500,B280*W280)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45" t="n">
        <f aca="false">IF(F281="Coal",B281*W281*12500,B281*W281)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45" t="n">
        <f aca="false">IF(F282="Coal",B282*W282*12500,B282*W282)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45" t="n">
        <f aca="false">IF(F283="Coal",B283*W283*12500,B283*W283)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45" t="n">
        <f aca="false">IF(F284="Coal",B284*W284*12500,B284*W284)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45" t="n">
        <f aca="false">IF(F285="Coal",B285*W285*12500,B285*W285)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45" t="n">
        <f aca="false">IF(F286="Coal",B286*W286*12500,B286*W286)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45" t="n">
        <f aca="false">IF(F287="Coal",B287*W287*12500,B287*W287)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45" t="n">
        <f aca="false">IF(F288="Coal",B288*W288*12500,B288*W288)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45" t="n">
        <f aca="false">IF(F289="Coal",B289*W289*12500,B289*W289)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45" t="n">
        <f aca="false">IF(F290="Coal",B290*W290*12500,B290*W290)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45" t="n">
        <f aca="false">IF(F291="Coal",B291*W291*12500,B291*W291)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45" t="n">
        <f aca="false">IF(F292="Coal",B292*W292*12500,B292*W292)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45" t="n">
        <f aca="false">IF(F293="Coal",B293*W293*12500,B293*W293)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45" t="n">
        <f aca="false">IF(F294="Coal",B294*W294*12500,B294*W294)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45" t="n">
        <f aca="false">IF(F295="Coal",B295*W295*12500,B295*W295)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45" t="n">
        <f aca="false">IF(F296="Coal",B296*W296*12500,B296*W296)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45" t="n">
        <f aca="false">IF(F297="Coal",B297*W297*12500,B297*W297)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45" t="n">
        <f aca="false">IF(F298="Coal",B298*W298*12500,B298*W298)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45" t="n">
        <f aca="false">IF(F299="Coal",B299*W299*12500,B299*W299)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45" t="n">
        <f aca="false">IF(F300="Coal",B300*W300*12500,B300*W300)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45" t="n">
        <f aca="false">IF(F301="Coal",B301*W301*12500,B301*W301)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45" t="n">
        <f aca="false">IF(F302="Coal",B302*W302*12500,B302*W302)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45" t="n">
        <f aca="false">IF(F303="Coal",B303*W303*12500,B303*W303)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45" t="n">
        <f aca="false">IF(F304="Coal",B304*W304*12500,B304*W304)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45" t="n">
        <f aca="false">IF(F305="Coal",B305*W305*12500,B305*W305)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45" t="n">
        <f aca="false">IF(F306="Coal",B306*W306*12500,B306*W306)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45" t="n">
        <f aca="false">IF(F307="Coal",B307*W307*12500,B307*W307)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45" t="n">
        <f aca="false">IF(F308="Coal",B308*W308*12500,B308*W308)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45" t="n">
        <f aca="false">IF(F309="Coal",B309*W309*12500,B309*W309)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45" t="n">
        <f aca="false">IF(F310="Coal",B310*W310*12500,B310*W310)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45" t="n">
        <f aca="false">IF(F311="Coal",B311*W311*12500,B311*W311)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45" t="n">
        <f aca="false">IF(F312="Coal",B312*W312*12500,B312*W312)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45" t="n">
        <f aca="false">IF(F313="Coal",B313*W313*12500,B313*W313)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45" t="n">
        <f aca="false">IF(F314="Coal",B314*W314*12500,B314*W314)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45" t="n">
        <f aca="false">IF(F315="Coal",B315*W315*12500,B315*W315)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45" t="n">
        <f aca="false">IF(F316="Coal",B316*W316*12500,B316*W316)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45" t="n">
        <f aca="false">IF(F317="Coal",B317*W317*12500,B317*W317)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45" t="n">
        <f aca="false">IF(F318="Coal",B318*W318*12500,B318*W318)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45" t="n">
        <f aca="false">IF(F319="Coal",B319*W319*12500,B319*W319)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45" t="n">
        <f aca="false">IF(F320="Coal",B320*W320*12500,B320*W320)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45" t="n">
        <f aca="false">IF(F321="Coal",B321*W321*12500,B321*W321)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45" t="n">
        <f aca="false">IF(F322="Coal",B322*W322*12500,B322*W322)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45" t="n">
        <f aca="false">IF(F323="Coal",B323*W323*12500,B323*W323)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45" t="n">
        <f aca="false">IF(F324="Coal",B324*W324*12500,B324*W324)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45" t="n">
        <f aca="false">IF(F325="Coal",B325*W325*12500,B325*W325)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45" t="n">
        <f aca="false">IF(F326="Coal",B326*W326*12500,B326*W326)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45" t="n">
        <f aca="false">IF(F327="Coal",B327*W327*12500,B327*W327)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45" t="n">
        <f aca="false">IF(F328="Coal",B328*W328*12500,B328*W328)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45" t="n">
        <f aca="false">IF(F329="Coal",B329*W329*12500,B329*W329)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45" t="n">
        <f aca="false">IF(F330="Coal",B330*W330*12500,B330*W330)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45" t="n">
        <f aca="false">IF(F331="Coal",B331*W331*12500,B331*W331)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45" t="n">
        <f aca="false">IF(F332="Coal",B332*W332*12500,B332*W332)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45" t="n">
        <f aca="false">IF(F333="Coal",B333*W333*12500,B333*W333)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45" t="n">
        <f aca="false">IF(F334="Coal",B334*W334*12500,B334*W334)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45" t="n">
        <f aca="false">IF(F335="Coal",B335*W335*12500,B335*W335)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45" t="n">
        <f aca="false">IF(F336="Coal",B336*W336*12500,B336*W336)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45" t="n">
        <f aca="false">IF(F337="Coal",B337*W337*12500,B337*W337)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45" t="n">
        <f aca="false">IF(F338="Coal",B338*W338*12500,B338*W338)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45" t="n">
        <f aca="false">IF(F339="Coal",B339*W339*12500,B339*W339)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45" t="n">
        <f aca="false">IF(F340="Coal",B340*W340*12500,B340*W340)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45" t="n">
        <f aca="false">IF(F341="Coal",B341*W341*12500,B341*W341)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45" t="n">
        <f aca="false">IF(F342="Coal",B342*W342*12500,B342*W342)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45" t="n">
        <f aca="false">IF(F343="Coal",B343*W343*12500,B343*W343)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45" t="n">
        <f aca="false">IF(F344="Coal",B344*W344*12500,B344*W344)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45" t="n">
        <f aca="false">IF(F345="Coal",B345*W345*12500,B345*W345)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45" t="n">
        <f aca="false">IF(F346="Coal",B346*W346*12500,B346*W346)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45" t="n">
        <f aca="false">IF(F347="Coal",B347*W347*12500,B347*W347)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45" t="n">
        <f aca="false">IF(F348="Coal",B348*W348*12500,B348*W348)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45" t="n">
        <f aca="false">IF(F349="Coal",B349*W349*12500,B349*W349)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45" t="n">
        <f aca="false">IF(F350="Coal",B350*W350*12500,B350*W350)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45" t="n">
        <f aca="false">IF(F351="Coal",B351*W351*12500,B351*W351)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45" t="n">
        <f aca="false">IF(F352="Coal",B352*W352*12500,B352*W352)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45" t="n">
        <f aca="false">IF(F353="Coal",B353*W353*12500,B353*W353)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45" t="n">
        <f aca="false">IF(F354="Coal",B354*W354*12500,B354*W354)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45" t="n">
        <f aca="false">IF(F355="Coal",B355*W355*12500,B355*W355)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45" t="n">
        <f aca="false">IF(F356="Coal",B356*W356*12500,B356*W356)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45" t="n">
        <f aca="false">IF(F357="Coal",B357*W357*12500,B357*W357)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45" t="n">
        <f aca="false">IF(F358="Coal",B358*W358*12500,B358*W358)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45" t="n">
        <f aca="false">IF(F359="Coal",B359*W359*12500,B359*W359)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45" t="n">
        <f aca="false">IF(F360="Coal",B360*W360*12500,B360*W360)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45" t="n">
        <f aca="false">IF(F361="Coal",B361*W361*12500,B361*W361)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45" t="n">
        <f aca="false">IF(F362="Coal",B362*W362*12500,B362*W362)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45" t="n">
        <f aca="false">IF(F363="Coal",B363*W363*12500,B363*W363)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45" t="n">
        <f aca="false">IF(F364="Coal",B364*W364*12500,B364*W364)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45" t="n">
        <f aca="false">IF(F365="Coal",B365*W365*12500,B365*W365)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45" t="n">
        <f aca="false">IF(F366="Coal",B366*W366*12500,B366*W366)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45" t="n">
        <f aca="false">IF(F367="Coal",B367*W367*12500,B367*W367)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45" t="n">
        <f aca="false">IF(F368="Coal",B368*W368*12500,B368*W368)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45" t="n">
        <f aca="false">IF(F369="Coal",B369*W369*12500,B369*W369)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45" t="n">
        <f aca="false">IF(F370="Coal",B370*W370*12500,B370*W370)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45" t="n">
        <f aca="false">IF(F371="Coal",B371*W371*12500,B371*W371)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45" t="n">
        <f aca="false">IF(F372="Coal",B372*W372*12500,B372*W372)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45" t="n">
        <f aca="false">IF(F373="Coal",B373*W373*12500,B373*W373)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45" t="n">
        <f aca="false">IF(F374="Coal",B374*W374*12500,B374*W374)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45" t="n">
        <f aca="false">IF(F375="Coal",B375*W375*12500,B375*W375)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45" t="n">
        <f aca="false">IF(F376="Coal",B376*W376*12500,B376*W376)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45" t="n">
        <f aca="false">IF(F377="Coal",B377*W377*12500,B377*W377)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45" t="n">
        <f aca="false">IF(F378="Coal",B378*W378*12500,B378*W378)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45" t="n">
        <f aca="false">IF(F379="Coal",B379*W379*12500,B379*W379)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45" t="n">
        <f aca="false">IF(F380="Coal",B380*W380*12500,B380*W380)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45" t="n">
        <f aca="false">IF(F381="Coal",B381*W381*12500,B381*W381)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45" t="n">
        <f aca="false">IF(F382="Coal",B382*W382*12500,B382*W382)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45" t="n">
        <f aca="false">IF(F383="Coal",B383*W383*12500,B383*W383)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45" t="n">
        <f aca="false">IF(F384="Coal",B384*W384*12500,B384*W384)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45" t="n">
        <f aca="false">IF(F385="Coal",B385*W385*12500,B385*W385)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45" t="n">
        <f aca="false">IF(F386="Coal",B386*W386*12500,B386*W386)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45" t="n">
        <f aca="false">IF(F387="Coal",B387*W387*12500,B387*W387)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45" t="n">
        <f aca="false">IF(F388="Coal",B388*W388*12500,B388*W388)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45" t="n">
        <f aca="false">IF(F389="Coal",B389*W389*12500,B389*W389)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45" t="n">
        <f aca="false">IF(F390="Coal",B390*W390*12500,B390*W390)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45" t="n">
        <f aca="false">IF(F391="Coal",B391*W391*12500,B391*W391)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45" t="n">
        <f aca="false">IF(F392="Coal",B392*W392*12500,B392*W392)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45" t="n">
        <f aca="false">IF(F393="Coal",B393*W393*12500,B393*W393)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45" t="n">
        <f aca="false">IF(F394="Coal",B394*W394*12500,B394*W394)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45" t="n">
        <f aca="false">IF(F395="Coal",B395*W395*12500,B395*W395)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45" t="n">
        <f aca="false">IF(F396="Coal",B396*W396*12500,B396*W396)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45" t="n">
        <f aca="false">IF(F397="Coal",B397*W397*12500,B397*W397)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45" t="n">
        <f aca="false">IF(F398="Coal",B398*W398*12500,B398*W398)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45" t="n">
        <f aca="false">IF(F399="Coal",B399*W399*12500,B399*W399)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45" t="n">
        <f aca="false">IF(F400="Coal",B400*W400*12500,B400*W400)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45" t="n">
        <f aca="false">IF(F401="Coal",B401*W401*12500,B401*W401)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45" t="n">
        <f aca="false">IF(F402="Coal",B402*W402*12500,B402*W402)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45" t="n">
        <f aca="false">IF(F403="Coal",B403*W403*12500,B403*W403)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45" t="n">
        <f aca="false">IF(F404="Coal",B404*W404*12500,B404*W404)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45" t="n">
        <f aca="false">IF(F405="Coal",B405*W405*12500,B405*W405)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45" t="n">
        <f aca="false">IF(F406="Coal",B406*W406*12500,B406*W406)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45" t="n">
        <f aca="false">IF(F407="Coal",B407*W407*12500,B407*W407)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45" t="n">
        <f aca="false">IF(F408="Coal",B408*W408*12500,B408*W408)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45" t="n">
        <f aca="false">IF(F409="Coal",B409*W409*12500,B409*W409)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45" t="n">
        <f aca="false">IF(F410="Coal",B410*W410*12500,B410*W410)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45" t="n">
        <f aca="false">IF(F411="Coal",B411*W411*12500,B411*W411)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45" t="n">
        <f aca="false">IF(F412="Coal",B412*W412*12500,B412*W412)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45" t="n">
        <f aca="false">IF(F413="Coal",B413*W413*12500,B413*W413)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45" t="n">
        <f aca="false">IF(F414="Coal",B414*W414*12500,B414*W414)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45" t="n">
        <f aca="false">IF(F415="Coal",B415*W415*12500,B415*W415)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45" t="n">
        <f aca="false">IF(F416="Coal",B416*W416*12500,B416*W416)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45" t="n">
        <f aca="false">IF(F417="Coal",B417*W417*12500,B417*W417)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45" t="n">
        <f aca="false">IF(F418="Coal",B418*W418*12500,B418*W418)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45" t="n">
        <f aca="false">IF(F419="Coal",B419*W419*12500,B419*W419)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45" t="n">
        <f aca="false">IF(F420="Coal",B420*W420*12500,B420*W420)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45" t="n">
        <f aca="false">IF(F421="Coal",B421*W421*12500,B421*W421)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45" t="n">
        <f aca="false">IF(F422="Coal",B422*W422*12500,B422*W422)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45" t="n">
        <f aca="false">IF(F423="Coal",B423*W423*12500,B423*W423)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45" t="n">
        <f aca="false">IF(F424="Coal",B424*W424*12500,B424*W424)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45" t="n">
        <f aca="false">IF(F425="Coal",B425*W425*12500,B425*W425)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45" t="n">
        <f aca="false">IF(F426="Coal",B426*W426*12500,B426*W426)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45" t="n">
        <f aca="false">IF(F427="Coal",B427*W427*12500,B427*W427)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45" t="n">
        <f aca="false">IF(F428="Coal",B428*W428*12500,B428*W428)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45" t="n">
        <f aca="false">IF(F429="Coal",B429*W429*12500,B429*W429)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45" t="n">
        <f aca="false">IF(F430="Coal",B430*W430*12500,B430*W430)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45" t="n">
        <f aca="false">IF(F431="Coal",B431*W431*12500,B431*W431)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45" t="n">
        <f aca="false">IF(F432="Coal",B432*W432*12500,B432*W432)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45" t="n">
        <f aca="false">IF(F433="Coal",B433*W433*12500,B433*W433)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45" t="n">
        <f aca="false">IF(F434="Coal",B434*W434*12500,B434*W434)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45" t="n">
        <f aca="false">IF(F435="Coal",B435*W435*12500,B435*W435)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45" t="n">
        <f aca="false">IF(F436="Coal",B436*W436*12500,B436*W436)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45" t="n">
        <f aca="false">IF(F437="Coal",B437*W437*12500,B437*W437)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45" t="n">
        <f aca="false">IF(F438="Coal",B438*W438*12500,B438*W438)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45" t="n">
        <f aca="false">IF(F439="Coal",B439*W439*12500,B439*W439)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45" t="n">
        <f aca="false">IF(F440="Coal",B440*W440*12500,B440*W440)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45" t="n">
        <f aca="false">IF(F441="Coal",B441*W441*12500,B441*W441)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45" t="n">
        <f aca="false">IF(F442="Coal",B442*W442*12500,B442*W442)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45" t="n">
        <f aca="false">IF(F443="Coal",B443*W443*12500,B443*W443)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45" t="n">
        <f aca="false">IF(F444="Coal",B444*W444*12500,B444*W444)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45" t="n">
        <f aca="false">IF(F445="Coal",B445*W445*12500,B445*W445)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45" t="n">
        <f aca="false">IF(F446="Coal",B446*W446*12500,B446*W446)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45" t="n">
        <f aca="false">IF(F447="Coal",B447*W447*12500,B447*W447)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45" t="n">
        <f aca="false">IF(F448="Coal",B448*W448*12500,B448*W448)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45" t="n">
        <f aca="false">IF(F449="Coal",B449*W449*12500,B449*W449)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45" t="n">
        <f aca="false">IF(F450="Coal",B450*W450*12500,B450*W450)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45" t="n">
        <f aca="false">IF(F451="Coal",B451*W451*12500,B451*W451)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45" t="n">
        <f aca="false">IF(F452="Coal",B452*W452*12500,B452*W452)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45" t="n">
        <f aca="false">IF(F453="Coal",B453*W453*12500,B453*W453)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45" t="n">
        <f aca="false">IF(F454="Coal",B454*W454*12500,B454*W454)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45" t="n">
        <f aca="false">IF(F455="Coal",B455*W455*12500,B455*W455)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45" t="n">
        <f aca="false">IF(F456="Coal",B456*W456*12500,B456*W456)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45" t="n">
        <f aca="false">IF(F457="Coal",B457*W457*12500,B457*W457)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45" t="n">
        <f aca="false">IF(F458="Coal",B458*W458*12500,B458*W458)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45" t="n">
        <f aca="false">IF(F459="Coal",B459*W459*12500,B459*W459)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45" t="n">
        <f aca="false">IF(F460="Coal",B460*W460*12500,B460*W460)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45" t="n">
        <f aca="false">IF(F461="Coal",B461*W461*12500,B461*W461)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45" t="n">
        <f aca="false">IF(F462="Coal",B462*W462*12500,B462*W462)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45" t="n">
        <f aca="false">IF(F463="Coal",B463*W463*12500,B463*W463)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45" t="n">
        <f aca="false">IF(F464="Coal",B464*W464*12500,B464*W464)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45" t="n">
        <f aca="false">IF(F465="Coal",B465*W465*12500,B465*W465)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45" t="n">
        <f aca="false">IF(F466="Coal",B466*W466*12500,B466*W466)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45" t="n">
        <f aca="false">IF(F467="Coal",B467*W467*12500,B467*W467)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45" t="n">
        <f aca="false">IF(F468="Coal",B468*W468*12500,B468*W468)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45" t="n">
        <f aca="false">IF(F469="Coal",B469*W469*12500,B469*W469)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45" t="n">
        <f aca="false">IF(F470="Coal",B470*W470*12500,B470*W470)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45" t="n">
        <f aca="false">IF(F471="Coal",B471*W471*12500,B471*W471)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45" t="n">
        <f aca="false">IF(F472="Coal",B472*W472*12500,B472*W472)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45" t="n">
        <f aca="false">IF(F473="Coal",B473*W473*12500,B473*W473)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45" t="n">
        <f aca="false">IF(F474="Coal",B474*W474*12500,B474*W474)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45" t="n">
        <f aca="false">IF(F475="Coal",B475*W475*12500,B475*W475)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45" t="n">
        <f aca="false">IF(F476="Coal",B476*W476*12500,B476*W476)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45" t="n">
        <f aca="false">IF(F477="Coal",B477*W477*12500,B477*W477)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45" t="n">
        <f aca="false">IF(F478="Coal",B478*W478*12500,B478*W478)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45" t="n">
        <f aca="false">IF(F479="Coal",B479*W479*12500,B479*W479)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45" t="n">
        <f aca="false">IF(F480="Coal",B480*W480*12500,B480*W480)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45" t="n">
        <f aca="false">IF(F481="Coal",B481*W481*12500,B481*W481)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45" t="n">
        <f aca="false">IF(F482="Coal",B482*W482*12500,B482*W482)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45" t="n">
        <f aca="false">IF(F483="Coal",B483*W483*12500,B483*W483)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45" t="n">
        <f aca="false">IF(F484="Coal",B484*W484*12500,B484*W484)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45" t="n">
        <f aca="false">IF(F485="Coal",B485*W485*12500,B485*W485)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45" t="n">
        <f aca="false">IF(F486="Coal",B486*W486*12500,B486*W486)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45" t="n">
        <f aca="false">IF(F487="Coal",B487*W487*12500,B487*W487)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45" t="n">
        <f aca="false">IF(F488="Coal",B488*W488*12500,B488*W488)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45" t="n">
        <f aca="false">IF(F489="Coal",B489*W489*12500,B489*W489)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45" t="n">
        <f aca="false">IF(F490="Coal",B490*W490*12500,B490*W490)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45" t="n">
        <f aca="false">IF(F491="Coal",B491*W491*12500,B491*W491)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45" t="n">
        <f aca="false">IF(F492="Coal",B492*W492*12500,B492*W492)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45" t="n">
        <f aca="false">IF(F493="Coal",B493*W493*12500,B493*W493)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45" t="n">
        <f aca="false">IF(F494="Coal",B494*W494*12500,B494*W494)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45" t="n">
        <f aca="false">IF(F495="Coal",B495*W495*12500,B495*W495)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45" t="n">
        <f aca="false">IF(F496="Coal",B496*W496*12500,B496*W496)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45" t="n">
        <f aca="false">IF(F497="Coal",B497*W497*12500,B497*W497)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45" t="n">
        <f aca="false">IF(F498="Coal",B498*W498*12500,B498*W498)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45" t="n">
        <f aca="false">IF(F499="Coal",B499*W499*12500,B499*W499)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45" t="n">
        <f aca="false">IF(F500="Coal",B500*W500*12500,B500*W500)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45" t="n">
        <f aca="false">IF(F501="Coal",B501*W501*12500,B501*W501)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45" t="n">
        <f aca="false">IF(F502="Coal",B502*W502*12500,B502*W502)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45" t="n">
        <f aca="false">IF(F503="Coal",B503*W503*12500,B503*W503)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IF(ISNUMBER(FIND("Pow",F504))=TRUE(),((VALUE(MID(R504,FIND("-",R504)+1,2)))-(VALUE(MID(R504,FIND("-",R504)-1,1)))+1)*(Q504-P504+1),IF(F504="Coal",(YEAR(Q504)-YEAR(P504))*12+MONTH(Q504)-MONTH(P504)+1,(Q504-P504+1)))</f>
        <v>1</v>
      </c>
      <c r="C504" s="145" t="n">
        <f aca="false">IF(F504="Coal",B504*W504*12500,B504*W504)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IF(ISNUMBER(FIND("Pow",F505))=TRUE(),((VALUE(MID(R505,FIND("-",R505)+1,2)))-(VALUE(MID(R505,FIND("-",R505)-1,1)))+1)*(Q505-P505+1),IF(F505="Coal",(YEAR(Q505)-YEAR(P505))*12+MONTH(Q505)-MONTH(P505)+1,(Q505-P505+1)))</f>
        <v>1</v>
      </c>
      <c r="C505" s="145" t="n">
        <f aca="false">IF(F505="Coal",B505*W505*12500,B505*W505)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IF(ISNUMBER(FIND("Pow",F506))=TRUE(),((VALUE(MID(R506,FIND("-",R506)+1,2)))-(VALUE(MID(R506,FIND("-",R506)-1,1)))+1)*(Q506-P506+1),IF(F506="Coal",(YEAR(Q506)-YEAR(P506))*12+MONTH(Q506)-MONTH(P506)+1,(Q506-P506+1)))</f>
        <v>1</v>
      </c>
      <c r="C506" s="145" t="n">
        <f aca="false">IF(F506="Coal",B506*W506*12500,B506*W506)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IF(ISNUMBER(FIND("Pow",F507))=TRUE(),((VALUE(MID(R507,FIND("-",R507)+1,2)))-(VALUE(MID(R507,FIND("-",R507)-1,1)))+1)*(Q507-P507+1),IF(F507="Coal",(YEAR(Q507)-YEAR(P507))*12+MONTH(Q507)-MONTH(P507)+1,(Q507-P507+1)))</f>
        <v>1</v>
      </c>
      <c r="C507" s="145" t="n">
        <f aca="false">IF(F507="Coal",B507*W507*12500,B507*W507)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7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39.7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8.56"/>
    <col collapsed="false" customWidth="true" hidden="false" outlineLevel="0" max="15" min="15" style="0" width="32.99"/>
    <col collapsed="false" customWidth="true" hidden="false" outlineLevel="0" max="16" min="16" style="0" width="18.85"/>
    <col collapsed="false" customWidth="true" hidden="false" outlineLevel="0" max="17" min="17" style="0" width="26.13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  <col collapsed="false" customWidth="true" hidden="false" outlineLevel="0" max="32" min="32" style="0" width="17.14"/>
    <col collapsed="false" customWidth="true" hidden="false" outlineLevel="0" max="33" min="33" style="0" width="14.99"/>
    <col collapsed="false" customWidth="true" hidden="false" outlineLevel="0" max="35" min="35" style="0" width="19.99"/>
    <col collapsed="false" customWidth="true" hidden="false" outlineLevel="0" max="36" min="36" style="0" width="4.99"/>
    <col collapsed="false" customWidth="true" hidden="false" outlineLevel="0" max="37" min="37" style="0" width="21.42"/>
  </cols>
  <sheetData>
    <row r="1" customFormat="false" ht="13.5" hidden="false" customHeight="false" outlineLevel="0" collapsed="false">
      <c r="A1" s="38" t="s">
        <v>447</v>
      </c>
      <c r="AI1" s="160" t="s">
        <v>498</v>
      </c>
      <c r="AJ1" s="160"/>
    </row>
    <row r="2" customFormat="false" ht="13.5" hidden="false" customHeight="false" outlineLevel="0" collapsed="false">
      <c r="A2" s="139" t="s">
        <v>423</v>
      </c>
      <c r="AI2" s="82" t="s">
        <v>499</v>
      </c>
      <c r="AJ2" s="161"/>
      <c r="AK2" s="162" t="s">
        <v>500</v>
      </c>
    </row>
    <row r="3" customFormat="false" ht="13.5" hidden="false" customHeight="false" outlineLevel="0" collapsed="false">
      <c r="A3" s="39" t="n">
        <f aca="false">'E-Mail'!$B$1</f>
        <v>37007</v>
      </c>
      <c r="AI3" s="59" t="s">
        <v>465</v>
      </c>
      <c r="AJ3" s="163" t="s">
        <v>501</v>
      </c>
      <c r="AK3" s="164"/>
    </row>
    <row r="4" customFormat="false" ht="12.75" hidden="false" customHeight="false" outlineLevel="0" collapsed="false">
      <c r="A4" s="139"/>
      <c r="AI4" s="57" t="s">
        <v>502</v>
      </c>
      <c r="AJ4" s="165" t="n">
        <v>1</v>
      </c>
      <c r="AK4" s="166" t="str">
        <f aca="false">IF(ISNA(VLOOKUP(AI4,DELIV_CONV,1,FALSE()))=TRUE(),IF(AI4="Grand Total","",IF(AI4="","","NEW")),"")</f>
        <v/>
      </c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  <c r="AI5" s="82" t="s">
        <v>503</v>
      </c>
      <c r="AJ5" s="167" t="n">
        <v>2</v>
      </c>
      <c r="AK5" s="166" t="str">
        <f aca="false">IF(ISNA(VLOOKUP(AI5,DELIV_CONV,1,FALSE()))=TRUE(),IF(AI5="Grand Total","",IF(AI5="","","NEW")),"")</f>
        <v/>
      </c>
    </row>
    <row r="6" customFormat="false" ht="12.75" hidden="false" customHeight="false" outlineLevel="0" collapsed="false">
      <c r="A6" s="38" t="s">
        <v>60</v>
      </c>
      <c r="B6" s="122" t="n">
        <f aca="false">COUNTIF($H$9:$H$4993,A6)</f>
        <v>3</v>
      </c>
      <c r="C6" s="122" t="n">
        <f aca="false">SUMIF($H$9:$H$4994,A6,$D$9:$D$4994)</f>
        <v>26200</v>
      </c>
      <c r="AI6" s="82" t="s">
        <v>504</v>
      </c>
      <c r="AJ6" s="167"/>
      <c r="AK6" s="166" t="str">
        <f aca="false">IF(ISNA(VLOOKUP(AI6,DELIV_CONV,1,FALSE()))=TRUE(),IF(AI6="Grand Total","",IF(AI6="","","NEW")),"")</f>
        <v>NEW</v>
      </c>
    </row>
    <row r="7" customFormat="false" ht="12.75" hidden="false" customHeight="false" outlineLevel="0" collapsed="false">
      <c r="A7" s="38"/>
      <c r="B7" s="122"/>
      <c r="C7" s="122"/>
      <c r="AI7" s="66" t="s">
        <v>48</v>
      </c>
      <c r="AJ7" s="168" t="n">
        <v>3</v>
      </c>
      <c r="AK7" s="166" t="str">
        <f aca="false">IF(ISNA(VLOOKUP(AI7,DELIV_CONV,1,FALSE()))=TRUE(),IF(AI7="Grand Total","",IF(AI7="","","NEW")),"")</f>
        <v/>
      </c>
    </row>
    <row r="8" customFormat="false" ht="13.5" hidden="false" customHeight="false" outlineLevel="0" collapsed="false">
      <c r="AK8" s="166" t="str">
        <f aca="false">IF(ISNA(VLOOKUP(AI8,DELIV_CONV,1,FALSE()))=TRUE(),IF(AI8="Grand Total","",IF(AI8="","","NEW")),"")</f>
        <v/>
      </c>
    </row>
    <row r="9" customFormat="false" ht="39" hidden="false" customHeight="false" outlineLevel="0" collapsed="false">
      <c r="A9" s="169" t="s">
        <v>56</v>
      </c>
      <c r="B9" s="118" t="s">
        <v>505</v>
      </c>
      <c r="C9" s="55" t="s">
        <v>450</v>
      </c>
      <c r="D9" s="55" t="s">
        <v>451</v>
      </c>
      <c r="E9" s="169" t="s">
        <v>506</v>
      </c>
      <c r="F9" s="144" t="s">
        <v>452</v>
      </c>
      <c r="G9" s="144" t="s">
        <v>453</v>
      </c>
      <c r="H9" s="144" t="s">
        <v>55</v>
      </c>
      <c r="I9" s="144" t="s">
        <v>454</v>
      </c>
      <c r="J9" s="144" t="s">
        <v>455</v>
      </c>
      <c r="K9" s="144" t="s">
        <v>456</v>
      </c>
      <c r="L9" s="144" t="s">
        <v>457</v>
      </c>
      <c r="M9" s="144" t="s">
        <v>458</v>
      </c>
      <c r="N9" s="144" t="s">
        <v>459</v>
      </c>
      <c r="O9" s="144" t="s">
        <v>460</v>
      </c>
      <c r="P9" s="144" t="s">
        <v>461</v>
      </c>
      <c r="Q9" s="144" t="s">
        <v>462</v>
      </c>
      <c r="R9" s="144" t="s">
        <v>463</v>
      </c>
      <c r="S9" s="144" t="s">
        <v>464</v>
      </c>
      <c r="T9" s="144" t="s">
        <v>465</v>
      </c>
      <c r="U9" s="144" t="s">
        <v>466</v>
      </c>
      <c r="V9" s="144" t="s">
        <v>467</v>
      </c>
      <c r="W9" s="144" t="s">
        <v>468</v>
      </c>
      <c r="X9" s="144" t="s">
        <v>469</v>
      </c>
      <c r="Y9" s="144" t="s">
        <v>470</v>
      </c>
      <c r="Z9" s="144" t="s">
        <v>471</v>
      </c>
      <c r="AA9" s="144" t="s">
        <v>472</v>
      </c>
      <c r="AF9" s="170" t="s">
        <v>465</v>
      </c>
      <c r="AG9" s="171" t="s">
        <v>505</v>
      </c>
      <c r="AK9" s="166" t="str">
        <f aca="false">IF(ISNA(VLOOKUP(AI9,DELIV_CONV,1,FALSE()))=TRUE(),IF(AI9="Grand Total","",IF(AI9="","","NEW")),"")</f>
        <v/>
      </c>
    </row>
    <row r="10" customFormat="false" ht="12.75" hidden="false" customHeight="false" outlineLevel="0" collapsed="false">
      <c r="A10" s="172" t="str">
        <f aca="false">VLOOKUP(I10,DDEPM_USERS,2,FALSE())</f>
        <v>Clint Dean</v>
      </c>
      <c r="B10" s="173" t="n">
        <f aca="false">VLOOKUP(T10,DELIV_CONV,2,FALSE())</f>
        <v>16</v>
      </c>
      <c r="C10" s="174" t="n">
        <f aca="false">S10-R10+1</f>
        <v>31</v>
      </c>
      <c r="D10" s="175" t="n">
        <f aca="false">Y10*B10*C10</f>
        <v>24800</v>
      </c>
      <c r="E10" s="172" t="n">
        <f aca="false">D10*Z10</f>
        <v>1376400</v>
      </c>
      <c r="F10" s="147" t="s">
        <v>473</v>
      </c>
      <c r="G10" s="147" t="s">
        <v>507</v>
      </c>
      <c r="H10" s="147" t="s">
        <v>60</v>
      </c>
      <c r="I10" s="147" t="s">
        <v>508</v>
      </c>
      <c r="J10" s="147" t="s">
        <v>509</v>
      </c>
      <c r="K10" s="147" t="s">
        <v>510</v>
      </c>
      <c r="L10" s="147" t="s">
        <v>478</v>
      </c>
      <c r="M10" s="147" t="s">
        <v>479</v>
      </c>
      <c r="N10" s="147" t="s">
        <v>511</v>
      </c>
      <c r="O10" s="147" t="s">
        <v>481</v>
      </c>
      <c r="P10" s="147"/>
      <c r="Q10" s="147" t="s">
        <v>512</v>
      </c>
      <c r="R10" s="148" t="n">
        <v>37012</v>
      </c>
      <c r="S10" s="148" t="n">
        <v>37042</v>
      </c>
      <c r="T10" s="147" t="s">
        <v>503</v>
      </c>
      <c r="U10" s="147"/>
      <c r="V10" s="149" t="n">
        <v>37007</v>
      </c>
      <c r="W10" s="147" t="s">
        <v>513</v>
      </c>
      <c r="X10" s="147" t="s">
        <v>484</v>
      </c>
      <c r="Y10" s="147" t="n">
        <v>50</v>
      </c>
      <c r="Z10" s="147" t="n">
        <v>55.5</v>
      </c>
      <c r="AA10" s="147" t="n">
        <v>26538</v>
      </c>
      <c r="AF10" s="176" t="s">
        <v>503</v>
      </c>
      <c r="AG10" s="177" t="n">
        <v>16</v>
      </c>
      <c r="AK10" s="166" t="str">
        <f aca="false">IF(ISNA(VLOOKUP(AI10,DELIV_CONV,1,FALSE()))=TRUE(),IF(AI10="Grand Total","",IF(AI10="","","NEW")),"")</f>
        <v/>
      </c>
    </row>
    <row r="11" customFormat="false" ht="12.75" hidden="false" customHeight="false" outlineLevel="0" collapsed="false">
      <c r="A11" s="172" t="str">
        <f aca="false">VLOOKUP(I11,DDEPM_USERS,2,FALSE())</f>
        <v>Don Baughman</v>
      </c>
      <c r="B11" s="173" t="n">
        <f aca="false">VLOOKUP(T11,DELIV_CONV,2,FALSE())</f>
        <v>12</v>
      </c>
      <c r="C11" s="174" t="n">
        <f aca="false">S11-R11+1</f>
        <v>1</v>
      </c>
      <c r="D11" s="175" t="n">
        <f aca="false">Y11*B11*C11</f>
        <v>600</v>
      </c>
      <c r="E11" s="172" t="n">
        <f aca="false">D11*Z11</f>
        <v>28800</v>
      </c>
      <c r="F11" s="150" t="s">
        <v>473</v>
      </c>
      <c r="G11" s="150" t="s">
        <v>507</v>
      </c>
      <c r="H11" s="150" t="s">
        <v>60</v>
      </c>
      <c r="I11" s="150" t="s">
        <v>514</v>
      </c>
      <c r="J11" s="150" t="s">
        <v>515</v>
      </c>
      <c r="K11" s="150" t="s">
        <v>510</v>
      </c>
      <c r="L11" s="150" t="s">
        <v>516</v>
      </c>
      <c r="M11" s="150" t="s">
        <v>479</v>
      </c>
      <c r="N11" s="150" t="s">
        <v>517</v>
      </c>
      <c r="O11" s="150" t="s">
        <v>481</v>
      </c>
      <c r="P11" s="150"/>
      <c r="Q11" s="150" t="s">
        <v>518</v>
      </c>
      <c r="R11" s="151" t="n">
        <v>37007</v>
      </c>
      <c r="S11" s="151" t="n">
        <v>37007</v>
      </c>
      <c r="T11" s="150" t="s">
        <v>502</v>
      </c>
      <c r="U11" s="150"/>
      <c r="V11" s="152" t="n">
        <v>37007</v>
      </c>
      <c r="W11" s="150" t="s">
        <v>519</v>
      </c>
      <c r="X11" s="150" t="s">
        <v>484</v>
      </c>
      <c r="Y11" s="150" t="n">
        <v>50</v>
      </c>
      <c r="Z11" s="150" t="n">
        <v>48</v>
      </c>
      <c r="AA11" s="150" t="n">
        <v>26484</v>
      </c>
      <c r="AF11" s="176" t="s">
        <v>502</v>
      </c>
      <c r="AG11" s="177" t="n">
        <v>12</v>
      </c>
      <c r="AK11" s="166" t="str">
        <f aca="false">IF(ISNA(VLOOKUP(AI11,DELIV_CONV,1,FALSE()))=TRUE(),IF(AI11="Grand Total","",IF(AI11="","","NEW")),"")</f>
        <v/>
      </c>
    </row>
    <row r="12" customFormat="false" ht="12.75" hidden="false" customHeight="false" outlineLevel="0" collapsed="false">
      <c r="A12" s="172" t="str">
        <f aca="false">VLOOKUP(I12,DDEPM_USERS,2,FALSE())</f>
        <v>Mike Carson</v>
      </c>
      <c r="B12" s="173" t="n">
        <f aca="false">VLOOKUP(T12,DELIV_CONV,2,FALSE())</f>
        <v>16</v>
      </c>
      <c r="C12" s="174" t="n">
        <f aca="false">S12-R12+1</f>
        <v>1</v>
      </c>
      <c r="D12" s="175" t="n">
        <f aca="false">Y12*B12*C12</f>
        <v>800</v>
      </c>
      <c r="E12" s="172" t="n">
        <f aca="false">D12*Z12</f>
        <v>34400</v>
      </c>
      <c r="F12" s="147" t="s">
        <v>473</v>
      </c>
      <c r="G12" s="147" t="s">
        <v>507</v>
      </c>
      <c r="H12" s="147" t="s">
        <v>60</v>
      </c>
      <c r="I12" s="147" t="s">
        <v>520</v>
      </c>
      <c r="J12" s="147" t="s">
        <v>521</v>
      </c>
      <c r="K12" s="147" t="s">
        <v>510</v>
      </c>
      <c r="L12" s="147" t="s">
        <v>478</v>
      </c>
      <c r="M12" s="147" t="s">
        <v>479</v>
      </c>
      <c r="N12" s="147" t="s">
        <v>522</v>
      </c>
      <c r="O12" s="147" t="s">
        <v>481</v>
      </c>
      <c r="P12" s="147"/>
      <c r="Q12" s="147" t="s">
        <v>523</v>
      </c>
      <c r="R12" s="148" t="n">
        <v>37008</v>
      </c>
      <c r="S12" s="148" t="n">
        <v>37008</v>
      </c>
      <c r="T12" s="147" t="s">
        <v>503</v>
      </c>
      <c r="U12" s="147"/>
      <c r="V12" s="149" t="n">
        <v>37007</v>
      </c>
      <c r="W12" s="147" t="s">
        <v>524</v>
      </c>
      <c r="X12" s="147" t="s">
        <v>484</v>
      </c>
      <c r="Y12" s="147" t="n">
        <v>50</v>
      </c>
      <c r="Z12" s="147" t="n">
        <v>43</v>
      </c>
      <c r="AA12" s="147" t="n">
        <v>26288</v>
      </c>
      <c r="AF12" s="178"/>
      <c r="AG12" s="178"/>
      <c r="AK12" s="166" t="str">
        <f aca="false">IF(ISNA(VLOOKUP(AI12,DELIV_CONV,1,FALSE()))=TRUE(),IF(AI12="Grand Total","",IF(AI12="","","NEW")),"")</f>
        <v/>
      </c>
    </row>
    <row r="13" customFormat="false" ht="12.75" hidden="false" customHeight="false" outlineLevel="0" collapsed="false">
      <c r="A13" s="172" t="e">
        <f aca="false">VLOOKUP(I13,DDEPM_USERS,2,FALSE())</f>
        <v>#N/A</v>
      </c>
      <c r="B13" s="173" t="e">
        <f aca="false">VLOOKUP(T13,DELIV_CONV,2,FALSE())</f>
        <v>#N/A</v>
      </c>
      <c r="C13" s="174" t="n">
        <f aca="false">S13-R13+1</f>
        <v>1</v>
      </c>
      <c r="D13" s="175" t="e">
        <f aca="false">Y13*B13*C13</f>
        <v>#N/A</v>
      </c>
      <c r="E13" s="172" t="e">
        <f aca="false">D13*Z13</f>
        <v>#N/A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1"/>
      <c r="S13" s="151"/>
      <c r="T13" s="150"/>
      <c r="U13" s="150"/>
      <c r="V13" s="152"/>
      <c r="W13" s="150"/>
      <c r="X13" s="150"/>
      <c r="Y13" s="150"/>
      <c r="Z13" s="150"/>
      <c r="AA13" s="150"/>
      <c r="AF13" s="178"/>
      <c r="AG13" s="178"/>
      <c r="AK13" s="166" t="str">
        <f aca="false">IF(ISNA(VLOOKUP(AI13,DELIV_CONV,1,FALSE()))=TRUE(),IF(AI13="Grand Total","",IF(AI13="","","NEW")),"")</f>
        <v/>
      </c>
    </row>
    <row r="14" customFormat="false" ht="12.75" hidden="false" customHeight="false" outlineLevel="0" collapsed="false">
      <c r="A14" s="172" t="e">
        <f aca="false">VLOOKUP(I14,DDEPM_USERS,2,FALSE())</f>
        <v>#N/A</v>
      </c>
      <c r="B14" s="173" t="e">
        <f aca="false">VLOOKUP(T14,DELIV_CONV,2,FALSE())</f>
        <v>#N/A</v>
      </c>
      <c r="C14" s="174" t="n">
        <f aca="false">S14-R14+1</f>
        <v>1</v>
      </c>
      <c r="D14" s="175" t="e">
        <f aca="false">Y14*B14*C14</f>
        <v>#N/A</v>
      </c>
      <c r="E14" s="172" t="e">
        <f aca="false">D14*Z14</f>
        <v>#N/A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  <c r="S14" s="148"/>
      <c r="T14" s="147"/>
      <c r="U14" s="147"/>
      <c r="V14" s="149"/>
      <c r="W14" s="147"/>
      <c r="X14" s="147"/>
      <c r="Y14" s="147"/>
      <c r="Z14" s="147"/>
      <c r="AA14" s="147"/>
      <c r="AF14" s="178"/>
      <c r="AG14" s="178"/>
      <c r="AK14" s="166" t="str">
        <f aca="false">IF(ISNA(VLOOKUP(AI14,DELIV_CONV,1,FALSE()))=TRUE(),IF(AI14="Grand Total","",IF(AI14="","","NEW")),"")</f>
        <v/>
      </c>
    </row>
    <row r="15" customFormat="false" ht="12.75" hidden="false" customHeight="false" outlineLevel="0" collapsed="false">
      <c r="A15" s="172" t="e">
        <f aca="false">VLOOKUP(I15,DDEPM_USERS,2,FALSE())</f>
        <v>#N/A</v>
      </c>
      <c r="B15" s="173" t="e">
        <f aca="false">VLOOKUP(T15,DELIV_CONV,2,FALSE())</f>
        <v>#N/A</v>
      </c>
      <c r="C15" s="174" t="n">
        <f aca="false">S15-R15+1</f>
        <v>1</v>
      </c>
      <c r="D15" s="175" t="e">
        <f aca="false">Y15*B15*C15</f>
        <v>#N/A</v>
      </c>
      <c r="E15" s="172" t="e">
        <f aca="false">D15*Z15</f>
        <v>#N/A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  <c r="S15" s="151"/>
      <c r="T15" s="150"/>
      <c r="U15" s="150"/>
      <c r="V15" s="152"/>
      <c r="W15" s="150"/>
      <c r="X15" s="150"/>
      <c r="Y15" s="150"/>
      <c r="Z15" s="150"/>
      <c r="AA15" s="150"/>
      <c r="AF15" s="178"/>
      <c r="AG15" s="178"/>
      <c r="AK15" s="166" t="str">
        <f aca="false">IF(ISNA(VLOOKUP(AI15,DELIV_CONV,1,FALSE()))=TRUE(),IF(AI15="Grand Total","",IF(AI15="","","NEW")),"")</f>
        <v/>
      </c>
    </row>
    <row r="16" customFormat="false" ht="12.75" hidden="false" customHeight="false" outlineLevel="0" collapsed="false">
      <c r="A16" s="172" t="e">
        <f aca="false">VLOOKUP(I16,DDEPM_USERS,2,FALSE())</f>
        <v>#N/A</v>
      </c>
      <c r="B16" s="173" t="e">
        <f aca="false">VLOOKUP(T16,DELIV_CONV,2,FALSE())</f>
        <v>#N/A</v>
      </c>
      <c r="C16" s="174" t="n">
        <f aca="false">S16-R16+1</f>
        <v>1</v>
      </c>
      <c r="D16" s="175" t="e">
        <f aca="false">Y16*B16*C16</f>
        <v>#N/A</v>
      </c>
      <c r="E16" s="172" t="e">
        <f aca="false">D16*Z16</f>
        <v>#N/A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S16" s="148"/>
      <c r="T16" s="147"/>
      <c r="U16" s="147"/>
      <c r="V16" s="149"/>
      <c r="W16" s="147"/>
      <c r="X16" s="147"/>
      <c r="Y16" s="147"/>
      <c r="Z16" s="147"/>
      <c r="AA16" s="147"/>
      <c r="AF16" s="178"/>
      <c r="AG16" s="178"/>
      <c r="AK16" s="166" t="str">
        <f aca="false">IF(ISNA(VLOOKUP(AI16,DELIV_CONV,1,FALSE()))=TRUE(),IF(AI16="Grand Total","",IF(AI16="","","NEW")),"")</f>
        <v/>
      </c>
    </row>
    <row r="17" customFormat="false" ht="12.75" hidden="false" customHeight="false" outlineLevel="0" collapsed="false">
      <c r="A17" s="172" t="e">
        <f aca="false">VLOOKUP(I17,DDEPM_USERS,2,FALSE())</f>
        <v>#N/A</v>
      </c>
      <c r="B17" s="173" t="e">
        <f aca="false">VLOOKUP(T17,DELIV_CONV,2,FALSE())</f>
        <v>#N/A</v>
      </c>
      <c r="C17" s="174" t="n">
        <f aca="false">S17-R17+1</f>
        <v>1</v>
      </c>
      <c r="D17" s="175" t="e">
        <f aca="false">Y17*B17*C17</f>
        <v>#N/A</v>
      </c>
      <c r="E17" s="172" t="e">
        <f aca="false">D17*Z17</f>
        <v>#N/A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S17" s="151"/>
      <c r="T17" s="150"/>
      <c r="U17" s="150"/>
      <c r="V17" s="152"/>
      <c r="W17" s="150"/>
      <c r="X17" s="150"/>
      <c r="Y17" s="150"/>
      <c r="Z17" s="150"/>
      <c r="AA17" s="150"/>
      <c r="AF17" s="178"/>
      <c r="AG17" s="178"/>
      <c r="AK17" s="166" t="str">
        <f aca="false">IF(ISNA(VLOOKUP(AI17,DELIV_CONV,1,FALSE()))=TRUE(),IF(AI17="Grand Total","",IF(AI17="","","NEW")),"")</f>
        <v/>
      </c>
    </row>
    <row r="18" customFormat="false" ht="12.75" hidden="false" customHeight="false" outlineLevel="0" collapsed="false">
      <c r="A18" s="172" t="e">
        <f aca="false">VLOOKUP(I18,DDEPM_USERS,2,FALSE())</f>
        <v>#N/A</v>
      </c>
      <c r="B18" s="173" t="e">
        <f aca="false">VLOOKUP(T18,DELIV_CONV,2,FALSE())</f>
        <v>#N/A</v>
      </c>
      <c r="C18" s="174" t="n">
        <f aca="false">S18-R18+1</f>
        <v>1</v>
      </c>
      <c r="D18" s="175" t="e">
        <f aca="false">Y18*B18*C18</f>
        <v>#N/A</v>
      </c>
      <c r="E18" s="172" t="e">
        <f aca="false">D18*Z18</f>
        <v>#N/A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  <c r="S18" s="148"/>
      <c r="T18" s="147"/>
      <c r="U18" s="147"/>
      <c r="V18" s="149"/>
      <c r="W18" s="147"/>
      <c r="X18" s="147"/>
      <c r="Y18" s="147"/>
      <c r="Z18" s="147"/>
      <c r="AA18" s="147"/>
      <c r="AF18" s="178"/>
      <c r="AG18" s="178"/>
      <c r="AK18" s="166" t="str">
        <f aca="false">IF(ISNA(VLOOKUP(AI18,DELIV_CONV,1,FALSE()))=TRUE(),IF(AI18="Grand Total","",IF(AI18="","","NEW")),"")</f>
        <v/>
      </c>
    </row>
    <row r="19" customFormat="false" ht="12.75" hidden="false" customHeight="false" outlineLevel="0" collapsed="false">
      <c r="A19" s="172" t="e">
        <f aca="false">VLOOKUP(I19,DDEPM_USERS,2,FALSE())</f>
        <v>#N/A</v>
      </c>
      <c r="B19" s="173" t="e">
        <f aca="false">VLOOKUP(T19,DELIV_CONV,2,FALSE())</f>
        <v>#N/A</v>
      </c>
      <c r="C19" s="174" t="n">
        <f aca="false">S19-R19+1</f>
        <v>1</v>
      </c>
      <c r="D19" s="175" t="e">
        <f aca="false">Y19*B19*C19</f>
        <v>#N/A</v>
      </c>
      <c r="E19" s="172" t="e">
        <f aca="false">D19*Z19</f>
        <v>#N/A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1"/>
      <c r="S19" s="151"/>
      <c r="T19" s="150"/>
      <c r="U19" s="150"/>
      <c r="V19" s="152"/>
      <c r="W19" s="150"/>
      <c r="X19" s="150"/>
      <c r="Y19" s="150"/>
      <c r="Z19" s="150"/>
      <c r="AA19" s="150"/>
      <c r="AF19" s="178"/>
      <c r="AG19" s="178"/>
      <c r="AK19" s="166" t="str">
        <f aca="false">IF(ISNA(VLOOKUP(AI19,DELIV_CONV,1,FALSE()))=TRUE(),IF(AI19="Grand Total","",IF(AI19="","","NEW")),"")</f>
        <v/>
      </c>
    </row>
    <row r="20" customFormat="false" ht="12.75" hidden="false" customHeight="false" outlineLevel="0" collapsed="false">
      <c r="A20" s="172" t="e">
        <f aca="false">VLOOKUP(I20,DDEPM_USERS,2,FALSE())</f>
        <v>#N/A</v>
      </c>
      <c r="B20" s="173" t="e">
        <f aca="false">VLOOKUP(T20,DELIV_CONV,2,FALSE())</f>
        <v>#N/A</v>
      </c>
      <c r="C20" s="174" t="n">
        <f aca="false">S20-R20+1</f>
        <v>1</v>
      </c>
      <c r="D20" s="175" t="e">
        <f aca="false">Y20*B20*C20</f>
        <v>#N/A</v>
      </c>
      <c r="E20" s="172" t="e">
        <f aca="false">D20*Z20</f>
        <v>#N/A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  <c r="S20" s="148"/>
      <c r="T20" s="147"/>
      <c r="U20" s="147"/>
      <c r="V20" s="149"/>
      <c r="W20" s="147"/>
      <c r="X20" s="147"/>
      <c r="Y20" s="147"/>
      <c r="Z20" s="147"/>
      <c r="AA20" s="147"/>
      <c r="AF20" s="178"/>
      <c r="AG20" s="178"/>
      <c r="AK20" s="166" t="str">
        <f aca="false">IF(ISNA(VLOOKUP(AI20,DELIV_CONV,1,FALSE()))=TRUE(),IF(AI20="Grand Total","",IF(AI20="","","NEW")),"")</f>
        <v/>
      </c>
    </row>
    <row r="21" customFormat="false" ht="12.75" hidden="false" customHeight="false" outlineLevel="0" collapsed="false">
      <c r="A21" s="172" t="e">
        <f aca="false">VLOOKUP(I21,DDEPM_USERS,2,FALSE())</f>
        <v>#N/A</v>
      </c>
      <c r="B21" s="173" t="e">
        <f aca="false">VLOOKUP(T21,DELIV_CONV,2,FALSE())</f>
        <v>#N/A</v>
      </c>
      <c r="C21" s="174" t="n">
        <f aca="false">S21-R21+1</f>
        <v>1</v>
      </c>
      <c r="D21" s="175" t="e">
        <f aca="false">Y21*B21*C21</f>
        <v>#N/A</v>
      </c>
      <c r="E21" s="172" t="e">
        <f aca="false">D21*Z21</f>
        <v>#N/A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1"/>
      <c r="S21" s="151"/>
      <c r="T21" s="150"/>
      <c r="U21" s="150"/>
      <c r="V21" s="152"/>
      <c r="W21" s="150"/>
      <c r="X21" s="150"/>
      <c r="Y21" s="150"/>
      <c r="Z21" s="150"/>
      <c r="AA21" s="150"/>
      <c r="AF21" s="178"/>
      <c r="AG21" s="178"/>
      <c r="AK21" s="166" t="str">
        <f aca="false">IF(ISNA(VLOOKUP(AI21,DELIV_CONV,1,FALSE()))=TRUE(),IF(AI21="Grand Total","",IF(AI21="","","NEW")),"")</f>
        <v/>
      </c>
    </row>
    <row r="22" customFormat="false" ht="12.75" hidden="false" customHeight="false" outlineLevel="0" collapsed="false">
      <c r="A22" s="172" t="e">
        <f aca="false">VLOOKUP(I22,DDEPM_USERS,2,FALSE())</f>
        <v>#N/A</v>
      </c>
      <c r="B22" s="173" t="e">
        <f aca="false">VLOOKUP(T22,DELIV_CONV,2,FALSE())</f>
        <v>#N/A</v>
      </c>
      <c r="C22" s="174" t="n">
        <f aca="false">S22-R22+1</f>
        <v>1</v>
      </c>
      <c r="D22" s="175" t="e">
        <f aca="false">Y22*B22*C22</f>
        <v>#N/A</v>
      </c>
      <c r="E22" s="172" t="e">
        <f aca="false">D22*Z22</f>
        <v>#N/A</v>
      </c>
      <c r="F22" s="157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79"/>
      <c r="S22" s="179"/>
      <c r="T22" s="158"/>
      <c r="U22" s="158"/>
      <c r="V22" s="159"/>
      <c r="W22" s="158"/>
      <c r="X22" s="158"/>
      <c r="Y22" s="158"/>
      <c r="Z22" s="158"/>
      <c r="AA22" s="158"/>
      <c r="AF22" s="178"/>
      <c r="AG22" s="178"/>
      <c r="AK22" s="166" t="str">
        <f aca="false">IF(ISNA(VLOOKUP(AI22,DELIV_CONV,1,FALSE()))=TRUE(),IF(AI22="Grand Total","",IF(AI22="","","NEW")),"")</f>
        <v/>
      </c>
    </row>
    <row r="23" customFormat="false" ht="12.75" hidden="false" customHeight="false" outlineLevel="0" collapsed="false">
      <c r="A23" s="172" t="e">
        <f aca="false">VLOOKUP(I23,DDEPM_USERS,2,FALSE())</f>
        <v>#N/A</v>
      </c>
      <c r="B23" s="173" t="e">
        <f aca="false">VLOOKUP(T23,DELIV_CONV,2,FALSE())</f>
        <v>#N/A</v>
      </c>
      <c r="C23" s="174" t="n">
        <f aca="false">S23-R23+1</f>
        <v>1</v>
      </c>
      <c r="D23" s="175" t="e">
        <f aca="false">Y23*B23*C23</f>
        <v>#N/A</v>
      </c>
      <c r="E23" s="172" t="e">
        <f aca="false">D23*Z23</f>
        <v>#N/A</v>
      </c>
      <c r="F23" s="153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80"/>
      <c r="S23" s="180"/>
      <c r="T23" s="154"/>
      <c r="U23" s="154"/>
      <c r="V23" s="156"/>
      <c r="W23" s="154"/>
      <c r="X23" s="154"/>
      <c r="Y23" s="154"/>
      <c r="Z23" s="154"/>
      <c r="AA23" s="154"/>
      <c r="AF23" s="178"/>
      <c r="AG23" s="178"/>
      <c r="AK23" s="166" t="str">
        <f aca="false">IF(ISNA(VLOOKUP(AI23,DELIV_CONV,1,FALSE()))=TRUE(),IF(AI23="Grand Total","",IF(AI23="","","NEW")),"")</f>
        <v/>
      </c>
    </row>
    <row r="24" customFormat="false" ht="12.75" hidden="false" customHeight="false" outlineLevel="0" collapsed="false">
      <c r="A24" s="172" t="e">
        <f aca="false">VLOOKUP(I24,DDEPM_USERS,2,FALSE())</f>
        <v>#N/A</v>
      </c>
      <c r="B24" s="173" t="e">
        <f aca="false">VLOOKUP(T24,DELIV_CONV,2,FALSE())</f>
        <v>#N/A</v>
      </c>
      <c r="C24" s="174" t="n">
        <f aca="false">S24-R24+1</f>
        <v>1</v>
      </c>
      <c r="D24" s="175" t="e">
        <f aca="false">Y24*B24*C24</f>
        <v>#N/A</v>
      </c>
      <c r="E24" s="172" t="e">
        <f aca="false">D24*Z24</f>
        <v>#N/A</v>
      </c>
      <c r="F24" s="157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79"/>
      <c r="S24" s="179"/>
      <c r="T24" s="158"/>
      <c r="U24" s="158"/>
      <c r="V24" s="159"/>
      <c r="W24" s="158"/>
      <c r="X24" s="158"/>
      <c r="Y24" s="158"/>
      <c r="Z24" s="158"/>
      <c r="AA24" s="158"/>
      <c r="AF24" s="178"/>
      <c r="AG24" s="178"/>
      <c r="AK24" s="166" t="str">
        <f aca="false">IF(ISNA(VLOOKUP(AI24,DELIV_CONV,1,FALSE()))=TRUE(),IF(AI24="Grand Total","",IF(AI24="","","NEW")),"")</f>
        <v/>
      </c>
    </row>
    <row r="25" customFormat="false" ht="12.75" hidden="false" customHeight="false" outlineLevel="0" collapsed="false">
      <c r="A25" s="172" t="e">
        <f aca="false">VLOOKUP(I25,DDEPM_USERS,2,FALSE())</f>
        <v>#N/A</v>
      </c>
      <c r="B25" s="173" t="e">
        <f aca="false">VLOOKUP(T25,DELIV_CONV,2,FALSE())</f>
        <v>#N/A</v>
      </c>
      <c r="C25" s="174" t="n">
        <f aca="false">S25-R25+1</f>
        <v>1</v>
      </c>
      <c r="D25" s="175" t="e">
        <f aca="false">Y25*B25*C25</f>
        <v>#N/A</v>
      </c>
      <c r="E25" s="172" t="e">
        <f aca="false">D25*Z25</f>
        <v>#N/A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80"/>
      <c r="S25" s="180"/>
      <c r="T25" s="154"/>
      <c r="U25" s="154"/>
      <c r="V25" s="156"/>
      <c r="W25" s="154"/>
      <c r="X25" s="154"/>
      <c r="Y25" s="154"/>
      <c r="Z25" s="154"/>
      <c r="AA25" s="154"/>
      <c r="AF25" s="178"/>
      <c r="AG25" s="178"/>
      <c r="AK25" s="166" t="str">
        <f aca="false">IF(ISNA(VLOOKUP(AI25,DELIV_CONV,1,FALSE()))=TRUE(),IF(AI25="Grand Total","",IF(AI25="","","NEW")),"")</f>
        <v/>
      </c>
    </row>
    <row r="26" customFormat="false" ht="12.75" hidden="false" customHeight="false" outlineLevel="0" collapsed="false">
      <c r="A26" s="172" t="e">
        <f aca="false">VLOOKUP(I26,DDEPM_USERS,2,FALSE())</f>
        <v>#N/A</v>
      </c>
      <c r="B26" s="173" t="e">
        <f aca="false">VLOOKUP(T26,DELIV_CONV,2,FALSE())</f>
        <v>#N/A</v>
      </c>
      <c r="C26" s="174" t="n">
        <f aca="false">S26-R26+1</f>
        <v>1</v>
      </c>
      <c r="D26" s="175" t="e">
        <f aca="false">Y26*B26*C26</f>
        <v>#N/A</v>
      </c>
      <c r="E26" s="172" t="e">
        <f aca="false">D26*Z26</f>
        <v>#N/A</v>
      </c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79"/>
      <c r="S26" s="179"/>
      <c r="T26" s="158"/>
      <c r="U26" s="158"/>
      <c r="V26" s="159"/>
      <c r="W26" s="158"/>
      <c r="X26" s="158"/>
      <c r="Y26" s="158"/>
      <c r="Z26" s="158"/>
      <c r="AA26" s="158"/>
      <c r="AF26" s="178"/>
      <c r="AG26" s="178"/>
      <c r="AK26" s="166" t="str">
        <f aca="false">IF(ISNA(VLOOKUP(AI26,DELIV_CONV,1,FALSE()))=TRUE(),IF(AI26="Grand Total","",IF(AI26="","","NEW")),"")</f>
        <v/>
      </c>
    </row>
    <row r="27" customFormat="false" ht="12.75" hidden="false" customHeight="false" outlineLevel="0" collapsed="false">
      <c r="A27" s="172" t="e">
        <f aca="false">VLOOKUP(I27,DDEPM_USERS,2,FALSE())</f>
        <v>#N/A</v>
      </c>
      <c r="B27" s="173" t="e">
        <f aca="false">VLOOKUP(T27,DELIV_CONV,2,FALSE())</f>
        <v>#N/A</v>
      </c>
      <c r="C27" s="174" t="n">
        <f aca="false">S27-R27+1</f>
        <v>1</v>
      </c>
      <c r="D27" s="175" t="e">
        <f aca="false">Y27*B27*C27</f>
        <v>#N/A</v>
      </c>
      <c r="E27" s="172" t="e">
        <f aca="false">D27*Z27</f>
        <v>#N/A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80"/>
      <c r="S27" s="180"/>
      <c r="T27" s="154"/>
      <c r="U27" s="154"/>
      <c r="V27" s="156"/>
      <c r="W27" s="154"/>
      <c r="X27" s="154"/>
      <c r="Y27" s="154"/>
      <c r="Z27" s="154"/>
      <c r="AA27" s="154"/>
      <c r="AF27" s="178"/>
      <c r="AG27" s="178"/>
    </row>
    <row r="28" customFormat="false" ht="12.75" hidden="false" customHeight="false" outlineLevel="0" collapsed="false">
      <c r="A28" s="172" t="e">
        <f aca="false">VLOOKUP(I28,DDEPM_USERS,2,FALSE())</f>
        <v>#N/A</v>
      </c>
      <c r="B28" s="173" t="e">
        <f aca="false">VLOOKUP(T28,DELIV_CONV,2,FALSE())</f>
        <v>#N/A</v>
      </c>
      <c r="C28" s="174" t="n">
        <f aca="false">S28-R28+1</f>
        <v>1</v>
      </c>
      <c r="D28" s="175" t="e">
        <f aca="false">Y28*B28*C28</f>
        <v>#N/A</v>
      </c>
      <c r="E28" s="172" t="e">
        <f aca="false">D28*Z28</f>
        <v>#N/A</v>
      </c>
      <c r="F28" s="157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79"/>
      <c r="S28" s="179"/>
      <c r="T28" s="158"/>
      <c r="U28" s="158"/>
      <c r="V28" s="159"/>
      <c r="W28" s="158"/>
      <c r="X28" s="158"/>
      <c r="Y28" s="158"/>
      <c r="Z28" s="158"/>
      <c r="AA28" s="158"/>
      <c r="AF28" s="178"/>
      <c r="AG28" s="178"/>
    </row>
    <row r="29" customFormat="false" ht="12.75" hidden="false" customHeight="false" outlineLevel="0" collapsed="false">
      <c r="A29" s="172" t="e">
        <f aca="false">VLOOKUP(I29,DDEPM_USERS,2,FALSE())</f>
        <v>#N/A</v>
      </c>
      <c r="B29" s="173" t="e">
        <f aca="false">VLOOKUP(T29,DELIV_CONV,2,FALSE())</f>
        <v>#N/A</v>
      </c>
      <c r="C29" s="174" t="n">
        <f aca="false">S29-R29+1</f>
        <v>1</v>
      </c>
      <c r="D29" s="175" t="e">
        <f aca="false">Y29*B29*C29</f>
        <v>#N/A</v>
      </c>
      <c r="E29" s="172" t="e">
        <f aca="false">D29*Z29</f>
        <v>#N/A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80"/>
      <c r="S29" s="180"/>
      <c r="T29" s="154"/>
      <c r="U29" s="154"/>
      <c r="V29" s="156"/>
      <c r="W29" s="154"/>
      <c r="X29" s="154"/>
      <c r="Y29" s="154"/>
      <c r="Z29" s="154"/>
      <c r="AA29" s="154"/>
      <c r="AF29" s="178"/>
      <c r="AG29" s="178"/>
    </row>
    <row r="30" customFormat="false" ht="12.75" hidden="false" customHeight="false" outlineLevel="0" collapsed="false">
      <c r="A30" s="172" t="e">
        <f aca="false">VLOOKUP(I30,DDEPM_USERS,2,FALSE())</f>
        <v>#N/A</v>
      </c>
      <c r="B30" s="173" t="e">
        <f aca="false">VLOOKUP(T30,DELIV_CONV,2,FALSE())</f>
        <v>#N/A</v>
      </c>
      <c r="C30" s="174" t="n">
        <f aca="false">S30-R30+1</f>
        <v>1</v>
      </c>
      <c r="D30" s="175" t="e">
        <f aca="false">Y30*B30*C30</f>
        <v>#N/A</v>
      </c>
      <c r="E30" s="172" t="e">
        <f aca="false">D30*Z30</f>
        <v>#N/A</v>
      </c>
      <c r="F30" s="157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79"/>
      <c r="S30" s="179"/>
      <c r="T30" s="158"/>
      <c r="U30" s="158"/>
      <c r="V30" s="159"/>
      <c r="W30" s="158"/>
      <c r="X30" s="158"/>
      <c r="Y30" s="158"/>
      <c r="Z30" s="158"/>
      <c r="AA30" s="158"/>
      <c r="AF30" s="178"/>
      <c r="AG30" s="178"/>
    </row>
    <row r="31" customFormat="false" ht="12.75" hidden="false" customHeight="false" outlineLevel="0" collapsed="false">
      <c r="A31" s="172" t="e">
        <f aca="false">VLOOKUP(I31,DDEPM_USERS,2,FALSE())</f>
        <v>#N/A</v>
      </c>
      <c r="B31" s="173" t="e">
        <f aca="false">VLOOKUP(T31,DELIV_CONV,2,FALSE())</f>
        <v>#N/A</v>
      </c>
      <c r="C31" s="174" t="n">
        <f aca="false">S31-R31+1</f>
        <v>1</v>
      </c>
      <c r="D31" s="175" t="e">
        <f aca="false">Y31*B31*C31</f>
        <v>#N/A</v>
      </c>
      <c r="E31" s="172" t="e">
        <f aca="false">D31*Z31</f>
        <v>#N/A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80"/>
      <c r="S31" s="180"/>
      <c r="T31" s="154"/>
      <c r="U31" s="154"/>
      <c r="V31" s="156"/>
      <c r="W31" s="154"/>
      <c r="X31" s="154"/>
      <c r="Y31" s="154"/>
      <c r="Z31" s="154"/>
      <c r="AA31" s="154"/>
      <c r="AF31" s="178"/>
      <c r="AG31" s="178"/>
    </row>
    <row r="32" customFormat="false" ht="12.75" hidden="false" customHeight="false" outlineLevel="0" collapsed="false">
      <c r="A32" s="172" t="e">
        <f aca="false">VLOOKUP(I32,DDEPM_USERS,2,FALSE())</f>
        <v>#N/A</v>
      </c>
      <c r="B32" s="173" t="e">
        <f aca="false">VLOOKUP(T32,DELIV_CONV,2,FALSE())</f>
        <v>#N/A</v>
      </c>
      <c r="C32" s="174" t="n">
        <f aca="false">S32-R32+1</f>
        <v>1</v>
      </c>
      <c r="D32" s="175" t="e">
        <f aca="false">Y32*B32*C32</f>
        <v>#N/A</v>
      </c>
      <c r="E32" s="172" t="e">
        <f aca="false">D32*Z32</f>
        <v>#N/A</v>
      </c>
      <c r="F32" s="157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79"/>
      <c r="S32" s="179"/>
      <c r="T32" s="158"/>
      <c r="U32" s="158"/>
      <c r="V32" s="159"/>
      <c r="W32" s="158"/>
      <c r="X32" s="158"/>
      <c r="Y32" s="158"/>
      <c r="Z32" s="158"/>
      <c r="AA32" s="158"/>
      <c r="AF32" s="178"/>
      <c r="AG32" s="178"/>
    </row>
    <row r="33" customFormat="false" ht="12.75" hidden="false" customHeight="false" outlineLevel="0" collapsed="false">
      <c r="A33" s="172" t="e">
        <f aca="false">VLOOKUP(I33,DDEPM_USERS,2,FALSE())</f>
        <v>#N/A</v>
      </c>
      <c r="B33" s="173" t="e">
        <f aca="false">VLOOKUP(T33,DELIV_CONV,2,FALSE())</f>
        <v>#N/A</v>
      </c>
      <c r="C33" s="174" t="n">
        <f aca="false">S33-R33+1</f>
        <v>1</v>
      </c>
      <c r="D33" s="175" t="e">
        <f aca="false">Y33*B33*C33</f>
        <v>#N/A</v>
      </c>
      <c r="E33" s="172" t="e">
        <f aca="false">D33*Z33</f>
        <v>#N/A</v>
      </c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80"/>
      <c r="S33" s="180"/>
      <c r="T33" s="154"/>
      <c r="U33" s="154"/>
      <c r="V33" s="156"/>
      <c r="W33" s="154"/>
      <c r="X33" s="154"/>
      <c r="Y33" s="154"/>
      <c r="Z33" s="154"/>
      <c r="AA33" s="154"/>
      <c r="AF33" s="178"/>
      <c r="AG33" s="178"/>
    </row>
    <row r="34" customFormat="false" ht="12.75" hidden="false" customHeight="false" outlineLevel="0" collapsed="false">
      <c r="A34" s="172" t="e">
        <f aca="false">VLOOKUP(I34,DDEPM_USERS,2,FALSE())</f>
        <v>#N/A</v>
      </c>
      <c r="B34" s="173" t="e">
        <f aca="false">VLOOKUP(T34,DELIV_CONV,2,FALSE())</f>
        <v>#N/A</v>
      </c>
      <c r="C34" s="174" t="n">
        <f aca="false">S34-R34+1</f>
        <v>1</v>
      </c>
      <c r="D34" s="175" t="e">
        <f aca="false">Y34*B34*C34</f>
        <v>#N/A</v>
      </c>
      <c r="E34" s="172" t="e">
        <f aca="false">D34*Z34</f>
        <v>#N/A</v>
      </c>
      <c r="F34" s="157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79"/>
      <c r="S34" s="179"/>
      <c r="T34" s="158"/>
      <c r="U34" s="158"/>
      <c r="V34" s="159"/>
      <c r="W34" s="158"/>
      <c r="X34" s="158"/>
      <c r="Y34" s="158"/>
      <c r="Z34" s="158"/>
      <c r="AA34" s="158"/>
      <c r="AF34" s="178"/>
      <c r="AG34" s="178"/>
    </row>
    <row r="35" customFormat="false" ht="12.75" hidden="false" customHeight="false" outlineLevel="0" collapsed="false">
      <c r="A35" s="172" t="e">
        <f aca="false">VLOOKUP(I35,DDEPM_USERS,2,FALSE())</f>
        <v>#N/A</v>
      </c>
      <c r="B35" s="173" t="e">
        <f aca="false">VLOOKUP(T35,DELIV_CONV,2,FALSE())</f>
        <v>#N/A</v>
      </c>
      <c r="C35" s="174" t="n">
        <f aca="false">S35-R35+1</f>
        <v>1</v>
      </c>
      <c r="D35" s="175" t="e">
        <f aca="false">Y35*B35*C35</f>
        <v>#N/A</v>
      </c>
      <c r="E35" s="172" t="e">
        <f aca="false">D35*Z35</f>
        <v>#N/A</v>
      </c>
      <c r="F35" s="153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80"/>
      <c r="S35" s="180"/>
      <c r="T35" s="154"/>
      <c r="U35" s="154"/>
      <c r="V35" s="156"/>
      <c r="W35" s="154"/>
      <c r="X35" s="154"/>
      <c r="Y35" s="154"/>
      <c r="Z35" s="154"/>
      <c r="AA35" s="154"/>
      <c r="AF35" s="178"/>
      <c r="AG35" s="178"/>
    </row>
    <row r="36" customFormat="false" ht="12.75" hidden="false" customHeight="false" outlineLevel="0" collapsed="false">
      <c r="A36" s="172" t="e">
        <f aca="false">VLOOKUP(I36,DDEPM_USERS,2,FALSE())</f>
        <v>#N/A</v>
      </c>
      <c r="B36" s="173" t="e">
        <f aca="false">VLOOKUP(T36,DELIV_CONV,2,FALSE())</f>
        <v>#N/A</v>
      </c>
      <c r="C36" s="174" t="n">
        <f aca="false">S36-R36+1</f>
        <v>1</v>
      </c>
      <c r="D36" s="175" t="e">
        <f aca="false">Y36*B36*C36</f>
        <v>#N/A</v>
      </c>
      <c r="E36" s="172" t="e">
        <f aca="false">D36*Z36</f>
        <v>#N/A</v>
      </c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79"/>
      <c r="S36" s="179"/>
      <c r="T36" s="158"/>
      <c r="U36" s="158"/>
      <c r="V36" s="159"/>
      <c r="W36" s="158"/>
      <c r="X36" s="158"/>
      <c r="Y36" s="158"/>
      <c r="Z36" s="158"/>
      <c r="AA36" s="158"/>
      <c r="AF36" s="178"/>
      <c r="AG36" s="178"/>
    </row>
    <row r="37" customFormat="false" ht="12.75" hidden="false" customHeight="false" outlineLevel="0" collapsed="false">
      <c r="A37" s="172" t="e">
        <f aca="false">VLOOKUP(I37,DDEPM_USERS,2,FALSE())</f>
        <v>#N/A</v>
      </c>
      <c r="B37" s="173" t="e">
        <f aca="false">VLOOKUP(T37,DELIV_CONV,2,FALSE())</f>
        <v>#N/A</v>
      </c>
      <c r="C37" s="174" t="n">
        <f aca="false">S37-R37+1</f>
        <v>1</v>
      </c>
      <c r="D37" s="175" t="e">
        <f aca="false">Y37*B37*C37</f>
        <v>#N/A</v>
      </c>
      <c r="E37" s="172" t="e">
        <f aca="false">D37*Z37</f>
        <v>#N/A</v>
      </c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80"/>
      <c r="S37" s="180"/>
      <c r="T37" s="154"/>
      <c r="U37" s="154"/>
      <c r="V37" s="156"/>
      <c r="W37" s="154"/>
      <c r="X37" s="154"/>
      <c r="Y37" s="154"/>
      <c r="Z37" s="154"/>
      <c r="AA37" s="154"/>
      <c r="AF37" s="178"/>
      <c r="AG37" s="178"/>
    </row>
    <row r="38" customFormat="false" ht="12.75" hidden="false" customHeight="false" outlineLevel="0" collapsed="false">
      <c r="A38" s="172" t="e">
        <f aca="false">VLOOKUP(I38,DDEPM_USERS,2,FALSE())</f>
        <v>#N/A</v>
      </c>
      <c r="B38" s="173" t="e">
        <f aca="false">VLOOKUP(T38,DELIV_CONV,2,FALSE())</f>
        <v>#N/A</v>
      </c>
      <c r="C38" s="174" t="n">
        <f aca="false">S38-R38+1</f>
        <v>1</v>
      </c>
      <c r="D38" s="175" t="e">
        <f aca="false">Y38*B38*C38</f>
        <v>#N/A</v>
      </c>
      <c r="E38" s="172" t="e">
        <f aca="false">D38*Z38</f>
        <v>#N/A</v>
      </c>
      <c r="F38" s="157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79"/>
      <c r="S38" s="179"/>
      <c r="T38" s="158"/>
      <c r="U38" s="158"/>
      <c r="V38" s="159"/>
      <c r="W38" s="158"/>
      <c r="X38" s="158"/>
      <c r="Y38" s="158"/>
      <c r="Z38" s="158"/>
      <c r="AA38" s="158"/>
      <c r="AF38" s="178"/>
      <c r="AG38" s="178"/>
    </row>
    <row r="39" customFormat="false" ht="12.75" hidden="false" customHeight="false" outlineLevel="0" collapsed="false">
      <c r="A39" s="172" t="e">
        <f aca="false">VLOOKUP(I39,DDEPM_USERS,2,FALSE())</f>
        <v>#N/A</v>
      </c>
      <c r="B39" s="173" t="e">
        <f aca="false">VLOOKUP(T39,DELIV_CONV,2,FALSE())</f>
        <v>#N/A</v>
      </c>
      <c r="C39" s="174" t="n">
        <f aca="false">S39-R39+1</f>
        <v>1</v>
      </c>
      <c r="D39" s="175" t="e">
        <f aca="false">Y39*B39*C39</f>
        <v>#N/A</v>
      </c>
      <c r="E39" s="172" t="e">
        <f aca="false">D39*Z39</f>
        <v>#N/A</v>
      </c>
      <c r="F39" s="153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80"/>
      <c r="S39" s="180"/>
      <c r="T39" s="154"/>
      <c r="U39" s="154"/>
      <c r="V39" s="156"/>
      <c r="W39" s="154"/>
      <c r="X39" s="154"/>
      <c r="Y39" s="154"/>
      <c r="Z39" s="154"/>
      <c r="AA39" s="154"/>
      <c r="AF39" s="178"/>
      <c r="AG39" s="178"/>
    </row>
    <row r="40" customFormat="false" ht="12.75" hidden="false" customHeight="false" outlineLevel="0" collapsed="false">
      <c r="A40" s="172" t="e">
        <f aca="false">VLOOKUP(I40,DDEPM_USERS,2,FALSE())</f>
        <v>#N/A</v>
      </c>
      <c r="B40" s="173" t="e">
        <f aca="false">VLOOKUP(T40,DELIV_CONV,2,FALSE())</f>
        <v>#N/A</v>
      </c>
      <c r="C40" s="174" t="n">
        <f aca="false">S40-R40+1</f>
        <v>1</v>
      </c>
      <c r="D40" s="175" t="e">
        <f aca="false">Y40*B40*C40</f>
        <v>#N/A</v>
      </c>
      <c r="E40" s="172" t="e">
        <f aca="false">D40*Z40</f>
        <v>#N/A</v>
      </c>
      <c r="F40" s="15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79"/>
      <c r="S40" s="179"/>
      <c r="T40" s="158"/>
      <c r="U40" s="158"/>
      <c r="V40" s="159"/>
      <c r="W40" s="158"/>
      <c r="X40" s="158"/>
      <c r="Y40" s="158"/>
      <c r="Z40" s="158"/>
      <c r="AA40" s="158"/>
      <c r="AF40" s="178"/>
      <c r="AG40" s="178"/>
    </row>
    <row r="41" customFormat="false" ht="12.75" hidden="false" customHeight="false" outlineLevel="0" collapsed="false">
      <c r="A41" s="172" t="e">
        <f aca="false">VLOOKUP(I41,DDEPM_USERS,2,FALSE())</f>
        <v>#N/A</v>
      </c>
      <c r="B41" s="173" t="e">
        <f aca="false">VLOOKUP(T41,DELIV_CONV,2,FALSE())</f>
        <v>#N/A</v>
      </c>
      <c r="C41" s="174" t="n">
        <f aca="false">S41-R41+1</f>
        <v>1</v>
      </c>
      <c r="D41" s="175" t="e">
        <f aca="false">Y41*B41*C41</f>
        <v>#N/A</v>
      </c>
      <c r="E41" s="172" t="e">
        <f aca="false">D41*Z41</f>
        <v>#N/A</v>
      </c>
      <c r="F41" s="153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80"/>
      <c r="S41" s="180"/>
      <c r="T41" s="154"/>
      <c r="U41" s="154"/>
      <c r="V41" s="156"/>
      <c r="W41" s="154"/>
      <c r="X41" s="154"/>
      <c r="Y41" s="154"/>
      <c r="Z41" s="154"/>
      <c r="AA41" s="154"/>
      <c r="AF41" s="178"/>
      <c r="AG41" s="178"/>
    </row>
    <row r="42" customFormat="false" ht="12.75" hidden="false" customHeight="false" outlineLevel="0" collapsed="false">
      <c r="A42" s="172" t="e">
        <f aca="false">VLOOKUP(I42,DDEPM_USERS,2,FALSE())</f>
        <v>#N/A</v>
      </c>
      <c r="B42" s="173" t="e">
        <f aca="false">VLOOKUP(T42,DELIV_CONV,2,FALSE())</f>
        <v>#N/A</v>
      </c>
      <c r="C42" s="174" t="n">
        <f aca="false">S42-R42+1</f>
        <v>1</v>
      </c>
      <c r="D42" s="175" t="e">
        <f aca="false">Y42*B42*C42</f>
        <v>#N/A</v>
      </c>
      <c r="E42" s="172" t="e">
        <f aca="false">D42*Z42</f>
        <v>#N/A</v>
      </c>
      <c r="F42" s="157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79"/>
      <c r="S42" s="179"/>
      <c r="T42" s="158"/>
      <c r="U42" s="158"/>
      <c r="V42" s="159"/>
      <c r="W42" s="158"/>
      <c r="X42" s="158"/>
      <c r="Y42" s="158"/>
      <c r="Z42" s="158"/>
      <c r="AA42" s="158"/>
    </row>
    <row r="43" customFormat="false" ht="12.75" hidden="false" customHeight="false" outlineLevel="0" collapsed="false">
      <c r="A43" s="172" t="e">
        <f aca="false">VLOOKUP(I43,DDEPM_USERS,2,FALSE())</f>
        <v>#N/A</v>
      </c>
      <c r="B43" s="173" t="e">
        <f aca="false">VLOOKUP(T43,DELIV_CONV,2,FALSE())</f>
        <v>#N/A</v>
      </c>
      <c r="C43" s="174" t="n">
        <f aca="false">S43-R43+1</f>
        <v>1</v>
      </c>
      <c r="D43" s="175" t="e">
        <f aca="false">Y43*B43*C43</f>
        <v>#N/A</v>
      </c>
      <c r="E43" s="172" t="e">
        <f aca="false">D43*Z43</f>
        <v>#N/A</v>
      </c>
      <c r="F43" s="153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80"/>
      <c r="S43" s="180"/>
      <c r="T43" s="154"/>
      <c r="U43" s="154"/>
      <c r="V43" s="156"/>
      <c r="W43" s="154"/>
      <c r="X43" s="154"/>
      <c r="Y43" s="154"/>
      <c r="Z43" s="154"/>
      <c r="AA43" s="154"/>
    </row>
    <row r="44" customFormat="false" ht="12.75" hidden="false" customHeight="false" outlineLevel="0" collapsed="false">
      <c r="A44" s="172" t="e">
        <f aca="false">VLOOKUP(I44,DDEPM_USERS,2,FALSE())</f>
        <v>#N/A</v>
      </c>
      <c r="B44" s="173" t="e">
        <f aca="false">VLOOKUP(T44,DELIV_CONV,2,FALSE())</f>
        <v>#N/A</v>
      </c>
      <c r="C44" s="174" t="n">
        <f aca="false">S44-R44+1</f>
        <v>1</v>
      </c>
      <c r="D44" s="175" t="e">
        <f aca="false">Y44*B44*C44</f>
        <v>#N/A</v>
      </c>
      <c r="E44" s="172" t="e">
        <f aca="false">D44*Z44</f>
        <v>#N/A</v>
      </c>
      <c r="F44" s="157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79"/>
      <c r="S44" s="179"/>
      <c r="T44" s="158"/>
      <c r="U44" s="158"/>
      <c r="V44" s="159"/>
      <c r="W44" s="158"/>
      <c r="X44" s="158"/>
      <c r="Y44" s="158"/>
      <c r="Z44" s="158"/>
      <c r="AA44" s="158"/>
    </row>
    <row r="45" customFormat="false" ht="12.75" hidden="false" customHeight="false" outlineLevel="0" collapsed="false">
      <c r="A45" s="172" t="e">
        <f aca="false">VLOOKUP(I45,DDEPM_USERS,2,FALSE())</f>
        <v>#N/A</v>
      </c>
      <c r="B45" s="173" t="e">
        <f aca="false">VLOOKUP(T45,DELIV_CONV,2,FALSE())</f>
        <v>#N/A</v>
      </c>
      <c r="C45" s="174" t="n">
        <f aca="false">S45-R45+1</f>
        <v>1</v>
      </c>
      <c r="D45" s="175" t="e">
        <f aca="false">Y45*B45*C45</f>
        <v>#N/A</v>
      </c>
      <c r="E45" s="172" t="e">
        <f aca="false">D45*Z45</f>
        <v>#N/A</v>
      </c>
      <c r="F45" s="153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80"/>
      <c r="S45" s="180"/>
      <c r="T45" s="154"/>
      <c r="U45" s="154"/>
      <c r="V45" s="156"/>
      <c r="W45" s="154"/>
      <c r="X45" s="154"/>
      <c r="Y45" s="154"/>
      <c r="Z45" s="154"/>
      <c r="AA45" s="154"/>
    </row>
    <row r="46" customFormat="false" ht="12.75" hidden="false" customHeight="false" outlineLevel="0" collapsed="false">
      <c r="A46" s="172" t="e">
        <f aca="false">VLOOKUP(I46,DDEPM_USERS,2,FALSE())</f>
        <v>#N/A</v>
      </c>
      <c r="B46" s="173" t="e">
        <f aca="false">VLOOKUP(T46,DELIV_CONV,2,FALSE())</f>
        <v>#N/A</v>
      </c>
      <c r="C46" s="174" t="n">
        <f aca="false">S46-R46+1</f>
        <v>1</v>
      </c>
      <c r="D46" s="175" t="e">
        <f aca="false">Y46*B46*C46</f>
        <v>#N/A</v>
      </c>
      <c r="E46" s="172" t="e">
        <f aca="false">D46*Z46</f>
        <v>#N/A</v>
      </c>
      <c r="F46" s="157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79"/>
      <c r="S46" s="179"/>
      <c r="T46" s="158"/>
      <c r="U46" s="158"/>
      <c r="V46" s="159"/>
      <c r="W46" s="158"/>
      <c r="X46" s="158"/>
      <c r="Y46" s="158"/>
      <c r="Z46" s="158"/>
      <c r="AA46" s="158"/>
    </row>
    <row r="47" customFormat="false" ht="12.75" hidden="false" customHeight="false" outlineLevel="0" collapsed="false">
      <c r="A47" s="172" t="e">
        <f aca="false">VLOOKUP(I47,DDEPM_USERS,2,FALSE())</f>
        <v>#N/A</v>
      </c>
      <c r="B47" s="173" t="e">
        <f aca="false">VLOOKUP(T47,DELIV_CONV,2,FALSE())</f>
        <v>#N/A</v>
      </c>
      <c r="C47" s="174" t="n">
        <f aca="false">S47-R47+1</f>
        <v>1</v>
      </c>
      <c r="D47" s="175" t="e">
        <f aca="false">Y47*B47*C47</f>
        <v>#N/A</v>
      </c>
      <c r="E47" s="172" t="e">
        <f aca="false">D47*Z47</f>
        <v>#N/A</v>
      </c>
      <c r="F47" s="153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80"/>
      <c r="S47" s="180"/>
      <c r="T47" s="154"/>
      <c r="U47" s="154"/>
      <c r="V47" s="156"/>
      <c r="W47" s="154"/>
      <c r="X47" s="154"/>
      <c r="Y47" s="154"/>
      <c r="Z47" s="154"/>
      <c r="AA47" s="154"/>
    </row>
    <row r="48" customFormat="false" ht="12.75" hidden="false" customHeight="false" outlineLevel="0" collapsed="false">
      <c r="A48" s="172" t="e">
        <f aca="false">VLOOKUP(I48,DDEPM_USERS,2,FALSE())</f>
        <v>#N/A</v>
      </c>
      <c r="B48" s="173" t="e">
        <f aca="false">VLOOKUP(T48,DELIV_CONV,2,FALSE())</f>
        <v>#N/A</v>
      </c>
      <c r="C48" s="174" t="n">
        <f aca="false">S48-R48+1</f>
        <v>1</v>
      </c>
      <c r="D48" s="175" t="e">
        <f aca="false">Y48*B48*C48</f>
        <v>#N/A</v>
      </c>
      <c r="E48" s="172" t="e">
        <f aca="false">D48*Z48</f>
        <v>#N/A</v>
      </c>
      <c r="F48" s="157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79"/>
      <c r="S48" s="179"/>
      <c r="T48" s="158"/>
      <c r="U48" s="158"/>
      <c r="V48" s="159"/>
      <c r="W48" s="158"/>
      <c r="X48" s="158"/>
      <c r="Y48" s="158"/>
      <c r="Z48" s="158"/>
      <c r="AA48" s="158"/>
    </row>
    <row r="49" customFormat="false" ht="12.75" hidden="false" customHeight="false" outlineLevel="0" collapsed="false">
      <c r="A49" s="172" t="e">
        <f aca="false">VLOOKUP(I49,DDEPM_USERS,2,FALSE())</f>
        <v>#N/A</v>
      </c>
      <c r="B49" s="173" t="e">
        <f aca="false">VLOOKUP(T49,DELIV_CONV,2,FALSE())</f>
        <v>#N/A</v>
      </c>
      <c r="C49" s="174" t="n">
        <f aca="false">S49-R49+1</f>
        <v>1</v>
      </c>
      <c r="D49" s="175" t="e">
        <f aca="false">Y49*B49*C49</f>
        <v>#N/A</v>
      </c>
      <c r="E49" s="172" t="e">
        <f aca="false">D49*Z49</f>
        <v>#N/A</v>
      </c>
      <c r="F49" s="153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80"/>
      <c r="S49" s="180"/>
      <c r="T49" s="154"/>
      <c r="U49" s="154"/>
      <c r="V49" s="156"/>
      <c r="W49" s="154"/>
      <c r="X49" s="154"/>
      <c r="Y49" s="154"/>
      <c r="Z49" s="154"/>
      <c r="AA49" s="154"/>
    </row>
    <row r="50" customFormat="false" ht="12.75" hidden="false" customHeight="false" outlineLevel="0" collapsed="false">
      <c r="A50" s="172" t="e">
        <f aca="false">VLOOKUP(I50,DDEPM_USERS,2,FALSE())</f>
        <v>#N/A</v>
      </c>
      <c r="B50" s="173" t="e">
        <f aca="false">VLOOKUP(T50,DELIV_CONV,2,FALSE())</f>
        <v>#N/A</v>
      </c>
      <c r="C50" s="174" t="n">
        <f aca="false">S50-R50+1</f>
        <v>1</v>
      </c>
      <c r="D50" s="175" t="e">
        <f aca="false">Y50*B50*C50</f>
        <v>#N/A</v>
      </c>
      <c r="E50" s="172" t="e">
        <f aca="false">D50*Z50</f>
        <v>#N/A</v>
      </c>
      <c r="F50" s="157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79"/>
      <c r="S50" s="179"/>
      <c r="T50" s="158"/>
      <c r="U50" s="158"/>
      <c r="V50" s="159"/>
      <c r="W50" s="158"/>
      <c r="X50" s="158"/>
      <c r="Y50" s="158"/>
      <c r="Z50" s="158"/>
      <c r="AA50" s="158"/>
    </row>
    <row r="51" customFormat="false" ht="12.75" hidden="false" customHeight="false" outlineLevel="0" collapsed="false">
      <c r="A51" s="172" t="e">
        <f aca="false">VLOOKUP(I51,DDEPM_USERS,2,FALSE())</f>
        <v>#N/A</v>
      </c>
      <c r="B51" s="173" t="e">
        <f aca="false">VLOOKUP(T51,DELIV_CONV,2,FALSE())</f>
        <v>#N/A</v>
      </c>
      <c r="C51" s="174" t="n">
        <f aca="false">S51-R51+1</f>
        <v>1</v>
      </c>
      <c r="D51" s="175" t="e">
        <f aca="false">Y51*B51*C51</f>
        <v>#N/A</v>
      </c>
      <c r="E51" s="172" t="e">
        <f aca="false">D51*Z51</f>
        <v>#N/A</v>
      </c>
      <c r="F51" s="153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80"/>
      <c r="S51" s="180"/>
      <c r="T51" s="154"/>
      <c r="U51" s="154"/>
      <c r="V51" s="156"/>
      <c r="W51" s="154"/>
      <c r="X51" s="154"/>
      <c r="Y51" s="154"/>
      <c r="Z51" s="154"/>
      <c r="AA51" s="154"/>
    </row>
    <row r="52" customFormat="false" ht="12.75" hidden="false" customHeight="false" outlineLevel="0" collapsed="false">
      <c r="A52" s="172" t="e">
        <f aca="false">VLOOKUP(I52,DDEPM_USERS,2,FALSE())</f>
        <v>#N/A</v>
      </c>
      <c r="B52" s="173" t="e">
        <f aca="false">VLOOKUP(T52,DELIV_CONV,2,FALSE())</f>
        <v>#N/A</v>
      </c>
      <c r="C52" s="174" t="n">
        <f aca="false">S52-R52+1</f>
        <v>1</v>
      </c>
      <c r="D52" s="175" t="e">
        <f aca="false">Y52*B52*C52</f>
        <v>#N/A</v>
      </c>
      <c r="E52" s="172" t="e">
        <f aca="false">D52*Z52</f>
        <v>#N/A</v>
      </c>
      <c r="F52" s="157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79"/>
      <c r="S52" s="179"/>
      <c r="T52" s="158"/>
      <c r="U52" s="158"/>
      <c r="V52" s="159"/>
      <c r="W52" s="158"/>
      <c r="X52" s="158"/>
      <c r="Y52" s="158"/>
      <c r="Z52" s="158"/>
      <c r="AA52" s="158"/>
    </row>
    <row r="53" customFormat="false" ht="12.75" hidden="false" customHeight="false" outlineLevel="0" collapsed="false">
      <c r="A53" s="172" t="e">
        <f aca="false">VLOOKUP(I53,DDEPM_USERS,2,FALSE())</f>
        <v>#N/A</v>
      </c>
      <c r="B53" s="173" t="e">
        <f aca="false">VLOOKUP(T53,DELIV_CONV,2,FALSE())</f>
        <v>#N/A</v>
      </c>
      <c r="C53" s="174" t="n">
        <f aca="false">S53-R53+1</f>
        <v>1</v>
      </c>
      <c r="D53" s="175" t="e">
        <f aca="false">Y53*B53*C53</f>
        <v>#N/A</v>
      </c>
      <c r="E53" s="172" t="e">
        <f aca="false">D53*Z53</f>
        <v>#N/A</v>
      </c>
      <c r="F53" s="153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80"/>
      <c r="S53" s="180"/>
      <c r="T53" s="154"/>
      <c r="U53" s="154"/>
      <c r="V53" s="156"/>
      <c r="W53" s="154"/>
      <c r="X53" s="154"/>
      <c r="Y53" s="154"/>
      <c r="Z53" s="154"/>
      <c r="AA53" s="154"/>
    </row>
    <row r="54" customFormat="false" ht="12.75" hidden="false" customHeight="false" outlineLevel="0" collapsed="false">
      <c r="A54" s="172" t="e">
        <f aca="false">VLOOKUP(I54,DDEPM_USERS,2,FALSE())</f>
        <v>#N/A</v>
      </c>
      <c r="B54" s="173" t="e">
        <f aca="false">VLOOKUP(T54,DELIV_CONV,2,FALSE())</f>
        <v>#N/A</v>
      </c>
      <c r="C54" s="174" t="n">
        <f aca="false">S54-R54+1</f>
        <v>1</v>
      </c>
      <c r="D54" s="175" t="e">
        <f aca="false">Y54*B54*C54</f>
        <v>#N/A</v>
      </c>
      <c r="E54" s="172" t="e">
        <f aca="false">D54*Z54</f>
        <v>#N/A</v>
      </c>
      <c r="F54" s="157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79"/>
      <c r="S54" s="179"/>
      <c r="T54" s="158"/>
      <c r="U54" s="158"/>
      <c r="V54" s="159"/>
      <c r="W54" s="158"/>
      <c r="X54" s="158"/>
      <c r="Y54" s="158"/>
      <c r="Z54" s="158"/>
      <c r="AA54" s="158"/>
    </row>
    <row r="55" customFormat="false" ht="12.75" hidden="false" customHeight="false" outlineLevel="0" collapsed="false">
      <c r="A55" s="172" t="e">
        <f aca="false">VLOOKUP(I55,DDEPM_USERS,2,FALSE())</f>
        <v>#N/A</v>
      </c>
      <c r="B55" s="173" t="e">
        <f aca="false">VLOOKUP(T55,DELIV_CONV,2,FALSE())</f>
        <v>#N/A</v>
      </c>
      <c r="C55" s="174" t="n">
        <f aca="false">S55-R55+1</f>
        <v>1</v>
      </c>
      <c r="D55" s="175" t="e">
        <f aca="false">Y55*B55*C55</f>
        <v>#N/A</v>
      </c>
      <c r="E55" s="172" t="e">
        <f aca="false">D55*Z55</f>
        <v>#N/A</v>
      </c>
      <c r="F55" s="153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80"/>
      <c r="S55" s="180"/>
      <c r="T55" s="154"/>
      <c r="U55" s="154"/>
      <c r="V55" s="156"/>
      <c r="W55" s="154"/>
      <c r="X55" s="154"/>
      <c r="Y55" s="154"/>
      <c r="Z55" s="154"/>
      <c r="AA55" s="154"/>
    </row>
    <row r="56" customFormat="false" ht="12.75" hidden="false" customHeight="false" outlineLevel="0" collapsed="false">
      <c r="A56" s="172" t="e">
        <f aca="false">VLOOKUP(I56,DDEPM_USERS,2,FALSE())</f>
        <v>#N/A</v>
      </c>
      <c r="B56" s="173" t="e">
        <f aca="false">VLOOKUP(T56,DELIV_CONV,2,FALSE())</f>
        <v>#N/A</v>
      </c>
      <c r="C56" s="174" t="n">
        <f aca="false">S56-R56+1</f>
        <v>1</v>
      </c>
      <c r="D56" s="175" t="e">
        <f aca="false">Y56*B56*C56</f>
        <v>#N/A</v>
      </c>
      <c r="E56" s="172" t="e">
        <f aca="false">D56*Z56</f>
        <v>#N/A</v>
      </c>
      <c r="F56" s="157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79"/>
      <c r="S56" s="179"/>
      <c r="T56" s="158"/>
      <c r="U56" s="158"/>
      <c r="V56" s="159"/>
      <c r="W56" s="158"/>
      <c r="X56" s="158"/>
      <c r="Y56" s="158"/>
      <c r="Z56" s="158"/>
      <c r="AA56" s="158"/>
    </row>
    <row r="57" customFormat="false" ht="12.75" hidden="false" customHeight="false" outlineLevel="0" collapsed="false">
      <c r="A57" s="172" t="e">
        <f aca="false">VLOOKUP(I57,DDEPM_USERS,2,FALSE())</f>
        <v>#N/A</v>
      </c>
      <c r="B57" s="173" t="e">
        <f aca="false">VLOOKUP(T57,DELIV_CONV,2,FALSE())</f>
        <v>#N/A</v>
      </c>
      <c r="C57" s="174" t="n">
        <f aca="false">S57-R57+1</f>
        <v>1</v>
      </c>
      <c r="D57" s="175" t="e">
        <f aca="false">Y57*B57*C57</f>
        <v>#N/A</v>
      </c>
      <c r="E57" s="172" t="e">
        <f aca="false">D57*Z57</f>
        <v>#N/A</v>
      </c>
      <c r="F57" s="153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80"/>
      <c r="S57" s="180"/>
      <c r="T57" s="154"/>
      <c r="U57" s="154"/>
      <c r="V57" s="156"/>
      <c r="W57" s="154"/>
      <c r="X57" s="154"/>
      <c r="Y57" s="154"/>
      <c r="Z57" s="154"/>
      <c r="AA57" s="154"/>
    </row>
    <row r="58" customFormat="false" ht="12.75" hidden="false" customHeight="false" outlineLevel="0" collapsed="false">
      <c r="A58" s="172" t="e">
        <f aca="false">VLOOKUP(I58,DDEPM_USERS,2,FALSE())</f>
        <v>#N/A</v>
      </c>
      <c r="B58" s="173" t="e">
        <f aca="false">VLOOKUP(T58,DELIV_CONV,2,FALSE())</f>
        <v>#N/A</v>
      </c>
      <c r="C58" s="174" t="n">
        <f aca="false">S58-R58+1</f>
        <v>1</v>
      </c>
      <c r="D58" s="175" t="e">
        <f aca="false">Y58*B58*C58</f>
        <v>#N/A</v>
      </c>
      <c r="E58" s="172" t="e">
        <f aca="false">D58*Z58</f>
        <v>#N/A</v>
      </c>
      <c r="F58" s="157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79"/>
      <c r="S58" s="179"/>
      <c r="T58" s="158"/>
      <c r="U58" s="158"/>
      <c r="V58" s="159"/>
      <c r="W58" s="158"/>
      <c r="X58" s="158"/>
      <c r="Y58" s="158"/>
      <c r="Z58" s="158"/>
      <c r="AA58" s="158"/>
    </row>
    <row r="59" customFormat="false" ht="12.75" hidden="false" customHeight="false" outlineLevel="0" collapsed="false">
      <c r="A59" s="172" t="e">
        <f aca="false">VLOOKUP(I59,DDEPM_USERS,2,FALSE())</f>
        <v>#N/A</v>
      </c>
      <c r="B59" s="173" t="e">
        <f aca="false">VLOOKUP(T59,DELIV_CONV,2,FALSE())</f>
        <v>#N/A</v>
      </c>
      <c r="C59" s="174" t="n">
        <f aca="false">S59-R59+1</f>
        <v>1</v>
      </c>
      <c r="D59" s="175" t="e">
        <f aca="false">Y59*B59*C59</f>
        <v>#N/A</v>
      </c>
      <c r="E59" s="172" t="e">
        <f aca="false">D59*Z59</f>
        <v>#N/A</v>
      </c>
      <c r="F59" s="153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80"/>
      <c r="S59" s="180"/>
      <c r="T59" s="154"/>
      <c r="U59" s="154"/>
      <c r="V59" s="156"/>
      <c r="W59" s="154"/>
      <c r="X59" s="154"/>
      <c r="Y59" s="154"/>
      <c r="Z59" s="154"/>
      <c r="AA59" s="154"/>
    </row>
    <row r="60" customFormat="false" ht="12.75" hidden="false" customHeight="false" outlineLevel="0" collapsed="false">
      <c r="A60" s="172" t="e">
        <f aca="false">VLOOKUP(I60,DDEPM_USERS,2,FALSE())</f>
        <v>#N/A</v>
      </c>
      <c r="B60" s="173" t="e">
        <f aca="false">VLOOKUP(T60,DELIV_CONV,2,FALSE())</f>
        <v>#N/A</v>
      </c>
      <c r="C60" s="174" t="n">
        <f aca="false">S60-R60+1</f>
        <v>1</v>
      </c>
      <c r="D60" s="175" t="e">
        <f aca="false">Y60*B60*C60</f>
        <v>#N/A</v>
      </c>
      <c r="E60" s="172" t="e">
        <f aca="false">D60*Z60</f>
        <v>#N/A</v>
      </c>
      <c r="F60" s="157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79"/>
      <c r="S60" s="179"/>
      <c r="T60" s="158"/>
      <c r="U60" s="158"/>
      <c r="V60" s="159"/>
      <c r="W60" s="158"/>
      <c r="X60" s="158"/>
      <c r="Y60" s="158"/>
      <c r="Z60" s="158"/>
      <c r="AA60" s="158"/>
    </row>
    <row r="61" customFormat="false" ht="12.75" hidden="false" customHeight="false" outlineLevel="0" collapsed="false">
      <c r="A61" s="172" t="e">
        <f aca="false">VLOOKUP(I61,DDEPM_USERS,2,FALSE())</f>
        <v>#N/A</v>
      </c>
      <c r="B61" s="173" t="e">
        <f aca="false">VLOOKUP(T61,DELIV_CONV,2,FALSE())</f>
        <v>#N/A</v>
      </c>
      <c r="C61" s="174" t="n">
        <f aca="false">S61-R61+1</f>
        <v>1</v>
      </c>
      <c r="D61" s="175" t="e">
        <f aca="false">Y61*B61*C61</f>
        <v>#N/A</v>
      </c>
      <c r="E61" s="172" t="e">
        <f aca="false">D61*Z61</f>
        <v>#N/A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80"/>
      <c r="S61" s="180"/>
      <c r="T61" s="154"/>
      <c r="U61" s="154"/>
      <c r="V61" s="156"/>
      <c r="W61" s="154"/>
      <c r="X61" s="154"/>
      <c r="Y61" s="154"/>
      <c r="Z61" s="154"/>
      <c r="AA61" s="154"/>
    </row>
    <row r="62" customFormat="false" ht="12.75" hidden="false" customHeight="false" outlineLevel="0" collapsed="false">
      <c r="A62" s="172" t="e">
        <f aca="false">VLOOKUP(I62,DDEPM_USERS,2,FALSE())</f>
        <v>#N/A</v>
      </c>
      <c r="B62" s="173" t="e">
        <f aca="false">VLOOKUP(T62,DELIV_CONV,2,FALSE())</f>
        <v>#N/A</v>
      </c>
      <c r="C62" s="174" t="n">
        <f aca="false">S62-R62+1</f>
        <v>1</v>
      </c>
      <c r="D62" s="175" t="e">
        <f aca="false">Y62*B62*C62</f>
        <v>#N/A</v>
      </c>
      <c r="E62" s="172" t="e">
        <f aca="false">D62*Z62</f>
        <v>#N/A</v>
      </c>
      <c r="F62" s="157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79"/>
      <c r="S62" s="179"/>
      <c r="T62" s="158"/>
      <c r="U62" s="158"/>
      <c r="V62" s="159"/>
      <c r="W62" s="158"/>
      <c r="X62" s="158"/>
      <c r="Y62" s="158"/>
      <c r="Z62" s="158"/>
      <c r="AA62" s="158"/>
    </row>
    <row r="63" customFormat="false" ht="12.75" hidden="false" customHeight="false" outlineLevel="0" collapsed="false">
      <c r="A63" s="172" t="e">
        <f aca="false">VLOOKUP(I63,DDEPM_USERS,2,FALSE())</f>
        <v>#N/A</v>
      </c>
      <c r="B63" s="173" t="e">
        <f aca="false">VLOOKUP(T63,DELIV_CONV,2,FALSE())</f>
        <v>#N/A</v>
      </c>
      <c r="C63" s="174" t="n">
        <f aca="false">S63-R63+1</f>
        <v>1</v>
      </c>
      <c r="D63" s="175" t="e">
        <f aca="false">Y63*B63*C63</f>
        <v>#N/A</v>
      </c>
      <c r="E63" s="172" t="e">
        <f aca="false">D63*Z63</f>
        <v>#N/A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80"/>
      <c r="S63" s="180"/>
      <c r="T63" s="154"/>
      <c r="U63" s="154"/>
      <c r="V63" s="156"/>
      <c r="W63" s="154"/>
      <c r="X63" s="154"/>
      <c r="Y63" s="154"/>
      <c r="Z63" s="154"/>
      <c r="AA63" s="154"/>
    </row>
    <row r="64" customFormat="false" ht="12.75" hidden="false" customHeight="false" outlineLevel="0" collapsed="false">
      <c r="A64" s="172" t="e">
        <f aca="false">VLOOKUP(I64,DDEPM_USERS,2,FALSE())</f>
        <v>#N/A</v>
      </c>
      <c r="B64" s="173" t="e">
        <f aca="false">VLOOKUP(T64,DELIV_CONV,2,FALSE())</f>
        <v>#N/A</v>
      </c>
      <c r="C64" s="174" t="n">
        <f aca="false">S64-R64+1</f>
        <v>1</v>
      </c>
      <c r="D64" s="175" t="e">
        <f aca="false">Y64*B64*C64</f>
        <v>#N/A</v>
      </c>
      <c r="E64" s="172" t="e">
        <f aca="false">D64*Z64</f>
        <v>#N/A</v>
      </c>
      <c r="F64" s="157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79"/>
      <c r="S64" s="179"/>
      <c r="T64" s="158"/>
      <c r="U64" s="158"/>
      <c r="V64" s="159"/>
      <c r="W64" s="158"/>
      <c r="X64" s="158"/>
      <c r="Y64" s="158"/>
      <c r="Z64" s="158"/>
      <c r="AA64" s="158"/>
    </row>
    <row r="65" customFormat="false" ht="12.75" hidden="false" customHeight="false" outlineLevel="0" collapsed="false">
      <c r="A65" s="172" t="e">
        <f aca="false">VLOOKUP(I65,DDEPM_USERS,2,FALSE())</f>
        <v>#N/A</v>
      </c>
      <c r="B65" s="173" t="e">
        <f aca="false">VLOOKUP(T65,DELIV_CONV,2,FALSE())</f>
        <v>#N/A</v>
      </c>
      <c r="C65" s="174" t="n">
        <f aca="false">S65-R65+1</f>
        <v>1</v>
      </c>
      <c r="D65" s="175" t="e">
        <f aca="false">Y65*B65*C65</f>
        <v>#N/A</v>
      </c>
      <c r="E65" s="172" t="e">
        <f aca="false">D65*Z65</f>
        <v>#N/A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80"/>
      <c r="S65" s="180"/>
      <c r="T65" s="154"/>
      <c r="U65" s="154"/>
      <c r="V65" s="156"/>
      <c r="W65" s="154"/>
      <c r="X65" s="154"/>
      <c r="Y65" s="154"/>
      <c r="Z65" s="154"/>
      <c r="AA65" s="154"/>
    </row>
    <row r="66" customFormat="false" ht="12.75" hidden="false" customHeight="false" outlineLevel="0" collapsed="false">
      <c r="A66" s="172" t="e">
        <f aca="false">VLOOKUP(I66,DDEPM_USERS,2,FALSE())</f>
        <v>#N/A</v>
      </c>
      <c r="B66" s="173" t="e">
        <f aca="false">VLOOKUP(T66,DELIV_CONV,2,FALSE())</f>
        <v>#N/A</v>
      </c>
      <c r="C66" s="174" t="n">
        <f aca="false">S66-R66+1</f>
        <v>1</v>
      </c>
      <c r="D66" s="175" t="e">
        <f aca="false">Y66*B66*C66</f>
        <v>#N/A</v>
      </c>
      <c r="E66" s="172" t="e">
        <f aca="false">D66*Z66</f>
        <v>#N/A</v>
      </c>
      <c r="F66" s="157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79"/>
      <c r="S66" s="179"/>
      <c r="T66" s="158"/>
      <c r="U66" s="158"/>
      <c r="V66" s="159"/>
      <c r="W66" s="158"/>
      <c r="X66" s="158"/>
      <c r="Y66" s="158"/>
      <c r="Z66" s="158"/>
      <c r="AA66" s="158"/>
    </row>
    <row r="67" customFormat="false" ht="12.75" hidden="false" customHeight="false" outlineLevel="0" collapsed="false">
      <c r="A67" s="172" t="e">
        <f aca="false">VLOOKUP(I67,DDEPM_USERS,2,FALSE())</f>
        <v>#N/A</v>
      </c>
      <c r="B67" s="173" t="e">
        <f aca="false">VLOOKUP(T67,DELIV_CONV,2,FALSE())</f>
        <v>#N/A</v>
      </c>
      <c r="C67" s="174" t="n">
        <f aca="false">S67-R67+1</f>
        <v>1</v>
      </c>
      <c r="D67" s="175" t="e">
        <f aca="false">Y67*B67*C67</f>
        <v>#N/A</v>
      </c>
      <c r="E67" s="172" t="e">
        <f aca="false">D67*Z67</f>
        <v>#N/A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80"/>
      <c r="S67" s="180"/>
      <c r="T67" s="154"/>
      <c r="U67" s="154"/>
      <c r="V67" s="156"/>
      <c r="W67" s="154"/>
      <c r="X67" s="154"/>
      <c r="Y67" s="154"/>
      <c r="Z67" s="154"/>
      <c r="AA67" s="154"/>
    </row>
    <row r="68" customFormat="false" ht="12.75" hidden="false" customHeight="false" outlineLevel="0" collapsed="false">
      <c r="A68" s="172" t="e">
        <f aca="false">VLOOKUP(I68,DDEPM_USERS,2,FALSE())</f>
        <v>#N/A</v>
      </c>
      <c r="B68" s="173" t="e">
        <f aca="false">VLOOKUP(T68,DELIV_CONV,2,FALSE())</f>
        <v>#N/A</v>
      </c>
      <c r="C68" s="174" t="n">
        <f aca="false">S68-R68+1</f>
        <v>1</v>
      </c>
      <c r="D68" s="175" t="e">
        <f aca="false">Y68*B68*C68</f>
        <v>#N/A</v>
      </c>
      <c r="E68" s="172" t="e">
        <f aca="false">D68*Z68</f>
        <v>#N/A</v>
      </c>
      <c r="F68" s="157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79"/>
      <c r="S68" s="179"/>
      <c r="T68" s="158"/>
      <c r="U68" s="158"/>
      <c r="V68" s="159"/>
      <c r="W68" s="158"/>
      <c r="X68" s="158"/>
      <c r="Y68" s="158"/>
      <c r="Z68" s="158"/>
      <c r="AA68" s="158"/>
    </row>
    <row r="69" customFormat="false" ht="12.75" hidden="false" customHeight="false" outlineLevel="0" collapsed="false">
      <c r="A69" s="172" t="e">
        <f aca="false">VLOOKUP(I69,DDEPM_USERS,2,FALSE())</f>
        <v>#N/A</v>
      </c>
      <c r="B69" s="173" t="e">
        <f aca="false">VLOOKUP(T69,DELIV_CONV,2,FALSE())</f>
        <v>#N/A</v>
      </c>
      <c r="C69" s="174" t="n">
        <f aca="false">S69-R69+1</f>
        <v>1</v>
      </c>
      <c r="D69" s="175" t="e">
        <f aca="false">Y69*B69*C69</f>
        <v>#N/A</v>
      </c>
      <c r="E69" s="172" t="e">
        <f aca="false">D69*Z69</f>
        <v>#N/A</v>
      </c>
      <c r="F69" s="153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80"/>
      <c r="S69" s="180"/>
      <c r="T69" s="154"/>
      <c r="U69" s="154"/>
      <c r="V69" s="156"/>
      <c r="W69" s="154"/>
      <c r="X69" s="154"/>
      <c r="Y69" s="154"/>
      <c r="Z69" s="154"/>
      <c r="AA69" s="154"/>
    </row>
    <row r="70" customFormat="false" ht="12.75" hidden="false" customHeight="false" outlineLevel="0" collapsed="false">
      <c r="A70" s="172" t="e">
        <f aca="false">VLOOKUP(I70,DDEPM_USERS,2,FALSE())</f>
        <v>#N/A</v>
      </c>
      <c r="B70" s="173" t="e">
        <f aca="false">VLOOKUP(T70,DELIV_CONV,2,FALSE())</f>
        <v>#N/A</v>
      </c>
      <c r="C70" s="174" t="n">
        <f aca="false">S70-R70+1</f>
        <v>1</v>
      </c>
      <c r="D70" s="175" t="e">
        <f aca="false">Y70*B70*C70</f>
        <v>#N/A</v>
      </c>
      <c r="E70" s="172" t="e">
        <f aca="false">D70*Z70</f>
        <v>#N/A</v>
      </c>
      <c r="F70" s="157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79"/>
      <c r="S70" s="179"/>
      <c r="T70" s="158"/>
      <c r="U70" s="158"/>
      <c r="V70" s="159"/>
      <c r="W70" s="158"/>
      <c r="X70" s="158"/>
      <c r="Y70" s="158"/>
      <c r="Z70" s="158"/>
      <c r="AA70" s="158"/>
    </row>
    <row r="71" customFormat="false" ht="12.75" hidden="false" customHeight="false" outlineLevel="0" collapsed="false">
      <c r="A71" s="172" t="e">
        <f aca="false">VLOOKUP(I71,DDEPM_USERS,2,FALSE())</f>
        <v>#N/A</v>
      </c>
      <c r="B71" s="173" t="e">
        <f aca="false">VLOOKUP(T71,DELIV_CONV,2,FALSE())</f>
        <v>#N/A</v>
      </c>
      <c r="C71" s="174" t="n">
        <f aca="false">S71-R71+1</f>
        <v>1</v>
      </c>
      <c r="D71" s="175" t="e">
        <f aca="false">Y71*B71*C71</f>
        <v>#N/A</v>
      </c>
      <c r="E71" s="172" t="e">
        <f aca="false">D71*Z71</f>
        <v>#N/A</v>
      </c>
      <c r="F71" s="153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80"/>
      <c r="S71" s="180"/>
      <c r="T71" s="154"/>
      <c r="U71" s="154"/>
      <c r="V71" s="156"/>
      <c r="W71" s="154"/>
      <c r="X71" s="154"/>
      <c r="Y71" s="154"/>
      <c r="Z71" s="154"/>
      <c r="AA71" s="154"/>
    </row>
    <row r="72" customFormat="false" ht="12.75" hidden="false" customHeight="false" outlineLevel="0" collapsed="false">
      <c r="A72" s="172" t="e">
        <f aca="false">VLOOKUP(I72,DDEPM_USERS,2,FALSE())</f>
        <v>#N/A</v>
      </c>
      <c r="B72" s="173" t="e">
        <f aca="false">VLOOKUP(T72,DELIV_CONV,2,FALSE())</f>
        <v>#N/A</v>
      </c>
      <c r="C72" s="174" t="n">
        <f aca="false">S72-R72+1</f>
        <v>1</v>
      </c>
      <c r="D72" s="175" t="e">
        <f aca="false">Y72*B72*C72</f>
        <v>#N/A</v>
      </c>
      <c r="E72" s="172" t="e">
        <f aca="false">D72*Z72</f>
        <v>#N/A</v>
      </c>
      <c r="F72" s="157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79"/>
      <c r="S72" s="179"/>
      <c r="T72" s="158"/>
      <c r="U72" s="158"/>
      <c r="V72" s="159"/>
      <c r="W72" s="158"/>
      <c r="X72" s="158"/>
      <c r="Y72" s="158"/>
      <c r="Z72" s="158"/>
      <c r="AA72" s="158"/>
    </row>
    <row r="73" customFormat="false" ht="12.75" hidden="false" customHeight="false" outlineLevel="0" collapsed="false">
      <c r="A73" s="172" t="e">
        <f aca="false">VLOOKUP(I73,DDEPM_USERS,2,FALSE())</f>
        <v>#N/A</v>
      </c>
      <c r="B73" s="173" t="e">
        <f aca="false">VLOOKUP(T73,DELIV_CONV,2,FALSE())</f>
        <v>#N/A</v>
      </c>
      <c r="C73" s="174" t="n">
        <f aca="false">S73-R73+1</f>
        <v>1</v>
      </c>
      <c r="D73" s="175" t="e">
        <f aca="false">Y73*B73*C73</f>
        <v>#N/A</v>
      </c>
      <c r="E73" s="172" t="e">
        <f aca="false">D73*Z73</f>
        <v>#N/A</v>
      </c>
      <c r="F73" s="153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80"/>
      <c r="S73" s="180"/>
      <c r="T73" s="154"/>
      <c r="U73" s="154"/>
      <c r="V73" s="156"/>
      <c r="W73" s="154"/>
      <c r="X73" s="154"/>
      <c r="Y73" s="154"/>
      <c r="Z73" s="154"/>
      <c r="AA73" s="154"/>
    </row>
    <row r="74" customFormat="false" ht="12.75" hidden="false" customHeight="false" outlineLevel="0" collapsed="false">
      <c r="A74" s="172" t="e">
        <f aca="false">VLOOKUP(I74,DDEPM_USERS,2,FALSE())</f>
        <v>#N/A</v>
      </c>
      <c r="B74" s="173" t="e">
        <f aca="false">VLOOKUP(T74,DELIV_CONV,2,FALSE())</f>
        <v>#N/A</v>
      </c>
      <c r="C74" s="174" t="n">
        <f aca="false">S74-R74+1</f>
        <v>1</v>
      </c>
      <c r="D74" s="175" t="e">
        <f aca="false">Y74*B74*C74</f>
        <v>#N/A</v>
      </c>
      <c r="E74" s="172" t="e">
        <f aca="false">D74*Z74</f>
        <v>#N/A</v>
      </c>
      <c r="F74" s="157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79"/>
      <c r="S74" s="179"/>
      <c r="T74" s="158"/>
      <c r="U74" s="158"/>
      <c r="V74" s="159"/>
      <c r="W74" s="158"/>
      <c r="X74" s="158"/>
      <c r="Y74" s="158"/>
      <c r="Z74" s="158"/>
      <c r="AA74" s="158"/>
    </row>
    <row r="75" customFormat="false" ht="12.75" hidden="false" customHeight="false" outlineLevel="0" collapsed="false">
      <c r="A75" s="172" t="e">
        <f aca="false">VLOOKUP(I75,DDEPM_USERS,2,FALSE())</f>
        <v>#N/A</v>
      </c>
      <c r="B75" s="173" t="e">
        <f aca="false">VLOOKUP(T75,DELIV_CONV,2,FALSE())</f>
        <v>#N/A</v>
      </c>
      <c r="C75" s="174" t="n">
        <f aca="false">S75-R75+1</f>
        <v>1</v>
      </c>
      <c r="D75" s="175" t="e">
        <f aca="false">Y75*B75*C75</f>
        <v>#N/A</v>
      </c>
      <c r="E75" s="172" t="e">
        <f aca="false">D75*Z75</f>
        <v>#N/A</v>
      </c>
      <c r="F75" s="153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80"/>
      <c r="S75" s="180"/>
      <c r="T75" s="154"/>
      <c r="U75" s="154"/>
      <c r="V75" s="156"/>
      <c r="W75" s="154"/>
      <c r="X75" s="154"/>
      <c r="Y75" s="154"/>
      <c r="Z75" s="154"/>
      <c r="AA75" s="154"/>
    </row>
    <row r="76" customFormat="false" ht="12.75" hidden="false" customHeight="false" outlineLevel="0" collapsed="false">
      <c r="A76" s="172" t="e">
        <f aca="false">VLOOKUP(I76,DDEPM_USERS,2,FALSE())</f>
        <v>#N/A</v>
      </c>
      <c r="B76" s="173" t="e">
        <f aca="false">VLOOKUP(T76,DELIV_CONV,2,FALSE())</f>
        <v>#N/A</v>
      </c>
      <c r="C76" s="174" t="n">
        <f aca="false">S76-R76+1</f>
        <v>1</v>
      </c>
      <c r="D76" s="175" t="e">
        <f aca="false">Y76*B76*C76</f>
        <v>#N/A</v>
      </c>
      <c r="E76" s="172" t="e">
        <f aca="false">D76*Z76</f>
        <v>#N/A</v>
      </c>
      <c r="F76" s="157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79"/>
      <c r="S76" s="179"/>
      <c r="T76" s="158"/>
      <c r="U76" s="158"/>
      <c r="V76" s="159"/>
      <c r="W76" s="158"/>
      <c r="X76" s="158"/>
      <c r="Y76" s="158"/>
      <c r="Z76" s="158"/>
      <c r="AA76" s="158"/>
    </row>
    <row r="77" customFormat="false" ht="12.75" hidden="false" customHeight="false" outlineLevel="0" collapsed="false">
      <c r="A77" s="172" t="e">
        <f aca="false">VLOOKUP(I77,DDEPM_USERS,2,FALSE())</f>
        <v>#N/A</v>
      </c>
      <c r="B77" s="173" t="e">
        <f aca="false">VLOOKUP(T77,DELIV_CONV,2,FALSE())</f>
        <v>#N/A</v>
      </c>
      <c r="C77" s="174" t="n">
        <f aca="false">S77-R77+1</f>
        <v>1</v>
      </c>
      <c r="D77" s="175" t="e">
        <f aca="false">Y77*B77*C77</f>
        <v>#N/A</v>
      </c>
      <c r="E77" s="172" t="e">
        <f aca="false">D77*Z77</f>
        <v>#N/A</v>
      </c>
      <c r="F77" s="153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80"/>
      <c r="S77" s="180"/>
      <c r="T77" s="154"/>
      <c r="U77" s="154"/>
      <c r="V77" s="156"/>
      <c r="W77" s="154"/>
      <c r="X77" s="154"/>
      <c r="Y77" s="154"/>
      <c r="Z77" s="154"/>
      <c r="AA77" s="154"/>
    </row>
    <row r="78" customFormat="false" ht="12.75" hidden="false" customHeight="false" outlineLevel="0" collapsed="false">
      <c r="A78" s="172" t="e">
        <f aca="false">VLOOKUP(I78,DDEPM_USERS,2,FALSE())</f>
        <v>#N/A</v>
      </c>
      <c r="B78" s="173" t="e">
        <f aca="false">VLOOKUP(T78,DELIV_CONV,2,FALSE())</f>
        <v>#N/A</v>
      </c>
      <c r="C78" s="174" t="n">
        <f aca="false">S78-R78+1</f>
        <v>1</v>
      </c>
      <c r="D78" s="175" t="e">
        <f aca="false">Y78*B78*C78</f>
        <v>#N/A</v>
      </c>
      <c r="E78" s="172" t="e">
        <f aca="false">D78*Z78</f>
        <v>#N/A</v>
      </c>
      <c r="F78" s="157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79"/>
      <c r="S78" s="179"/>
      <c r="T78" s="158"/>
      <c r="U78" s="158"/>
      <c r="V78" s="159"/>
      <c r="W78" s="158"/>
      <c r="X78" s="158"/>
      <c r="Y78" s="158"/>
      <c r="Z78" s="158"/>
      <c r="AA78" s="158"/>
    </row>
    <row r="79" customFormat="false" ht="12.75" hidden="false" customHeight="false" outlineLevel="0" collapsed="false">
      <c r="A79" s="172" t="e">
        <f aca="false">VLOOKUP(I79,DDEPM_USERS,2,FALSE())</f>
        <v>#N/A</v>
      </c>
      <c r="B79" s="173" t="e">
        <f aca="false">VLOOKUP(T79,DELIV_CONV,2,FALSE())</f>
        <v>#N/A</v>
      </c>
      <c r="C79" s="174" t="n">
        <f aca="false">S79-R79+1</f>
        <v>1</v>
      </c>
      <c r="D79" s="175" t="e">
        <f aca="false">Y79*B79*C79</f>
        <v>#N/A</v>
      </c>
      <c r="E79" s="172" t="e">
        <f aca="false">D79*Z79</f>
        <v>#N/A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80"/>
      <c r="S79" s="180"/>
      <c r="T79" s="154"/>
      <c r="U79" s="154"/>
      <c r="V79" s="156"/>
      <c r="W79" s="154"/>
      <c r="X79" s="154"/>
      <c r="Y79" s="154"/>
      <c r="Z79" s="154"/>
      <c r="AA79" s="154"/>
    </row>
    <row r="80" customFormat="false" ht="12.75" hidden="false" customHeight="false" outlineLevel="0" collapsed="false">
      <c r="A80" s="172" t="e">
        <f aca="false">VLOOKUP(I80,DDEPM_USERS,2,FALSE())</f>
        <v>#N/A</v>
      </c>
      <c r="B80" s="173" t="e">
        <f aca="false">VLOOKUP(T80,DELIV_CONV,2,FALSE())</f>
        <v>#N/A</v>
      </c>
      <c r="C80" s="174" t="n">
        <f aca="false">S80-R80+1</f>
        <v>1</v>
      </c>
      <c r="D80" s="175" t="e">
        <f aca="false">Y80*B80*C80</f>
        <v>#N/A</v>
      </c>
      <c r="E80" s="172" t="e">
        <f aca="false">D80*Z80</f>
        <v>#N/A</v>
      </c>
      <c r="F80" s="157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79"/>
      <c r="S80" s="179"/>
      <c r="T80" s="158"/>
      <c r="U80" s="158"/>
      <c r="V80" s="159"/>
      <c r="W80" s="158"/>
      <c r="X80" s="158"/>
      <c r="Y80" s="158"/>
      <c r="Z80" s="158"/>
      <c r="AA80" s="158"/>
    </row>
    <row r="81" customFormat="false" ht="12.75" hidden="false" customHeight="false" outlineLevel="0" collapsed="false">
      <c r="A81" s="172" t="e">
        <f aca="false">VLOOKUP(I81,DDEPM_USERS,2,FALSE())</f>
        <v>#N/A</v>
      </c>
      <c r="B81" s="173" t="e">
        <f aca="false">VLOOKUP(T81,DELIV_CONV,2,FALSE())</f>
        <v>#N/A</v>
      </c>
      <c r="C81" s="174" t="n">
        <f aca="false">S81-R81+1</f>
        <v>1</v>
      </c>
      <c r="D81" s="175" t="e">
        <f aca="false">Y81*B81*C81</f>
        <v>#N/A</v>
      </c>
      <c r="E81" s="172" t="e">
        <f aca="false">D81*Z81</f>
        <v>#N/A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80"/>
      <c r="S81" s="180"/>
      <c r="T81" s="154"/>
      <c r="U81" s="154"/>
      <c r="V81" s="156"/>
      <c r="W81" s="154"/>
      <c r="X81" s="154"/>
      <c r="Y81" s="154"/>
      <c r="Z81" s="154"/>
      <c r="AA81" s="154"/>
    </row>
    <row r="82" customFormat="false" ht="12.75" hidden="false" customHeight="false" outlineLevel="0" collapsed="false">
      <c r="A82" s="172" t="e">
        <f aca="false">VLOOKUP(I82,DDEPM_USERS,2,FALSE())</f>
        <v>#N/A</v>
      </c>
      <c r="B82" s="173" t="e">
        <f aca="false">VLOOKUP(T82,DELIV_CONV,2,FALSE())</f>
        <v>#N/A</v>
      </c>
      <c r="C82" s="174" t="n">
        <f aca="false">S82-R82+1</f>
        <v>1</v>
      </c>
      <c r="D82" s="175" t="e">
        <f aca="false">Y82*B82*C82</f>
        <v>#N/A</v>
      </c>
      <c r="E82" s="172" t="e">
        <f aca="false">D82*Z82</f>
        <v>#N/A</v>
      </c>
      <c r="F82" s="157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79"/>
      <c r="S82" s="179"/>
      <c r="T82" s="158"/>
      <c r="U82" s="158"/>
      <c r="V82" s="159"/>
      <c r="W82" s="158"/>
      <c r="X82" s="158"/>
      <c r="Y82" s="158"/>
      <c r="Z82" s="158"/>
      <c r="AA82" s="158"/>
    </row>
    <row r="83" customFormat="false" ht="12.75" hidden="false" customHeight="false" outlineLevel="0" collapsed="false">
      <c r="A83" s="172" t="e">
        <f aca="false">VLOOKUP(I83,DDEPM_USERS,2,FALSE())</f>
        <v>#N/A</v>
      </c>
      <c r="B83" s="173" t="e">
        <f aca="false">VLOOKUP(T83,DELIV_CONV,2,FALSE())</f>
        <v>#N/A</v>
      </c>
      <c r="C83" s="174" t="n">
        <f aca="false">S83-R83+1</f>
        <v>1</v>
      </c>
      <c r="D83" s="175" t="e">
        <f aca="false">Y83*B83*C83</f>
        <v>#N/A</v>
      </c>
      <c r="E83" s="172" t="e">
        <f aca="false">D83*Z83</f>
        <v>#N/A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80"/>
      <c r="S83" s="180"/>
      <c r="T83" s="154"/>
      <c r="U83" s="154"/>
      <c r="V83" s="156"/>
      <c r="W83" s="154"/>
      <c r="X83" s="154"/>
      <c r="Y83" s="154"/>
      <c r="Z83" s="154"/>
      <c r="AA83" s="154"/>
    </row>
    <row r="84" customFormat="false" ht="12.75" hidden="false" customHeight="false" outlineLevel="0" collapsed="false">
      <c r="A84" s="172" t="e">
        <f aca="false">VLOOKUP(I84,DDEPM_USERS,2,FALSE())</f>
        <v>#N/A</v>
      </c>
      <c r="B84" s="173" t="e">
        <f aca="false">VLOOKUP(T84,DELIV_CONV,2,FALSE())</f>
        <v>#N/A</v>
      </c>
      <c r="C84" s="174" t="n">
        <f aca="false">S84-R84+1</f>
        <v>1</v>
      </c>
      <c r="D84" s="175" t="e">
        <f aca="false">Y84*B84*C84</f>
        <v>#N/A</v>
      </c>
      <c r="E84" s="172" t="e">
        <f aca="false">D84*Z84</f>
        <v>#N/A</v>
      </c>
      <c r="F84" s="157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79"/>
      <c r="S84" s="179"/>
      <c r="T84" s="158"/>
      <c r="U84" s="158"/>
      <c r="V84" s="159"/>
      <c r="W84" s="158"/>
      <c r="X84" s="158"/>
      <c r="Y84" s="158"/>
      <c r="Z84" s="158"/>
      <c r="AA84" s="158"/>
    </row>
    <row r="85" customFormat="false" ht="12.75" hidden="false" customHeight="false" outlineLevel="0" collapsed="false">
      <c r="A85" s="172" t="e">
        <f aca="false">VLOOKUP(I85,DDEPM_USERS,2,FALSE())</f>
        <v>#N/A</v>
      </c>
      <c r="B85" s="173" t="e">
        <f aca="false">VLOOKUP(T85,DELIV_CONV,2,FALSE())</f>
        <v>#N/A</v>
      </c>
      <c r="C85" s="174" t="n">
        <f aca="false">S85-R85+1</f>
        <v>1</v>
      </c>
      <c r="D85" s="175" t="e">
        <f aca="false">Y85*B85*C85</f>
        <v>#N/A</v>
      </c>
      <c r="E85" s="172" t="e">
        <f aca="false">D85*Z85</f>
        <v>#N/A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80"/>
      <c r="S85" s="180"/>
      <c r="T85" s="154"/>
      <c r="U85" s="154"/>
      <c r="V85" s="156"/>
      <c r="W85" s="154"/>
      <c r="X85" s="154"/>
      <c r="Y85" s="154"/>
      <c r="Z85" s="154"/>
      <c r="AA85" s="154"/>
    </row>
    <row r="86" customFormat="false" ht="12.75" hidden="false" customHeight="false" outlineLevel="0" collapsed="false">
      <c r="A86" s="172" t="e">
        <f aca="false">VLOOKUP(I86,DDEPM_USERS,2,FALSE())</f>
        <v>#N/A</v>
      </c>
      <c r="B86" s="173" t="e">
        <f aca="false">VLOOKUP(T86,DELIV_CONV,2,FALSE())</f>
        <v>#N/A</v>
      </c>
      <c r="C86" s="174" t="n">
        <f aca="false">S86-R86+1</f>
        <v>1</v>
      </c>
      <c r="D86" s="175" t="e">
        <f aca="false">Y86*B86*C86</f>
        <v>#N/A</v>
      </c>
      <c r="E86" s="172" t="e">
        <f aca="false">D86*Z86</f>
        <v>#N/A</v>
      </c>
      <c r="F86" s="157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79"/>
      <c r="S86" s="179"/>
      <c r="T86" s="158"/>
      <c r="U86" s="158"/>
      <c r="V86" s="159"/>
      <c r="W86" s="158"/>
      <c r="X86" s="158"/>
      <c r="Y86" s="158"/>
      <c r="Z86" s="158"/>
      <c r="AA86" s="158"/>
    </row>
    <row r="87" customFormat="false" ht="12.75" hidden="false" customHeight="false" outlineLevel="0" collapsed="false">
      <c r="A87" s="172" t="e">
        <f aca="false">VLOOKUP(I87,DDEPM_USERS,2,FALSE())</f>
        <v>#N/A</v>
      </c>
      <c r="B87" s="173" t="e">
        <f aca="false">VLOOKUP(T87,DELIV_CONV,2,FALSE())</f>
        <v>#N/A</v>
      </c>
      <c r="C87" s="174" t="n">
        <f aca="false">S87-R87+1</f>
        <v>1</v>
      </c>
      <c r="D87" s="175" t="e">
        <f aca="false">Y87*B87*C87</f>
        <v>#N/A</v>
      </c>
      <c r="E87" s="172" t="e">
        <f aca="false">D87*Z87</f>
        <v>#N/A</v>
      </c>
      <c r="F87" s="153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80"/>
      <c r="S87" s="180"/>
      <c r="T87" s="154"/>
      <c r="U87" s="154"/>
      <c r="V87" s="156"/>
      <c r="W87" s="154"/>
      <c r="X87" s="154"/>
      <c r="Y87" s="154"/>
      <c r="Z87" s="154"/>
      <c r="AA87" s="154"/>
    </row>
    <row r="88" customFormat="false" ht="12.75" hidden="false" customHeight="false" outlineLevel="0" collapsed="false">
      <c r="A88" s="172" t="e">
        <f aca="false">VLOOKUP(I88,DDEPM_USERS,2,FALSE())</f>
        <v>#N/A</v>
      </c>
      <c r="B88" s="173" t="e">
        <f aca="false">VLOOKUP(T88,DELIV_CONV,2,FALSE())</f>
        <v>#N/A</v>
      </c>
      <c r="C88" s="174" t="n">
        <f aca="false">S88-R88+1</f>
        <v>1</v>
      </c>
      <c r="D88" s="175" t="e">
        <f aca="false">Y88*B88*C88</f>
        <v>#N/A</v>
      </c>
      <c r="E88" s="172" t="e">
        <f aca="false">D88*Z88</f>
        <v>#N/A</v>
      </c>
      <c r="F88" s="157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79"/>
      <c r="S88" s="179"/>
      <c r="T88" s="158"/>
      <c r="U88" s="158"/>
      <c r="V88" s="159"/>
      <c r="W88" s="158"/>
      <c r="X88" s="158"/>
      <c r="Y88" s="158"/>
      <c r="Z88" s="158"/>
      <c r="AA88" s="158"/>
    </row>
    <row r="89" customFormat="false" ht="12.75" hidden="false" customHeight="false" outlineLevel="0" collapsed="false">
      <c r="A89" s="172" t="e">
        <f aca="false">VLOOKUP(I89,DDEPM_USERS,2,FALSE())</f>
        <v>#N/A</v>
      </c>
      <c r="B89" s="173" t="e">
        <f aca="false">VLOOKUP(T89,DELIV_CONV,2,FALSE())</f>
        <v>#N/A</v>
      </c>
      <c r="C89" s="174" t="n">
        <f aca="false">S89-R89+1</f>
        <v>1</v>
      </c>
      <c r="D89" s="175" t="e">
        <f aca="false">Y89*B89*C89</f>
        <v>#N/A</v>
      </c>
      <c r="E89" s="172" t="e">
        <f aca="false">D89*Z89</f>
        <v>#N/A</v>
      </c>
      <c r="F89" s="153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80"/>
      <c r="S89" s="180"/>
      <c r="T89" s="154"/>
      <c r="U89" s="154"/>
      <c r="V89" s="156"/>
      <c r="W89" s="154"/>
      <c r="X89" s="154"/>
      <c r="Y89" s="154"/>
      <c r="Z89" s="154"/>
      <c r="AA89" s="154"/>
    </row>
    <row r="90" customFormat="false" ht="12.75" hidden="false" customHeight="false" outlineLevel="0" collapsed="false">
      <c r="A90" s="172" t="e">
        <f aca="false">VLOOKUP(I90,DDEPM_USERS,2,FALSE())</f>
        <v>#N/A</v>
      </c>
      <c r="B90" s="173" t="e">
        <f aca="false">VLOOKUP(T90,DELIV_CONV,2,FALSE())</f>
        <v>#N/A</v>
      </c>
      <c r="C90" s="174" t="n">
        <f aca="false">S90-R90+1</f>
        <v>1</v>
      </c>
      <c r="D90" s="175" t="e">
        <f aca="false">Y90*B90*C90</f>
        <v>#N/A</v>
      </c>
      <c r="E90" s="172" t="e">
        <f aca="false">D90*Z90</f>
        <v>#N/A</v>
      </c>
      <c r="F90" s="157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79"/>
      <c r="S90" s="179"/>
      <c r="T90" s="158"/>
      <c r="U90" s="158"/>
      <c r="V90" s="159"/>
      <c r="W90" s="158"/>
      <c r="X90" s="158"/>
      <c r="Y90" s="158"/>
      <c r="Z90" s="158"/>
      <c r="AA90" s="158"/>
    </row>
    <row r="91" customFormat="false" ht="12.75" hidden="false" customHeight="false" outlineLevel="0" collapsed="false">
      <c r="A91" s="172" t="e">
        <f aca="false">VLOOKUP(I91,DDEPM_USERS,2,FALSE())</f>
        <v>#N/A</v>
      </c>
      <c r="B91" s="173" t="e">
        <f aca="false">VLOOKUP(T91,DELIV_CONV,2,FALSE())</f>
        <v>#N/A</v>
      </c>
      <c r="C91" s="174" t="n">
        <f aca="false">S91-R91+1</f>
        <v>1</v>
      </c>
      <c r="D91" s="175" t="e">
        <f aca="false">Y91*B91*C91</f>
        <v>#N/A</v>
      </c>
      <c r="E91" s="172" t="e">
        <f aca="false">D91*Z91</f>
        <v>#N/A</v>
      </c>
      <c r="F91" s="153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80"/>
      <c r="S91" s="180"/>
      <c r="T91" s="154"/>
      <c r="U91" s="154"/>
      <c r="V91" s="156"/>
      <c r="W91" s="154"/>
      <c r="X91" s="154"/>
      <c r="Y91" s="154"/>
      <c r="Z91" s="154"/>
      <c r="AA91" s="154"/>
    </row>
    <row r="92" customFormat="false" ht="12.75" hidden="false" customHeight="false" outlineLevel="0" collapsed="false">
      <c r="A92" s="172" t="e">
        <f aca="false">VLOOKUP(I92,DDEPM_USERS,2,FALSE())</f>
        <v>#N/A</v>
      </c>
      <c r="B92" s="173" t="e">
        <f aca="false">VLOOKUP(T92,DELIV_CONV,2,FALSE())</f>
        <v>#N/A</v>
      </c>
      <c r="C92" s="174" t="n">
        <f aca="false">S92-R92+1</f>
        <v>1</v>
      </c>
      <c r="D92" s="175" t="e">
        <f aca="false">Y92*B92*C92</f>
        <v>#N/A</v>
      </c>
      <c r="E92" s="172" t="e">
        <f aca="false">D92*Z92</f>
        <v>#N/A</v>
      </c>
      <c r="F92" s="157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79"/>
      <c r="S92" s="179"/>
      <c r="T92" s="158"/>
      <c r="U92" s="158"/>
      <c r="V92" s="159"/>
      <c r="W92" s="158"/>
      <c r="X92" s="158"/>
      <c r="Y92" s="158"/>
      <c r="Z92" s="158"/>
      <c r="AA92" s="158"/>
    </row>
    <row r="93" customFormat="false" ht="12.75" hidden="false" customHeight="false" outlineLevel="0" collapsed="false">
      <c r="A93" s="172" t="e">
        <f aca="false">VLOOKUP(I93,DDEPM_USERS,2,FALSE())</f>
        <v>#N/A</v>
      </c>
      <c r="B93" s="173" t="e">
        <f aca="false">VLOOKUP(T93,DELIV_CONV,2,FALSE())</f>
        <v>#N/A</v>
      </c>
      <c r="C93" s="174" t="n">
        <f aca="false">S93-R93+1</f>
        <v>1</v>
      </c>
      <c r="D93" s="175" t="e">
        <f aca="false">Y93*B93*C93</f>
        <v>#N/A</v>
      </c>
      <c r="E93" s="172" t="e">
        <f aca="false">D93*Z93</f>
        <v>#N/A</v>
      </c>
      <c r="F93" s="153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80"/>
      <c r="S93" s="180"/>
      <c r="T93" s="154"/>
      <c r="U93" s="154"/>
      <c r="V93" s="156"/>
      <c r="W93" s="154"/>
      <c r="X93" s="154"/>
      <c r="Y93" s="154"/>
      <c r="Z93" s="154"/>
      <c r="AA93" s="154"/>
    </row>
    <row r="94" customFormat="false" ht="12.75" hidden="false" customHeight="false" outlineLevel="0" collapsed="false">
      <c r="A94" s="172" t="e">
        <f aca="false">VLOOKUP(I94,DDEPM_USERS,2,FALSE())</f>
        <v>#N/A</v>
      </c>
      <c r="B94" s="173" t="e">
        <f aca="false">VLOOKUP(T94,DELIV_CONV,2,FALSE())</f>
        <v>#N/A</v>
      </c>
      <c r="C94" s="174" t="n">
        <f aca="false">S94-R94+1</f>
        <v>1</v>
      </c>
      <c r="D94" s="175" t="e">
        <f aca="false">Y94*B94*C94</f>
        <v>#N/A</v>
      </c>
      <c r="E94" s="172" t="e">
        <f aca="false">D94*Z94</f>
        <v>#N/A</v>
      </c>
      <c r="F94" s="157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79"/>
      <c r="S94" s="179"/>
      <c r="T94" s="158"/>
      <c r="U94" s="158"/>
      <c r="V94" s="159"/>
      <c r="W94" s="158"/>
      <c r="X94" s="158"/>
      <c r="Y94" s="158"/>
      <c r="Z94" s="158"/>
      <c r="AA94" s="158"/>
    </row>
    <row r="95" customFormat="false" ht="12.75" hidden="false" customHeight="false" outlineLevel="0" collapsed="false">
      <c r="A95" s="172" t="e">
        <f aca="false">VLOOKUP(I95,DDEPM_USERS,2,FALSE())</f>
        <v>#N/A</v>
      </c>
      <c r="B95" s="173" t="e">
        <f aca="false">VLOOKUP(T95,DELIV_CONV,2,FALSE())</f>
        <v>#N/A</v>
      </c>
      <c r="C95" s="174" t="n">
        <f aca="false">S95-R95+1</f>
        <v>1</v>
      </c>
      <c r="D95" s="175" t="e">
        <f aca="false">Y95*B95*C95</f>
        <v>#N/A</v>
      </c>
      <c r="E95" s="172" t="e">
        <f aca="false">D95*Z95</f>
        <v>#N/A</v>
      </c>
      <c r="F95" s="153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80"/>
      <c r="S95" s="180"/>
      <c r="T95" s="154"/>
      <c r="U95" s="154"/>
      <c r="V95" s="156"/>
      <c r="W95" s="154"/>
      <c r="X95" s="154"/>
      <c r="Y95" s="154"/>
      <c r="Z95" s="154"/>
      <c r="AA95" s="154"/>
    </row>
    <row r="96" customFormat="false" ht="12.75" hidden="false" customHeight="false" outlineLevel="0" collapsed="false">
      <c r="A96" s="172" t="e">
        <f aca="false">VLOOKUP(I96,DDEPM_USERS,2,FALSE())</f>
        <v>#N/A</v>
      </c>
      <c r="B96" s="173" t="e">
        <f aca="false">VLOOKUP(T96,DELIV_CONV,2,FALSE())</f>
        <v>#N/A</v>
      </c>
      <c r="C96" s="174" t="n">
        <f aca="false">S96-R96+1</f>
        <v>1</v>
      </c>
      <c r="D96" s="175" t="e">
        <f aca="false">Y96*B96*C96</f>
        <v>#N/A</v>
      </c>
      <c r="E96" s="172" t="e">
        <f aca="false">D96*Z96</f>
        <v>#N/A</v>
      </c>
      <c r="F96" s="157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79"/>
      <c r="S96" s="179"/>
      <c r="T96" s="158"/>
      <c r="U96" s="158"/>
      <c r="V96" s="159"/>
      <c r="W96" s="158"/>
      <c r="X96" s="158"/>
      <c r="Y96" s="158"/>
      <c r="Z96" s="158"/>
      <c r="AA96" s="158"/>
    </row>
    <row r="97" customFormat="false" ht="12.75" hidden="false" customHeight="false" outlineLevel="0" collapsed="false">
      <c r="A97" s="172" t="e">
        <f aca="false">VLOOKUP(I97,DDEPM_USERS,2,FALSE())</f>
        <v>#N/A</v>
      </c>
      <c r="B97" s="173" t="e">
        <f aca="false">VLOOKUP(T97,DELIV_CONV,2,FALSE())</f>
        <v>#N/A</v>
      </c>
      <c r="C97" s="174" t="n">
        <f aca="false">S97-R97+1</f>
        <v>1</v>
      </c>
      <c r="D97" s="175" t="e">
        <f aca="false">Y97*B97*C97</f>
        <v>#N/A</v>
      </c>
      <c r="E97" s="172" t="e">
        <f aca="false">D97*Z97</f>
        <v>#N/A</v>
      </c>
      <c r="F97" s="153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80"/>
      <c r="S97" s="180"/>
      <c r="T97" s="154"/>
      <c r="U97" s="154"/>
      <c r="V97" s="156"/>
      <c r="W97" s="154"/>
      <c r="X97" s="154"/>
      <c r="Y97" s="154"/>
      <c r="Z97" s="154"/>
      <c r="AA97" s="154"/>
    </row>
    <row r="98" customFormat="false" ht="12.75" hidden="false" customHeight="false" outlineLevel="0" collapsed="false">
      <c r="A98" s="172" t="e">
        <f aca="false">VLOOKUP(I98,DDEPM_USERS,2,FALSE())</f>
        <v>#N/A</v>
      </c>
      <c r="B98" s="173" t="e">
        <f aca="false">VLOOKUP(T98,DELIV_CONV,2,FALSE())</f>
        <v>#N/A</v>
      </c>
      <c r="C98" s="174" t="n">
        <f aca="false">S98-R98+1</f>
        <v>1</v>
      </c>
      <c r="D98" s="175" t="e">
        <f aca="false">Y98*B98*C98</f>
        <v>#N/A</v>
      </c>
      <c r="E98" s="172" t="e">
        <f aca="false">D98*Z98</f>
        <v>#N/A</v>
      </c>
      <c r="F98" s="157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79"/>
      <c r="S98" s="179"/>
      <c r="T98" s="158"/>
      <c r="U98" s="158"/>
      <c r="V98" s="159"/>
      <c r="W98" s="158"/>
      <c r="X98" s="158"/>
      <c r="Y98" s="158"/>
      <c r="Z98" s="158"/>
      <c r="AA98" s="158"/>
    </row>
    <row r="99" customFormat="false" ht="12.75" hidden="false" customHeight="false" outlineLevel="0" collapsed="false">
      <c r="A99" s="172" t="e">
        <f aca="false">VLOOKUP(I99,DDEPM_USERS,2,FALSE())</f>
        <v>#N/A</v>
      </c>
      <c r="B99" s="173" t="e">
        <f aca="false">VLOOKUP(T99,DELIV_CONV,2,FALSE())</f>
        <v>#N/A</v>
      </c>
      <c r="C99" s="174" t="n">
        <f aca="false">S99-R99+1</f>
        <v>1</v>
      </c>
      <c r="D99" s="175" t="e">
        <f aca="false">Y99*B99*C99</f>
        <v>#N/A</v>
      </c>
      <c r="E99" s="172" t="e">
        <f aca="false">D99*Z99</f>
        <v>#N/A</v>
      </c>
      <c r="F99" s="153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80"/>
      <c r="S99" s="180"/>
      <c r="T99" s="154"/>
      <c r="U99" s="154"/>
      <c r="V99" s="156"/>
      <c r="W99" s="154"/>
      <c r="X99" s="154"/>
      <c r="Y99" s="154"/>
      <c r="Z99" s="154"/>
      <c r="AA99" s="154"/>
    </row>
    <row r="100" customFormat="false" ht="12.75" hidden="false" customHeight="false" outlineLevel="0" collapsed="false">
      <c r="A100" s="172" t="e">
        <f aca="false">VLOOKUP(I100,DDEPM_USERS,2,FALSE())</f>
        <v>#N/A</v>
      </c>
      <c r="B100" s="173" t="e">
        <f aca="false">VLOOKUP(T100,DELIV_CONV,2,FALSE())</f>
        <v>#N/A</v>
      </c>
      <c r="C100" s="174" t="n">
        <f aca="false">S100-R100+1</f>
        <v>1</v>
      </c>
      <c r="D100" s="175" t="e">
        <f aca="false">Y100*B100*C100</f>
        <v>#N/A</v>
      </c>
      <c r="E100" s="172" t="e">
        <f aca="false">D100*Z100</f>
        <v>#N/A</v>
      </c>
      <c r="F100" s="157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79"/>
      <c r="S100" s="179"/>
      <c r="T100" s="158"/>
      <c r="U100" s="158"/>
      <c r="V100" s="159"/>
      <c r="W100" s="158"/>
      <c r="X100" s="158"/>
      <c r="Y100" s="158"/>
      <c r="Z100" s="158"/>
      <c r="AA100" s="158"/>
    </row>
    <row r="101" customFormat="false" ht="12.75" hidden="false" customHeight="false" outlineLevel="0" collapsed="false">
      <c r="A101" s="172" t="e">
        <f aca="false">VLOOKUP(I101,DDEPM_USERS,2,FALSE())</f>
        <v>#N/A</v>
      </c>
      <c r="B101" s="173" t="e">
        <f aca="false">VLOOKUP(T101,DELIV_CONV,2,FALSE())</f>
        <v>#N/A</v>
      </c>
      <c r="C101" s="174" t="n">
        <f aca="false">S101-R101+1</f>
        <v>1</v>
      </c>
      <c r="D101" s="175" t="e">
        <f aca="false">Y101*B101*C101</f>
        <v>#N/A</v>
      </c>
      <c r="E101" s="172" t="e">
        <f aca="false">D101*Z101</f>
        <v>#N/A</v>
      </c>
      <c r="F101" s="153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80"/>
      <c r="S101" s="180"/>
      <c r="T101" s="154"/>
      <c r="U101" s="154"/>
      <c r="V101" s="156"/>
      <c r="W101" s="154"/>
      <c r="X101" s="154"/>
      <c r="Y101" s="154"/>
      <c r="Z101" s="154"/>
      <c r="AA101" s="154"/>
    </row>
    <row r="102" customFormat="false" ht="12.75" hidden="false" customHeight="false" outlineLevel="0" collapsed="false">
      <c r="A102" s="172" t="e">
        <f aca="false">VLOOKUP(I102,DDEPM_USERS,2,FALSE())</f>
        <v>#N/A</v>
      </c>
      <c r="B102" s="173" t="e">
        <f aca="false">VLOOKUP(T102,DELIV_CONV,2,FALSE())</f>
        <v>#N/A</v>
      </c>
      <c r="C102" s="174" t="n">
        <f aca="false">S102-R102+1</f>
        <v>1</v>
      </c>
      <c r="D102" s="175" t="e">
        <f aca="false">Y102*B102*C102</f>
        <v>#N/A</v>
      </c>
      <c r="E102" s="172" t="e">
        <f aca="false">D102*Z102</f>
        <v>#N/A</v>
      </c>
      <c r="F102" s="157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79"/>
      <c r="S102" s="179"/>
      <c r="T102" s="158"/>
      <c r="U102" s="158"/>
      <c r="V102" s="159"/>
      <c r="W102" s="158"/>
      <c r="X102" s="158"/>
      <c r="Y102" s="158"/>
      <c r="Z102" s="158"/>
      <c r="AA102" s="158"/>
    </row>
    <row r="103" customFormat="false" ht="12.75" hidden="false" customHeight="false" outlineLevel="0" collapsed="false">
      <c r="A103" s="172" t="e">
        <f aca="false">VLOOKUP(I103,DDEPM_USERS,2,FALSE())</f>
        <v>#N/A</v>
      </c>
      <c r="B103" s="173" t="e">
        <f aca="false">VLOOKUP(T103,DELIV_CONV,2,FALSE())</f>
        <v>#N/A</v>
      </c>
      <c r="C103" s="174" t="n">
        <f aca="false">S103-R103+1</f>
        <v>1</v>
      </c>
      <c r="D103" s="175" t="e">
        <f aca="false">Y103*B103*C103</f>
        <v>#N/A</v>
      </c>
      <c r="E103" s="172" t="e">
        <f aca="false">D103*Z103</f>
        <v>#N/A</v>
      </c>
      <c r="F103" s="153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80"/>
      <c r="S103" s="180"/>
      <c r="T103" s="154"/>
      <c r="U103" s="154"/>
      <c r="V103" s="156"/>
      <c r="W103" s="154"/>
      <c r="X103" s="154"/>
      <c r="Y103" s="154"/>
      <c r="Z103" s="154"/>
      <c r="AA103" s="154"/>
    </row>
    <row r="104" customFormat="false" ht="12.75" hidden="false" customHeight="false" outlineLevel="0" collapsed="false">
      <c r="A104" s="172" t="e">
        <f aca="false">VLOOKUP(I104,DDEPM_USERS,2,FALSE())</f>
        <v>#N/A</v>
      </c>
      <c r="B104" s="173" t="e">
        <f aca="false">VLOOKUP(T104,DELIV_CONV,2,FALSE())</f>
        <v>#N/A</v>
      </c>
      <c r="C104" s="174" t="n">
        <f aca="false">S104-R104+1</f>
        <v>1</v>
      </c>
      <c r="D104" s="175" t="e">
        <f aca="false">Y104*B104*C104</f>
        <v>#N/A</v>
      </c>
      <c r="E104" s="172" t="e">
        <f aca="false">D104*Z104</f>
        <v>#N/A</v>
      </c>
      <c r="F104" s="157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79"/>
      <c r="S104" s="179"/>
      <c r="T104" s="158"/>
      <c r="U104" s="158"/>
      <c r="V104" s="159"/>
      <c r="W104" s="158"/>
      <c r="X104" s="158"/>
      <c r="Y104" s="158"/>
      <c r="Z104" s="158"/>
      <c r="AA104" s="158"/>
    </row>
    <row r="105" customFormat="false" ht="12.75" hidden="false" customHeight="false" outlineLevel="0" collapsed="false">
      <c r="A105" s="172" t="e">
        <f aca="false">VLOOKUP(I105,DDEPM_USERS,2,FALSE())</f>
        <v>#N/A</v>
      </c>
      <c r="B105" s="173" t="e">
        <f aca="false">VLOOKUP(T105,DELIV_CONV,2,FALSE())</f>
        <v>#N/A</v>
      </c>
      <c r="C105" s="174" t="n">
        <f aca="false">S105-R105+1</f>
        <v>1</v>
      </c>
      <c r="D105" s="175" t="e">
        <f aca="false">Y105*B105*C105</f>
        <v>#N/A</v>
      </c>
      <c r="E105" s="172" t="e">
        <f aca="false">D105*Z105</f>
        <v>#N/A</v>
      </c>
      <c r="F105" s="153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80"/>
      <c r="S105" s="180"/>
      <c r="T105" s="154"/>
      <c r="U105" s="154"/>
      <c r="V105" s="156"/>
      <c r="W105" s="154"/>
      <c r="X105" s="154"/>
      <c r="Y105" s="154"/>
      <c r="Z105" s="154"/>
      <c r="AA105" s="154"/>
    </row>
    <row r="106" customFormat="false" ht="12.75" hidden="false" customHeight="false" outlineLevel="0" collapsed="false">
      <c r="A106" s="172" t="e">
        <f aca="false">VLOOKUP(I106,DDEPM_USERS,2,FALSE())</f>
        <v>#N/A</v>
      </c>
      <c r="B106" s="173" t="e">
        <f aca="false">VLOOKUP(T106,DELIV_CONV,2,FALSE())</f>
        <v>#N/A</v>
      </c>
      <c r="C106" s="174" t="n">
        <f aca="false">S106-R106+1</f>
        <v>1</v>
      </c>
      <c r="D106" s="175" t="e">
        <f aca="false">Y106*B106*C106</f>
        <v>#N/A</v>
      </c>
      <c r="E106" s="172" t="e">
        <f aca="false">D106*Z106</f>
        <v>#N/A</v>
      </c>
      <c r="F106" s="157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79"/>
      <c r="S106" s="179"/>
      <c r="T106" s="158"/>
      <c r="U106" s="158"/>
      <c r="V106" s="159"/>
      <c r="W106" s="158"/>
      <c r="X106" s="158"/>
      <c r="Y106" s="158"/>
      <c r="Z106" s="158"/>
      <c r="AA106" s="158"/>
    </row>
    <row r="107" customFormat="false" ht="12.75" hidden="false" customHeight="false" outlineLevel="0" collapsed="false">
      <c r="A107" s="172" t="e">
        <f aca="false">VLOOKUP(I107,DDEPM_USERS,2,FALSE())</f>
        <v>#N/A</v>
      </c>
      <c r="B107" s="173" t="e">
        <f aca="false">VLOOKUP(T107,DELIV_CONV,2,FALSE())</f>
        <v>#N/A</v>
      </c>
      <c r="C107" s="174" t="n">
        <f aca="false">S107-R107+1</f>
        <v>1</v>
      </c>
      <c r="D107" s="175" t="e">
        <f aca="false">Y107*B107*C107</f>
        <v>#N/A</v>
      </c>
      <c r="E107" s="172" t="e">
        <f aca="false">D107*Z107</f>
        <v>#N/A</v>
      </c>
      <c r="F107" s="153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80"/>
      <c r="S107" s="180"/>
      <c r="T107" s="154"/>
      <c r="U107" s="154"/>
      <c r="V107" s="156"/>
      <c r="W107" s="154"/>
      <c r="X107" s="154"/>
      <c r="Y107" s="154"/>
      <c r="Z107" s="154"/>
      <c r="AA107" s="154"/>
    </row>
    <row r="108" customFormat="false" ht="12.75" hidden="false" customHeight="false" outlineLevel="0" collapsed="false">
      <c r="A108" s="172" t="e">
        <f aca="false">VLOOKUP(I108,DDEPM_USERS,2,FALSE())</f>
        <v>#N/A</v>
      </c>
      <c r="B108" s="173" t="e">
        <f aca="false">VLOOKUP(T108,DELIV_CONV,2,FALSE())</f>
        <v>#N/A</v>
      </c>
      <c r="C108" s="174" t="n">
        <f aca="false">S108-R108+1</f>
        <v>1</v>
      </c>
      <c r="D108" s="175" t="e">
        <f aca="false">Y108*B108*C108</f>
        <v>#N/A</v>
      </c>
      <c r="E108" s="172" t="e">
        <f aca="false">D108*Z108</f>
        <v>#N/A</v>
      </c>
      <c r="F108" s="157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79"/>
      <c r="S108" s="179"/>
      <c r="T108" s="158"/>
      <c r="U108" s="158"/>
      <c r="V108" s="159"/>
      <c r="W108" s="158"/>
      <c r="X108" s="158"/>
      <c r="Y108" s="158"/>
      <c r="Z108" s="158"/>
      <c r="AA108" s="158"/>
    </row>
    <row r="109" customFormat="false" ht="12.75" hidden="false" customHeight="false" outlineLevel="0" collapsed="false">
      <c r="A109" s="172" t="e">
        <f aca="false">VLOOKUP(I109,DDEPM_USERS,2,FALSE())</f>
        <v>#N/A</v>
      </c>
      <c r="B109" s="173" t="e">
        <f aca="false">VLOOKUP(T109,DELIV_CONV,2,FALSE())</f>
        <v>#N/A</v>
      </c>
      <c r="C109" s="174" t="n">
        <f aca="false">S109-R109+1</f>
        <v>1</v>
      </c>
      <c r="D109" s="175" t="e">
        <f aca="false">Y109*B109*C109</f>
        <v>#N/A</v>
      </c>
      <c r="E109" s="172" t="e">
        <f aca="false">D109*Z109</f>
        <v>#N/A</v>
      </c>
      <c r="F109" s="153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80"/>
      <c r="S109" s="180"/>
      <c r="T109" s="154"/>
      <c r="U109" s="154"/>
      <c r="V109" s="156"/>
      <c r="W109" s="154"/>
      <c r="X109" s="154"/>
      <c r="Y109" s="154"/>
      <c r="Z109" s="154"/>
      <c r="AA109" s="154"/>
    </row>
    <row r="110" customFormat="false" ht="12.75" hidden="false" customHeight="false" outlineLevel="0" collapsed="false">
      <c r="A110" s="172" t="e">
        <f aca="false">VLOOKUP(I110,DDEPM_USERS,2,FALSE())</f>
        <v>#N/A</v>
      </c>
      <c r="B110" s="173" t="e">
        <f aca="false">VLOOKUP(T110,DELIV_CONV,2,FALSE())</f>
        <v>#N/A</v>
      </c>
      <c r="C110" s="174" t="n">
        <f aca="false">S110-R110+1</f>
        <v>1</v>
      </c>
      <c r="D110" s="175" t="e">
        <f aca="false">Y110*B110*C110</f>
        <v>#N/A</v>
      </c>
      <c r="E110" s="172" t="e">
        <f aca="false">D110*Z110</f>
        <v>#N/A</v>
      </c>
      <c r="F110" s="157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79"/>
      <c r="S110" s="179"/>
      <c r="T110" s="158"/>
      <c r="U110" s="158"/>
      <c r="V110" s="159"/>
      <c r="W110" s="158"/>
      <c r="X110" s="158"/>
      <c r="Y110" s="158"/>
      <c r="Z110" s="158"/>
      <c r="AA110" s="158"/>
    </row>
    <row r="111" customFormat="false" ht="12.75" hidden="false" customHeight="false" outlineLevel="0" collapsed="false">
      <c r="A111" s="172" t="e">
        <f aca="false">VLOOKUP(I111,DDEPM_USERS,2,FALSE())</f>
        <v>#N/A</v>
      </c>
      <c r="B111" s="173" t="e">
        <f aca="false">VLOOKUP(T111,DELIV_CONV,2,FALSE())</f>
        <v>#N/A</v>
      </c>
      <c r="C111" s="174" t="n">
        <f aca="false">S111-R111+1</f>
        <v>1</v>
      </c>
      <c r="D111" s="175" t="e">
        <f aca="false">Y111*B111*C111</f>
        <v>#N/A</v>
      </c>
      <c r="E111" s="172" t="e">
        <f aca="false">D111*Z111</f>
        <v>#N/A</v>
      </c>
      <c r="F111" s="153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80"/>
      <c r="S111" s="180"/>
      <c r="T111" s="154"/>
      <c r="U111" s="154"/>
      <c r="V111" s="156"/>
      <c r="W111" s="154"/>
      <c r="X111" s="154"/>
      <c r="Y111" s="154"/>
      <c r="Z111" s="154"/>
      <c r="AA111" s="154"/>
    </row>
    <row r="112" customFormat="false" ht="12.75" hidden="false" customHeight="false" outlineLevel="0" collapsed="false">
      <c r="A112" s="172" t="e">
        <f aca="false">VLOOKUP(I112,DDEPM_USERS,2,FALSE())</f>
        <v>#N/A</v>
      </c>
      <c r="B112" s="173" t="e">
        <f aca="false">VLOOKUP(T112,DELIV_CONV,2,FALSE())</f>
        <v>#N/A</v>
      </c>
      <c r="C112" s="174" t="n">
        <f aca="false">S112-R112+1</f>
        <v>1</v>
      </c>
      <c r="D112" s="175" t="e">
        <f aca="false">Y112*B112*C112</f>
        <v>#N/A</v>
      </c>
      <c r="E112" s="172" t="e">
        <f aca="false">D112*Z112</f>
        <v>#N/A</v>
      </c>
      <c r="F112" s="157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79"/>
      <c r="S112" s="179"/>
      <c r="T112" s="158"/>
      <c r="U112" s="158"/>
      <c r="V112" s="159"/>
      <c r="W112" s="158"/>
      <c r="X112" s="158"/>
      <c r="Y112" s="158"/>
      <c r="Z112" s="158"/>
      <c r="AA112" s="158"/>
    </row>
    <row r="113" customFormat="false" ht="12.75" hidden="false" customHeight="false" outlineLevel="0" collapsed="false">
      <c r="A113" s="172" t="e">
        <f aca="false">VLOOKUP(I113,DDEPM_USERS,2,FALSE())</f>
        <v>#N/A</v>
      </c>
      <c r="B113" s="173" t="e">
        <f aca="false">VLOOKUP(T113,DELIV_CONV,2,FALSE())</f>
        <v>#N/A</v>
      </c>
      <c r="C113" s="174" t="n">
        <f aca="false">S113-R113+1</f>
        <v>1</v>
      </c>
      <c r="D113" s="175" t="e">
        <f aca="false">Y113*B113*C113</f>
        <v>#N/A</v>
      </c>
      <c r="E113" s="172" t="e">
        <f aca="false">D113*Z113</f>
        <v>#N/A</v>
      </c>
      <c r="F113" s="153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80"/>
      <c r="S113" s="180"/>
      <c r="T113" s="154"/>
      <c r="U113" s="154"/>
      <c r="V113" s="156"/>
      <c r="W113" s="154"/>
      <c r="X113" s="154"/>
      <c r="Y113" s="154"/>
      <c r="Z113" s="154"/>
      <c r="AA113" s="154"/>
    </row>
    <row r="114" customFormat="false" ht="12.75" hidden="false" customHeight="false" outlineLevel="0" collapsed="false">
      <c r="A114" s="172" t="e">
        <f aca="false">VLOOKUP(I114,DDEPM_USERS,2,FALSE())</f>
        <v>#N/A</v>
      </c>
      <c r="B114" s="173" t="e">
        <f aca="false">VLOOKUP(T114,DELIV_CONV,2,FALSE())</f>
        <v>#N/A</v>
      </c>
      <c r="C114" s="174" t="n">
        <f aca="false">S114-R114+1</f>
        <v>1</v>
      </c>
      <c r="D114" s="175" t="e">
        <f aca="false">Y114*B114*C114</f>
        <v>#N/A</v>
      </c>
      <c r="E114" s="172" t="e">
        <f aca="false">D114*Z114</f>
        <v>#N/A</v>
      </c>
      <c r="F114" s="157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79"/>
      <c r="S114" s="179"/>
      <c r="T114" s="158"/>
      <c r="U114" s="158"/>
      <c r="V114" s="159"/>
      <c r="W114" s="158"/>
      <c r="X114" s="158"/>
      <c r="Y114" s="158"/>
      <c r="Z114" s="158"/>
      <c r="AA114" s="158"/>
    </row>
    <row r="115" customFormat="false" ht="12.75" hidden="false" customHeight="false" outlineLevel="0" collapsed="false">
      <c r="A115" s="172" t="e">
        <f aca="false">VLOOKUP(I115,DDEPM_USERS,2,FALSE())</f>
        <v>#N/A</v>
      </c>
      <c r="B115" s="173" t="e">
        <f aca="false">VLOOKUP(T115,DELIV_CONV,2,FALSE())</f>
        <v>#N/A</v>
      </c>
      <c r="C115" s="174" t="n">
        <f aca="false">S115-R115+1</f>
        <v>1</v>
      </c>
      <c r="D115" s="175" t="e">
        <f aca="false">Y115*B115*C115</f>
        <v>#N/A</v>
      </c>
      <c r="E115" s="172" t="e">
        <f aca="false">D115*Z115</f>
        <v>#N/A</v>
      </c>
      <c r="F115" s="153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80"/>
      <c r="S115" s="180"/>
      <c r="T115" s="154"/>
      <c r="U115" s="154"/>
      <c r="V115" s="156"/>
      <c r="W115" s="154"/>
      <c r="X115" s="154"/>
      <c r="Y115" s="154"/>
      <c r="Z115" s="154"/>
      <c r="AA115" s="154"/>
    </row>
    <row r="116" customFormat="false" ht="12.75" hidden="false" customHeight="false" outlineLevel="0" collapsed="false">
      <c r="A116" s="172" t="e">
        <f aca="false">VLOOKUP(I116,DDEPM_USERS,2,FALSE())</f>
        <v>#N/A</v>
      </c>
      <c r="B116" s="173" t="e">
        <f aca="false">VLOOKUP(T116,DELIV_CONV,2,FALSE())</f>
        <v>#N/A</v>
      </c>
      <c r="C116" s="174" t="n">
        <f aca="false">S116-R116+1</f>
        <v>1</v>
      </c>
      <c r="D116" s="175" t="e">
        <f aca="false">Y116*B116*C116</f>
        <v>#N/A</v>
      </c>
      <c r="E116" s="172" t="e">
        <f aca="false">D116*Z116</f>
        <v>#N/A</v>
      </c>
      <c r="F116" s="157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79"/>
      <c r="S116" s="179"/>
      <c r="T116" s="158"/>
      <c r="U116" s="158"/>
      <c r="V116" s="159"/>
      <c r="W116" s="158"/>
      <c r="X116" s="158"/>
      <c r="Y116" s="158"/>
      <c r="Z116" s="158"/>
      <c r="AA116" s="158"/>
    </row>
    <row r="117" customFormat="false" ht="12.75" hidden="false" customHeight="false" outlineLevel="0" collapsed="false">
      <c r="A117" s="172" t="e">
        <f aca="false">VLOOKUP(I117,DDEPM_USERS,2,FALSE())</f>
        <v>#N/A</v>
      </c>
      <c r="B117" s="173" t="e">
        <f aca="false">VLOOKUP(T117,DELIV_CONV,2,FALSE())</f>
        <v>#N/A</v>
      </c>
      <c r="C117" s="174" t="n">
        <f aca="false">S117-R117+1</f>
        <v>1</v>
      </c>
      <c r="D117" s="175" t="e">
        <f aca="false">Y117*B117*C117</f>
        <v>#N/A</v>
      </c>
      <c r="E117" s="172" t="e">
        <f aca="false">D117*Z117</f>
        <v>#N/A</v>
      </c>
      <c r="F117" s="153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80"/>
      <c r="S117" s="180"/>
      <c r="T117" s="154"/>
      <c r="U117" s="154"/>
      <c r="V117" s="156"/>
      <c r="W117" s="154"/>
      <c r="X117" s="154"/>
      <c r="Y117" s="154"/>
      <c r="Z117" s="154"/>
      <c r="AA117" s="154"/>
    </row>
    <row r="118" customFormat="false" ht="12.75" hidden="false" customHeight="false" outlineLevel="0" collapsed="false">
      <c r="A118" s="172" t="e">
        <f aca="false">VLOOKUP(I118,DDEPM_USERS,2,FALSE())</f>
        <v>#N/A</v>
      </c>
      <c r="B118" s="173" t="e">
        <f aca="false">VLOOKUP(T118,DELIV_CONV,2,FALSE())</f>
        <v>#N/A</v>
      </c>
      <c r="C118" s="174" t="n">
        <f aca="false">S118-R118+1</f>
        <v>1</v>
      </c>
      <c r="D118" s="175" t="e">
        <f aca="false">Y118*B118*C118</f>
        <v>#N/A</v>
      </c>
      <c r="E118" s="172" t="e">
        <f aca="false">D118*Z118</f>
        <v>#N/A</v>
      </c>
      <c r="F118" s="157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79"/>
      <c r="S118" s="179"/>
      <c r="T118" s="158"/>
      <c r="U118" s="158"/>
      <c r="V118" s="159"/>
      <c r="W118" s="158"/>
      <c r="X118" s="158"/>
      <c r="Y118" s="158"/>
      <c r="Z118" s="158"/>
      <c r="AA118" s="158"/>
    </row>
    <row r="119" customFormat="false" ht="12.75" hidden="false" customHeight="false" outlineLevel="0" collapsed="false">
      <c r="A119" s="172" t="e">
        <f aca="false">VLOOKUP(I119,DDEPM_USERS,2,FALSE())</f>
        <v>#N/A</v>
      </c>
      <c r="B119" s="173" t="e">
        <f aca="false">VLOOKUP(T119,DELIV_CONV,2,FALSE())</f>
        <v>#N/A</v>
      </c>
      <c r="C119" s="174" t="n">
        <f aca="false">S119-R119+1</f>
        <v>1</v>
      </c>
      <c r="D119" s="175" t="e">
        <f aca="false">Y119*B119*C119</f>
        <v>#N/A</v>
      </c>
      <c r="E119" s="172" t="e">
        <f aca="false">D119*Z119</f>
        <v>#N/A</v>
      </c>
    </row>
    <row r="120" customFormat="false" ht="12.75" hidden="false" customHeight="false" outlineLevel="0" collapsed="false">
      <c r="A120" s="172" t="e">
        <f aca="false">VLOOKUP(I120,DDEPM_USERS,2,FALSE())</f>
        <v>#N/A</v>
      </c>
      <c r="B120" s="173" t="e">
        <f aca="false">VLOOKUP(T120,DELIV_CONV,2,FALSE())</f>
        <v>#N/A</v>
      </c>
      <c r="C120" s="174" t="n">
        <f aca="false">S120-R120+1</f>
        <v>1</v>
      </c>
      <c r="D120" s="175" t="e">
        <f aca="false">Y120*B120*C120</f>
        <v>#N/A</v>
      </c>
      <c r="E120" s="172" t="e">
        <f aca="false">D120*Z120</f>
        <v>#N/A</v>
      </c>
    </row>
    <row r="121" customFormat="false" ht="12.75" hidden="false" customHeight="false" outlineLevel="0" collapsed="false">
      <c r="A121" s="172" t="e">
        <f aca="false">VLOOKUP(I121,DDEPM_USERS,2,FALSE())</f>
        <v>#N/A</v>
      </c>
      <c r="B121" s="173" t="e">
        <f aca="false">VLOOKUP(T121,DELIV_CONV,2,FALSE())</f>
        <v>#N/A</v>
      </c>
      <c r="C121" s="174" t="n">
        <f aca="false">S121-R121+1</f>
        <v>1</v>
      </c>
      <c r="D121" s="175" t="e">
        <f aca="false">Y121*B121*C121</f>
        <v>#N/A</v>
      </c>
      <c r="E121" s="172" t="e">
        <f aca="false">D121*Z121</f>
        <v>#N/A</v>
      </c>
    </row>
    <row r="122" customFormat="false" ht="12.75" hidden="false" customHeight="false" outlineLevel="0" collapsed="false">
      <c r="A122" s="172" t="e">
        <f aca="false">VLOOKUP(I122,DDEPM_USERS,2,FALSE())</f>
        <v>#N/A</v>
      </c>
      <c r="B122" s="173" t="e">
        <f aca="false">VLOOKUP(T122,DELIV_CONV,2,FALSE())</f>
        <v>#N/A</v>
      </c>
      <c r="C122" s="174" t="n">
        <f aca="false">S122-R122+1</f>
        <v>1</v>
      </c>
      <c r="D122" s="175" t="e">
        <f aca="false">Y122*B122*C122</f>
        <v>#N/A</v>
      </c>
      <c r="E122" s="172" t="e">
        <f aca="false">D122*Z122</f>
        <v>#N/A</v>
      </c>
    </row>
    <row r="123" customFormat="false" ht="12.75" hidden="false" customHeight="false" outlineLevel="0" collapsed="false">
      <c r="A123" s="172" t="e">
        <f aca="false">VLOOKUP(I123,DDEPM_USERS,2,FALSE())</f>
        <v>#N/A</v>
      </c>
      <c r="B123" s="173" t="e">
        <f aca="false">VLOOKUP(T123,DELIV_CONV,2,FALSE())</f>
        <v>#N/A</v>
      </c>
      <c r="C123" s="174" t="n">
        <f aca="false">S123-R123+1</f>
        <v>1</v>
      </c>
      <c r="D123" s="175" t="e">
        <f aca="false">Y123*B123*C123</f>
        <v>#N/A</v>
      </c>
      <c r="E123" s="172" t="e">
        <f aca="false">D123*Z123</f>
        <v>#N/A</v>
      </c>
    </row>
    <row r="124" customFormat="false" ht="12.75" hidden="false" customHeight="false" outlineLevel="0" collapsed="false">
      <c r="A124" s="172" t="e">
        <f aca="false">VLOOKUP(I124,DDEPM_USERS,2,FALSE())</f>
        <v>#N/A</v>
      </c>
      <c r="B124" s="173" t="e">
        <f aca="false">VLOOKUP(T124,DELIV_CONV,2,FALSE())</f>
        <v>#N/A</v>
      </c>
      <c r="C124" s="174" t="n">
        <f aca="false">S124-R124+1</f>
        <v>1</v>
      </c>
      <c r="D124" s="175" t="e">
        <f aca="false">Y124*B124*C124</f>
        <v>#N/A</v>
      </c>
      <c r="E124" s="172" t="e">
        <f aca="false">D124*Z124</f>
        <v>#N/A</v>
      </c>
    </row>
    <row r="125" customFormat="false" ht="12.75" hidden="false" customHeight="false" outlineLevel="0" collapsed="false">
      <c r="A125" s="172" t="e">
        <f aca="false">VLOOKUP(I125,DDEPM_USERS,2,FALSE())</f>
        <v>#N/A</v>
      </c>
      <c r="B125" s="173" t="e">
        <f aca="false">VLOOKUP(T125,DELIV_CONV,2,FALSE())</f>
        <v>#N/A</v>
      </c>
      <c r="C125" s="174" t="n">
        <f aca="false">S125-R125+1</f>
        <v>1</v>
      </c>
      <c r="D125" s="175" t="e">
        <f aca="false">Y125*B125*C125</f>
        <v>#N/A</v>
      </c>
      <c r="E125" s="172" t="e">
        <f aca="false">D125*Z125</f>
        <v>#N/A</v>
      </c>
    </row>
    <row r="126" customFormat="false" ht="12.75" hidden="false" customHeight="false" outlineLevel="0" collapsed="false">
      <c r="A126" s="172" t="e">
        <f aca="false">VLOOKUP(I126,DDEPM_USERS,2,FALSE())</f>
        <v>#N/A</v>
      </c>
      <c r="B126" s="173" t="e">
        <f aca="false">VLOOKUP(T126,DELIV_CONV,2,FALSE())</f>
        <v>#N/A</v>
      </c>
      <c r="C126" s="174" t="n">
        <f aca="false">S126-R126+1</f>
        <v>1</v>
      </c>
      <c r="D126" s="175" t="e">
        <f aca="false">Y126*B126*C126</f>
        <v>#N/A</v>
      </c>
      <c r="E126" s="172" t="e">
        <f aca="false">D126*Z126</f>
        <v>#N/A</v>
      </c>
    </row>
    <row r="127" customFormat="false" ht="12.75" hidden="false" customHeight="false" outlineLevel="0" collapsed="false">
      <c r="A127" s="172" t="e">
        <f aca="false">VLOOKUP(I127,DDEPM_USERS,2,FALSE())</f>
        <v>#N/A</v>
      </c>
      <c r="B127" s="173" t="e">
        <f aca="false">VLOOKUP(T127,DELIV_CONV,2,FALSE())</f>
        <v>#N/A</v>
      </c>
      <c r="C127" s="174" t="n">
        <f aca="false">S127-R127+1</f>
        <v>1</v>
      </c>
      <c r="D127" s="175" t="e">
        <f aca="false">Y127*B127*C127</f>
        <v>#N/A</v>
      </c>
      <c r="E127" s="172" t="e">
        <f aca="false">D127*Z127</f>
        <v>#N/A</v>
      </c>
    </row>
    <row r="128" customFormat="false" ht="12.75" hidden="false" customHeight="false" outlineLevel="0" collapsed="false">
      <c r="A128" s="172" t="e">
        <f aca="false">VLOOKUP(I128,DDEPM_USERS,2,FALSE())</f>
        <v>#N/A</v>
      </c>
      <c r="B128" s="173" t="e">
        <f aca="false">VLOOKUP(T128,DELIV_CONV,2,FALSE())</f>
        <v>#N/A</v>
      </c>
      <c r="C128" s="174" t="n">
        <f aca="false">S128-R128+1</f>
        <v>1</v>
      </c>
      <c r="D128" s="175" t="e">
        <f aca="false">Y128*B128*C128</f>
        <v>#N/A</v>
      </c>
      <c r="E128" s="172" t="e">
        <f aca="false">D128*Z128</f>
        <v>#N/A</v>
      </c>
    </row>
    <row r="129" customFormat="false" ht="12.75" hidden="false" customHeight="false" outlineLevel="0" collapsed="false">
      <c r="A129" s="172" t="e">
        <f aca="false">VLOOKUP(I129,DDEPM_USERS,2,FALSE())</f>
        <v>#N/A</v>
      </c>
      <c r="B129" s="173" t="e">
        <f aca="false">VLOOKUP(T129,DELIV_CONV,2,FALSE())</f>
        <v>#N/A</v>
      </c>
      <c r="C129" s="174" t="n">
        <f aca="false">S129-R129+1</f>
        <v>1</v>
      </c>
      <c r="D129" s="175" t="e">
        <f aca="false">Y129*B129*C129</f>
        <v>#N/A</v>
      </c>
      <c r="E129" s="172" t="e">
        <f aca="false">D129*Z129</f>
        <v>#N/A</v>
      </c>
    </row>
    <row r="130" customFormat="false" ht="12.75" hidden="false" customHeight="false" outlineLevel="0" collapsed="false">
      <c r="A130" s="172" t="e">
        <f aca="false">VLOOKUP(I130,DDEPM_USERS,2,FALSE())</f>
        <v>#N/A</v>
      </c>
      <c r="B130" s="173" t="e">
        <f aca="false">VLOOKUP(T130,DELIV_CONV,2,FALSE())</f>
        <v>#N/A</v>
      </c>
      <c r="C130" s="174" t="n">
        <f aca="false">S130-R130+1</f>
        <v>1</v>
      </c>
      <c r="D130" s="175" t="e">
        <f aca="false">Y130*B130*C130</f>
        <v>#N/A</v>
      </c>
      <c r="E130" s="172" t="e">
        <f aca="false">D130*Z130</f>
        <v>#N/A</v>
      </c>
    </row>
    <row r="131" customFormat="false" ht="12.75" hidden="false" customHeight="false" outlineLevel="0" collapsed="false">
      <c r="A131" s="172" t="e">
        <f aca="false">VLOOKUP(I131,DDEPM_USERS,2,FALSE())</f>
        <v>#N/A</v>
      </c>
      <c r="B131" s="173" t="e">
        <f aca="false">VLOOKUP(T131,DELIV_CONV,2,FALSE())</f>
        <v>#N/A</v>
      </c>
      <c r="C131" s="174" t="n">
        <f aca="false">S131-R131+1</f>
        <v>1</v>
      </c>
      <c r="D131" s="175" t="e">
        <f aca="false">Y131*B131*C131</f>
        <v>#N/A</v>
      </c>
      <c r="E131" s="172" t="e">
        <f aca="false">D131*Z131</f>
        <v>#N/A</v>
      </c>
    </row>
    <row r="132" customFormat="false" ht="12.75" hidden="false" customHeight="false" outlineLevel="0" collapsed="false">
      <c r="A132" s="172" t="e">
        <f aca="false">VLOOKUP(I132,DDEPM_USERS,2,FALSE())</f>
        <v>#N/A</v>
      </c>
      <c r="B132" s="173" t="e">
        <f aca="false">VLOOKUP(T132,DELIV_CONV,2,FALSE())</f>
        <v>#N/A</v>
      </c>
      <c r="C132" s="174" t="n">
        <f aca="false">S132-R132+1</f>
        <v>1</v>
      </c>
      <c r="D132" s="175" t="e">
        <f aca="false">Y132*B132*C132</f>
        <v>#N/A</v>
      </c>
      <c r="E132" s="172" t="e">
        <f aca="false">D132*Z132</f>
        <v>#N/A</v>
      </c>
    </row>
    <row r="133" customFormat="false" ht="12.75" hidden="false" customHeight="false" outlineLevel="0" collapsed="false">
      <c r="A133" s="172" t="e">
        <f aca="false">VLOOKUP(I133,DDEPM_USERS,2,FALSE())</f>
        <v>#N/A</v>
      </c>
      <c r="B133" s="173" t="e">
        <f aca="false">VLOOKUP(T133,DELIV_CONV,2,FALSE())</f>
        <v>#N/A</v>
      </c>
      <c r="C133" s="174" t="n">
        <f aca="false">S133-R133+1</f>
        <v>1</v>
      </c>
      <c r="D133" s="175" t="e">
        <f aca="false">Y133*B133*C133</f>
        <v>#N/A</v>
      </c>
      <c r="E133" s="172" t="e">
        <f aca="false">D133*Z133</f>
        <v>#N/A</v>
      </c>
    </row>
    <row r="134" customFormat="false" ht="12.75" hidden="false" customHeight="false" outlineLevel="0" collapsed="false">
      <c r="A134" s="172" t="e">
        <f aca="false">VLOOKUP(I134,DDEPM_USERS,2,FALSE())</f>
        <v>#N/A</v>
      </c>
      <c r="B134" s="173" t="e">
        <f aca="false">VLOOKUP(T134,DELIV_CONV,2,FALSE())</f>
        <v>#N/A</v>
      </c>
      <c r="C134" s="174" t="n">
        <f aca="false">S134-R134+1</f>
        <v>1</v>
      </c>
      <c r="D134" s="175" t="e">
        <f aca="false">Y134*B134*C134</f>
        <v>#N/A</v>
      </c>
      <c r="E134" s="172" t="e">
        <f aca="false">D134*Z134</f>
        <v>#N/A</v>
      </c>
    </row>
    <row r="135" customFormat="false" ht="12.75" hidden="false" customHeight="false" outlineLevel="0" collapsed="false">
      <c r="A135" s="172" t="e">
        <f aca="false">VLOOKUP(I135,DDEPM_USERS,2,FALSE())</f>
        <v>#N/A</v>
      </c>
      <c r="B135" s="173" t="e">
        <f aca="false">VLOOKUP(T135,DELIV_CONV,2,FALSE())</f>
        <v>#N/A</v>
      </c>
      <c r="C135" s="174" t="n">
        <f aca="false">S135-R135+1</f>
        <v>1</v>
      </c>
      <c r="D135" s="175" t="e">
        <f aca="false">Y135*B135*C135</f>
        <v>#N/A</v>
      </c>
      <c r="E135" s="172" t="e">
        <f aca="false">D135*Z135</f>
        <v>#N/A</v>
      </c>
    </row>
    <row r="136" customFormat="false" ht="12.75" hidden="false" customHeight="false" outlineLevel="0" collapsed="false">
      <c r="A136" s="172" t="e">
        <f aca="false">VLOOKUP(I136,DDEPM_USERS,2,FALSE())</f>
        <v>#N/A</v>
      </c>
      <c r="B136" s="173" t="e">
        <f aca="false">VLOOKUP(T136,DELIV_CONV,2,FALSE())</f>
        <v>#N/A</v>
      </c>
      <c r="C136" s="174" t="n">
        <f aca="false">S136-R136+1</f>
        <v>1</v>
      </c>
      <c r="D136" s="175" t="e">
        <f aca="false">Y136*B136*C136</f>
        <v>#N/A</v>
      </c>
      <c r="E136" s="172" t="e">
        <f aca="false">D136*Z136</f>
        <v>#N/A</v>
      </c>
    </row>
    <row r="137" customFormat="false" ht="12.75" hidden="false" customHeight="false" outlineLevel="0" collapsed="false">
      <c r="A137" s="172" t="e">
        <f aca="false">VLOOKUP(I137,DDEPM_USERS,2,FALSE())</f>
        <v>#N/A</v>
      </c>
      <c r="B137" s="173" t="e">
        <f aca="false">VLOOKUP(T137,DELIV_CONV,2,FALSE())</f>
        <v>#N/A</v>
      </c>
      <c r="C137" s="174" t="n">
        <f aca="false">S137-R137+1</f>
        <v>1</v>
      </c>
      <c r="D137" s="175" t="e">
        <f aca="false">Y137*B137*C137</f>
        <v>#N/A</v>
      </c>
      <c r="E137" s="172" t="e">
        <f aca="false">D137*Z137</f>
        <v>#N/A</v>
      </c>
    </row>
    <row r="138" customFormat="false" ht="12.75" hidden="false" customHeight="false" outlineLevel="0" collapsed="false">
      <c r="A138" s="172" t="e">
        <f aca="false">VLOOKUP(I138,DDEPM_USERS,2,FALSE())</f>
        <v>#N/A</v>
      </c>
      <c r="B138" s="173" t="e">
        <f aca="false">VLOOKUP(T138,DELIV_CONV,2,FALSE())</f>
        <v>#N/A</v>
      </c>
      <c r="C138" s="174" t="n">
        <f aca="false">S138-R138+1</f>
        <v>1</v>
      </c>
      <c r="D138" s="175" t="e">
        <f aca="false">Y138*B138*C138</f>
        <v>#N/A</v>
      </c>
      <c r="E138" s="172" t="e">
        <f aca="false">D138*Z138</f>
        <v>#N/A</v>
      </c>
    </row>
    <row r="139" customFormat="false" ht="12.75" hidden="false" customHeight="false" outlineLevel="0" collapsed="false">
      <c r="A139" s="172" t="e">
        <f aca="false">VLOOKUP(I139,DDEPM_USERS,2,FALSE())</f>
        <v>#N/A</v>
      </c>
      <c r="B139" s="173" t="e">
        <f aca="false">VLOOKUP(T139,DELIV_CONV,2,FALSE())</f>
        <v>#N/A</v>
      </c>
      <c r="C139" s="174" t="n">
        <f aca="false">S139-R139+1</f>
        <v>1</v>
      </c>
      <c r="D139" s="175" t="e">
        <f aca="false">Y139*B139*C139</f>
        <v>#N/A</v>
      </c>
      <c r="E139" s="172" t="e">
        <f aca="false">D139*Z139</f>
        <v>#N/A</v>
      </c>
    </row>
    <row r="140" customFormat="false" ht="12.75" hidden="false" customHeight="false" outlineLevel="0" collapsed="false">
      <c r="A140" s="172" t="e">
        <f aca="false">VLOOKUP(I140,DDEPM_USERS,2,FALSE())</f>
        <v>#N/A</v>
      </c>
      <c r="B140" s="173" t="e">
        <f aca="false">VLOOKUP(T140,DELIV_CONV,2,FALSE())</f>
        <v>#N/A</v>
      </c>
      <c r="C140" s="174" t="n">
        <f aca="false">S140-R140+1</f>
        <v>1</v>
      </c>
      <c r="D140" s="175" t="e">
        <f aca="false">Y140*B140*C140</f>
        <v>#N/A</v>
      </c>
      <c r="E140" s="172" t="e">
        <f aca="false">D140*Z140</f>
        <v>#N/A</v>
      </c>
    </row>
    <row r="141" customFormat="false" ht="12.75" hidden="false" customHeight="false" outlineLevel="0" collapsed="false">
      <c r="A141" s="172" t="e">
        <f aca="false">VLOOKUP(I141,DDEPM_USERS,2,FALSE())</f>
        <v>#N/A</v>
      </c>
      <c r="B141" s="173" t="e">
        <f aca="false">VLOOKUP(T141,DELIV_CONV,2,FALSE())</f>
        <v>#N/A</v>
      </c>
      <c r="C141" s="174" t="n">
        <f aca="false">S141-R141+1</f>
        <v>1</v>
      </c>
      <c r="D141" s="175" t="e">
        <f aca="false">Y141*B141*C141</f>
        <v>#N/A</v>
      </c>
      <c r="E141" s="172" t="e">
        <f aca="false">D141*Z141</f>
        <v>#N/A</v>
      </c>
    </row>
    <row r="142" customFormat="false" ht="12.75" hidden="false" customHeight="false" outlineLevel="0" collapsed="false">
      <c r="A142" s="172" t="e">
        <f aca="false">VLOOKUP(I142,DDEPM_USERS,2,FALSE())</f>
        <v>#N/A</v>
      </c>
      <c r="B142" s="173" t="e">
        <f aca="false">VLOOKUP(T142,DELIV_CONV,2,FALSE())</f>
        <v>#N/A</v>
      </c>
      <c r="C142" s="174" t="n">
        <f aca="false">S142-R142+1</f>
        <v>1</v>
      </c>
      <c r="D142" s="175" t="e">
        <f aca="false">Y142*B142*C142</f>
        <v>#N/A</v>
      </c>
      <c r="E142" s="172" t="e">
        <f aca="false">D142*Z142</f>
        <v>#N/A</v>
      </c>
    </row>
    <row r="143" customFormat="false" ht="12.75" hidden="false" customHeight="false" outlineLevel="0" collapsed="false">
      <c r="A143" s="172" t="e">
        <f aca="false">VLOOKUP(I143,DDEPM_USERS,2,FALSE())</f>
        <v>#N/A</v>
      </c>
      <c r="B143" s="173" t="e">
        <f aca="false">VLOOKUP(T143,DELIV_CONV,2,FALSE())</f>
        <v>#N/A</v>
      </c>
      <c r="C143" s="174" t="n">
        <f aca="false">S143-R143+1</f>
        <v>1</v>
      </c>
      <c r="D143" s="175" t="e">
        <f aca="false">Y143*B143*C143</f>
        <v>#N/A</v>
      </c>
      <c r="E143" s="172" t="e">
        <f aca="false">D143*Z143</f>
        <v>#N/A</v>
      </c>
    </row>
    <row r="144" customFormat="false" ht="12.75" hidden="false" customHeight="false" outlineLevel="0" collapsed="false">
      <c r="A144" s="172" t="e">
        <f aca="false">VLOOKUP(I144,DDEPM_USERS,2,FALSE())</f>
        <v>#N/A</v>
      </c>
      <c r="B144" s="173" t="e">
        <f aca="false">VLOOKUP(T144,DELIV_CONV,2,FALSE())</f>
        <v>#N/A</v>
      </c>
      <c r="C144" s="174" t="n">
        <f aca="false">S144-R144+1</f>
        <v>1</v>
      </c>
      <c r="D144" s="175" t="e">
        <f aca="false">Y144*B144*C144</f>
        <v>#N/A</v>
      </c>
      <c r="E144" s="172" t="e">
        <f aca="false">D144*Z144</f>
        <v>#N/A</v>
      </c>
    </row>
    <row r="145" customFormat="false" ht="12.75" hidden="false" customHeight="false" outlineLevel="0" collapsed="false">
      <c r="A145" s="172" t="e">
        <f aca="false">VLOOKUP(I145,DDEPM_USERS,2,FALSE())</f>
        <v>#N/A</v>
      </c>
      <c r="B145" s="173" t="e">
        <f aca="false">VLOOKUP(T145,DELIV_CONV,2,FALSE())</f>
        <v>#N/A</v>
      </c>
      <c r="C145" s="174" t="n">
        <f aca="false">S145-R145+1</f>
        <v>1</v>
      </c>
      <c r="D145" s="175" t="e">
        <f aca="false">Y145*B145*C145</f>
        <v>#N/A</v>
      </c>
      <c r="E145" s="172" t="e">
        <f aca="false">D145*Z145</f>
        <v>#N/A</v>
      </c>
    </row>
    <row r="146" customFormat="false" ht="12.75" hidden="false" customHeight="false" outlineLevel="0" collapsed="false">
      <c r="A146" s="172" t="e">
        <f aca="false">VLOOKUP(I146,DDEPM_USERS,2,FALSE())</f>
        <v>#N/A</v>
      </c>
      <c r="B146" s="173" t="e">
        <f aca="false">VLOOKUP(T146,DELIV_CONV,2,FALSE())</f>
        <v>#N/A</v>
      </c>
      <c r="C146" s="174" t="n">
        <f aca="false">S146-R146+1</f>
        <v>1</v>
      </c>
      <c r="D146" s="175" t="e">
        <f aca="false">Y146*B146*C146</f>
        <v>#N/A</v>
      </c>
      <c r="E146" s="172" t="e">
        <f aca="false">D146*Z146</f>
        <v>#N/A</v>
      </c>
    </row>
    <row r="147" customFormat="false" ht="12.75" hidden="false" customHeight="false" outlineLevel="0" collapsed="false">
      <c r="A147" s="172" t="e">
        <f aca="false">VLOOKUP(I147,DDEPM_USERS,2,FALSE())</f>
        <v>#N/A</v>
      </c>
      <c r="B147" s="173" t="e">
        <f aca="false">VLOOKUP(T147,DELIV_CONV,2,FALSE())</f>
        <v>#N/A</v>
      </c>
      <c r="C147" s="174" t="n">
        <f aca="false">S147-R147+1</f>
        <v>1</v>
      </c>
      <c r="D147" s="175" t="e">
        <f aca="false">Y147*B147*C147</f>
        <v>#N/A</v>
      </c>
      <c r="E147" s="172" t="e">
        <f aca="false">D147*Z147</f>
        <v>#N/A</v>
      </c>
    </row>
    <row r="148" customFormat="false" ht="12.75" hidden="false" customHeight="false" outlineLevel="0" collapsed="false">
      <c r="A148" s="172" t="e">
        <f aca="false">VLOOKUP(I148,DDEPM_USERS,2,FALSE())</f>
        <v>#N/A</v>
      </c>
      <c r="B148" s="173" t="e">
        <f aca="false">VLOOKUP(T148,DELIV_CONV,2,FALSE())</f>
        <v>#N/A</v>
      </c>
      <c r="C148" s="174" t="n">
        <f aca="false">S148-R148+1</f>
        <v>1</v>
      </c>
      <c r="D148" s="175" t="e">
        <f aca="false">Y148*B148*C148</f>
        <v>#N/A</v>
      </c>
      <c r="E148" s="172" t="e">
        <f aca="false">D148*Z148</f>
        <v>#N/A</v>
      </c>
    </row>
    <row r="149" customFormat="false" ht="12.75" hidden="false" customHeight="false" outlineLevel="0" collapsed="false">
      <c r="A149" s="172" t="e">
        <f aca="false">VLOOKUP(I149,DDEPM_USERS,2,FALSE())</f>
        <v>#N/A</v>
      </c>
      <c r="B149" s="173" t="e">
        <f aca="false">VLOOKUP(T149,DELIV_CONV,2,FALSE())</f>
        <v>#N/A</v>
      </c>
      <c r="C149" s="174" t="n">
        <f aca="false">S149-R149+1</f>
        <v>1</v>
      </c>
      <c r="D149" s="175" t="e">
        <f aca="false">Y149*B149*C149</f>
        <v>#N/A</v>
      </c>
      <c r="E149" s="172" t="e">
        <f aca="false">D149*Z149</f>
        <v>#N/A</v>
      </c>
    </row>
    <row r="150" customFormat="false" ht="12.75" hidden="false" customHeight="false" outlineLevel="0" collapsed="false">
      <c r="A150" s="172" t="e">
        <f aca="false">VLOOKUP(I150,DDEPM_USERS,2,FALSE())</f>
        <v>#N/A</v>
      </c>
      <c r="B150" s="173" t="e">
        <f aca="false">VLOOKUP(T150,DELIV_CONV,2,FALSE())</f>
        <v>#N/A</v>
      </c>
      <c r="C150" s="174" t="n">
        <f aca="false">S150-R150+1</f>
        <v>1</v>
      </c>
      <c r="D150" s="175" t="e">
        <f aca="false">Y150*B150*C150</f>
        <v>#N/A</v>
      </c>
      <c r="E150" s="172" t="e">
        <f aca="false">D150*Z150</f>
        <v>#N/A</v>
      </c>
    </row>
    <row r="151" customFormat="false" ht="12.75" hidden="false" customHeight="false" outlineLevel="0" collapsed="false">
      <c r="A151" s="172" t="e">
        <f aca="false">VLOOKUP(I151,DDEPM_USERS,2,FALSE())</f>
        <v>#N/A</v>
      </c>
      <c r="B151" s="173" t="e">
        <f aca="false">VLOOKUP(T151,DELIV_CONV,2,FALSE())</f>
        <v>#N/A</v>
      </c>
      <c r="C151" s="174" t="n">
        <f aca="false">S151-R151+1</f>
        <v>1</v>
      </c>
      <c r="D151" s="175" t="e">
        <f aca="false">Y151*B151*C151</f>
        <v>#N/A</v>
      </c>
      <c r="E151" s="172" t="e">
        <f aca="false">D151*Z151</f>
        <v>#N/A</v>
      </c>
    </row>
    <row r="152" customFormat="false" ht="12.75" hidden="false" customHeight="false" outlineLevel="0" collapsed="false">
      <c r="A152" s="172" t="e">
        <f aca="false">VLOOKUP(I152,DDEPM_USERS,2,FALSE())</f>
        <v>#N/A</v>
      </c>
      <c r="B152" s="173" t="e">
        <f aca="false">VLOOKUP(T152,DELIV_CONV,2,FALSE())</f>
        <v>#N/A</v>
      </c>
      <c r="C152" s="174" t="n">
        <f aca="false">S152-R152+1</f>
        <v>1</v>
      </c>
      <c r="D152" s="175" t="e">
        <f aca="false">Y152*B152*C152</f>
        <v>#N/A</v>
      </c>
      <c r="E152" s="172" t="e">
        <f aca="false">D152*Z152</f>
        <v>#N/A</v>
      </c>
    </row>
    <row r="153" customFormat="false" ht="12.75" hidden="false" customHeight="false" outlineLevel="0" collapsed="false">
      <c r="A153" s="172" t="e">
        <f aca="false">VLOOKUP(I153,DDEPM_USERS,2,FALSE())</f>
        <v>#N/A</v>
      </c>
      <c r="B153" s="173" t="e">
        <f aca="false">VLOOKUP(T153,DELIV_CONV,2,FALSE())</f>
        <v>#N/A</v>
      </c>
      <c r="C153" s="174" t="n">
        <f aca="false">S153-R153+1</f>
        <v>1</v>
      </c>
      <c r="D153" s="175" t="e">
        <f aca="false">Y153*B153*C153</f>
        <v>#N/A</v>
      </c>
      <c r="E153" s="172" t="e">
        <f aca="false">D153*Z153</f>
        <v>#N/A</v>
      </c>
    </row>
    <row r="154" customFormat="false" ht="12.75" hidden="false" customHeight="false" outlineLevel="0" collapsed="false">
      <c r="A154" s="172" t="e">
        <f aca="false">VLOOKUP(I154,DDEPM_USERS,2,FALSE())</f>
        <v>#N/A</v>
      </c>
      <c r="B154" s="173" t="e">
        <f aca="false">VLOOKUP(T154,DELIV_CONV,2,FALSE())</f>
        <v>#N/A</v>
      </c>
      <c r="C154" s="174" t="n">
        <f aca="false">S154-R154+1</f>
        <v>1</v>
      </c>
      <c r="D154" s="175" t="e">
        <f aca="false">Y154*B154*C154</f>
        <v>#N/A</v>
      </c>
      <c r="E154" s="172" t="e">
        <f aca="false">D154*Z154</f>
        <v>#N/A</v>
      </c>
    </row>
    <row r="155" customFormat="false" ht="12.75" hidden="false" customHeight="false" outlineLevel="0" collapsed="false">
      <c r="A155" s="172" t="e">
        <f aca="false">VLOOKUP(I155,DDEPM_USERS,2,FALSE())</f>
        <v>#N/A</v>
      </c>
      <c r="B155" s="173" t="e">
        <f aca="false">VLOOKUP(T155,DELIV_CONV,2,FALSE())</f>
        <v>#N/A</v>
      </c>
      <c r="C155" s="174" t="n">
        <f aca="false">S155-R155+1</f>
        <v>1</v>
      </c>
      <c r="D155" s="175" t="e">
        <f aca="false">Y155*B155*C155</f>
        <v>#N/A</v>
      </c>
      <c r="E155" s="172" t="e">
        <f aca="false">D155*Z155</f>
        <v>#N/A</v>
      </c>
    </row>
    <row r="156" customFormat="false" ht="12.75" hidden="false" customHeight="false" outlineLevel="0" collapsed="false">
      <c r="A156" s="172" t="e">
        <f aca="false">VLOOKUP(I156,DDEPM_USERS,2,FALSE())</f>
        <v>#N/A</v>
      </c>
      <c r="B156" s="173" t="e">
        <f aca="false">VLOOKUP(T156,DELIV_CONV,2,FALSE())</f>
        <v>#N/A</v>
      </c>
      <c r="C156" s="174" t="n">
        <f aca="false">S156-R156+1</f>
        <v>1</v>
      </c>
      <c r="D156" s="175" t="e">
        <f aca="false">Y156*B156*C156</f>
        <v>#N/A</v>
      </c>
      <c r="E156" s="172" t="e">
        <f aca="false">D156*Z156</f>
        <v>#N/A</v>
      </c>
    </row>
    <row r="157" customFormat="false" ht="12.75" hidden="false" customHeight="false" outlineLevel="0" collapsed="false">
      <c r="A157" s="172" t="e">
        <f aca="false">VLOOKUP(I157,DDEPM_USERS,2,FALSE())</f>
        <v>#N/A</v>
      </c>
      <c r="B157" s="173" t="e">
        <f aca="false">VLOOKUP(T157,DELIV_CONV,2,FALSE())</f>
        <v>#N/A</v>
      </c>
      <c r="C157" s="174" t="n">
        <f aca="false">S157-R157+1</f>
        <v>1</v>
      </c>
      <c r="D157" s="175" t="e">
        <f aca="false">Y157*B157*C157</f>
        <v>#N/A</v>
      </c>
      <c r="E157" s="172" t="e">
        <f aca="false">D157*Z157</f>
        <v>#N/A</v>
      </c>
    </row>
    <row r="158" customFormat="false" ht="12.75" hidden="false" customHeight="false" outlineLevel="0" collapsed="false">
      <c r="A158" s="172" t="e">
        <f aca="false">VLOOKUP(I158,DDEPM_USERS,2,FALSE())</f>
        <v>#N/A</v>
      </c>
      <c r="B158" s="173" t="e">
        <f aca="false">VLOOKUP(T158,DELIV_CONV,2,FALSE())</f>
        <v>#N/A</v>
      </c>
      <c r="C158" s="174" t="n">
        <f aca="false">S158-R158+1</f>
        <v>1</v>
      </c>
      <c r="D158" s="175" t="e">
        <f aca="false">Y158*B158*C158</f>
        <v>#N/A</v>
      </c>
      <c r="E158" s="172" t="e">
        <f aca="false">D158*Z158</f>
        <v>#N/A</v>
      </c>
    </row>
    <row r="159" customFormat="false" ht="12.75" hidden="false" customHeight="false" outlineLevel="0" collapsed="false">
      <c r="A159" s="172" t="e">
        <f aca="false">VLOOKUP(I159,DDEPM_USERS,2,FALSE())</f>
        <v>#N/A</v>
      </c>
      <c r="B159" s="173" t="e">
        <f aca="false">VLOOKUP(T159,DELIV_CONV,2,FALSE())</f>
        <v>#N/A</v>
      </c>
      <c r="C159" s="174" t="n">
        <f aca="false">S159-R159+1</f>
        <v>1</v>
      </c>
      <c r="D159" s="175" t="e">
        <f aca="false">Y159*B159*C159</f>
        <v>#N/A</v>
      </c>
      <c r="E159" s="172" t="e">
        <f aca="false">D159*Z159</f>
        <v>#N/A</v>
      </c>
    </row>
    <row r="160" customFormat="false" ht="12.75" hidden="false" customHeight="false" outlineLevel="0" collapsed="false">
      <c r="A160" s="172" t="e">
        <f aca="false">VLOOKUP(I160,DDEPM_USERS,2,FALSE())</f>
        <v>#N/A</v>
      </c>
      <c r="B160" s="173" t="e">
        <f aca="false">VLOOKUP(T160,DELIV_CONV,2,FALSE())</f>
        <v>#N/A</v>
      </c>
      <c r="C160" s="174" t="n">
        <f aca="false">S160-R160+1</f>
        <v>1</v>
      </c>
      <c r="D160" s="175" t="e">
        <f aca="false">Y160*B160*C160</f>
        <v>#N/A</v>
      </c>
      <c r="E160" s="172" t="e">
        <f aca="false">D160*Z160</f>
        <v>#N/A</v>
      </c>
    </row>
    <row r="161" customFormat="false" ht="12.75" hidden="false" customHeight="false" outlineLevel="0" collapsed="false">
      <c r="A161" s="172" t="e">
        <f aca="false">VLOOKUP(I161,DDEPM_USERS,2,FALSE())</f>
        <v>#N/A</v>
      </c>
      <c r="B161" s="173" t="e">
        <f aca="false">VLOOKUP(T161,DELIV_CONV,2,FALSE())</f>
        <v>#N/A</v>
      </c>
      <c r="C161" s="174" t="n">
        <f aca="false">S161-R161+1</f>
        <v>1</v>
      </c>
      <c r="D161" s="175" t="e">
        <f aca="false">Y161*B161*C161</f>
        <v>#N/A</v>
      </c>
      <c r="E161" s="172" t="e">
        <f aca="false">D161*Z161</f>
        <v>#N/A</v>
      </c>
    </row>
    <row r="162" customFormat="false" ht="12.75" hidden="false" customHeight="false" outlineLevel="0" collapsed="false">
      <c r="A162" s="172" t="e">
        <f aca="false">VLOOKUP(I162,DDEPM_USERS,2,FALSE())</f>
        <v>#N/A</v>
      </c>
      <c r="B162" s="173" t="e">
        <f aca="false">VLOOKUP(T162,DELIV_CONV,2,FALSE())</f>
        <v>#N/A</v>
      </c>
      <c r="C162" s="174" t="n">
        <f aca="false">S162-R162+1</f>
        <v>1</v>
      </c>
      <c r="D162" s="175" t="e">
        <f aca="false">Y162*B162*C162</f>
        <v>#N/A</v>
      </c>
      <c r="E162" s="172" t="e">
        <f aca="false">D162*Z162</f>
        <v>#N/A</v>
      </c>
    </row>
    <row r="163" customFormat="false" ht="12.75" hidden="false" customHeight="false" outlineLevel="0" collapsed="false">
      <c r="A163" s="172" t="e">
        <f aca="false">VLOOKUP(I163,DDEPM_USERS,2,FALSE())</f>
        <v>#N/A</v>
      </c>
      <c r="B163" s="173" t="e">
        <f aca="false">VLOOKUP(T163,DELIV_CONV,2,FALSE())</f>
        <v>#N/A</v>
      </c>
      <c r="C163" s="174" t="n">
        <f aca="false">S163-R163+1</f>
        <v>1</v>
      </c>
      <c r="D163" s="175" t="e">
        <f aca="false">Y163*B163*C163</f>
        <v>#N/A</v>
      </c>
      <c r="E163" s="172" t="e">
        <f aca="false">D163*Z163</f>
        <v>#N/A</v>
      </c>
    </row>
    <row r="164" customFormat="false" ht="12.75" hidden="false" customHeight="false" outlineLevel="0" collapsed="false">
      <c r="A164" s="172" t="e">
        <f aca="false">VLOOKUP(I164,DDEPM_USERS,2,FALSE())</f>
        <v>#N/A</v>
      </c>
      <c r="B164" s="173" t="e">
        <f aca="false">VLOOKUP(T164,DELIV_CONV,2,FALSE())</f>
        <v>#N/A</v>
      </c>
      <c r="C164" s="174" t="n">
        <f aca="false">S164-R164+1</f>
        <v>1</v>
      </c>
      <c r="D164" s="175" t="e">
        <f aca="false">Y164*B164*C164</f>
        <v>#N/A</v>
      </c>
      <c r="E164" s="172" t="e">
        <f aca="false">D164*Z164</f>
        <v>#N/A</v>
      </c>
    </row>
    <row r="165" customFormat="false" ht="12.75" hidden="false" customHeight="false" outlineLevel="0" collapsed="false">
      <c r="A165" s="172" t="e">
        <f aca="false">VLOOKUP(I165,DDEPM_USERS,2,FALSE())</f>
        <v>#N/A</v>
      </c>
      <c r="B165" s="173" t="e">
        <f aca="false">VLOOKUP(T165,DELIV_CONV,2,FALSE())</f>
        <v>#N/A</v>
      </c>
      <c r="C165" s="174" t="n">
        <f aca="false">S165-R165+1</f>
        <v>1</v>
      </c>
      <c r="D165" s="175" t="e">
        <f aca="false">Y165*B165*C165</f>
        <v>#N/A</v>
      </c>
      <c r="E165" s="172" t="e">
        <f aca="false">D165*Z165</f>
        <v>#N/A</v>
      </c>
    </row>
    <row r="166" customFormat="false" ht="12.75" hidden="false" customHeight="false" outlineLevel="0" collapsed="false">
      <c r="A166" s="172" t="e">
        <f aca="false">VLOOKUP(I166,DDEPM_USERS,2,FALSE())</f>
        <v>#N/A</v>
      </c>
      <c r="B166" s="173" t="e">
        <f aca="false">VLOOKUP(T166,DELIV_CONV,2,FALSE())</f>
        <v>#N/A</v>
      </c>
      <c r="C166" s="174" t="n">
        <f aca="false">S166-R166+1</f>
        <v>1</v>
      </c>
      <c r="D166" s="175" t="e">
        <f aca="false">Y166*B166*C166</f>
        <v>#N/A</v>
      </c>
      <c r="E166" s="172" t="e">
        <f aca="false">D166*Z166</f>
        <v>#N/A</v>
      </c>
    </row>
    <row r="167" customFormat="false" ht="12.75" hidden="false" customHeight="false" outlineLevel="0" collapsed="false">
      <c r="A167" s="172" t="e">
        <f aca="false">VLOOKUP(I167,DDEPM_USERS,2,FALSE())</f>
        <v>#N/A</v>
      </c>
      <c r="B167" s="173" t="e">
        <f aca="false">VLOOKUP(T167,DELIV_CONV,2,FALSE())</f>
        <v>#N/A</v>
      </c>
      <c r="C167" s="174" t="n">
        <f aca="false">S167-R167+1</f>
        <v>1</v>
      </c>
      <c r="D167" s="175" t="e">
        <f aca="false">Y167*B167*C167</f>
        <v>#N/A</v>
      </c>
      <c r="E167" s="172" t="e">
        <f aca="false">D167*Z167</f>
        <v>#N/A</v>
      </c>
    </row>
    <row r="168" customFormat="false" ht="12.75" hidden="false" customHeight="false" outlineLevel="0" collapsed="false">
      <c r="A168" s="172" t="e">
        <f aca="false">VLOOKUP(I168,DDEPM_USERS,2,FALSE())</f>
        <v>#N/A</v>
      </c>
      <c r="B168" s="173" t="e">
        <f aca="false">VLOOKUP(T168,DELIV_CONV,2,FALSE())</f>
        <v>#N/A</v>
      </c>
      <c r="C168" s="174" t="n">
        <f aca="false">S168-R168+1</f>
        <v>1</v>
      </c>
      <c r="D168" s="175" t="e">
        <f aca="false">Y168*B168*C168</f>
        <v>#N/A</v>
      </c>
      <c r="E168" s="172" t="e">
        <f aca="false">D168*Z168</f>
        <v>#N/A</v>
      </c>
    </row>
    <row r="169" customFormat="false" ht="12.75" hidden="false" customHeight="false" outlineLevel="0" collapsed="false">
      <c r="A169" s="172" t="e">
        <f aca="false">VLOOKUP(I169,DDEPM_USERS,2,FALSE())</f>
        <v>#N/A</v>
      </c>
      <c r="B169" s="173" t="e">
        <f aca="false">VLOOKUP(T169,DELIV_CONV,2,FALSE())</f>
        <v>#N/A</v>
      </c>
      <c r="C169" s="174" t="n">
        <f aca="false">S169-R169+1</f>
        <v>1</v>
      </c>
      <c r="D169" s="175" t="e">
        <f aca="false">Y169*B169*C169</f>
        <v>#N/A</v>
      </c>
      <c r="E169" s="172" t="e">
        <f aca="false">D169*Z169</f>
        <v>#N/A</v>
      </c>
    </row>
    <row r="170" customFormat="false" ht="12.75" hidden="false" customHeight="false" outlineLevel="0" collapsed="false">
      <c r="A170" s="172" t="e">
        <f aca="false">VLOOKUP(I170,DDEPM_USERS,2,FALSE())</f>
        <v>#N/A</v>
      </c>
      <c r="B170" s="173" t="e">
        <f aca="false">VLOOKUP(T170,DELIV_CONV,2,FALSE())</f>
        <v>#N/A</v>
      </c>
      <c r="C170" s="174" t="n">
        <f aca="false">S170-R170+1</f>
        <v>1</v>
      </c>
      <c r="D170" s="175" t="e">
        <f aca="false">Y170*B170*C170</f>
        <v>#N/A</v>
      </c>
      <c r="E170" s="172" t="e">
        <f aca="false">D170*Z170</f>
        <v>#N/A</v>
      </c>
    </row>
    <row r="171" customFormat="false" ht="12.75" hidden="false" customHeight="false" outlineLevel="0" collapsed="false">
      <c r="A171" s="172" t="e">
        <f aca="false">VLOOKUP(I171,DDEPM_USERS,2,FALSE())</f>
        <v>#N/A</v>
      </c>
      <c r="B171" s="173" t="e">
        <f aca="false">VLOOKUP(T171,DELIV_CONV,2,FALSE())</f>
        <v>#N/A</v>
      </c>
      <c r="C171" s="174" t="n">
        <f aca="false">S171-R171+1</f>
        <v>1</v>
      </c>
      <c r="D171" s="175" t="e">
        <f aca="false">Y171*B171*C171</f>
        <v>#N/A</v>
      </c>
      <c r="E171" s="172" t="e">
        <f aca="false">D171*Z171</f>
        <v>#N/A</v>
      </c>
    </row>
    <row r="172" customFormat="false" ht="12.75" hidden="false" customHeight="false" outlineLevel="0" collapsed="false">
      <c r="A172" s="172" t="e">
        <f aca="false">VLOOKUP(I172,DDEPM_USERS,2,FALSE())</f>
        <v>#N/A</v>
      </c>
      <c r="B172" s="173" t="e">
        <f aca="false">VLOOKUP(T172,DELIV_CONV,2,FALSE())</f>
        <v>#N/A</v>
      </c>
      <c r="C172" s="174" t="n">
        <f aca="false">S172-R172+1</f>
        <v>1</v>
      </c>
      <c r="D172" s="175" t="e">
        <f aca="false">Y172*B172*C172</f>
        <v>#N/A</v>
      </c>
      <c r="E172" s="172" t="e">
        <f aca="false">D172*Z172</f>
        <v>#N/A</v>
      </c>
    </row>
    <row r="173" customFormat="false" ht="12.75" hidden="false" customHeight="false" outlineLevel="0" collapsed="false">
      <c r="A173" s="172" t="e">
        <f aca="false">VLOOKUP(I173,DDEPM_USERS,2,FALSE())</f>
        <v>#N/A</v>
      </c>
      <c r="B173" s="173" t="e">
        <f aca="false">VLOOKUP(T173,DELIV_CONV,2,FALSE())</f>
        <v>#N/A</v>
      </c>
      <c r="C173" s="174" t="n">
        <f aca="false">S173-R173+1</f>
        <v>1</v>
      </c>
      <c r="D173" s="175" t="e">
        <f aca="false">Y173*B173*C173</f>
        <v>#N/A</v>
      </c>
      <c r="E173" s="172" t="e">
        <f aca="false">D173*Z173</f>
        <v>#N/A</v>
      </c>
    </row>
    <row r="174" customFormat="false" ht="12.75" hidden="false" customHeight="false" outlineLevel="0" collapsed="false">
      <c r="A174" s="172" t="e">
        <f aca="false">VLOOKUP(I174,DDEPM_USERS,2,FALSE())</f>
        <v>#N/A</v>
      </c>
      <c r="B174" s="173" t="e">
        <f aca="false">VLOOKUP(T174,DELIV_CONV,2,FALSE())</f>
        <v>#N/A</v>
      </c>
      <c r="C174" s="174" t="n">
        <f aca="false">S174-R174+1</f>
        <v>1</v>
      </c>
      <c r="D174" s="175" t="e">
        <f aca="false">Y174*B174*C174</f>
        <v>#N/A</v>
      </c>
      <c r="E174" s="172" t="e">
        <f aca="false">D174*Z174</f>
        <v>#N/A</v>
      </c>
    </row>
    <row r="175" customFormat="false" ht="12.75" hidden="false" customHeight="false" outlineLevel="0" collapsed="false">
      <c r="A175" s="172" t="e">
        <f aca="false">VLOOKUP(I175,DDEPM_USERS,2,FALSE())</f>
        <v>#N/A</v>
      </c>
      <c r="B175" s="173" t="e">
        <f aca="false">VLOOKUP(T175,DELIV_CONV,2,FALSE())</f>
        <v>#N/A</v>
      </c>
      <c r="C175" s="174" t="n">
        <f aca="false">S175-R175+1</f>
        <v>1</v>
      </c>
      <c r="D175" s="175" t="e">
        <f aca="false">Y175*B175*C175</f>
        <v>#N/A</v>
      </c>
      <c r="E175" s="172" t="e">
        <f aca="false">D175*Z175</f>
        <v>#N/A</v>
      </c>
    </row>
    <row r="176" customFormat="false" ht="12.75" hidden="false" customHeight="false" outlineLevel="0" collapsed="false">
      <c r="A176" s="172" t="e">
        <f aca="false">VLOOKUP(I176,DDEPM_USERS,2,FALSE())</f>
        <v>#N/A</v>
      </c>
      <c r="B176" s="173" t="e">
        <f aca="false">VLOOKUP(T176,DELIV_CONV,2,FALSE())</f>
        <v>#N/A</v>
      </c>
      <c r="C176" s="174" t="n">
        <f aca="false">S176-R176+1</f>
        <v>1</v>
      </c>
      <c r="D176" s="175" t="e">
        <f aca="false">Y176*B176*C176</f>
        <v>#N/A</v>
      </c>
      <c r="E176" s="172" t="e">
        <f aca="false">D176*Z176</f>
        <v>#N/A</v>
      </c>
    </row>
    <row r="177" customFormat="false" ht="12.75" hidden="false" customHeight="false" outlineLevel="0" collapsed="false">
      <c r="A177" s="172" t="e">
        <f aca="false">VLOOKUP(I177,DDEPM_USERS,2,FALSE())</f>
        <v>#N/A</v>
      </c>
      <c r="B177" s="173" t="e">
        <f aca="false">VLOOKUP(T177,DELIV_CONV,2,FALSE())</f>
        <v>#N/A</v>
      </c>
      <c r="C177" s="174" t="n">
        <f aca="false">S177-R177+1</f>
        <v>1</v>
      </c>
      <c r="D177" s="175" t="e">
        <f aca="false">Y177*B177*C177</f>
        <v>#N/A</v>
      </c>
      <c r="E177" s="172" t="e">
        <f aca="false">D177*Z177</f>
        <v>#N/A</v>
      </c>
    </row>
    <row r="178" customFormat="false" ht="12.75" hidden="false" customHeight="false" outlineLevel="0" collapsed="false">
      <c r="A178" s="172" t="e">
        <f aca="false">VLOOKUP(I178,DDEPM_USERS,2,FALSE())</f>
        <v>#N/A</v>
      </c>
      <c r="B178" s="173" t="e">
        <f aca="false">VLOOKUP(T178,DELIV_CONV,2,FALSE())</f>
        <v>#N/A</v>
      </c>
      <c r="C178" s="174" t="n">
        <f aca="false">S178-R178+1</f>
        <v>1</v>
      </c>
      <c r="D178" s="175" t="e">
        <f aca="false">Y178*B178*C178</f>
        <v>#N/A</v>
      </c>
      <c r="E178" s="172" t="e">
        <f aca="false">D178*Z178</f>
        <v>#N/A</v>
      </c>
    </row>
    <row r="179" customFormat="false" ht="12.75" hidden="false" customHeight="false" outlineLevel="0" collapsed="false">
      <c r="A179" s="172" t="e">
        <f aca="false">VLOOKUP(I179,DDEPM_USERS,2,FALSE())</f>
        <v>#N/A</v>
      </c>
      <c r="B179" s="173" t="e">
        <f aca="false">VLOOKUP(T179,DELIV_CONV,2,FALSE())</f>
        <v>#N/A</v>
      </c>
      <c r="C179" s="174" t="n">
        <f aca="false">S179-R179+1</f>
        <v>1</v>
      </c>
      <c r="D179" s="175" t="e">
        <f aca="false">Y179*B179*C179</f>
        <v>#N/A</v>
      </c>
      <c r="E179" s="172" t="e">
        <f aca="false">D179*Z179</f>
        <v>#N/A</v>
      </c>
    </row>
    <row r="180" customFormat="false" ht="12.75" hidden="false" customHeight="false" outlineLevel="0" collapsed="false">
      <c r="A180" s="172" t="e">
        <f aca="false">VLOOKUP(I180,DDEPM_USERS,2,FALSE())</f>
        <v>#N/A</v>
      </c>
      <c r="B180" s="173" t="e">
        <f aca="false">VLOOKUP(T180,DELIV_CONV,2,FALSE())</f>
        <v>#N/A</v>
      </c>
      <c r="C180" s="174" t="n">
        <f aca="false">S180-R180+1</f>
        <v>1</v>
      </c>
      <c r="D180" s="175" t="e">
        <f aca="false">Y180*B180*C180</f>
        <v>#N/A</v>
      </c>
      <c r="E180" s="172" t="e">
        <f aca="false">D180*Z180</f>
        <v>#N/A</v>
      </c>
    </row>
    <row r="181" customFormat="false" ht="12.75" hidden="false" customHeight="false" outlineLevel="0" collapsed="false">
      <c r="A181" s="172" t="e">
        <f aca="false">VLOOKUP(I181,DDEPM_USERS,2,FALSE())</f>
        <v>#N/A</v>
      </c>
      <c r="B181" s="173" t="e">
        <f aca="false">VLOOKUP(T181,DELIV_CONV,2,FALSE())</f>
        <v>#N/A</v>
      </c>
      <c r="C181" s="174" t="n">
        <f aca="false">S181-R181+1</f>
        <v>1</v>
      </c>
      <c r="D181" s="175" t="e">
        <f aca="false">Y181*B181*C181</f>
        <v>#N/A</v>
      </c>
      <c r="E181" s="172" t="e">
        <f aca="false">D181*Z181</f>
        <v>#N/A</v>
      </c>
    </row>
    <row r="182" customFormat="false" ht="12.75" hidden="false" customHeight="false" outlineLevel="0" collapsed="false">
      <c r="A182" s="172" t="e">
        <f aca="false">VLOOKUP(I182,DDEPM_USERS,2,FALSE())</f>
        <v>#N/A</v>
      </c>
      <c r="B182" s="173" t="e">
        <f aca="false">VLOOKUP(T182,DELIV_CONV,2,FALSE())</f>
        <v>#N/A</v>
      </c>
      <c r="C182" s="174" t="n">
        <f aca="false">S182-R182+1</f>
        <v>1</v>
      </c>
      <c r="D182" s="175" t="e">
        <f aca="false">Y182*B182*C182</f>
        <v>#N/A</v>
      </c>
      <c r="E182" s="172" t="e">
        <f aca="false">D182*Z182</f>
        <v>#N/A</v>
      </c>
    </row>
    <row r="183" customFormat="false" ht="12.75" hidden="false" customHeight="false" outlineLevel="0" collapsed="false">
      <c r="A183" s="172" t="e">
        <f aca="false">VLOOKUP(I183,DDEPM_USERS,2,FALSE())</f>
        <v>#N/A</v>
      </c>
      <c r="B183" s="173" t="e">
        <f aca="false">VLOOKUP(T183,DELIV_CONV,2,FALSE())</f>
        <v>#N/A</v>
      </c>
      <c r="C183" s="174" t="n">
        <f aca="false">S183-R183+1</f>
        <v>1</v>
      </c>
      <c r="D183" s="175" t="e">
        <f aca="false">Y183*B183*C183</f>
        <v>#N/A</v>
      </c>
      <c r="E183" s="172" t="e">
        <f aca="false">D183*Z183</f>
        <v>#N/A</v>
      </c>
    </row>
    <row r="184" customFormat="false" ht="12.75" hidden="false" customHeight="false" outlineLevel="0" collapsed="false">
      <c r="A184" s="172" t="e">
        <f aca="false">VLOOKUP(I184,DDEPM_USERS,2,FALSE())</f>
        <v>#N/A</v>
      </c>
      <c r="B184" s="173" t="e">
        <f aca="false">VLOOKUP(T184,DELIV_CONV,2,FALSE())</f>
        <v>#N/A</v>
      </c>
      <c r="C184" s="174" t="n">
        <f aca="false">S184-R184+1</f>
        <v>1</v>
      </c>
      <c r="D184" s="175" t="e">
        <f aca="false">Y184*B184*C184</f>
        <v>#N/A</v>
      </c>
      <c r="E184" s="172" t="e">
        <f aca="false">D184*Z184</f>
        <v>#N/A</v>
      </c>
    </row>
    <row r="185" customFormat="false" ht="12.75" hidden="false" customHeight="false" outlineLevel="0" collapsed="false">
      <c r="A185" s="172" t="e">
        <f aca="false">VLOOKUP(I185,DDEPM_USERS,2,FALSE())</f>
        <v>#N/A</v>
      </c>
      <c r="B185" s="173" t="e">
        <f aca="false">VLOOKUP(T185,DELIV_CONV,2,FALSE())</f>
        <v>#N/A</v>
      </c>
      <c r="C185" s="174" t="n">
        <f aca="false">S185-R185+1</f>
        <v>1</v>
      </c>
      <c r="D185" s="175" t="e">
        <f aca="false">Y185*B185*C185</f>
        <v>#N/A</v>
      </c>
      <c r="E185" s="172" t="e">
        <f aca="false">D185*Z185</f>
        <v>#N/A</v>
      </c>
    </row>
    <row r="186" customFormat="false" ht="12.75" hidden="false" customHeight="false" outlineLevel="0" collapsed="false">
      <c r="A186" s="172" t="e">
        <f aca="false">VLOOKUP(I186,DDEPM_USERS,2,FALSE())</f>
        <v>#N/A</v>
      </c>
      <c r="B186" s="173" t="e">
        <f aca="false">VLOOKUP(T186,DELIV_CONV,2,FALSE())</f>
        <v>#N/A</v>
      </c>
      <c r="C186" s="174" t="n">
        <f aca="false">S186-R186+1</f>
        <v>1</v>
      </c>
      <c r="D186" s="175" t="e">
        <f aca="false">Y186*B186*C186</f>
        <v>#N/A</v>
      </c>
      <c r="E186" s="172" t="e">
        <f aca="false">D186*Z186</f>
        <v>#N/A</v>
      </c>
    </row>
    <row r="187" customFormat="false" ht="12.75" hidden="false" customHeight="false" outlineLevel="0" collapsed="false">
      <c r="A187" s="172" t="e">
        <f aca="false">VLOOKUP(I187,DDEPM_USERS,2,FALSE())</f>
        <v>#N/A</v>
      </c>
      <c r="B187" s="173" t="e">
        <f aca="false">VLOOKUP(T187,DELIV_CONV,2,FALSE())</f>
        <v>#N/A</v>
      </c>
      <c r="C187" s="174" t="n">
        <f aca="false">S187-R187+1</f>
        <v>1</v>
      </c>
      <c r="D187" s="175" t="e">
        <f aca="false">Y187*B187*C187</f>
        <v>#N/A</v>
      </c>
      <c r="E187" s="172" t="e">
        <f aca="false">D187*Z187</f>
        <v>#N/A</v>
      </c>
    </row>
    <row r="188" customFormat="false" ht="12.75" hidden="false" customHeight="false" outlineLevel="0" collapsed="false">
      <c r="A188" s="172" t="e">
        <f aca="false">VLOOKUP(I188,DDEPM_USERS,2,FALSE())</f>
        <v>#N/A</v>
      </c>
      <c r="B188" s="173" t="e">
        <f aca="false">VLOOKUP(T188,DELIV_CONV,2,FALSE())</f>
        <v>#N/A</v>
      </c>
      <c r="C188" s="174" t="n">
        <f aca="false">S188-R188+1</f>
        <v>1</v>
      </c>
      <c r="D188" s="175" t="e">
        <f aca="false">Y188*B188*C188</f>
        <v>#N/A</v>
      </c>
      <c r="E188" s="172" t="e">
        <f aca="false">D188*Z188</f>
        <v>#N/A</v>
      </c>
    </row>
    <row r="189" customFormat="false" ht="12.75" hidden="false" customHeight="false" outlineLevel="0" collapsed="false">
      <c r="A189" s="172" t="e">
        <f aca="false">VLOOKUP(I189,DDEPM_USERS,2,FALSE())</f>
        <v>#N/A</v>
      </c>
      <c r="B189" s="173" t="e">
        <f aca="false">VLOOKUP(T189,DELIV_CONV,2,FALSE())</f>
        <v>#N/A</v>
      </c>
      <c r="C189" s="174" t="n">
        <f aca="false">S189-R189+1</f>
        <v>1</v>
      </c>
      <c r="D189" s="175" t="e">
        <f aca="false">Y189*B189*C189</f>
        <v>#N/A</v>
      </c>
      <c r="E189" s="172" t="e">
        <f aca="false">D189*Z189</f>
        <v>#N/A</v>
      </c>
    </row>
    <row r="190" customFormat="false" ht="12.75" hidden="false" customHeight="false" outlineLevel="0" collapsed="false">
      <c r="A190" s="172" t="e">
        <f aca="false">VLOOKUP(I190,DDEPM_USERS,2,FALSE())</f>
        <v>#N/A</v>
      </c>
      <c r="B190" s="173" t="e">
        <f aca="false">VLOOKUP(T190,DELIV_CONV,2,FALSE())</f>
        <v>#N/A</v>
      </c>
      <c r="C190" s="174" t="n">
        <f aca="false">S190-R190+1</f>
        <v>1</v>
      </c>
      <c r="D190" s="175" t="e">
        <f aca="false">Y190*B190*C190</f>
        <v>#N/A</v>
      </c>
      <c r="E190" s="172" t="e">
        <f aca="false">D190*Z190</f>
        <v>#N/A</v>
      </c>
    </row>
    <row r="191" customFormat="false" ht="12.75" hidden="false" customHeight="false" outlineLevel="0" collapsed="false">
      <c r="A191" s="172" t="e">
        <f aca="false">VLOOKUP(I191,DDEPM_USERS,2,FALSE())</f>
        <v>#N/A</v>
      </c>
      <c r="B191" s="173" t="e">
        <f aca="false">VLOOKUP(T191,DELIV_CONV,2,FALSE())</f>
        <v>#N/A</v>
      </c>
      <c r="C191" s="174" t="n">
        <f aca="false">S191-R191+1</f>
        <v>1</v>
      </c>
      <c r="D191" s="175" t="e">
        <f aca="false">Y191*B191*C191</f>
        <v>#N/A</v>
      </c>
      <c r="E191" s="172" t="e">
        <f aca="false">D191*Z191</f>
        <v>#N/A</v>
      </c>
    </row>
    <row r="192" customFormat="false" ht="12.75" hidden="false" customHeight="false" outlineLevel="0" collapsed="false">
      <c r="A192" s="172" t="e">
        <f aca="false">VLOOKUP(I192,DDEPM_USERS,2,FALSE())</f>
        <v>#N/A</v>
      </c>
      <c r="B192" s="173" t="e">
        <f aca="false">VLOOKUP(T192,DELIV_CONV,2,FALSE())</f>
        <v>#N/A</v>
      </c>
      <c r="C192" s="174" t="n">
        <f aca="false">S192-R192+1</f>
        <v>1</v>
      </c>
      <c r="D192" s="175" t="e">
        <f aca="false">Y192*B192*C192</f>
        <v>#N/A</v>
      </c>
      <c r="E192" s="172" t="e">
        <f aca="false">D192*Z192</f>
        <v>#N/A</v>
      </c>
    </row>
    <row r="193" customFormat="false" ht="12.75" hidden="false" customHeight="false" outlineLevel="0" collapsed="false">
      <c r="A193" s="172" t="e">
        <f aca="false">VLOOKUP(I193,DDEPM_USERS,2,FALSE())</f>
        <v>#N/A</v>
      </c>
      <c r="B193" s="173" t="e">
        <f aca="false">VLOOKUP(T193,DELIV_CONV,2,FALSE())</f>
        <v>#N/A</v>
      </c>
      <c r="C193" s="174" t="n">
        <f aca="false">S193-R193+1</f>
        <v>1</v>
      </c>
      <c r="D193" s="175" t="e">
        <f aca="false">Y193*B193*C193</f>
        <v>#N/A</v>
      </c>
      <c r="E193" s="172" t="e">
        <f aca="false">D193*Z193</f>
        <v>#N/A</v>
      </c>
    </row>
    <row r="194" customFormat="false" ht="12.75" hidden="false" customHeight="false" outlineLevel="0" collapsed="false">
      <c r="A194" s="172" t="e">
        <f aca="false">VLOOKUP(I194,DDEPM_USERS,2,FALSE())</f>
        <v>#N/A</v>
      </c>
      <c r="B194" s="173" t="e">
        <f aca="false">VLOOKUP(T194,DELIV_CONV,2,FALSE())</f>
        <v>#N/A</v>
      </c>
      <c r="C194" s="174" t="n">
        <f aca="false">S194-R194+1</f>
        <v>1</v>
      </c>
      <c r="D194" s="175" t="e">
        <f aca="false">Y194*B194*C194</f>
        <v>#N/A</v>
      </c>
      <c r="E194" s="172" t="e">
        <f aca="false">D194*Z194</f>
        <v>#N/A</v>
      </c>
    </row>
    <row r="195" customFormat="false" ht="12.75" hidden="false" customHeight="false" outlineLevel="0" collapsed="false">
      <c r="A195" s="172" t="e">
        <f aca="false">VLOOKUP(I195,DDEPM_USERS,2,FALSE())</f>
        <v>#N/A</v>
      </c>
      <c r="B195" s="173" t="e">
        <f aca="false">VLOOKUP(T195,DELIV_CONV,2,FALSE())</f>
        <v>#N/A</v>
      </c>
      <c r="C195" s="174" t="n">
        <f aca="false">S195-R195+1</f>
        <v>1</v>
      </c>
      <c r="D195" s="175" t="e">
        <f aca="false">Y195*B195*C195</f>
        <v>#N/A</v>
      </c>
      <c r="E195" s="172" t="e">
        <f aca="false">D195*Z195</f>
        <v>#N/A</v>
      </c>
    </row>
    <row r="196" customFormat="false" ht="12.75" hidden="false" customHeight="false" outlineLevel="0" collapsed="false">
      <c r="A196" s="172" t="e">
        <f aca="false">VLOOKUP(I196,DDEPM_USERS,2,FALSE())</f>
        <v>#N/A</v>
      </c>
      <c r="B196" s="173" t="e">
        <f aca="false">VLOOKUP(T196,DELIV_CONV,2,FALSE())</f>
        <v>#N/A</v>
      </c>
      <c r="C196" s="174" t="n">
        <f aca="false">S196-R196+1</f>
        <v>1</v>
      </c>
      <c r="D196" s="175" t="e">
        <f aca="false">Y196*B196*C196</f>
        <v>#N/A</v>
      </c>
      <c r="E196" s="172" t="e">
        <f aca="false">D196*Z196</f>
        <v>#N/A</v>
      </c>
    </row>
    <row r="197" customFormat="false" ht="12.75" hidden="false" customHeight="false" outlineLevel="0" collapsed="false">
      <c r="A197" s="172" t="e">
        <f aca="false">VLOOKUP(I197,DDEPM_USERS,2,FALSE())</f>
        <v>#N/A</v>
      </c>
      <c r="B197" s="173" t="e">
        <f aca="false">VLOOKUP(T197,DELIV_CONV,2,FALSE())</f>
        <v>#N/A</v>
      </c>
      <c r="C197" s="174" t="n">
        <f aca="false">S197-R197+1</f>
        <v>1</v>
      </c>
      <c r="D197" s="175" t="e">
        <f aca="false">Y197*B197*C197</f>
        <v>#N/A</v>
      </c>
      <c r="E197" s="172" t="e">
        <f aca="false">D197*Z197</f>
        <v>#N/A</v>
      </c>
    </row>
    <row r="198" customFormat="false" ht="12.75" hidden="false" customHeight="false" outlineLevel="0" collapsed="false">
      <c r="A198" s="172" t="e">
        <f aca="false">VLOOKUP(I198,DDEPM_USERS,2,FALSE())</f>
        <v>#N/A</v>
      </c>
      <c r="B198" s="173" t="e">
        <f aca="false">VLOOKUP(T198,DELIV_CONV,2,FALSE())</f>
        <v>#N/A</v>
      </c>
      <c r="C198" s="174" t="n">
        <f aca="false">S198-R198+1</f>
        <v>1</v>
      </c>
      <c r="D198" s="175" t="e">
        <f aca="false">Y198*B198*C198</f>
        <v>#N/A</v>
      </c>
      <c r="E198" s="172" t="e">
        <f aca="false">D198*Z198</f>
        <v>#N/A</v>
      </c>
    </row>
    <row r="199" customFormat="false" ht="12.75" hidden="false" customHeight="false" outlineLevel="0" collapsed="false">
      <c r="A199" s="172" t="e">
        <f aca="false">VLOOKUP(I199,DDEPM_USERS,2,FALSE())</f>
        <v>#N/A</v>
      </c>
      <c r="B199" s="173" t="e">
        <f aca="false">VLOOKUP(T199,DELIV_CONV,2,FALSE())</f>
        <v>#N/A</v>
      </c>
      <c r="C199" s="174" t="n">
        <f aca="false">S199-R199+1</f>
        <v>1</v>
      </c>
      <c r="D199" s="175" t="e">
        <f aca="false">Y199*B199*C199</f>
        <v>#N/A</v>
      </c>
      <c r="E199" s="172" t="e">
        <f aca="false">D199*Z199</f>
        <v>#N/A</v>
      </c>
    </row>
    <row r="200" customFormat="false" ht="12.75" hidden="false" customHeight="false" outlineLevel="0" collapsed="false">
      <c r="A200" s="172" t="e">
        <f aca="false">VLOOKUP(I200,DDEPM_USERS,2,FALSE())</f>
        <v>#N/A</v>
      </c>
      <c r="B200" s="173" t="e">
        <f aca="false">VLOOKUP(T200,DELIV_CONV,2,FALSE())</f>
        <v>#N/A</v>
      </c>
      <c r="C200" s="174" t="n">
        <f aca="false">S200-R200+1</f>
        <v>1</v>
      </c>
      <c r="D200" s="175" t="e">
        <f aca="false">Y200*B200*C200</f>
        <v>#N/A</v>
      </c>
      <c r="E200" s="172" t="e">
        <f aca="false">D200*Z200</f>
        <v>#N/A</v>
      </c>
    </row>
    <row r="201" customFormat="false" ht="12.75" hidden="false" customHeight="false" outlineLevel="0" collapsed="false">
      <c r="A201" s="172" t="e">
        <f aca="false">VLOOKUP(I201,DDEPM_USERS,2,FALSE())</f>
        <v>#N/A</v>
      </c>
      <c r="B201" s="173" t="e">
        <f aca="false">VLOOKUP(T201,DELIV_CONV,2,FALSE())</f>
        <v>#N/A</v>
      </c>
      <c r="C201" s="174" t="n">
        <f aca="false">S201-R201+1</f>
        <v>1</v>
      </c>
      <c r="D201" s="175" t="e">
        <f aca="false">Y201*B201*C201</f>
        <v>#N/A</v>
      </c>
      <c r="E201" s="172" t="e">
        <f aca="false">D201*Z201</f>
        <v>#N/A</v>
      </c>
    </row>
    <row r="202" customFormat="false" ht="12.75" hidden="false" customHeight="false" outlineLevel="0" collapsed="false">
      <c r="A202" s="172" t="e">
        <f aca="false">VLOOKUP(I202,DDEPM_USERS,2,FALSE())</f>
        <v>#N/A</v>
      </c>
      <c r="B202" s="173" t="e">
        <f aca="false">VLOOKUP(T202,DELIV_CONV,2,FALSE())</f>
        <v>#N/A</v>
      </c>
      <c r="C202" s="174" t="n">
        <f aca="false">S202-R202+1</f>
        <v>1</v>
      </c>
      <c r="D202" s="175" t="e">
        <f aca="false">Y202*B202*C202</f>
        <v>#N/A</v>
      </c>
      <c r="E202" s="172" t="e">
        <f aca="false">D202*Z202</f>
        <v>#N/A</v>
      </c>
    </row>
    <row r="203" customFormat="false" ht="12.75" hidden="false" customHeight="false" outlineLevel="0" collapsed="false">
      <c r="A203" s="172" t="e">
        <f aca="false">VLOOKUP(I203,DDEPM_USERS,2,FALSE())</f>
        <v>#N/A</v>
      </c>
      <c r="B203" s="173" t="e">
        <f aca="false">VLOOKUP(T203,DELIV_CONV,2,FALSE())</f>
        <v>#N/A</v>
      </c>
      <c r="C203" s="174" t="n">
        <f aca="false">S203-R203+1</f>
        <v>1</v>
      </c>
      <c r="D203" s="175" t="e">
        <f aca="false">Y203*B203*C203</f>
        <v>#N/A</v>
      </c>
      <c r="E203" s="172" t="e">
        <f aca="false">D203*Z203</f>
        <v>#N/A</v>
      </c>
    </row>
    <row r="204" customFormat="false" ht="12.75" hidden="false" customHeight="false" outlineLevel="0" collapsed="false">
      <c r="A204" s="172" t="e">
        <f aca="false">VLOOKUP(I204,DDEPM_USERS,2,FALSE())</f>
        <v>#N/A</v>
      </c>
      <c r="B204" s="173" t="e">
        <f aca="false">VLOOKUP(T204,DELIV_CONV,2,FALSE())</f>
        <v>#N/A</v>
      </c>
      <c r="C204" s="174" t="n">
        <f aca="false">S204-R204+1</f>
        <v>1</v>
      </c>
      <c r="D204" s="175" t="e">
        <f aca="false">Y204*B204*C204</f>
        <v>#N/A</v>
      </c>
      <c r="E204" s="172" t="e">
        <f aca="false">D204*Z204</f>
        <v>#N/A</v>
      </c>
    </row>
    <row r="205" customFormat="false" ht="12.75" hidden="false" customHeight="false" outlineLevel="0" collapsed="false">
      <c r="A205" s="172" t="e">
        <f aca="false">VLOOKUP(I205,DDEPM_USERS,2,FALSE())</f>
        <v>#N/A</v>
      </c>
      <c r="B205" s="173" t="e">
        <f aca="false">VLOOKUP(T205,DELIV_CONV,2,FALSE())</f>
        <v>#N/A</v>
      </c>
      <c r="C205" s="174" t="n">
        <f aca="false">S205-R205+1</f>
        <v>1</v>
      </c>
      <c r="D205" s="175" t="e">
        <f aca="false">Y205*B205*C205</f>
        <v>#N/A</v>
      </c>
      <c r="E205" s="172" t="e">
        <f aca="false">D205*Z205</f>
        <v>#N/A</v>
      </c>
    </row>
    <row r="206" customFormat="false" ht="12.75" hidden="false" customHeight="false" outlineLevel="0" collapsed="false">
      <c r="A206" s="172" t="e">
        <f aca="false">VLOOKUP(I206,DDEPM_USERS,2,FALSE())</f>
        <v>#N/A</v>
      </c>
      <c r="B206" s="173" t="e">
        <f aca="false">VLOOKUP(T206,DELIV_CONV,2,FALSE())</f>
        <v>#N/A</v>
      </c>
      <c r="C206" s="174" t="n">
        <f aca="false">S206-R206+1</f>
        <v>1</v>
      </c>
      <c r="D206" s="175" t="e">
        <f aca="false">Y206*B206*C206</f>
        <v>#N/A</v>
      </c>
      <c r="E206" s="172" t="e">
        <f aca="false">D206*Z206</f>
        <v>#N/A</v>
      </c>
    </row>
    <row r="207" customFormat="false" ht="12.75" hidden="false" customHeight="false" outlineLevel="0" collapsed="false">
      <c r="A207" s="172" t="e">
        <f aca="false">VLOOKUP(I207,DDEPM_USERS,2,FALSE())</f>
        <v>#N/A</v>
      </c>
      <c r="B207" s="173" t="e">
        <f aca="false">VLOOKUP(T207,DELIV_CONV,2,FALSE())</f>
        <v>#N/A</v>
      </c>
      <c r="C207" s="174" t="n">
        <f aca="false">S207-R207+1</f>
        <v>1</v>
      </c>
      <c r="D207" s="175" t="e">
        <f aca="false">Y207*B207*C207</f>
        <v>#N/A</v>
      </c>
      <c r="E207" s="172" t="e">
        <f aca="false">D207*Z207</f>
        <v>#N/A</v>
      </c>
    </row>
    <row r="208" customFormat="false" ht="12.75" hidden="false" customHeight="false" outlineLevel="0" collapsed="false">
      <c r="A208" s="172" t="e">
        <f aca="false">VLOOKUP(I208,DDEPM_USERS,2,FALSE())</f>
        <v>#N/A</v>
      </c>
      <c r="B208" s="173" t="e">
        <f aca="false">VLOOKUP(T208,DELIV_CONV,2,FALSE())</f>
        <v>#N/A</v>
      </c>
      <c r="C208" s="174" t="n">
        <f aca="false">S208-R208+1</f>
        <v>1</v>
      </c>
      <c r="D208" s="175" t="e">
        <f aca="false">Y208*B208*C208</f>
        <v>#N/A</v>
      </c>
      <c r="E208" s="172" t="e">
        <f aca="false">D208*Z208</f>
        <v>#N/A</v>
      </c>
    </row>
    <row r="209" customFormat="false" ht="12.75" hidden="false" customHeight="false" outlineLevel="0" collapsed="false">
      <c r="A209" s="172" t="e">
        <f aca="false">VLOOKUP(I209,DDEPM_USERS,2,FALSE())</f>
        <v>#N/A</v>
      </c>
      <c r="B209" s="173" t="e">
        <f aca="false">VLOOKUP(T209,DELIV_CONV,2,FALSE())</f>
        <v>#N/A</v>
      </c>
      <c r="C209" s="174" t="n">
        <f aca="false">S209-R209+1</f>
        <v>1</v>
      </c>
      <c r="D209" s="175" t="e">
        <f aca="false">Y209*B209*C209</f>
        <v>#N/A</v>
      </c>
      <c r="E209" s="172" t="e">
        <f aca="false">D209*Z209</f>
        <v>#N/A</v>
      </c>
    </row>
    <row r="210" customFormat="false" ht="12.75" hidden="false" customHeight="false" outlineLevel="0" collapsed="false">
      <c r="A210" s="172" t="e">
        <f aca="false">VLOOKUP(I210,DDEPM_USERS,2,FALSE())</f>
        <v>#N/A</v>
      </c>
      <c r="B210" s="173" t="e">
        <f aca="false">VLOOKUP(T210,DELIV_CONV,2,FALSE())</f>
        <v>#N/A</v>
      </c>
      <c r="C210" s="174" t="n">
        <f aca="false">S210-R210+1</f>
        <v>1</v>
      </c>
      <c r="D210" s="175" t="e">
        <f aca="false">Y210*B210*C210</f>
        <v>#N/A</v>
      </c>
      <c r="E210" s="172" t="e">
        <f aca="false">D210*Z210</f>
        <v>#N/A</v>
      </c>
    </row>
    <row r="211" customFormat="false" ht="12.75" hidden="false" customHeight="false" outlineLevel="0" collapsed="false">
      <c r="A211" s="172" t="e">
        <f aca="false">VLOOKUP(I211,DDEPM_USERS,2,FALSE())</f>
        <v>#N/A</v>
      </c>
      <c r="B211" s="173" t="e">
        <f aca="false">VLOOKUP(T211,DELIV_CONV,2,FALSE())</f>
        <v>#N/A</v>
      </c>
      <c r="C211" s="174" t="n">
        <f aca="false">S211-R211+1</f>
        <v>1</v>
      </c>
      <c r="D211" s="175" t="e">
        <f aca="false">Y211*B211*C211</f>
        <v>#N/A</v>
      </c>
      <c r="E211" s="172" t="e">
        <f aca="false">D211*Z211</f>
        <v>#N/A</v>
      </c>
    </row>
    <row r="212" customFormat="false" ht="12.75" hidden="false" customHeight="false" outlineLevel="0" collapsed="false">
      <c r="A212" s="172" t="e">
        <f aca="false">VLOOKUP(I212,DDEPM_USERS,2,FALSE())</f>
        <v>#N/A</v>
      </c>
      <c r="B212" s="173" t="e">
        <f aca="false">VLOOKUP(T212,DELIV_CONV,2,FALSE())</f>
        <v>#N/A</v>
      </c>
      <c r="C212" s="174" t="n">
        <f aca="false">S212-R212+1</f>
        <v>1</v>
      </c>
      <c r="D212" s="175" t="e">
        <f aca="false">Y212*B212*C212</f>
        <v>#N/A</v>
      </c>
      <c r="E212" s="172" t="e">
        <f aca="false">D212*Z212</f>
        <v>#N/A</v>
      </c>
    </row>
    <row r="213" customFormat="false" ht="12.75" hidden="false" customHeight="false" outlineLevel="0" collapsed="false">
      <c r="A213" s="172" t="e">
        <f aca="false">VLOOKUP(I213,DDEPM_USERS,2,FALSE())</f>
        <v>#N/A</v>
      </c>
      <c r="B213" s="173" t="e">
        <f aca="false">VLOOKUP(T213,DELIV_CONV,2,FALSE())</f>
        <v>#N/A</v>
      </c>
      <c r="C213" s="174" t="n">
        <f aca="false">S213-R213+1</f>
        <v>1</v>
      </c>
      <c r="D213" s="175" t="e">
        <f aca="false">Y213*B213*C213</f>
        <v>#N/A</v>
      </c>
      <c r="E213" s="172" t="e">
        <f aca="false">D213*Z213</f>
        <v>#N/A</v>
      </c>
    </row>
    <row r="214" customFormat="false" ht="12.75" hidden="false" customHeight="false" outlineLevel="0" collapsed="false">
      <c r="A214" s="172" t="e">
        <f aca="false">VLOOKUP(I214,DDEPM_USERS,2,FALSE())</f>
        <v>#N/A</v>
      </c>
      <c r="B214" s="173" t="e">
        <f aca="false">VLOOKUP(T214,DELIV_CONV,2,FALSE())</f>
        <v>#N/A</v>
      </c>
      <c r="C214" s="174" t="n">
        <f aca="false">S214-R214+1</f>
        <v>1</v>
      </c>
      <c r="D214" s="175" t="e">
        <f aca="false">Y214*B214*C214</f>
        <v>#N/A</v>
      </c>
      <c r="E214" s="172" t="e">
        <f aca="false">D214*Z214</f>
        <v>#N/A</v>
      </c>
    </row>
    <row r="215" customFormat="false" ht="12.75" hidden="false" customHeight="false" outlineLevel="0" collapsed="false">
      <c r="A215" s="172" t="e">
        <f aca="false">VLOOKUP(I215,DDEPM_USERS,2,FALSE())</f>
        <v>#N/A</v>
      </c>
      <c r="B215" s="173" t="e">
        <f aca="false">VLOOKUP(T215,DELIV_CONV,2,FALSE())</f>
        <v>#N/A</v>
      </c>
      <c r="C215" s="174" t="n">
        <f aca="false">S215-R215+1</f>
        <v>1</v>
      </c>
      <c r="D215" s="175" t="e">
        <f aca="false">Y215*B215*C215</f>
        <v>#N/A</v>
      </c>
      <c r="E215" s="172" t="e">
        <f aca="false">D215*Z215</f>
        <v>#N/A</v>
      </c>
    </row>
    <row r="216" customFormat="false" ht="12.75" hidden="false" customHeight="false" outlineLevel="0" collapsed="false">
      <c r="A216" s="172" t="e">
        <f aca="false">VLOOKUP(I216,DDEPM_USERS,2,FALSE())</f>
        <v>#N/A</v>
      </c>
      <c r="B216" s="173" t="e">
        <f aca="false">VLOOKUP(T216,DELIV_CONV,2,FALSE())</f>
        <v>#N/A</v>
      </c>
      <c r="C216" s="174" t="n">
        <f aca="false">S216-R216+1</f>
        <v>1</v>
      </c>
      <c r="D216" s="175" t="e">
        <f aca="false">Y216*B216*C216</f>
        <v>#N/A</v>
      </c>
      <c r="E216" s="172" t="e">
        <f aca="false">D216*Z216</f>
        <v>#N/A</v>
      </c>
    </row>
    <row r="217" customFormat="false" ht="12.75" hidden="false" customHeight="false" outlineLevel="0" collapsed="false">
      <c r="A217" s="172" t="e">
        <f aca="false">VLOOKUP(I217,DDEPM_USERS,2,FALSE())</f>
        <v>#N/A</v>
      </c>
      <c r="B217" s="173" t="e">
        <f aca="false">VLOOKUP(T217,DELIV_CONV,2,FALSE())</f>
        <v>#N/A</v>
      </c>
      <c r="C217" s="174" t="n">
        <f aca="false">S217-R217+1</f>
        <v>1</v>
      </c>
      <c r="D217" s="175" t="e">
        <f aca="false">Y217*B217*C217</f>
        <v>#N/A</v>
      </c>
      <c r="E217" s="172" t="e">
        <f aca="false">D217*Z217</f>
        <v>#N/A</v>
      </c>
    </row>
    <row r="218" customFormat="false" ht="12.75" hidden="false" customHeight="false" outlineLevel="0" collapsed="false">
      <c r="A218" s="172" t="e">
        <f aca="false">VLOOKUP(I218,DDEPM_USERS,2,FALSE())</f>
        <v>#N/A</v>
      </c>
      <c r="B218" s="173" t="e">
        <f aca="false">VLOOKUP(T218,DELIV_CONV,2,FALSE())</f>
        <v>#N/A</v>
      </c>
      <c r="C218" s="174" t="n">
        <f aca="false">S218-R218+1</f>
        <v>1</v>
      </c>
      <c r="D218" s="175" t="e">
        <f aca="false">Y218*B218*C218</f>
        <v>#N/A</v>
      </c>
      <c r="E218" s="172" t="e">
        <f aca="false">D218*Z218</f>
        <v>#N/A</v>
      </c>
    </row>
    <row r="219" customFormat="false" ht="12.75" hidden="false" customHeight="false" outlineLevel="0" collapsed="false">
      <c r="A219" s="172" t="e">
        <f aca="false">VLOOKUP(I219,DDEPM_USERS,2,FALSE())</f>
        <v>#N/A</v>
      </c>
      <c r="B219" s="173" t="e">
        <f aca="false">VLOOKUP(T219,DELIV_CONV,2,FALSE())</f>
        <v>#N/A</v>
      </c>
      <c r="C219" s="174" t="n">
        <f aca="false">S219-R219+1</f>
        <v>1</v>
      </c>
      <c r="D219" s="175" t="e">
        <f aca="false">Y219*B219*C219</f>
        <v>#N/A</v>
      </c>
      <c r="E219" s="172" t="e">
        <f aca="false">D219*Z219</f>
        <v>#N/A</v>
      </c>
    </row>
    <row r="220" customFormat="false" ht="12.75" hidden="false" customHeight="false" outlineLevel="0" collapsed="false">
      <c r="A220" s="172" t="e">
        <f aca="false">VLOOKUP(I220,DDEPM_USERS,2,FALSE())</f>
        <v>#N/A</v>
      </c>
      <c r="B220" s="173" t="e">
        <f aca="false">VLOOKUP(T220,DELIV_CONV,2,FALSE())</f>
        <v>#N/A</v>
      </c>
      <c r="C220" s="174" t="n">
        <f aca="false">S220-R220+1</f>
        <v>1</v>
      </c>
      <c r="D220" s="175" t="e">
        <f aca="false">Y220*B220*C220</f>
        <v>#N/A</v>
      </c>
      <c r="E220" s="172" t="e">
        <f aca="false">D220*Z220</f>
        <v>#N/A</v>
      </c>
    </row>
    <row r="221" customFormat="false" ht="12.75" hidden="false" customHeight="false" outlineLevel="0" collapsed="false">
      <c r="A221" s="172" t="e">
        <f aca="false">VLOOKUP(I221,DDEPM_USERS,2,FALSE())</f>
        <v>#N/A</v>
      </c>
      <c r="B221" s="173" t="e">
        <f aca="false">VLOOKUP(T221,DELIV_CONV,2,FALSE())</f>
        <v>#N/A</v>
      </c>
      <c r="C221" s="174" t="n">
        <f aca="false">S221-R221+1</f>
        <v>1</v>
      </c>
      <c r="D221" s="175" t="e">
        <f aca="false">Y221*B221*C221</f>
        <v>#N/A</v>
      </c>
      <c r="E221" s="172" t="e">
        <f aca="false">D221*Z221</f>
        <v>#N/A</v>
      </c>
    </row>
    <row r="222" customFormat="false" ht="12.75" hidden="false" customHeight="false" outlineLevel="0" collapsed="false">
      <c r="A222" s="172" t="e">
        <f aca="false">VLOOKUP(I222,DDEPM_USERS,2,FALSE())</f>
        <v>#N/A</v>
      </c>
      <c r="B222" s="173" t="e">
        <f aca="false">VLOOKUP(T222,DELIV_CONV,2,FALSE())</f>
        <v>#N/A</v>
      </c>
      <c r="C222" s="174" t="n">
        <f aca="false">S222-R222+1</f>
        <v>1</v>
      </c>
      <c r="D222" s="175" t="e">
        <f aca="false">Y222*B222*C222</f>
        <v>#N/A</v>
      </c>
      <c r="E222" s="172" t="e">
        <f aca="false">D222*Z222</f>
        <v>#N/A</v>
      </c>
    </row>
    <row r="223" customFormat="false" ht="12.75" hidden="false" customHeight="false" outlineLevel="0" collapsed="false">
      <c r="A223" s="172" t="e">
        <f aca="false">VLOOKUP(I223,DDEPM_USERS,2,FALSE())</f>
        <v>#N/A</v>
      </c>
      <c r="B223" s="173" t="e">
        <f aca="false">VLOOKUP(T223,DELIV_CONV,2,FALSE())</f>
        <v>#N/A</v>
      </c>
      <c r="C223" s="174" t="n">
        <f aca="false">S223-R223+1</f>
        <v>1</v>
      </c>
      <c r="D223" s="175" t="e">
        <f aca="false">Y223*B223*C223</f>
        <v>#N/A</v>
      </c>
      <c r="E223" s="172" t="e">
        <f aca="false">D223*Z223</f>
        <v>#N/A</v>
      </c>
    </row>
    <row r="224" customFormat="false" ht="12.75" hidden="false" customHeight="false" outlineLevel="0" collapsed="false">
      <c r="A224" s="172" t="e">
        <f aca="false">VLOOKUP(I224,DDEPM_USERS,2,FALSE())</f>
        <v>#N/A</v>
      </c>
      <c r="B224" s="173" t="e">
        <f aca="false">VLOOKUP(T224,DELIV_CONV,2,FALSE())</f>
        <v>#N/A</v>
      </c>
      <c r="C224" s="174" t="n">
        <f aca="false">S224-R224+1</f>
        <v>1</v>
      </c>
      <c r="D224" s="175" t="e">
        <f aca="false">Y224*B224*C224</f>
        <v>#N/A</v>
      </c>
      <c r="E224" s="172" t="e">
        <f aca="false">D224*Z224</f>
        <v>#N/A</v>
      </c>
    </row>
    <row r="225" customFormat="false" ht="12.75" hidden="false" customHeight="false" outlineLevel="0" collapsed="false">
      <c r="A225" s="172" t="e">
        <f aca="false">VLOOKUP(I225,DDEPM_USERS,2,FALSE())</f>
        <v>#N/A</v>
      </c>
      <c r="B225" s="173" t="e">
        <f aca="false">VLOOKUP(T225,DELIV_CONV,2,FALSE())</f>
        <v>#N/A</v>
      </c>
      <c r="C225" s="174" t="n">
        <f aca="false">S225-R225+1</f>
        <v>1</v>
      </c>
      <c r="D225" s="175" t="e">
        <f aca="false">Y225*B225*C225</f>
        <v>#N/A</v>
      </c>
      <c r="E225" s="172" t="e">
        <f aca="false">D225*Z225</f>
        <v>#N/A</v>
      </c>
    </row>
    <row r="226" customFormat="false" ht="12.75" hidden="false" customHeight="false" outlineLevel="0" collapsed="false">
      <c r="A226" s="172" t="e">
        <f aca="false">VLOOKUP(I226,DDEPM_USERS,2,FALSE())</f>
        <v>#N/A</v>
      </c>
      <c r="B226" s="173" t="e">
        <f aca="false">VLOOKUP(T226,DELIV_CONV,2,FALSE())</f>
        <v>#N/A</v>
      </c>
      <c r="C226" s="174" t="n">
        <f aca="false">S226-R226+1</f>
        <v>1</v>
      </c>
      <c r="D226" s="175" t="e">
        <f aca="false">Y226*B226*C226</f>
        <v>#N/A</v>
      </c>
      <c r="E226" s="172" t="e">
        <f aca="false">D226*Z226</f>
        <v>#N/A</v>
      </c>
    </row>
    <row r="227" customFormat="false" ht="12.75" hidden="false" customHeight="false" outlineLevel="0" collapsed="false">
      <c r="A227" s="172" t="e">
        <f aca="false">VLOOKUP(I227,DDEPM_USERS,2,FALSE())</f>
        <v>#N/A</v>
      </c>
      <c r="B227" s="173" t="e">
        <f aca="false">VLOOKUP(T227,DELIV_CONV,2,FALSE())</f>
        <v>#N/A</v>
      </c>
      <c r="C227" s="174" t="n">
        <f aca="false">S227-R227+1</f>
        <v>1</v>
      </c>
      <c r="D227" s="175" t="e">
        <f aca="false">Y227*B227*C227</f>
        <v>#N/A</v>
      </c>
      <c r="E227" s="172" t="e">
        <f aca="false">D227*Z227</f>
        <v>#N/A</v>
      </c>
    </row>
    <row r="228" customFormat="false" ht="12.75" hidden="false" customHeight="false" outlineLevel="0" collapsed="false">
      <c r="A228" s="172" t="e">
        <f aca="false">VLOOKUP(I228,DDEPM_USERS,2,FALSE())</f>
        <v>#N/A</v>
      </c>
      <c r="B228" s="173" t="e">
        <f aca="false">VLOOKUP(T228,DELIV_CONV,2,FALSE())</f>
        <v>#N/A</v>
      </c>
      <c r="C228" s="174" t="n">
        <f aca="false">S228-R228+1</f>
        <v>1</v>
      </c>
      <c r="D228" s="175" t="e">
        <f aca="false">Y228*B228*C228</f>
        <v>#N/A</v>
      </c>
      <c r="E228" s="172" t="e">
        <f aca="false">D228*Z228</f>
        <v>#N/A</v>
      </c>
    </row>
    <row r="229" customFormat="false" ht="12.75" hidden="false" customHeight="false" outlineLevel="0" collapsed="false">
      <c r="A229" s="172" t="e">
        <f aca="false">VLOOKUP(I229,DDEPM_USERS,2,FALSE())</f>
        <v>#N/A</v>
      </c>
      <c r="B229" s="173" t="e">
        <f aca="false">VLOOKUP(T229,DELIV_CONV,2,FALSE())</f>
        <v>#N/A</v>
      </c>
      <c r="C229" s="174" t="n">
        <f aca="false">S229-R229+1</f>
        <v>1</v>
      </c>
      <c r="D229" s="175" t="e">
        <f aca="false">Y229*B229*C229</f>
        <v>#N/A</v>
      </c>
      <c r="E229" s="172" t="e">
        <f aca="false">D229*Z229</f>
        <v>#N/A</v>
      </c>
    </row>
    <row r="230" customFormat="false" ht="12.75" hidden="false" customHeight="false" outlineLevel="0" collapsed="false">
      <c r="A230" s="172" t="e">
        <f aca="false">VLOOKUP(I230,DDEPM_USERS,2,FALSE())</f>
        <v>#N/A</v>
      </c>
      <c r="B230" s="173" t="e">
        <f aca="false">VLOOKUP(T230,DELIV_CONV,2,FALSE())</f>
        <v>#N/A</v>
      </c>
      <c r="C230" s="174" t="n">
        <f aca="false">S230-R230+1</f>
        <v>1</v>
      </c>
      <c r="D230" s="175" t="e">
        <f aca="false">Y230*B230*C230</f>
        <v>#N/A</v>
      </c>
      <c r="E230" s="172" t="e">
        <f aca="false">D230*Z230</f>
        <v>#N/A</v>
      </c>
    </row>
    <row r="231" customFormat="false" ht="12.75" hidden="false" customHeight="false" outlineLevel="0" collapsed="false">
      <c r="A231" s="172" t="e">
        <f aca="false">VLOOKUP(I231,DDEPM_USERS,2,FALSE())</f>
        <v>#N/A</v>
      </c>
      <c r="B231" s="173" t="e">
        <f aca="false">VLOOKUP(T231,DELIV_CONV,2,FALSE())</f>
        <v>#N/A</v>
      </c>
      <c r="C231" s="174" t="n">
        <f aca="false">S231-R231+1</f>
        <v>1</v>
      </c>
      <c r="D231" s="175" t="e">
        <f aca="false">Y231*B231*C231</f>
        <v>#N/A</v>
      </c>
      <c r="E231" s="172" t="e">
        <f aca="false">D231*Z231</f>
        <v>#N/A</v>
      </c>
    </row>
    <row r="232" customFormat="false" ht="12.75" hidden="false" customHeight="false" outlineLevel="0" collapsed="false">
      <c r="A232" s="172" t="e">
        <f aca="false">VLOOKUP(I232,DDEPM_USERS,2,FALSE())</f>
        <v>#N/A</v>
      </c>
      <c r="B232" s="173" t="e">
        <f aca="false">VLOOKUP(T232,DELIV_CONV,2,FALSE())</f>
        <v>#N/A</v>
      </c>
      <c r="C232" s="174" t="n">
        <f aca="false">S232-R232+1</f>
        <v>1</v>
      </c>
      <c r="D232" s="175" t="e">
        <f aca="false">Y232*B232*C232</f>
        <v>#N/A</v>
      </c>
      <c r="E232" s="172" t="e">
        <f aca="false">D232*Z232</f>
        <v>#N/A</v>
      </c>
    </row>
    <row r="233" customFormat="false" ht="12.75" hidden="false" customHeight="false" outlineLevel="0" collapsed="false">
      <c r="A233" s="172" t="e">
        <f aca="false">VLOOKUP(I233,DDEPM_USERS,2,FALSE())</f>
        <v>#N/A</v>
      </c>
      <c r="B233" s="173" t="e">
        <f aca="false">VLOOKUP(T233,DELIV_CONV,2,FALSE())</f>
        <v>#N/A</v>
      </c>
      <c r="C233" s="174" t="n">
        <f aca="false">S233-R233+1</f>
        <v>1</v>
      </c>
      <c r="D233" s="175" t="e">
        <f aca="false">Y233*B233*C233</f>
        <v>#N/A</v>
      </c>
      <c r="E233" s="172" t="e">
        <f aca="false">D233*Z233</f>
        <v>#N/A</v>
      </c>
    </row>
    <row r="234" customFormat="false" ht="12.75" hidden="false" customHeight="false" outlineLevel="0" collapsed="false">
      <c r="A234" s="172" t="e">
        <f aca="false">VLOOKUP(I234,DDEPM_USERS,2,FALSE())</f>
        <v>#N/A</v>
      </c>
      <c r="B234" s="173" t="e">
        <f aca="false">VLOOKUP(T234,DELIV_CONV,2,FALSE())</f>
        <v>#N/A</v>
      </c>
      <c r="C234" s="174" t="n">
        <f aca="false">S234-R234+1</f>
        <v>1</v>
      </c>
      <c r="D234" s="175" t="e">
        <f aca="false">Y234*B234*C234</f>
        <v>#N/A</v>
      </c>
      <c r="E234" s="172" t="e">
        <f aca="false">D234*Z234</f>
        <v>#N/A</v>
      </c>
    </row>
    <row r="235" customFormat="false" ht="12.75" hidden="false" customHeight="false" outlineLevel="0" collapsed="false">
      <c r="A235" s="172" t="e">
        <f aca="false">VLOOKUP(I235,DDEPM_USERS,2,FALSE())</f>
        <v>#N/A</v>
      </c>
      <c r="B235" s="173" t="e">
        <f aca="false">VLOOKUP(T235,DELIV_CONV,2,FALSE())</f>
        <v>#N/A</v>
      </c>
      <c r="C235" s="174" t="n">
        <f aca="false">S235-R235+1</f>
        <v>1</v>
      </c>
      <c r="D235" s="175" t="e">
        <f aca="false">Y235*B235*C235</f>
        <v>#N/A</v>
      </c>
      <c r="E235" s="172" t="e">
        <f aca="false">D235*Z235</f>
        <v>#N/A</v>
      </c>
    </row>
    <row r="236" customFormat="false" ht="12.75" hidden="false" customHeight="false" outlineLevel="0" collapsed="false">
      <c r="A236" s="172" t="e">
        <f aca="false">VLOOKUP(I236,DDEPM_USERS,2,FALSE())</f>
        <v>#N/A</v>
      </c>
      <c r="B236" s="173" t="e">
        <f aca="false">VLOOKUP(T236,DELIV_CONV,2,FALSE())</f>
        <v>#N/A</v>
      </c>
      <c r="C236" s="174" t="n">
        <f aca="false">S236-R236+1</f>
        <v>1</v>
      </c>
      <c r="D236" s="175" t="e">
        <f aca="false">Y236*B236*C236</f>
        <v>#N/A</v>
      </c>
      <c r="E236" s="172" t="e">
        <f aca="false">D236*Z236</f>
        <v>#N/A</v>
      </c>
    </row>
    <row r="237" customFormat="false" ht="12.75" hidden="false" customHeight="false" outlineLevel="0" collapsed="false">
      <c r="A237" s="172" t="e">
        <f aca="false">VLOOKUP(I237,DDEPM_USERS,2,FALSE())</f>
        <v>#N/A</v>
      </c>
      <c r="B237" s="173" t="e">
        <f aca="false">VLOOKUP(T237,DELIV_CONV,2,FALSE())</f>
        <v>#N/A</v>
      </c>
      <c r="C237" s="174" t="n">
        <f aca="false">S237-R237+1</f>
        <v>1</v>
      </c>
      <c r="D237" s="175" t="e">
        <f aca="false">Y237*B237*C237</f>
        <v>#N/A</v>
      </c>
      <c r="E237" s="172" t="e">
        <f aca="false">D237*Z237</f>
        <v>#N/A</v>
      </c>
    </row>
    <row r="238" customFormat="false" ht="12.75" hidden="false" customHeight="false" outlineLevel="0" collapsed="false">
      <c r="A238" s="172" t="e">
        <f aca="false">VLOOKUP(I238,DDEPM_USERS,2,FALSE())</f>
        <v>#N/A</v>
      </c>
      <c r="B238" s="173" t="e">
        <f aca="false">VLOOKUP(T238,DELIV_CONV,2,FALSE())</f>
        <v>#N/A</v>
      </c>
      <c r="C238" s="174" t="n">
        <f aca="false">S238-R238+1</f>
        <v>1</v>
      </c>
      <c r="D238" s="175" t="e">
        <f aca="false">Y238*B238*C238</f>
        <v>#N/A</v>
      </c>
      <c r="E238" s="172" t="e">
        <f aca="false">D238*Z238</f>
        <v>#N/A</v>
      </c>
    </row>
    <row r="239" customFormat="false" ht="12.75" hidden="false" customHeight="false" outlineLevel="0" collapsed="false">
      <c r="A239" s="172" t="e">
        <f aca="false">VLOOKUP(I239,DDEPM_USERS,2,FALSE())</f>
        <v>#N/A</v>
      </c>
      <c r="B239" s="173" t="e">
        <f aca="false">VLOOKUP(T239,DELIV_CONV,2,FALSE())</f>
        <v>#N/A</v>
      </c>
      <c r="C239" s="174" t="n">
        <f aca="false">S239-R239+1</f>
        <v>1</v>
      </c>
      <c r="D239" s="175" t="e">
        <f aca="false">Y239*B239*C239</f>
        <v>#N/A</v>
      </c>
      <c r="E239" s="172" t="e">
        <f aca="false">D239*Z239</f>
        <v>#N/A</v>
      </c>
    </row>
    <row r="240" customFormat="false" ht="12.75" hidden="false" customHeight="false" outlineLevel="0" collapsed="false">
      <c r="A240" s="172" t="e">
        <f aca="false">VLOOKUP(I240,DDEPM_USERS,2,FALSE())</f>
        <v>#N/A</v>
      </c>
      <c r="B240" s="173" t="e">
        <f aca="false">VLOOKUP(T240,DELIV_CONV,2,FALSE())</f>
        <v>#N/A</v>
      </c>
      <c r="C240" s="174" t="n">
        <f aca="false">S240-R240+1</f>
        <v>1</v>
      </c>
      <c r="D240" s="175" t="e">
        <f aca="false">Y240*B240*C240</f>
        <v>#N/A</v>
      </c>
      <c r="E240" s="172" t="e">
        <f aca="false">D240*Z240</f>
        <v>#N/A</v>
      </c>
    </row>
    <row r="241" customFormat="false" ht="12.75" hidden="false" customHeight="false" outlineLevel="0" collapsed="false">
      <c r="A241" s="172" t="e">
        <f aca="false">VLOOKUP(I241,DDEPM_USERS,2,FALSE())</f>
        <v>#N/A</v>
      </c>
      <c r="B241" s="173" t="e">
        <f aca="false">VLOOKUP(T241,DELIV_CONV,2,FALSE())</f>
        <v>#N/A</v>
      </c>
      <c r="C241" s="174" t="n">
        <f aca="false">S241-R241+1</f>
        <v>1</v>
      </c>
      <c r="D241" s="175" t="e">
        <f aca="false">Y241*B241*C241</f>
        <v>#N/A</v>
      </c>
      <c r="E241" s="172" t="e">
        <f aca="false">D241*Z241</f>
        <v>#N/A</v>
      </c>
    </row>
    <row r="242" customFormat="false" ht="12.75" hidden="false" customHeight="false" outlineLevel="0" collapsed="false">
      <c r="A242" s="172" t="e">
        <f aca="false">VLOOKUP(I242,DDEPM_USERS,2,FALSE())</f>
        <v>#N/A</v>
      </c>
      <c r="B242" s="173" t="e">
        <f aca="false">VLOOKUP(T242,DELIV_CONV,2,FALSE())</f>
        <v>#N/A</v>
      </c>
      <c r="C242" s="174" t="n">
        <f aca="false">S242-R242+1</f>
        <v>1</v>
      </c>
      <c r="D242" s="175" t="e">
        <f aca="false">Y242*B242*C242</f>
        <v>#N/A</v>
      </c>
      <c r="E242" s="172" t="e">
        <f aca="false">D242*Z242</f>
        <v>#N/A</v>
      </c>
    </row>
    <row r="243" customFormat="false" ht="12.75" hidden="false" customHeight="false" outlineLevel="0" collapsed="false">
      <c r="A243" s="172" t="e">
        <f aca="false">VLOOKUP(I243,DDEPM_USERS,2,FALSE())</f>
        <v>#N/A</v>
      </c>
      <c r="B243" s="173" t="e">
        <f aca="false">VLOOKUP(T243,DELIV_CONV,2,FALSE())</f>
        <v>#N/A</v>
      </c>
      <c r="C243" s="174" t="n">
        <f aca="false">S243-R243+1</f>
        <v>1</v>
      </c>
      <c r="D243" s="175" t="e">
        <f aca="false">Y243*B243*C243</f>
        <v>#N/A</v>
      </c>
      <c r="E243" s="172" t="e">
        <f aca="false">D243*Z243</f>
        <v>#N/A</v>
      </c>
    </row>
    <row r="244" customFormat="false" ht="12.75" hidden="false" customHeight="false" outlineLevel="0" collapsed="false">
      <c r="A244" s="172" t="e">
        <f aca="false">VLOOKUP(I244,DDEPM_USERS,2,FALSE())</f>
        <v>#N/A</v>
      </c>
      <c r="B244" s="173" t="e">
        <f aca="false">VLOOKUP(T244,DELIV_CONV,2,FALSE())</f>
        <v>#N/A</v>
      </c>
      <c r="C244" s="174" t="n">
        <f aca="false">S244-R244+1</f>
        <v>1</v>
      </c>
      <c r="D244" s="175" t="e">
        <f aca="false">Y244*B244*C244</f>
        <v>#N/A</v>
      </c>
      <c r="E244" s="172" t="e">
        <f aca="false">D244*Z244</f>
        <v>#N/A</v>
      </c>
    </row>
    <row r="245" customFormat="false" ht="12.75" hidden="false" customHeight="false" outlineLevel="0" collapsed="false">
      <c r="A245" s="172" t="e">
        <f aca="false">VLOOKUP(I245,DDEPM_USERS,2,FALSE())</f>
        <v>#N/A</v>
      </c>
      <c r="B245" s="173" t="e">
        <f aca="false">VLOOKUP(T245,DELIV_CONV,2,FALSE())</f>
        <v>#N/A</v>
      </c>
      <c r="C245" s="174" t="n">
        <f aca="false">S245-R245+1</f>
        <v>1</v>
      </c>
      <c r="D245" s="175" t="e">
        <f aca="false">Y245*B245*C245</f>
        <v>#N/A</v>
      </c>
      <c r="E245" s="172" t="e">
        <f aca="false">D245*Z245</f>
        <v>#N/A</v>
      </c>
    </row>
    <row r="246" customFormat="false" ht="12.75" hidden="false" customHeight="false" outlineLevel="0" collapsed="false">
      <c r="A246" s="172" t="e">
        <f aca="false">VLOOKUP(I246,DDEPM_USERS,2,FALSE())</f>
        <v>#N/A</v>
      </c>
      <c r="B246" s="173" t="e">
        <f aca="false">VLOOKUP(T246,DELIV_CONV,2,FALSE())</f>
        <v>#N/A</v>
      </c>
      <c r="C246" s="174" t="n">
        <f aca="false">S246-R246+1</f>
        <v>1</v>
      </c>
      <c r="D246" s="175" t="e">
        <f aca="false">Y246*B246*C246</f>
        <v>#N/A</v>
      </c>
      <c r="E246" s="172" t="e">
        <f aca="false">D246*Z246</f>
        <v>#N/A</v>
      </c>
    </row>
    <row r="247" customFormat="false" ht="12.75" hidden="false" customHeight="false" outlineLevel="0" collapsed="false">
      <c r="A247" s="172" t="e">
        <f aca="false">VLOOKUP(I247,DDEPM_USERS,2,FALSE())</f>
        <v>#N/A</v>
      </c>
      <c r="B247" s="173" t="e">
        <f aca="false">VLOOKUP(T247,DELIV_CONV,2,FALSE())</f>
        <v>#N/A</v>
      </c>
      <c r="C247" s="174" t="n">
        <f aca="false">S247-R247+1</f>
        <v>1</v>
      </c>
      <c r="D247" s="175" t="e">
        <f aca="false">Y247*B247*C247</f>
        <v>#N/A</v>
      </c>
      <c r="E247" s="172" t="e">
        <f aca="false">D247*Z247</f>
        <v>#N/A</v>
      </c>
    </row>
    <row r="248" customFormat="false" ht="12.75" hidden="false" customHeight="false" outlineLevel="0" collapsed="false">
      <c r="A248" s="172" t="e">
        <f aca="false">VLOOKUP(I248,DDEPM_USERS,2,FALSE())</f>
        <v>#N/A</v>
      </c>
      <c r="B248" s="173" t="e">
        <f aca="false">VLOOKUP(T248,DELIV_CONV,2,FALSE())</f>
        <v>#N/A</v>
      </c>
      <c r="C248" s="174" t="n">
        <f aca="false">S248-R248+1</f>
        <v>1</v>
      </c>
      <c r="D248" s="175" t="e">
        <f aca="false">Y248*B248*C248</f>
        <v>#N/A</v>
      </c>
      <c r="E248" s="172" t="e">
        <f aca="false">D248*Z248</f>
        <v>#N/A</v>
      </c>
    </row>
    <row r="249" customFormat="false" ht="12.75" hidden="false" customHeight="false" outlineLevel="0" collapsed="false">
      <c r="A249" s="172" t="e">
        <f aca="false">VLOOKUP(I249,DDEPM_USERS,2,FALSE())</f>
        <v>#N/A</v>
      </c>
      <c r="B249" s="173" t="e">
        <f aca="false">VLOOKUP(T249,DELIV_CONV,2,FALSE())</f>
        <v>#N/A</v>
      </c>
      <c r="C249" s="174" t="n">
        <f aca="false">S249-R249+1</f>
        <v>1</v>
      </c>
      <c r="D249" s="175" t="e">
        <f aca="false">Y249*B249*C249</f>
        <v>#N/A</v>
      </c>
      <c r="E249" s="172" t="e">
        <f aca="false">D249*Z249</f>
        <v>#N/A</v>
      </c>
    </row>
    <row r="250" customFormat="false" ht="12.75" hidden="false" customHeight="false" outlineLevel="0" collapsed="false">
      <c r="A250" s="172" t="e">
        <f aca="false">VLOOKUP(I250,DDEPM_USERS,2,FALSE())</f>
        <v>#N/A</v>
      </c>
      <c r="B250" s="173" t="e">
        <f aca="false">VLOOKUP(T250,DELIV_CONV,2,FALSE())</f>
        <v>#N/A</v>
      </c>
      <c r="C250" s="174" t="n">
        <f aca="false">S250-R250+1</f>
        <v>1</v>
      </c>
      <c r="D250" s="175" t="e">
        <f aca="false">Y250*B250*C250</f>
        <v>#N/A</v>
      </c>
      <c r="E250" s="172" t="e">
        <f aca="false">D250*Z250</f>
        <v>#N/A</v>
      </c>
    </row>
    <row r="251" customFormat="false" ht="12.75" hidden="false" customHeight="false" outlineLevel="0" collapsed="false">
      <c r="A251" s="172" t="e">
        <f aca="false">VLOOKUP(I251,DDEPM_USERS,2,FALSE())</f>
        <v>#N/A</v>
      </c>
      <c r="B251" s="173" t="e">
        <f aca="false">VLOOKUP(T251,DELIV_CONV,2,FALSE())</f>
        <v>#N/A</v>
      </c>
      <c r="C251" s="174" t="n">
        <f aca="false">S251-R251+1</f>
        <v>1</v>
      </c>
      <c r="D251" s="175" t="e">
        <f aca="false">Y251*B251*C251</f>
        <v>#N/A</v>
      </c>
      <c r="E251" s="172" t="e">
        <f aca="false">D251*Z251</f>
        <v>#N/A</v>
      </c>
    </row>
    <row r="252" customFormat="false" ht="12.75" hidden="false" customHeight="false" outlineLevel="0" collapsed="false">
      <c r="A252" s="172" t="e">
        <f aca="false">VLOOKUP(I252,DDEPM_USERS,2,FALSE())</f>
        <v>#N/A</v>
      </c>
      <c r="B252" s="173" t="e">
        <f aca="false">VLOOKUP(T252,DELIV_CONV,2,FALSE())</f>
        <v>#N/A</v>
      </c>
      <c r="C252" s="174" t="n">
        <f aca="false">S252-R252+1</f>
        <v>1</v>
      </c>
      <c r="D252" s="175" t="e">
        <f aca="false">Y252*B252*C252</f>
        <v>#N/A</v>
      </c>
      <c r="E252" s="172" t="e">
        <f aca="false">D252*Z252</f>
        <v>#N/A</v>
      </c>
    </row>
    <row r="253" customFormat="false" ht="12.75" hidden="false" customHeight="false" outlineLevel="0" collapsed="false">
      <c r="A253" s="172" t="e">
        <f aca="false">VLOOKUP(I253,DDEPM_USERS,2,FALSE())</f>
        <v>#N/A</v>
      </c>
      <c r="B253" s="173" t="e">
        <f aca="false">VLOOKUP(T253,DELIV_CONV,2,FALSE())</f>
        <v>#N/A</v>
      </c>
      <c r="C253" s="174" t="n">
        <f aca="false">S253-R253+1</f>
        <v>1</v>
      </c>
      <c r="D253" s="175" t="e">
        <f aca="false">Y253*B253*C253</f>
        <v>#N/A</v>
      </c>
      <c r="E253" s="172" t="e">
        <f aca="false">D253*Z253</f>
        <v>#N/A</v>
      </c>
    </row>
    <row r="254" customFormat="false" ht="12.75" hidden="false" customHeight="false" outlineLevel="0" collapsed="false">
      <c r="A254" s="172" t="e">
        <f aca="false">VLOOKUP(I254,DDEPM_USERS,2,FALSE())</f>
        <v>#N/A</v>
      </c>
      <c r="B254" s="173" t="e">
        <f aca="false">VLOOKUP(T254,DELIV_CONV,2,FALSE())</f>
        <v>#N/A</v>
      </c>
      <c r="C254" s="174" t="n">
        <f aca="false">S254-R254+1</f>
        <v>1</v>
      </c>
      <c r="D254" s="175" t="e">
        <f aca="false">Y254*B254*C254</f>
        <v>#N/A</v>
      </c>
      <c r="E254" s="172" t="e">
        <f aca="false">D254*Z254</f>
        <v>#N/A</v>
      </c>
    </row>
    <row r="255" customFormat="false" ht="12.75" hidden="false" customHeight="false" outlineLevel="0" collapsed="false">
      <c r="A255" s="172" t="e">
        <f aca="false">VLOOKUP(I255,DDEPM_USERS,2,FALSE())</f>
        <v>#N/A</v>
      </c>
      <c r="B255" s="173" t="e">
        <f aca="false">VLOOKUP(T255,DELIV_CONV,2,FALSE())</f>
        <v>#N/A</v>
      </c>
      <c r="C255" s="174" t="n">
        <f aca="false">S255-R255+1</f>
        <v>1</v>
      </c>
      <c r="D255" s="175" t="e">
        <f aca="false">Y255*B255*C255</f>
        <v>#N/A</v>
      </c>
      <c r="E255" s="172" t="e">
        <f aca="false">D255*Z255</f>
        <v>#N/A</v>
      </c>
    </row>
    <row r="256" customFormat="false" ht="12.75" hidden="false" customHeight="false" outlineLevel="0" collapsed="false">
      <c r="A256" s="172" t="e">
        <f aca="false">VLOOKUP(I256,DDEPM_USERS,2,FALSE())</f>
        <v>#N/A</v>
      </c>
      <c r="B256" s="173" t="e">
        <f aca="false">VLOOKUP(T256,DELIV_CONV,2,FALSE())</f>
        <v>#N/A</v>
      </c>
      <c r="C256" s="174" t="n">
        <f aca="false">S256-R256+1</f>
        <v>1</v>
      </c>
      <c r="D256" s="175" t="e">
        <f aca="false">Y256*B256*C256</f>
        <v>#N/A</v>
      </c>
      <c r="E256" s="172" t="e">
        <f aca="false">D256*Z256</f>
        <v>#N/A</v>
      </c>
    </row>
    <row r="257" customFormat="false" ht="12.75" hidden="false" customHeight="false" outlineLevel="0" collapsed="false">
      <c r="A257" s="172" t="e">
        <f aca="false">VLOOKUP(I257,DDEPM_USERS,2,FALSE())</f>
        <v>#N/A</v>
      </c>
      <c r="B257" s="173" t="e">
        <f aca="false">VLOOKUP(T257,DELIV_CONV,2,FALSE())</f>
        <v>#N/A</v>
      </c>
      <c r="C257" s="174" t="n">
        <f aca="false">S257-R257+1</f>
        <v>1</v>
      </c>
      <c r="D257" s="175" t="e">
        <f aca="false">Y257*B257*C257</f>
        <v>#N/A</v>
      </c>
      <c r="E257" s="172" t="e">
        <f aca="false">D257*Z257</f>
        <v>#N/A</v>
      </c>
    </row>
    <row r="258" customFormat="false" ht="12.75" hidden="false" customHeight="false" outlineLevel="0" collapsed="false">
      <c r="A258" s="172" t="e">
        <f aca="false">VLOOKUP(I258,DDEPM_USERS,2,FALSE())</f>
        <v>#N/A</v>
      </c>
      <c r="B258" s="173" t="e">
        <f aca="false">VLOOKUP(T258,DELIV_CONV,2,FALSE())</f>
        <v>#N/A</v>
      </c>
      <c r="C258" s="174" t="n">
        <f aca="false">S258-R258+1</f>
        <v>1</v>
      </c>
      <c r="D258" s="175" t="e">
        <f aca="false">Y258*B258*C258</f>
        <v>#N/A</v>
      </c>
      <c r="E258" s="172" t="e">
        <f aca="false">D258*Z258</f>
        <v>#N/A</v>
      </c>
    </row>
    <row r="259" customFormat="false" ht="12.75" hidden="false" customHeight="false" outlineLevel="0" collapsed="false">
      <c r="A259" s="172" t="e">
        <f aca="false">VLOOKUP(I259,DDEPM_USERS,2,FALSE())</f>
        <v>#N/A</v>
      </c>
      <c r="B259" s="173" t="e">
        <f aca="false">VLOOKUP(T259,DELIV_CONV,2,FALSE())</f>
        <v>#N/A</v>
      </c>
      <c r="C259" s="174" t="n">
        <f aca="false">S259-R259+1</f>
        <v>1</v>
      </c>
      <c r="D259" s="175" t="e">
        <f aca="false">Y259*B259*C259</f>
        <v>#N/A</v>
      </c>
      <c r="E259" s="172" t="e">
        <f aca="false">D259*Z259</f>
        <v>#N/A</v>
      </c>
    </row>
    <row r="260" customFormat="false" ht="12.75" hidden="false" customHeight="false" outlineLevel="0" collapsed="false">
      <c r="A260" s="172" t="e">
        <f aca="false">VLOOKUP(I260,DDEPM_USERS,2,FALSE())</f>
        <v>#N/A</v>
      </c>
      <c r="B260" s="173" t="e">
        <f aca="false">VLOOKUP(T260,DELIV_CONV,2,FALSE())</f>
        <v>#N/A</v>
      </c>
      <c r="C260" s="174" t="n">
        <f aca="false">S260-R260+1</f>
        <v>1</v>
      </c>
      <c r="D260" s="175" t="e">
        <f aca="false">Y260*B260*C260</f>
        <v>#N/A</v>
      </c>
      <c r="E260" s="172" t="e">
        <f aca="false">D260*Z260</f>
        <v>#N/A</v>
      </c>
    </row>
    <row r="261" customFormat="false" ht="12.75" hidden="false" customHeight="false" outlineLevel="0" collapsed="false">
      <c r="A261" s="172" t="e">
        <f aca="false">VLOOKUP(I261,DDEPM_USERS,2,FALSE())</f>
        <v>#N/A</v>
      </c>
      <c r="B261" s="173" t="e">
        <f aca="false">VLOOKUP(T261,DELIV_CONV,2,FALSE())</f>
        <v>#N/A</v>
      </c>
      <c r="C261" s="174" t="n">
        <f aca="false">S261-R261+1</f>
        <v>1</v>
      </c>
      <c r="D261" s="175" t="e">
        <f aca="false">Y261*B261*C261</f>
        <v>#N/A</v>
      </c>
      <c r="E261" s="172" t="e">
        <f aca="false">D261*Z261</f>
        <v>#N/A</v>
      </c>
    </row>
    <row r="262" customFormat="false" ht="12.75" hidden="false" customHeight="false" outlineLevel="0" collapsed="false">
      <c r="A262" s="172" t="e">
        <f aca="false">VLOOKUP(I262,DDEPM_USERS,2,FALSE())</f>
        <v>#N/A</v>
      </c>
      <c r="B262" s="173" t="e">
        <f aca="false">VLOOKUP(T262,DELIV_CONV,2,FALSE())</f>
        <v>#N/A</v>
      </c>
      <c r="C262" s="174" t="n">
        <f aca="false">S262-R262+1</f>
        <v>1</v>
      </c>
      <c r="D262" s="175" t="e">
        <f aca="false">Y262*B262*C262</f>
        <v>#N/A</v>
      </c>
      <c r="E262" s="172" t="e">
        <f aca="false">D262*Z262</f>
        <v>#N/A</v>
      </c>
    </row>
    <row r="263" customFormat="false" ht="12.75" hidden="false" customHeight="false" outlineLevel="0" collapsed="false">
      <c r="A263" s="172" t="e">
        <f aca="false">VLOOKUP(I263,DDEPM_USERS,2,FALSE())</f>
        <v>#N/A</v>
      </c>
      <c r="B263" s="173" t="e">
        <f aca="false">VLOOKUP(T263,DELIV_CONV,2,FALSE())</f>
        <v>#N/A</v>
      </c>
      <c r="C263" s="174" t="n">
        <f aca="false">S263-R263+1</f>
        <v>1</v>
      </c>
      <c r="D263" s="175" t="e">
        <f aca="false">Y263*B263*C263</f>
        <v>#N/A</v>
      </c>
      <c r="E263" s="172" t="e">
        <f aca="false">D263*Z263</f>
        <v>#N/A</v>
      </c>
    </row>
    <row r="264" customFormat="false" ht="12.75" hidden="false" customHeight="false" outlineLevel="0" collapsed="false">
      <c r="A264" s="172" t="e">
        <f aca="false">VLOOKUP(I264,DDEPM_USERS,2,FALSE())</f>
        <v>#N/A</v>
      </c>
      <c r="B264" s="173" t="e">
        <f aca="false">VLOOKUP(T264,DELIV_CONV,2,FALSE())</f>
        <v>#N/A</v>
      </c>
      <c r="C264" s="174" t="n">
        <f aca="false">S264-R264+1</f>
        <v>1</v>
      </c>
      <c r="D264" s="175" t="e">
        <f aca="false">Y264*B264*C264</f>
        <v>#N/A</v>
      </c>
      <c r="E264" s="172" t="e">
        <f aca="false">D264*Z264</f>
        <v>#N/A</v>
      </c>
    </row>
    <row r="265" customFormat="false" ht="12.75" hidden="false" customHeight="false" outlineLevel="0" collapsed="false">
      <c r="A265" s="172" t="e">
        <f aca="false">VLOOKUP(I265,DDEPM_USERS,2,FALSE())</f>
        <v>#N/A</v>
      </c>
      <c r="B265" s="173" t="e">
        <f aca="false">VLOOKUP(T265,DELIV_CONV,2,FALSE())</f>
        <v>#N/A</v>
      </c>
      <c r="C265" s="174" t="n">
        <f aca="false">S265-R265+1</f>
        <v>1</v>
      </c>
      <c r="D265" s="175" t="e">
        <f aca="false">Y265*B265*C265</f>
        <v>#N/A</v>
      </c>
      <c r="E265" s="172" t="e">
        <f aca="false">D265*Z265</f>
        <v>#N/A</v>
      </c>
    </row>
    <row r="266" customFormat="false" ht="12.75" hidden="false" customHeight="false" outlineLevel="0" collapsed="false">
      <c r="A266" s="172" t="e">
        <f aca="false">VLOOKUP(I266,DDEPM_USERS,2,FALSE())</f>
        <v>#N/A</v>
      </c>
      <c r="B266" s="173" t="e">
        <f aca="false">VLOOKUP(T266,DELIV_CONV,2,FALSE())</f>
        <v>#N/A</v>
      </c>
      <c r="C266" s="174" t="n">
        <f aca="false">S266-R266+1</f>
        <v>1</v>
      </c>
      <c r="D266" s="175" t="e">
        <f aca="false">Y266*B266*C266</f>
        <v>#N/A</v>
      </c>
      <c r="E266" s="172" t="e">
        <f aca="false">D266*Z266</f>
        <v>#N/A</v>
      </c>
    </row>
    <row r="267" customFormat="false" ht="12.75" hidden="false" customHeight="false" outlineLevel="0" collapsed="false">
      <c r="A267" s="172" t="e">
        <f aca="false">VLOOKUP(I267,DDEPM_USERS,2,FALSE())</f>
        <v>#N/A</v>
      </c>
      <c r="B267" s="173" t="e">
        <f aca="false">VLOOKUP(T267,DELIV_CONV,2,FALSE())</f>
        <v>#N/A</v>
      </c>
      <c r="C267" s="174" t="n">
        <f aca="false">S267-R267+1</f>
        <v>1</v>
      </c>
      <c r="D267" s="175" t="e">
        <f aca="false">Y267*B267*C267</f>
        <v>#N/A</v>
      </c>
      <c r="E267" s="172" t="e">
        <f aca="false">D267*Z267</f>
        <v>#N/A</v>
      </c>
    </row>
    <row r="268" customFormat="false" ht="12.75" hidden="false" customHeight="false" outlineLevel="0" collapsed="false">
      <c r="A268" s="172" t="e">
        <f aca="false">VLOOKUP(I268,DDEPM_USERS,2,FALSE())</f>
        <v>#N/A</v>
      </c>
      <c r="B268" s="173" t="e">
        <f aca="false">VLOOKUP(T268,DELIV_CONV,2,FALSE())</f>
        <v>#N/A</v>
      </c>
      <c r="C268" s="174" t="n">
        <f aca="false">S268-R268+1</f>
        <v>1</v>
      </c>
      <c r="D268" s="175" t="e">
        <f aca="false">Y268*B268*C268</f>
        <v>#N/A</v>
      </c>
      <c r="E268" s="172" t="e">
        <f aca="false">D268*Z268</f>
        <v>#N/A</v>
      </c>
    </row>
    <row r="269" customFormat="false" ht="12.75" hidden="false" customHeight="false" outlineLevel="0" collapsed="false">
      <c r="A269" s="172" t="e">
        <f aca="false">VLOOKUP(I269,DDEPM_USERS,2,FALSE())</f>
        <v>#N/A</v>
      </c>
      <c r="B269" s="173" t="e">
        <f aca="false">VLOOKUP(T269,DELIV_CONV,2,FALSE())</f>
        <v>#N/A</v>
      </c>
      <c r="C269" s="174" t="n">
        <f aca="false">S269-R269+1</f>
        <v>1</v>
      </c>
      <c r="D269" s="175" t="e">
        <f aca="false">Y269*B269*C269</f>
        <v>#N/A</v>
      </c>
      <c r="E269" s="172" t="e">
        <f aca="false">D269*Z269</f>
        <v>#N/A</v>
      </c>
    </row>
    <row r="270" customFormat="false" ht="12.75" hidden="false" customHeight="false" outlineLevel="0" collapsed="false">
      <c r="A270" s="172" t="e">
        <f aca="false">VLOOKUP(I270,DDEPM_USERS,2,FALSE())</f>
        <v>#N/A</v>
      </c>
      <c r="B270" s="173" t="e">
        <f aca="false">VLOOKUP(T270,DELIV_CONV,2,FALSE())</f>
        <v>#N/A</v>
      </c>
      <c r="C270" s="174" t="n">
        <f aca="false">S270-R270+1</f>
        <v>1</v>
      </c>
      <c r="D270" s="175" t="e">
        <f aca="false">Y270*B270*C270</f>
        <v>#N/A</v>
      </c>
      <c r="E270" s="172" t="e">
        <f aca="false">D270*Z270</f>
        <v>#N/A</v>
      </c>
    </row>
    <row r="271" customFormat="false" ht="12.75" hidden="false" customHeight="false" outlineLevel="0" collapsed="false">
      <c r="A271" s="172" t="e">
        <f aca="false">VLOOKUP(I271,DDEPM_USERS,2,FALSE())</f>
        <v>#N/A</v>
      </c>
      <c r="B271" s="173" t="e">
        <f aca="false">VLOOKUP(T271,DELIV_CONV,2,FALSE())</f>
        <v>#N/A</v>
      </c>
      <c r="C271" s="174" t="n">
        <f aca="false">S271-R271+1</f>
        <v>1</v>
      </c>
      <c r="D271" s="175" t="e">
        <f aca="false">Y271*B271*C271</f>
        <v>#N/A</v>
      </c>
      <c r="E271" s="172" t="e">
        <f aca="false">D271*Z271</f>
        <v>#N/A</v>
      </c>
    </row>
    <row r="272" customFormat="false" ht="12.75" hidden="false" customHeight="false" outlineLevel="0" collapsed="false">
      <c r="A272" s="172" t="e">
        <f aca="false">VLOOKUP(I272,DDEPM_USERS,2,FALSE())</f>
        <v>#N/A</v>
      </c>
      <c r="B272" s="173" t="e">
        <f aca="false">VLOOKUP(T272,DELIV_CONV,2,FALSE())</f>
        <v>#N/A</v>
      </c>
      <c r="C272" s="174" t="n">
        <f aca="false">S272-R272+1</f>
        <v>1</v>
      </c>
      <c r="D272" s="175" t="e">
        <f aca="false">Y272*B272*C272</f>
        <v>#N/A</v>
      </c>
      <c r="E272" s="172" t="e">
        <f aca="false">D272*Z272</f>
        <v>#N/A</v>
      </c>
    </row>
    <row r="273" customFormat="false" ht="12.75" hidden="false" customHeight="false" outlineLevel="0" collapsed="false">
      <c r="A273" s="172" t="e">
        <f aca="false">VLOOKUP(I273,DDEPM_USERS,2,FALSE())</f>
        <v>#N/A</v>
      </c>
      <c r="B273" s="173" t="e">
        <f aca="false">VLOOKUP(T273,DELIV_CONV,2,FALSE())</f>
        <v>#N/A</v>
      </c>
      <c r="C273" s="174" t="n">
        <f aca="false">S273-R273+1</f>
        <v>1</v>
      </c>
      <c r="D273" s="175" t="e">
        <f aca="false">Y273*B273*C273</f>
        <v>#N/A</v>
      </c>
      <c r="E273" s="172" t="e">
        <f aca="false">D273*Z273</f>
        <v>#N/A</v>
      </c>
    </row>
    <row r="274" customFormat="false" ht="12.75" hidden="false" customHeight="false" outlineLevel="0" collapsed="false">
      <c r="A274" s="172" t="e">
        <f aca="false">VLOOKUP(I274,DDEPM_USERS,2,FALSE())</f>
        <v>#N/A</v>
      </c>
      <c r="B274" s="173" t="e">
        <f aca="false">VLOOKUP(T274,DELIV_CONV,2,FALSE())</f>
        <v>#N/A</v>
      </c>
      <c r="C274" s="174" t="n">
        <f aca="false">S274-R274+1</f>
        <v>1</v>
      </c>
      <c r="D274" s="175" t="e">
        <f aca="false">Y274*B274*C274</f>
        <v>#N/A</v>
      </c>
      <c r="E274" s="172" t="e">
        <f aca="false">D274*Z274</f>
        <v>#N/A</v>
      </c>
    </row>
    <row r="275" customFormat="false" ht="12.75" hidden="false" customHeight="false" outlineLevel="0" collapsed="false">
      <c r="A275" s="172" t="e">
        <f aca="false">VLOOKUP(I275,DDEPM_USERS,2,FALSE())</f>
        <v>#N/A</v>
      </c>
      <c r="B275" s="173" t="e">
        <f aca="false">VLOOKUP(T275,DELIV_CONV,2,FALSE())</f>
        <v>#N/A</v>
      </c>
      <c r="C275" s="174" t="n">
        <f aca="false">S275-R275+1</f>
        <v>1</v>
      </c>
      <c r="D275" s="175" t="e">
        <f aca="false">Y275*B275*C275</f>
        <v>#N/A</v>
      </c>
      <c r="E275" s="172" t="e">
        <f aca="false">D275*Z275</f>
        <v>#N/A</v>
      </c>
    </row>
    <row r="276" customFormat="false" ht="12.75" hidden="false" customHeight="false" outlineLevel="0" collapsed="false">
      <c r="A276" s="172" t="e">
        <f aca="false">VLOOKUP(I276,DDEPM_USERS,2,FALSE())</f>
        <v>#N/A</v>
      </c>
      <c r="B276" s="173" t="e">
        <f aca="false">VLOOKUP(T276,DELIV_CONV,2,FALSE())</f>
        <v>#N/A</v>
      </c>
      <c r="C276" s="174" t="n">
        <f aca="false">S276-R276+1</f>
        <v>1</v>
      </c>
      <c r="D276" s="175" t="e">
        <f aca="false">Y276*B276*C276</f>
        <v>#N/A</v>
      </c>
      <c r="E276" s="172" t="e">
        <f aca="false">D276*Z276</f>
        <v>#N/A</v>
      </c>
    </row>
    <row r="277" customFormat="false" ht="12.75" hidden="false" customHeight="false" outlineLevel="0" collapsed="false">
      <c r="A277" s="172" t="e">
        <f aca="false">VLOOKUP(I277,DDEPM_USERS,2,FALSE())</f>
        <v>#N/A</v>
      </c>
      <c r="B277" s="173" t="e">
        <f aca="false">VLOOKUP(T277,DELIV_CONV,2,FALSE())</f>
        <v>#N/A</v>
      </c>
      <c r="C277" s="174" t="n">
        <f aca="false">S277-R277+1</f>
        <v>1</v>
      </c>
      <c r="D277" s="175" t="e">
        <f aca="false">Y277*B277*C277</f>
        <v>#N/A</v>
      </c>
      <c r="E277" s="172" t="e">
        <f aca="false">D277*Z277</f>
        <v>#N/A</v>
      </c>
    </row>
    <row r="278" customFormat="false" ht="12.75" hidden="false" customHeight="false" outlineLevel="0" collapsed="false">
      <c r="A278" s="172" t="e">
        <f aca="false">VLOOKUP(I278,DDEPM_USERS,2,FALSE())</f>
        <v>#N/A</v>
      </c>
      <c r="B278" s="173" t="e">
        <f aca="false">VLOOKUP(T278,DELIV_CONV,2,FALSE())</f>
        <v>#N/A</v>
      </c>
      <c r="C278" s="174" t="n">
        <f aca="false">S278-R278+1</f>
        <v>1</v>
      </c>
      <c r="D278" s="175" t="e">
        <f aca="false">Y278*B278*C278</f>
        <v>#N/A</v>
      </c>
      <c r="E278" s="172" t="e">
        <f aca="false">D278*Z278</f>
        <v>#N/A</v>
      </c>
    </row>
    <row r="279" customFormat="false" ht="12.75" hidden="false" customHeight="false" outlineLevel="0" collapsed="false">
      <c r="A279" s="172" t="e">
        <f aca="false">VLOOKUP(I279,DDEPM_USERS,2,FALSE())</f>
        <v>#N/A</v>
      </c>
      <c r="B279" s="173" t="e">
        <f aca="false">VLOOKUP(T279,DELIV_CONV,2,FALSE())</f>
        <v>#N/A</v>
      </c>
      <c r="C279" s="174" t="n">
        <f aca="false">S279-R279+1</f>
        <v>1</v>
      </c>
      <c r="D279" s="175" t="e">
        <f aca="false">Y279*B279*C279</f>
        <v>#N/A</v>
      </c>
      <c r="E279" s="172" t="e">
        <f aca="false">D279*Z279</f>
        <v>#N/A</v>
      </c>
    </row>
    <row r="280" customFormat="false" ht="12.75" hidden="false" customHeight="false" outlineLevel="0" collapsed="false">
      <c r="A280" s="172" t="e">
        <f aca="false">VLOOKUP(I280,DDEPM_USERS,2,FALSE())</f>
        <v>#N/A</v>
      </c>
      <c r="B280" s="173" t="e">
        <f aca="false">VLOOKUP(T280,DELIV_CONV,2,FALSE())</f>
        <v>#N/A</v>
      </c>
      <c r="C280" s="174" t="n">
        <f aca="false">S280-R280+1</f>
        <v>1</v>
      </c>
      <c r="D280" s="175" t="e">
        <f aca="false">Y280*B280*C280</f>
        <v>#N/A</v>
      </c>
      <c r="E280" s="172" t="e">
        <f aca="false">D280*Z280</f>
        <v>#N/A</v>
      </c>
    </row>
    <row r="281" customFormat="false" ht="12.75" hidden="false" customHeight="false" outlineLevel="0" collapsed="false">
      <c r="A281" s="172" t="e">
        <f aca="false">VLOOKUP(I281,DDEPM_USERS,2,FALSE())</f>
        <v>#N/A</v>
      </c>
      <c r="B281" s="173" t="e">
        <f aca="false">VLOOKUP(T281,DELIV_CONV,2,FALSE())</f>
        <v>#N/A</v>
      </c>
      <c r="C281" s="174" t="n">
        <f aca="false">S281-R281+1</f>
        <v>1</v>
      </c>
      <c r="D281" s="175" t="e">
        <f aca="false">Y281*B281*C281</f>
        <v>#N/A</v>
      </c>
      <c r="E281" s="172" t="e">
        <f aca="false">D281*Z281</f>
        <v>#N/A</v>
      </c>
    </row>
    <row r="282" customFormat="false" ht="12.75" hidden="false" customHeight="false" outlineLevel="0" collapsed="false">
      <c r="A282" s="172" t="e">
        <f aca="false">VLOOKUP(I282,DDEPM_USERS,2,FALSE())</f>
        <v>#N/A</v>
      </c>
      <c r="B282" s="173" t="e">
        <f aca="false">VLOOKUP(T282,DELIV_CONV,2,FALSE())</f>
        <v>#N/A</v>
      </c>
      <c r="C282" s="174" t="n">
        <f aca="false">S282-R282+1</f>
        <v>1</v>
      </c>
      <c r="D282" s="175" t="e">
        <f aca="false">Y282*B282*C282</f>
        <v>#N/A</v>
      </c>
      <c r="E282" s="172" t="e">
        <f aca="false">D282*Z282</f>
        <v>#N/A</v>
      </c>
    </row>
    <row r="283" customFormat="false" ht="12.75" hidden="false" customHeight="false" outlineLevel="0" collapsed="false">
      <c r="A283" s="172" t="e">
        <f aca="false">VLOOKUP(I283,DDEPM_USERS,2,FALSE())</f>
        <v>#N/A</v>
      </c>
      <c r="B283" s="173" t="e">
        <f aca="false">VLOOKUP(T283,DELIV_CONV,2,FALSE())</f>
        <v>#N/A</v>
      </c>
      <c r="C283" s="174" t="n">
        <f aca="false">S283-R283+1</f>
        <v>1</v>
      </c>
      <c r="D283" s="175" t="e">
        <f aca="false">Y283*B283*C283</f>
        <v>#N/A</v>
      </c>
      <c r="E283" s="172" t="e">
        <f aca="false">D283*Z283</f>
        <v>#N/A</v>
      </c>
    </row>
    <row r="284" customFormat="false" ht="12.75" hidden="false" customHeight="false" outlineLevel="0" collapsed="false">
      <c r="A284" s="172" t="e">
        <f aca="false">VLOOKUP(I284,DDEPM_USERS,2,FALSE())</f>
        <v>#N/A</v>
      </c>
      <c r="B284" s="173" t="e">
        <f aca="false">VLOOKUP(T284,DELIV_CONV,2,FALSE())</f>
        <v>#N/A</v>
      </c>
      <c r="C284" s="174" t="n">
        <f aca="false">S284-R284+1</f>
        <v>1</v>
      </c>
      <c r="D284" s="175" t="e">
        <f aca="false">Y284*B284*C284</f>
        <v>#N/A</v>
      </c>
      <c r="E284" s="172" t="e">
        <f aca="false">D284*Z284</f>
        <v>#N/A</v>
      </c>
    </row>
    <row r="285" customFormat="false" ht="12.75" hidden="false" customHeight="false" outlineLevel="0" collapsed="false">
      <c r="A285" s="172" t="e">
        <f aca="false">VLOOKUP(I285,DDEPM_USERS,2,FALSE())</f>
        <v>#N/A</v>
      </c>
      <c r="B285" s="173" t="e">
        <f aca="false">VLOOKUP(T285,DELIV_CONV,2,FALSE())</f>
        <v>#N/A</v>
      </c>
      <c r="C285" s="174" t="n">
        <f aca="false">S285-R285+1</f>
        <v>1</v>
      </c>
      <c r="D285" s="175" t="e">
        <f aca="false">Y285*B285*C285</f>
        <v>#N/A</v>
      </c>
      <c r="E285" s="172" t="e">
        <f aca="false">D285*Z285</f>
        <v>#N/A</v>
      </c>
    </row>
    <row r="286" customFormat="false" ht="12.75" hidden="false" customHeight="false" outlineLevel="0" collapsed="false">
      <c r="A286" s="172" t="e">
        <f aca="false">VLOOKUP(I286,DDEPM_USERS,2,FALSE())</f>
        <v>#N/A</v>
      </c>
      <c r="B286" s="173" t="e">
        <f aca="false">VLOOKUP(T286,DELIV_CONV,2,FALSE())</f>
        <v>#N/A</v>
      </c>
      <c r="C286" s="174" t="n">
        <f aca="false">S286-R286+1</f>
        <v>1</v>
      </c>
      <c r="D286" s="175" t="e">
        <f aca="false">Y286*B286*C286</f>
        <v>#N/A</v>
      </c>
      <c r="E286" s="172" t="e">
        <f aca="false">D286*Z286</f>
        <v>#N/A</v>
      </c>
    </row>
    <row r="287" customFormat="false" ht="12.75" hidden="false" customHeight="false" outlineLevel="0" collapsed="false">
      <c r="A287" s="172" t="e">
        <f aca="false">VLOOKUP(I287,DDEPM_USERS,2,FALSE())</f>
        <v>#N/A</v>
      </c>
      <c r="B287" s="173" t="e">
        <f aca="false">VLOOKUP(T287,DELIV_CONV,2,FALSE())</f>
        <v>#N/A</v>
      </c>
      <c r="C287" s="174" t="n">
        <f aca="false">S287-R287+1</f>
        <v>1</v>
      </c>
      <c r="D287" s="175" t="e">
        <f aca="false">Y287*B287*C287</f>
        <v>#N/A</v>
      </c>
      <c r="E287" s="172" t="e">
        <f aca="false">D287*Z287</f>
        <v>#N/A</v>
      </c>
    </row>
    <row r="288" customFormat="false" ht="12.75" hidden="false" customHeight="false" outlineLevel="0" collapsed="false">
      <c r="A288" s="172" t="e">
        <f aca="false">VLOOKUP(I288,DDEPM_USERS,2,FALSE())</f>
        <v>#N/A</v>
      </c>
      <c r="B288" s="173" t="e">
        <f aca="false">VLOOKUP(T288,DELIV_CONV,2,FALSE())</f>
        <v>#N/A</v>
      </c>
      <c r="C288" s="174" t="n">
        <f aca="false">S288-R288+1</f>
        <v>1</v>
      </c>
      <c r="D288" s="175" t="e">
        <f aca="false">Y288*B288*C288</f>
        <v>#N/A</v>
      </c>
      <c r="E288" s="172" t="e">
        <f aca="false">D288*Z288</f>
        <v>#N/A</v>
      </c>
    </row>
    <row r="289" customFormat="false" ht="12.75" hidden="false" customHeight="false" outlineLevel="0" collapsed="false">
      <c r="A289" s="172" t="e">
        <f aca="false">VLOOKUP(I289,DDEPM_USERS,2,FALSE())</f>
        <v>#N/A</v>
      </c>
      <c r="B289" s="173" t="e">
        <f aca="false">VLOOKUP(T289,DELIV_CONV,2,FALSE())</f>
        <v>#N/A</v>
      </c>
      <c r="C289" s="174" t="n">
        <f aca="false">S289-R289+1</f>
        <v>1</v>
      </c>
      <c r="D289" s="175" t="e">
        <f aca="false">Y289*B289*C289</f>
        <v>#N/A</v>
      </c>
      <c r="E289" s="172" t="e">
        <f aca="false">D289*Z289</f>
        <v>#N/A</v>
      </c>
    </row>
    <row r="290" customFormat="false" ht="12.75" hidden="false" customHeight="false" outlineLevel="0" collapsed="false">
      <c r="A290" s="172" t="e">
        <f aca="false">VLOOKUP(I290,DDEPM_USERS,2,FALSE())</f>
        <v>#N/A</v>
      </c>
      <c r="B290" s="173" t="e">
        <f aca="false">VLOOKUP(T290,DELIV_CONV,2,FALSE())</f>
        <v>#N/A</v>
      </c>
      <c r="C290" s="174" t="n">
        <f aca="false">S290-R290+1</f>
        <v>1</v>
      </c>
      <c r="D290" s="175" t="e">
        <f aca="false">Y290*B290*C290</f>
        <v>#N/A</v>
      </c>
      <c r="E290" s="172" t="e">
        <f aca="false">D290*Z290</f>
        <v>#N/A</v>
      </c>
    </row>
    <row r="291" customFormat="false" ht="12.75" hidden="false" customHeight="false" outlineLevel="0" collapsed="false">
      <c r="A291" s="172" t="e">
        <f aca="false">VLOOKUP(I291,DDEPM_USERS,2,FALSE())</f>
        <v>#N/A</v>
      </c>
      <c r="B291" s="173" t="e">
        <f aca="false">VLOOKUP(T291,DELIV_CONV,2,FALSE())</f>
        <v>#N/A</v>
      </c>
      <c r="C291" s="174" t="n">
        <f aca="false">S291-R291+1</f>
        <v>1</v>
      </c>
      <c r="D291" s="175" t="e">
        <f aca="false">Y291*B291*C291</f>
        <v>#N/A</v>
      </c>
      <c r="E291" s="172" t="e">
        <f aca="false">D291*Z291</f>
        <v>#N/A</v>
      </c>
    </row>
    <row r="292" customFormat="false" ht="12.75" hidden="false" customHeight="false" outlineLevel="0" collapsed="false">
      <c r="A292" s="172" t="e">
        <f aca="false">VLOOKUP(I292,DDEPM_USERS,2,FALSE())</f>
        <v>#N/A</v>
      </c>
      <c r="B292" s="173" t="e">
        <f aca="false">VLOOKUP(T292,DELIV_CONV,2,FALSE())</f>
        <v>#N/A</v>
      </c>
      <c r="C292" s="174" t="n">
        <f aca="false">S292-R292+1</f>
        <v>1</v>
      </c>
      <c r="D292" s="175" t="e">
        <f aca="false">Y292*B292*C292</f>
        <v>#N/A</v>
      </c>
      <c r="E292" s="172" t="e">
        <f aca="false">D292*Z292</f>
        <v>#N/A</v>
      </c>
    </row>
    <row r="293" customFormat="false" ht="12.75" hidden="false" customHeight="false" outlineLevel="0" collapsed="false">
      <c r="A293" s="172" t="e">
        <f aca="false">VLOOKUP(I293,DDEPM_USERS,2,FALSE())</f>
        <v>#N/A</v>
      </c>
      <c r="B293" s="173" t="e">
        <f aca="false">VLOOKUP(T293,DELIV_CONV,2,FALSE())</f>
        <v>#N/A</v>
      </c>
      <c r="C293" s="174" t="n">
        <f aca="false">S293-R293+1</f>
        <v>1</v>
      </c>
      <c r="D293" s="175" t="e">
        <f aca="false">Y293*B293*C293</f>
        <v>#N/A</v>
      </c>
      <c r="E293" s="172" t="e">
        <f aca="false">D293*Z293</f>
        <v>#N/A</v>
      </c>
    </row>
    <row r="294" customFormat="false" ht="12.75" hidden="false" customHeight="false" outlineLevel="0" collapsed="false">
      <c r="A294" s="172" t="e">
        <f aca="false">VLOOKUP(I294,DDEPM_USERS,2,FALSE())</f>
        <v>#N/A</v>
      </c>
      <c r="B294" s="173" t="e">
        <f aca="false">VLOOKUP(T294,DELIV_CONV,2,FALSE())</f>
        <v>#N/A</v>
      </c>
      <c r="C294" s="174" t="n">
        <f aca="false">S294-R294+1</f>
        <v>1</v>
      </c>
      <c r="D294" s="175" t="e">
        <f aca="false">Y294*B294*C294</f>
        <v>#N/A</v>
      </c>
      <c r="E294" s="172" t="e">
        <f aca="false">D294*Z294</f>
        <v>#N/A</v>
      </c>
    </row>
    <row r="295" customFormat="false" ht="12.75" hidden="false" customHeight="false" outlineLevel="0" collapsed="false">
      <c r="A295" s="172" t="e">
        <f aca="false">VLOOKUP(I295,DDEPM_USERS,2,FALSE())</f>
        <v>#N/A</v>
      </c>
      <c r="B295" s="173" t="e">
        <f aca="false">VLOOKUP(T295,DELIV_CONV,2,FALSE())</f>
        <v>#N/A</v>
      </c>
      <c r="C295" s="174" t="n">
        <f aca="false">S295-R295+1</f>
        <v>1</v>
      </c>
      <c r="D295" s="175" t="e">
        <f aca="false">Y295*B295*C295</f>
        <v>#N/A</v>
      </c>
      <c r="E295" s="172" t="e">
        <f aca="false">D295*Z295</f>
        <v>#N/A</v>
      </c>
    </row>
    <row r="296" customFormat="false" ht="12.75" hidden="false" customHeight="false" outlineLevel="0" collapsed="false">
      <c r="A296" s="172" t="e">
        <f aca="false">VLOOKUP(I296,DDEPM_USERS,2,FALSE())</f>
        <v>#N/A</v>
      </c>
      <c r="B296" s="173" t="e">
        <f aca="false">VLOOKUP(T296,DELIV_CONV,2,FALSE())</f>
        <v>#N/A</v>
      </c>
      <c r="C296" s="174" t="n">
        <f aca="false">S296-R296+1</f>
        <v>1</v>
      </c>
      <c r="D296" s="175" t="e">
        <f aca="false">Y296*B296*C296</f>
        <v>#N/A</v>
      </c>
      <c r="E296" s="172" t="e">
        <f aca="false">D296*Z296</f>
        <v>#N/A</v>
      </c>
    </row>
    <row r="297" customFormat="false" ht="12.75" hidden="false" customHeight="false" outlineLevel="0" collapsed="false">
      <c r="A297" s="172" t="e">
        <f aca="false">VLOOKUP(I297,DDEPM_USERS,2,FALSE())</f>
        <v>#N/A</v>
      </c>
      <c r="B297" s="173" t="e">
        <f aca="false">VLOOKUP(T297,DELIV_CONV,2,FALSE())</f>
        <v>#N/A</v>
      </c>
      <c r="C297" s="174" t="n">
        <f aca="false">S297-R297+1</f>
        <v>1</v>
      </c>
      <c r="D297" s="175" t="e">
        <f aca="false">Y297*B297*C297</f>
        <v>#N/A</v>
      </c>
      <c r="E297" s="172" t="e">
        <f aca="false">D297*Z297</f>
        <v>#N/A</v>
      </c>
    </row>
    <row r="298" customFormat="false" ht="12.75" hidden="false" customHeight="false" outlineLevel="0" collapsed="false">
      <c r="A298" s="172" t="e">
        <f aca="false">VLOOKUP(I298,DDEPM_USERS,2,FALSE())</f>
        <v>#N/A</v>
      </c>
      <c r="B298" s="173" t="e">
        <f aca="false">VLOOKUP(T298,DELIV_CONV,2,FALSE())</f>
        <v>#N/A</v>
      </c>
      <c r="C298" s="174" t="n">
        <f aca="false">S298-R298+1</f>
        <v>1</v>
      </c>
      <c r="D298" s="175" t="e">
        <f aca="false">Y298*B298*C298</f>
        <v>#N/A</v>
      </c>
      <c r="E298" s="172" t="e">
        <f aca="false">D298*Z298</f>
        <v>#N/A</v>
      </c>
    </row>
    <row r="299" customFormat="false" ht="12.75" hidden="false" customHeight="false" outlineLevel="0" collapsed="false">
      <c r="A299" s="172" t="e">
        <f aca="false">VLOOKUP(I299,DDEPM_USERS,2,FALSE())</f>
        <v>#N/A</v>
      </c>
      <c r="B299" s="173" t="e">
        <f aca="false">VLOOKUP(T299,DELIV_CONV,2,FALSE())</f>
        <v>#N/A</v>
      </c>
      <c r="C299" s="174" t="n">
        <f aca="false">S299-R299+1</f>
        <v>1</v>
      </c>
      <c r="D299" s="175" t="e">
        <f aca="false">Y299*B299*C299</f>
        <v>#N/A</v>
      </c>
      <c r="E299" s="172" t="e">
        <f aca="false">D299*Z299</f>
        <v>#N/A</v>
      </c>
    </row>
    <row r="300" customFormat="false" ht="12.75" hidden="false" customHeight="false" outlineLevel="0" collapsed="false">
      <c r="A300" s="172" t="e">
        <f aca="false">VLOOKUP(I300,DDEPM_USERS,2,FALSE())</f>
        <v>#N/A</v>
      </c>
      <c r="B300" s="173" t="e">
        <f aca="false">VLOOKUP(T300,DELIV_CONV,2,FALSE())</f>
        <v>#N/A</v>
      </c>
      <c r="C300" s="174" t="n">
        <f aca="false">S300-R300+1</f>
        <v>1</v>
      </c>
      <c r="D300" s="175" t="e">
        <f aca="false">Y300*B300*C300</f>
        <v>#N/A</v>
      </c>
      <c r="E300" s="172" t="e">
        <f aca="false">D300*Z300</f>
        <v>#N/A</v>
      </c>
    </row>
    <row r="301" customFormat="false" ht="12.75" hidden="false" customHeight="false" outlineLevel="0" collapsed="false">
      <c r="A301" s="172" t="e">
        <f aca="false">VLOOKUP(I301,DDEPM_USERS,2,FALSE())</f>
        <v>#N/A</v>
      </c>
      <c r="B301" s="173" t="e">
        <f aca="false">VLOOKUP(T301,DELIV_CONV,2,FALSE())</f>
        <v>#N/A</v>
      </c>
      <c r="C301" s="174" t="n">
        <f aca="false">S301-R301+1</f>
        <v>1</v>
      </c>
      <c r="D301" s="175" t="e">
        <f aca="false">Y301*B301*C301</f>
        <v>#N/A</v>
      </c>
      <c r="E301" s="172" t="e">
        <f aca="false">D301*Z301</f>
        <v>#N/A</v>
      </c>
    </row>
    <row r="302" customFormat="false" ht="12.75" hidden="false" customHeight="false" outlineLevel="0" collapsed="false">
      <c r="A302" s="172" t="e">
        <f aca="false">VLOOKUP(I302,DDEPM_USERS,2,FALSE())</f>
        <v>#N/A</v>
      </c>
      <c r="B302" s="173" t="e">
        <f aca="false">VLOOKUP(T302,DELIV_CONV,2,FALSE())</f>
        <v>#N/A</v>
      </c>
      <c r="C302" s="174" t="n">
        <f aca="false">S302-R302+1</f>
        <v>1</v>
      </c>
      <c r="D302" s="175" t="e">
        <f aca="false">Y302*B302*C302</f>
        <v>#N/A</v>
      </c>
      <c r="E302" s="172" t="e">
        <f aca="false">D302*Z302</f>
        <v>#N/A</v>
      </c>
    </row>
    <row r="303" customFormat="false" ht="12.75" hidden="false" customHeight="false" outlineLevel="0" collapsed="false">
      <c r="A303" s="172" t="e">
        <f aca="false">VLOOKUP(I303,DDEPM_USERS,2,FALSE())</f>
        <v>#N/A</v>
      </c>
      <c r="B303" s="173" t="e">
        <f aca="false">VLOOKUP(T303,DELIV_CONV,2,FALSE())</f>
        <v>#N/A</v>
      </c>
      <c r="C303" s="174" t="n">
        <f aca="false">S303-R303+1</f>
        <v>1</v>
      </c>
      <c r="D303" s="175" t="e">
        <f aca="false">Y303*B303*C303</f>
        <v>#N/A</v>
      </c>
      <c r="E303" s="172" t="e">
        <f aca="false">D303*Z303</f>
        <v>#N/A</v>
      </c>
    </row>
    <row r="304" customFormat="false" ht="12.75" hidden="false" customHeight="false" outlineLevel="0" collapsed="false">
      <c r="A304" s="172" t="e">
        <f aca="false">VLOOKUP(I304,DDEPM_USERS,2,FALSE())</f>
        <v>#N/A</v>
      </c>
      <c r="B304" s="173" t="e">
        <f aca="false">VLOOKUP(T304,DELIV_CONV,2,FALSE())</f>
        <v>#N/A</v>
      </c>
      <c r="C304" s="174" t="n">
        <f aca="false">S304-R304+1</f>
        <v>1</v>
      </c>
      <c r="D304" s="175" t="e">
        <f aca="false">Y304*B304*C304</f>
        <v>#N/A</v>
      </c>
      <c r="E304" s="172" t="e">
        <f aca="false">D304*Z304</f>
        <v>#N/A</v>
      </c>
    </row>
    <row r="305" customFormat="false" ht="12.75" hidden="false" customHeight="false" outlineLevel="0" collapsed="false">
      <c r="A305" s="172" t="e">
        <f aca="false">VLOOKUP(I305,DDEPM_USERS,2,FALSE())</f>
        <v>#N/A</v>
      </c>
      <c r="B305" s="173" t="e">
        <f aca="false">VLOOKUP(T305,DELIV_CONV,2,FALSE())</f>
        <v>#N/A</v>
      </c>
      <c r="C305" s="174" t="n">
        <f aca="false">S305-R305+1</f>
        <v>1</v>
      </c>
      <c r="D305" s="175" t="e">
        <f aca="false">Y305*B305*C305</f>
        <v>#N/A</v>
      </c>
      <c r="E305" s="172" t="e">
        <f aca="false">D305*Z305</f>
        <v>#N/A</v>
      </c>
    </row>
    <row r="306" customFormat="false" ht="12.75" hidden="false" customHeight="false" outlineLevel="0" collapsed="false">
      <c r="A306" s="172" t="e">
        <f aca="false">VLOOKUP(I306,DDEPM_USERS,2,FALSE())</f>
        <v>#N/A</v>
      </c>
      <c r="B306" s="173" t="e">
        <f aca="false">VLOOKUP(T306,DELIV_CONV,2,FALSE())</f>
        <v>#N/A</v>
      </c>
      <c r="C306" s="174" t="n">
        <f aca="false">S306-R306+1</f>
        <v>1</v>
      </c>
      <c r="D306" s="175" t="e">
        <f aca="false">Y306*B306*C306</f>
        <v>#N/A</v>
      </c>
      <c r="E306" s="172" t="e">
        <f aca="false">D306*Z306</f>
        <v>#N/A</v>
      </c>
    </row>
    <row r="307" customFormat="false" ht="12.75" hidden="false" customHeight="false" outlineLevel="0" collapsed="false">
      <c r="A307" s="172" t="e">
        <f aca="false">VLOOKUP(I307,DDEPM_USERS,2,FALSE())</f>
        <v>#N/A</v>
      </c>
      <c r="B307" s="173" t="e">
        <f aca="false">VLOOKUP(T307,DELIV_CONV,2,FALSE())</f>
        <v>#N/A</v>
      </c>
      <c r="C307" s="174" t="n">
        <f aca="false">S307-R307+1</f>
        <v>1</v>
      </c>
      <c r="D307" s="175" t="e">
        <f aca="false">Y307*B307*C307</f>
        <v>#N/A</v>
      </c>
      <c r="E307" s="172" t="e">
        <f aca="false">D307*Z307</f>
        <v>#N/A</v>
      </c>
    </row>
    <row r="308" customFormat="false" ht="12.75" hidden="false" customHeight="false" outlineLevel="0" collapsed="false">
      <c r="A308" s="172" t="e">
        <f aca="false">VLOOKUP(I308,DDEPM_USERS,2,FALSE())</f>
        <v>#N/A</v>
      </c>
      <c r="B308" s="173" t="e">
        <f aca="false">VLOOKUP(T308,DELIV_CONV,2,FALSE())</f>
        <v>#N/A</v>
      </c>
      <c r="C308" s="174" t="n">
        <f aca="false">S308-R308+1</f>
        <v>1</v>
      </c>
      <c r="D308" s="175" t="e">
        <f aca="false">Y308*B308*C308</f>
        <v>#N/A</v>
      </c>
      <c r="E308" s="172" t="e">
        <f aca="false">D308*Z308</f>
        <v>#N/A</v>
      </c>
    </row>
    <row r="309" customFormat="false" ht="12.75" hidden="false" customHeight="false" outlineLevel="0" collapsed="false">
      <c r="A309" s="172" t="e">
        <f aca="false">VLOOKUP(I309,DDEPM_USERS,2,FALSE())</f>
        <v>#N/A</v>
      </c>
      <c r="B309" s="173" t="e">
        <f aca="false">VLOOKUP(T309,DELIV_CONV,2,FALSE())</f>
        <v>#N/A</v>
      </c>
      <c r="C309" s="174" t="n">
        <f aca="false">S309-R309+1</f>
        <v>1</v>
      </c>
      <c r="D309" s="175" t="e">
        <f aca="false">Y309*B309*C309</f>
        <v>#N/A</v>
      </c>
      <c r="E309" s="172" t="e">
        <f aca="false">D309*Z309</f>
        <v>#N/A</v>
      </c>
    </row>
    <row r="310" customFormat="false" ht="12.75" hidden="false" customHeight="false" outlineLevel="0" collapsed="false">
      <c r="A310" s="172" t="e">
        <f aca="false">VLOOKUP(I310,DDEPM_USERS,2,FALSE())</f>
        <v>#N/A</v>
      </c>
      <c r="B310" s="173" t="e">
        <f aca="false">VLOOKUP(T310,DELIV_CONV,2,FALSE())</f>
        <v>#N/A</v>
      </c>
      <c r="C310" s="174" t="n">
        <f aca="false">S310-R310+1</f>
        <v>1</v>
      </c>
      <c r="D310" s="175" t="e">
        <f aca="false">Y310*B310*C310</f>
        <v>#N/A</v>
      </c>
      <c r="E310" s="172" t="e">
        <f aca="false">D310*Z310</f>
        <v>#N/A</v>
      </c>
    </row>
    <row r="311" customFormat="false" ht="12.75" hidden="false" customHeight="false" outlineLevel="0" collapsed="false">
      <c r="A311" s="172" t="e">
        <f aca="false">VLOOKUP(I311,DDEPM_USERS,2,FALSE())</f>
        <v>#N/A</v>
      </c>
      <c r="B311" s="173" t="e">
        <f aca="false">VLOOKUP(T311,DELIV_CONV,2,FALSE())</f>
        <v>#N/A</v>
      </c>
      <c r="C311" s="174" t="n">
        <f aca="false">S311-R311+1</f>
        <v>1</v>
      </c>
      <c r="D311" s="175" t="e">
        <f aca="false">Y311*B311*C311</f>
        <v>#N/A</v>
      </c>
      <c r="E311" s="172" t="e">
        <f aca="false">D311*Z311</f>
        <v>#N/A</v>
      </c>
    </row>
    <row r="312" customFormat="false" ht="12.75" hidden="false" customHeight="false" outlineLevel="0" collapsed="false">
      <c r="A312" s="172" t="e">
        <f aca="false">VLOOKUP(I312,DDEPM_USERS,2,FALSE())</f>
        <v>#N/A</v>
      </c>
      <c r="B312" s="173" t="e">
        <f aca="false">VLOOKUP(T312,DELIV_CONV,2,FALSE())</f>
        <v>#N/A</v>
      </c>
      <c r="C312" s="174" t="n">
        <f aca="false">S312-R312+1</f>
        <v>1</v>
      </c>
      <c r="D312" s="175" t="e">
        <f aca="false">Y312*B312*C312</f>
        <v>#N/A</v>
      </c>
      <c r="E312" s="172" t="e">
        <f aca="false">D312*Z312</f>
        <v>#N/A</v>
      </c>
    </row>
    <row r="313" customFormat="false" ht="12.75" hidden="false" customHeight="false" outlineLevel="0" collapsed="false">
      <c r="A313" s="172" t="e">
        <f aca="false">VLOOKUP(I313,DDEPM_USERS,2,FALSE())</f>
        <v>#N/A</v>
      </c>
      <c r="B313" s="173" t="e">
        <f aca="false">VLOOKUP(T313,DELIV_CONV,2,FALSE())</f>
        <v>#N/A</v>
      </c>
      <c r="C313" s="174" t="n">
        <f aca="false">S313-R313+1</f>
        <v>1</v>
      </c>
      <c r="D313" s="175" t="e">
        <f aca="false">Y313*B313*C313</f>
        <v>#N/A</v>
      </c>
      <c r="E313" s="172" t="e">
        <f aca="false">D313*Z313</f>
        <v>#N/A</v>
      </c>
    </row>
    <row r="314" customFormat="false" ht="12.75" hidden="false" customHeight="false" outlineLevel="0" collapsed="false">
      <c r="A314" s="172" t="e">
        <f aca="false">VLOOKUP(I314,DDEPM_USERS,2,FALSE())</f>
        <v>#N/A</v>
      </c>
      <c r="B314" s="173" t="e">
        <f aca="false">VLOOKUP(T314,DELIV_CONV,2,FALSE())</f>
        <v>#N/A</v>
      </c>
      <c r="C314" s="174" t="n">
        <f aca="false">S314-R314+1</f>
        <v>1</v>
      </c>
      <c r="D314" s="175" t="e">
        <f aca="false">Y314*B314*C314</f>
        <v>#N/A</v>
      </c>
      <c r="E314" s="172" t="e">
        <f aca="false">D314*Z314</f>
        <v>#N/A</v>
      </c>
    </row>
    <row r="315" customFormat="false" ht="12.75" hidden="false" customHeight="false" outlineLevel="0" collapsed="false">
      <c r="A315" s="172" t="e">
        <f aca="false">VLOOKUP(I315,DDEPM_USERS,2,FALSE())</f>
        <v>#N/A</v>
      </c>
      <c r="B315" s="173" t="e">
        <f aca="false">VLOOKUP(T315,DELIV_CONV,2,FALSE())</f>
        <v>#N/A</v>
      </c>
      <c r="C315" s="174" t="n">
        <f aca="false">S315-R315+1</f>
        <v>1</v>
      </c>
      <c r="D315" s="175" t="e">
        <f aca="false">Y315*B315*C315</f>
        <v>#N/A</v>
      </c>
      <c r="E315" s="172" t="e">
        <f aca="false">D315*Z315</f>
        <v>#N/A</v>
      </c>
    </row>
    <row r="316" customFormat="false" ht="12.75" hidden="false" customHeight="false" outlineLevel="0" collapsed="false">
      <c r="A316" s="172" t="e">
        <f aca="false">VLOOKUP(I316,DDEPM_USERS,2,FALSE())</f>
        <v>#N/A</v>
      </c>
      <c r="B316" s="173" t="e">
        <f aca="false">VLOOKUP(T316,DELIV_CONV,2,FALSE())</f>
        <v>#N/A</v>
      </c>
      <c r="C316" s="174" t="n">
        <f aca="false">S316-R316+1</f>
        <v>1</v>
      </c>
      <c r="D316" s="175" t="e">
        <f aca="false">Y316*B316*C316</f>
        <v>#N/A</v>
      </c>
      <c r="E316" s="172" t="e">
        <f aca="false">D316*Z316</f>
        <v>#N/A</v>
      </c>
    </row>
    <row r="317" customFormat="false" ht="12.75" hidden="false" customHeight="false" outlineLevel="0" collapsed="false">
      <c r="A317" s="172" t="e">
        <f aca="false">VLOOKUP(I317,DDEPM_USERS,2,FALSE())</f>
        <v>#N/A</v>
      </c>
      <c r="B317" s="173" t="e">
        <f aca="false">VLOOKUP(T317,DELIV_CONV,2,FALSE())</f>
        <v>#N/A</v>
      </c>
      <c r="C317" s="174" t="n">
        <f aca="false">S317-R317+1</f>
        <v>1</v>
      </c>
      <c r="D317" s="175" t="e">
        <f aca="false">Y317*B317*C317</f>
        <v>#N/A</v>
      </c>
      <c r="E317" s="172" t="e">
        <f aca="false">D317*Z317</f>
        <v>#N/A</v>
      </c>
    </row>
    <row r="318" customFormat="false" ht="12.75" hidden="false" customHeight="false" outlineLevel="0" collapsed="false">
      <c r="A318" s="172" t="e">
        <f aca="false">VLOOKUP(I318,DDEPM_USERS,2,FALSE())</f>
        <v>#N/A</v>
      </c>
      <c r="B318" s="173" t="e">
        <f aca="false">VLOOKUP(T318,DELIV_CONV,2,FALSE())</f>
        <v>#N/A</v>
      </c>
      <c r="C318" s="174" t="n">
        <f aca="false">S318-R318+1</f>
        <v>1</v>
      </c>
      <c r="D318" s="175" t="e">
        <f aca="false">Y318*B318*C318</f>
        <v>#N/A</v>
      </c>
      <c r="E318" s="172" t="e">
        <f aca="false">D318*Z318</f>
        <v>#N/A</v>
      </c>
    </row>
    <row r="319" customFormat="false" ht="12.75" hidden="false" customHeight="false" outlineLevel="0" collapsed="false">
      <c r="A319" s="172" t="e">
        <f aca="false">VLOOKUP(I319,DDEPM_USERS,2,FALSE())</f>
        <v>#N/A</v>
      </c>
      <c r="B319" s="173" t="e">
        <f aca="false">VLOOKUP(T319,DELIV_CONV,2,FALSE())</f>
        <v>#N/A</v>
      </c>
      <c r="C319" s="174" t="n">
        <f aca="false">S319-R319+1</f>
        <v>1</v>
      </c>
      <c r="D319" s="175" t="e">
        <f aca="false">Y319*B319*C319</f>
        <v>#N/A</v>
      </c>
      <c r="E319" s="172" t="e">
        <f aca="false">D319*Z319</f>
        <v>#N/A</v>
      </c>
    </row>
    <row r="320" customFormat="false" ht="12.75" hidden="false" customHeight="false" outlineLevel="0" collapsed="false">
      <c r="A320" s="172" t="e">
        <f aca="false">VLOOKUP(I320,DDEPM_USERS,2,FALSE())</f>
        <v>#N/A</v>
      </c>
      <c r="B320" s="173" t="e">
        <f aca="false">VLOOKUP(T320,DELIV_CONV,2,FALSE())</f>
        <v>#N/A</v>
      </c>
      <c r="C320" s="174" t="n">
        <f aca="false">S320-R320+1</f>
        <v>1</v>
      </c>
      <c r="D320" s="175" t="e">
        <f aca="false">Y320*B320*C320</f>
        <v>#N/A</v>
      </c>
      <c r="E320" s="172" t="e">
        <f aca="false">D320*Z320</f>
        <v>#N/A</v>
      </c>
    </row>
    <row r="321" customFormat="false" ht="12.75" hidden="false" customHeight="false" outlineLevel="0" collapsed="false">
      <c r="A321" s="172" t="e">
        <f aca="false">VLOOKUP(I321,DDEPM_USERS,2,FALSE())</f>
        <v>#N/A</v>
      </c>
      <c r="B321" s="173" t="e">
        <f aca="false">VLOOKUP(T321,DELIV_CONV,2,FALSE())</f>
        <v>#N/A</v>
      </c>
      <c r="C321" s="174" t="n">
        <f aca="false">S321-R321+1</f>
        <v>1</v>
      </c>
      <c r="D321" s="175" t="e">
        <f aca="false">Y321*B321*C321</f>
        <v>#N/A</v>
      </c>
      <c r="E321" s="172" t="e">
        <f aca="false">D321*Z321</f>
        <v>#N/A</v>
      </c>
    </row>
    <row r="322" customFormat="false" ht="12.75" hidden="false" customHeight="false" outlineLevel="0" collapsed="false">
      <c r="A322" s="172" t="e">
        <f aca="false">VLOOKUP(I322,DDEPM_USERS,2,FALSE())</f>
        <v>#N/A</v>
      </c>
      <c r="B322" s="173" t="e">
        <f aca="false">VLOOKUP(T322,DELIV_CONV,2,FALSE())</f>
        <v>#N/A</v>
      </c>
      <c r="C322" s="174" t="n">
        <f aca="false">S322-R322+1</f>
        <v>1</v>
      </c>
      <c r="D322" s="175" t="e">
        <f aca="false">Y322*B322*C322</f>
        <v>#N/A</v>
      </c>
      <c r="E322" s="172" t="e">
        <f aca="false">D322*Z322</f>
        <v>#N/A</v>
      </c>
    </row>
    <row r="323" customFormat="false" ht="12.75" hidden="false" customHeight="false" outlineLevel="0" collapsed="false">
      <c r="A323" s="172" t="e">
        <f aca="false">VLOOKUP(I323,DDEPM_USERS,2,FALSE())</f>
        <v>#N/A</v>
      </c>
      <c r="B323" s="173" t="e">
        <f aca="false">VLOOKUP(T323,DELIV_CONV,2,FALSE())</f>
        <v>#N/A</v>
      </c>
      <c r="C323" s="174" t="n">
        <f aca="false">S323-R323+1</f>
        <v>1</v>
      </c>
      <c r="D323" s="175" t="e">
        <f aca="false">Y323*B323*C323</f>
        <v>#N/A</v>
      </c>
      <c r="E323" s="172" t="e">
        <f aca="false">D323*Z323</f>
        <v>#N/A</v>
      </c>
    </row>
    <row r="324" customFormat="false" ht="12.75" hidden="false" customHeight="false" outlineLevel="0" collapsed="false">
      <c r="A324" s="172" t="e">
        <f aca="false">VLOOKUP(I324,DDEPM_USERS,2,FALSE())</f>
        <v>#N/A</v>
      </c>
      <c r="B324" s="173" t="e">
        <f aca="false">VLOOKUP(T324,DELIV_CONV,2,FALSE())</f>
        <v>#N/A</v>
      </c>
      <c r="C324" s="174" t="n">
        <f aca="false">S324-R324+1</f>
        <v>1</v>
      </c>
      <c r="D324" s="175" t="e">
        <f aca="false">Y324*B324*C324</f>
        <v>#N/A</v>
      </c>
      <c r="E324" s="172" t="e">
        <f aca="false">D324*Z324</f>
        <v>#N/A</v>
      </c>
    </row>
    <row r="325" customFormat="false" ht="12.75" hidden="false" customHeight="false" outlineLevel="0" collapsed="false">
      <c r="A325" s="172" t="e">
        <f aca="false">VLOOKUP(I325,DDEPM_USERS,2,FALSE())</f>
        <v>#N/A</v>
      </c>
      <c r="B325" s="173" t="e">
        <f aca="false">VLOOKUP(T325,DELIV_CONV,2,FALSE())</f>
        <v>#N/A</v>
      </c>
      <c r="C325" s="174" t="n">
        <f aca="false">S325-R325+1</f>
        <v>1</v>
      </c>
      <c r="D325" s="175" t="e">
        <f aca="false">Y325*B325*C325</f>
        <v>#N/A</v>
      </c>
      <c r="E325" s="172" t="e">
        <f aca="false">D325*Z325</f>
        <v>#N/A</v>
      </c>
    </row>
    <row r="326" customFormat="false" ht="12.75" hidden="false" customHeight="false" outlineLevel="0" collapsed="false">
      <c r="A326" s="172" t="e">
        <f aca="false">VLOOKUP(I326,DDEPM_USERS,2,FALSE())</f>
        <v>#N/A</v>
      </c>
      <c r="B326" s="173" t="e">
        <f aca="false">VLOOKUP(T326,DELIV_CONV,2,FALSE())</f>
        <v>#N/A</v>
      </c>
      <c r="C326" s="174" t="n">
        <f aca="false">S326-R326+1</f>
        <v>1</v>
      </c>
      <c r="D326" s="175" t="e">
        <f aca="false">Y326*B326*C326</f>
        <v>#N/A</v>
      </c>
      <c r="E326" s="172" t="e">
        <f aca="false">D326*Z326</f>
        <v>#N/A</v>
      </c>
    </row>
    <row r="327" customFormat="false" ht="12.75" hidden="false" customHeight="false" outlineLevel="0" collapsed="false">
      <c r="A327" s="172" t="e">
        <f aca="false">VLOOKUP(I327,DDEPM_USERS,2,FALSE())</f>
        <v>#N/A</v>
      </c>
      <c r="B327" s="173" t="e">
        <f aca="false">VLOOKUP(T327,DELIV_CONV,2,FALSE())</f>
        <v>#N/A</v>
      </c>
      <c r="C327" s="174" t="n">
        <f aca="false">S327-R327+1</f>
        <v>1</v>
      </c>
      <c r="D327" s="175" t="e">
        <f aca="false">Y327*B327*C327</f>
        <v>#N/A</v>
      </c>
      <c r="E327" s="172" t="e">
        <f aca="false">D327*Z327</f>
        <v>#N/A</v>
      </c>
    </row>
    <row r="328" customFormat="false" ht="12.75" hidden="false" customHeight="false" outlineLevel="0" collapsed="false">
      <c r="A328" s="172" t="e">
        <f aca="false">VLOOKUP(I328,DDEPM_USERS,2,FALSE())</f>
        <v>#N/A</v>
      </c>
      <c r="B328" s="173" t="e">
        <f aca="false">VLOOKUP(T328,DELIV_CONV,2,FALSE())</f>
        <v>#N/A</v>
      </c>
      <c r="C328" s="174" t="n">
        <f aca="false">S328-R328+1</f>
        <v>1</v>
      </c>
      <c r="D328" s="175" t="e">
        <f aca="false">Y328*B328*C328</f>
        <v>#N/A</v>
      </c>
      <c r="E328" s="172" t="e">
        <f aca="false">D328*Z328</f>
        <v>#N/A</v>
      </c>
    </row>
    <row r="329" customFormat="false" ht="12.75" hidden="false" customHeight="false" outlineLevel="0" collapsed="false">
      <c r="A329" s="172" t="e">
        <f aca="false">VLOOKUP(I329,DDEPM_USERS,2,FALSE())</f>
        <v>#N/A</v>
      </c>
      <c r="B329" s="173" t="e">
        <f aca="false">VLOOKUP(T329,DELIV_CONV,2,FALSE())</f>
        <v>#N/A</v>
      </c>
      <c r="C329" s="174" t="n">
        <f aca="false">S329-R329+1</f>
        <v>1</v>
      </c>
      <c r="D329" s="175" t="e">
        <f aca="false">Y329*B329*C329</f>
        <v>#N/A</v>
      </c>
      <c r="E329" s="172" t="e">
        <f aca="false">D329*Z329</f>
        <v>#N/A</v>
      </c>
    </row>
    <row r="330" customFormat="false" ht="12.75" hidden="false" customHeight="false" outlineLevel="0" collapsed="false">
      <c r="A330" s="172" t="e">
        <f aca="false">VLOOKUP(I330,DDEPM_USERS,2,FALSE())</f>
        <v>#N/A</v>
      </c>
      <c r="B330" s="173" t="e">
        <f aca="false">VLOOKUP(T330,DELIV_CONV,2,FALSE())</f>
        <v>#N/A</v>
      </c>
      <c r="C330" s="174" t="n">
        <f aca="false">S330-R330+1</f>
        <v>1</v>
      </c>
      <c r="D330" s="175" t="e">
        <f aca="false">Y330*B330*C330</f>
        <v>#N/A</v>
      </c>
      <c r="E330" s="172" t="e">
        <f aca="false">D330*Z330</f>
        <v>#N/A</v>
      </c>
    </row>
    <row r="331" customFormat="false" ht="12.75" hidden="false" customHeight="false" outlineLevel="0" collapsed="false">
      <c r="A331" s="172" t="e">
        <f aca="false">VLOOKUP(I331,DDEPM_USERS,2,FALSE())</f>
        <v>#N/A</v>
      </c>
      <c r="B331" s="173" t="e">
        <f aca="false">VLOOKUP(T331,DELIV_CONV,2,FALSE())</f>
        <v>#N/A</v>
      </c>
      <c r="C331" s="174" t="n">
        <f aca="false">S331-R331+1</f>
        <v>1</v>
      </c>
      <c r="D331" s="175" t="e">
        <f aca="false">Y331*B331*C331</f>
        <v>#N/A</v>
      </c>
      <c r="E331" s="172" t="e">
        <f aca="false">D331*Z331</f>
        <v>#N/A</v>
      </c>
    </row>
    <row r="332" customFormat="false" ht="12.75" hidden="false" customHeight="false" outlineLevel="0" collapsed="false">
      <c r="A332" s="172" t="e">
        <f aca="false">VLOOKUP(I332,DDEPM_USERS,2,FALSE())</f>
        <v>#N/A</v>
      </c>
      <c r="B332" s="173" t="e">
        <f aca="false">VLOOKUP(T332,DELIV_CONV,2,FALSE())</f>
        <v>#N/A</v>
      </c>
      <c r="C332" s="174" t="n">
        <f aca="false">S332-R332+1</f>
        <v>1</v>
      </c>
      <c r="D332" s="175" t="e">
        <f aca="false">Y332*B332*C332</f>
        <v>#N/A</v>
      </c>
      <c r="E332" s="172" t="e">
        <f aca="false">D332*Z332</f>
        <v>#N/A</v>
      </c>
    </row>
    <row r="333" customFormat="false" ht="12.75" hidden="false" customHeight="false" outlineLevel="0" collapsed="false">
      <c r="A333" s="172" t="e">
        <f aca="false">VLOOKUP(I333,DDEPM_USERS,2,FALSE())</f>
        <v>#N/A</v>
      </c>
      <c r="B333" s="173" t="e">
        <f aca="false">VLOOKUP(T333,DELIV_CONV,2,FALSE())</f>
        <v>#N/A</v>
      </c>
      <c r="C333" s="174" t="n">
        <f aca="false">S333-R333+1</f>
        <v>1</v>
      </c>
      <c r="D333" s="175" t="e">
        <f aca="false">Y333*B333*C333</f>
        <v>#N/A</v>
      </c>
      <c r="E333" s="172" t="e">
        <f aca="false">D333*Z333</f>
        <v>#N/A</v>
      </c>
    </row>
    <row r="334" customFormat="false" ht="12.75" hidden="false" customHeight="false" outlineLevel="0" collapsed="false">
      <c r="A334" s="172" t="e">
        <f aca="false">VLOOKUP(I334,DDEPM_USERS,2,FALSE())</f>
        <v>#N/A</v>
      </c>
      <c r="B334" s="173" t="e">
        <f aca="false">VLOOKUP(T334,DELIV_CONV,2,FALSE())</f>
        <v>#N/A</v>
      </c>
      <c r="C334" s="174" t="n">
        <f aca="false">S334-R334+1</f>
        <v>1</v>
      </c>
      <c r="D334" s="175" t="e">
        <f aca="false">Y334*B334*C334</f>
        <v>#N/A</v>
      </c>
      <c r="E334" s="172" t="e">
        <f aca="false">D334*Z334</f>
        <v>#N/A</v>
      </c>
    </row>
    <row r="335" customFormat="false" ht="12.75" hidden="false" customHeight="false" outlineLevel="0" collapsed="false">
      <c r="A335" s="172" t="e">
        <f aca="false">VLOOKUP(I335,DDEPM_USERS,2,FALSE())</f>
        <v>#N/A</v>
      </c>
      <c r="B335" s="173" t="e">
        <f aca="false">VLOOKUP(T335,DELIV_CONV,2,FALSE())</f>
        <v>#N/A</v>
      </c>
      <c r="C335" s="174" t="n">
        <f aca="false">S335-R335+1</f>
        <v>1</v>
      </c>
      <c r="D335" s="175" t="e">
        <f aca="false">Y335*B335*C335</f>
        <v>#N/A</v>
      </c>
      <c r="E335" s="172" t="e">
        <f aca="false">D335*Z335</f>
        <v>#N/A</v>
      </c>
    </row>
    <row r="336" customFormat="false" ht="12.75" hidden="false" customHeight="false" outlineLevel="0" collapsed="false">
      <c r="A336" s="172" t="e">
        <f aca="false">VLOOKUP(I336,DDEPM_USERS,2,FALSE())</f>
        <v>#N/A</v>
      </c>
      <c r="B336" s="173" t="e">
        <f aca="false">VLOOKUP(T336,DELIV_CONV,2,FALSE())</f>
        <v>#N/A</v>
      </c>
      <c r="C336" s="174" t="n">
        <f aca="false">S336-R336+1</f>
        <v>1</v>
      </c>
      <c r="D336" s="175" t="e">
        <f aca="false">Y336*B336*C336</f>
        <v>#N/A</v>
      </c>
      <c r="E336" s="172" t="e">
        <f aca="false">D336*Z336</f>
        <v>#N/A</v>
      </c>
    </row>
    <row r="337" customFormat="false" ht="12.75" hidden="false" customHeight="false" outlineLevel="0" collapsed="false">
      <c r="A337" s="172" t="e">
        <f aca="false">VLOOKUP(I337,DDEPM_USERS,2,FALSE())</f>
        <v>#N/A</v>
      </c>
      <c r="B337" s="173" t="e">
        <f aca="false">VLOOKUP(T337,DELIV_CONV,2,FALSE())</f>
        <v>#N/A</v>
      </c>
      <c r="C337" s="174" t="n">
        <f aca="false">S337-R337+1</f>
        <v>1</v>
      </c>
      <c r="D337" s="175" t="e">
        <f aca="false">Y337*B337*C337</f>
        <v>#N/A</v>
      </c>
      <c r="E337" s="172" t="e">
        <f aca="false">D337*Z337</f>
        <v>#N/A</v>
      </c>
    </row>
    <row r="338" customFormat="false" ht="12.75" hidden="false" customHeight="false" outlineLevel="0" collapsed="false">
      <c r="A338" s="172" t="e">
        <f aca="false">VLOOKUP(I338,DDEPM_USERS,2,FALSE())</f>
        <v>#N/A</v>
      </c>
      <c r="B338" s="173" t="e">
        <f aca="false">VLOOKUP(T338,DELIV_CONV,2,FALSE())</f>
        <v>#N/A</v>
      </c>
      <c r="C338" s="174" t="n">
        <f aca="false">S338-R338+1</f>
        <v>1</v>
      </c>
      <c r="D338" s="175" t="e">
        <f aca="false">Y338*B338*C338</f>
        <v>#N/A</v>
      </c>
      <c r="E338" s="172" t="e">
        <f aca="false">D338*Z338</f>
        <v>#N/A</v>
      </c>
    </row>
    <row r="339" customFormat="false" ht="12.75" hidden="false" customHeight="false" outlineLevel="0" collapsed="false">
      <c r="A339" s="172" t="e">
        <f aca="false">VLOOKUP(I339,DDEPM_USERS,2,FALSE())</f>
        <v>#N/A</v>
      </c>
      <c r="B339" s="173" t="e">
        <f aca="false">VLOOKUP(T339,DELIV_CONV,2,FALSE())</f>
        <v>#N/A</v>
      </c>
      <c r="C339" s="174" t="n">
        <f aca="false">S339-R339+1</f>
        <v>1</v>
      </c>
      <c r="D339" s="175" t="e">
        <f aca="false">Y339*B339*C339</f>
        <v>#N/A</v>
      </c>
      <c r="E339" s="172" t="e">
        <f aca="false">D339*Z339</f>
        <v>#N/A</v>
      </c>
    </row>
    <row r="340" customFormat="false" ht="12.75" hidden="false" customHeight="false" outlineLevel="0" collapsed="false">
      <c r="A340" s="172" t="e">
        <f aca="false">VLOOKUP(I340,DDEPM_USERS,2,FALSE())</f>
        <v>#N/A</v>
      </c>
      <c r="B340" s="173" t="e">
        <f aca="false">VLOOKUP(T340,DELIV_CONV,2,FALSE())</f>
        <v>#N/A</v>
      </c>
      <c r="C340" s="174" t="n">
        <f aca="false">S340-R340+1</f>
        <v>1</v>
      </c>
      <c r="D340" s="175" t="e">
        <f aca="false">Y340*B340*C340</f>
        <v>#N/A</v>
      </c>
      <c r="E340" s="172" t="e">
        <f aca="false">D340*Z340</f>
        <v>#N/A</v>
      </c>
    </row>
    <row r="341" customFormat="false" ht="12.75" hidden="false" customHeight="false" outlineLevel="0" collapsed="false">
      <c r="A341" s="172" t="e">
        <f aca="false">VLOOKUP(I341,DDEPM_USERS,2,FALSE())</f>
        <v>#N/A</v>
      </c>
      <c r="B341" s="173" t="e">
        <f aca="false">VLOOKUP(T341,DELIV_CONV,2,FALSE())</f>
        <v>#N/A</v>
      </c>
      <c r="C341" s="174" t="n">
        <f aca="false">S341-R341+1</f>
        <v>1</v>
      </c>
      <c r="D341" s="175" t="e">
        <f aca="false">Y341*B341*C341</f>
        <v>#N/A</v>
      </c>
      <c r="E341" s="172" t="e">
        <f aca="false">D341*Z341</f>
        <v>#N/A</v>
      </c>
    </row>
    <row r="342" customFormat="false" ht="12.75" hidden="false" customHeight="false" outlineLevel="0" collapsed="false">
      <c r="A342" s="172" t="e">
        <f aca="false">VLOOKUP(I342,DDEPM_USERS,2,FALSE())</f>
        <v>#N/A</v>
      </c>
      <c r="B342" s="173" t="e">
        <f aca="false">VLOOKUP(T342,DELIV_CONV,2,FALSE())</f>
        <v>#N/A</v>
      </c>
      <c r="C342" s="174" t="n">
        <f aca="false">S342-R342+1</f>
        <v>1</v>
      </c>
      <c r="D342" s="175" t="e">
        <f aca="false">Y342*B342*C342</f>
        <v>#N/A</v>
      </c>
      <c r="E342" s="172" t="e">
        <f aca="false">D342*Z342</f>
        <v>#N/A</v>
      </c>
    </row>
    <row r="343" customFormat="false" ht="12.75" hidden="false" customHeight="false" outlineLevel="0" collapsed="false">
      <c r="A343" s="172" t="e">
        <f aca="false">VLOOKUP(I343,DDEPM_USERS,2,FALSE())</f>
        <v>#N/A</v>
      </c>
      <c r="B343" s="173" t="e">
        <f aca="false">VLOOKUP(T343,DELIV_CONV,2,FALSE())</f>
        <v>#N/A</v>
      </c>
      <c r="C343" s="174" t="n">
        <f aca="false">S343-R343+1</f>
        <v>1</v>
      </c>
      <c r="D343" s="175" t="e">
        <f aca="false">Y343*B343*C343</f>
        <v>#N/A</v>
      </c>
      <c r="E343" s="172" t="e">
        <f aca="false">D343*Z343</f>
        <v>#N/A</v>
      </c>
    </row>
    <row r="344" customFormat="false" ht="12.75" hidden="false" customHeight="false" outlineLevel="0" collapsed="false">
      <c r="A344" s="172" t="e">
        <f aca="false">VLOOKUP(I344,DDEPM_USERS,2,FALSE())</f>
        <v>#N/A</v>
      </c>
      <c r="B344" s="173" t="e">
        <f aca="false">VLOOKUP(T344,DELIV_CONV,2,FALSE())</f>
        <v>#N/A</v>
      </c>
      <c r="C344" s="174" t="n">
        <f aca="false">S344-R344+1</f>
        <v>1</v>
      </c>
      <c r="D344" s="175" t="e">
        <f aca="false">Y344*B344*C344</f>
        <v>#N/A</v>
      </c>
      <c r="E344" s="172" t="e">
        <f aca="false">D344*Z344</f>
        <v>#N/A</v>
      </c>
    </row>
    <row r="345" customFormat="false" ht="12.75" hidden="false" customHeight="false" outlineLevel="0" collapsed="false">
      <c r="A345" s="172" t="e">
        <f aca="false">VLOOKUP(I345,DDEPM_USERS,2,FALSE())</f>
        <v>#N/A</v>
      </c>
      <c r="B345" s="173" t="e">
        <f aca="false">VLOOKUP(T345,DELIV_CONV,2,FALSE())</f>
        <v>#N/A</v>
      </c>
      <c r="C345" s="174" t="n">
        <f aca="false">S345-R345+1</f>
        <v>1</v>
      </c>
      <c r="D345" s="175" t="e">
        <f aca="false">Y345*B345*C345</f>
        <v>#N/A</v>
      </c>
      <c r="E345" s="172" t="e">
        <f aca="false">D345*Z345</f>
        <v>#N/A</v>
      </c>
    </row>
    <row r="346" customFormat="false" ht="12.75" hidden="false" customHeight="false" outlineLevel="0" collapsed="false">
      <c r="A346" s="172" t="e">
        <f aca="false">VLOOKUP(I346,DDEPM_USERS,2,FALSE())</f>
        <v>#N/A</v>
      </c>
      <c r="B346" s="173" t="e">
        <f aca="false">VLOOKUP(T346,DELIV_CONV,2,FALSE())</f>
        <v>#N/A</v>
      </c>
      <c r="C346" s="174" t="n">
        <f aca="false">S346-R346+1</f>
        <v>1</v>
      </c>
      <c r="D346" s="175" t="e">
        <f aca="false">Y346*B346*C346</f>
        <v>#N/A</v>
      </c>
      <c r="E346" s="172" t="e">
        <f aca="false">D346*Z346</f>
        <v>#N/A</v>
      </c>
    </row>
    <row r="347" customFormat="false" ht="12.75" hidden="false" customHeight="false" outlineLevel="0" collapsed="false">
      <c r="A347" s="172" t="e">
        <f aca="false">VLOOKUP(I347,DDEPM_USERS,2,FALSE())</f>
        <v>#N/A</v>
      </c>
      <c r="B347" s="173" t="e">
        <f aca="false">VLOOKUP(T347,DELIV_CONV,2,FALSE())</f>
        <v>#N/A</v>
      </c>
      <c r="C347" s="174" t="n">
        <f aca="false">S347-R347+1</f>
        <v>1</v>
      </c>
      <c r="D347" s="175" t="e">
        <f aca="false">Y347*B347*C347</f>
        <v>#N/A</v>
      </c>
      <c r="E347" s="172" t="e">
        <f aca="false">D347*Z347</f>
        <v>#N/A</v>
      </c>
    </row>
    <row r="348" customFormat="false" ht="12.75" hidden="false" customHeight="false" outlineLevel="0" collapsed="false">
      <c r="A348" s="172" t="e">
        <f aca="false">VLOOKUP(I348,DDEPM_USERS,2,FALSE())</f>
        <v>#N/A</v>
      </c>
      <c r="B348" s="173" t="e">
        <f aca="false">VLOOKUP(T348,DELIV_CONV,2,FALSE())</f>
        <v>#N/A</v>
      </c>
      <c r="C348" s="174" t="n">
        <f aca="false">S348-R348+1</f>
        <v>1</v>
      </c>
      <c r="D348" s="175" t="e">
        <f aca="false">Y348*B348*C348</f>
        <v>#N/A</v>
      </c>
      <c r="E348" s="172" t="e">
        <f aca="false">D348*Z348</f>
        <v>#N/A</v>
      </c>
    </row>
    <row r="349" customFormat="false" ht="12.75" hidden="false" customHeight="false" outlineLevel="0" collapsed="false">
      <c r="A349" s="172" t="e">
        <f aca="false">VLOOKUP(I349,DDEPM_USERS,2,FALSE())</f>
        <v>#N/A</v>
      </c>
      <c r="B349" s="173" t="e">
        <f aca="false">VLOOKUP(T349,DELIV_CONV,2,FALSE())</f>
        <v>#N/A</v>
      </c>
      <c r="C349" s="174" t="n">
        <f aca="false">S349-R349+1</f>
        <v>1</v>
      </c>
      <c r="D349" s="175" t="e">
        <f aca="false">Y349*B349*C349</f>
        <v>#N/A</v>
      </c>
      <c r="E349" s="172" t="e">
        <f aca="false">D349*Z349</f>
        <v>#N/A</v>
      </c>
    </row>
    <row r="350" customFormat="false" ht="12.75" hidden="false" customHeight="false" outlineLevel="0" collapsed="false">
      <c r="A350" s="172" t="e">
        <f aca="false">VLOOKUP(I350,DDEPM_USERS,2,FALSE())</f>
        <v>#N/A</v>
      </c>
      <c r="B350" s="173" t="e">
        <f aca="false">VLOOKUP(T350,DELIV_CONV,2,FALSE())</f>
        <v>#N/A</v>
      </c>
      <c r="C350" s="174" t="n">
        <f aca="false">S350-R350+1</f>
        <v>1</v>
      </c>
      <c r="D350" s="175" t="e">
        <f aca="false">Y350*B350*C350</f>
        <v>#N/A</v>
      </c>
      <c r="E350" s="172" t="e">
        <f aca="false">D350*Z350</f>
        <v>#N/A</v>
      </c>
    </row>
    <row r="351" customFormat="false" ht="12.75" hidden="false" customHeight="false" outlineLevel="0" collapsed="false">
      <c r="A351" s="172" t="e">
        <f aca="false">VLOOKUP(I351,DDEPM_USERS,2,FALSE())</f>
        <v>#N/A</v>
      </c>
      <c r="B351" s="173" t="e">
        <f aca="false">VLOOKUP(T351,DELIV_CONV,2,FALSE())</f>
        <v>#N/A</v>
      </c>
      <c r="C351" s="174" t="n">
        <f aca="false">S351-R351+1</f>
        <v>1</v>
      </c>
      <c r="D351" s="175" t="e">
        <f aca="false">Y351*B351*C351</f>
        <v>#N/A</v>
      </c>
      <c r="E351" s="172" t="e">
        <f aca="false">D351*Z351</f>
        <v>#N/A</v>
      </c>
    </row>
    <row r="352" customFormat="false" ht="12.75" hidden="false" customHeight="false" outlineLevel="0" collapsed="false">
      <c r="A352" s="172" t="e">
        <f aca="false">VLOOKUP(I352,DDEPM_USERS,2,FALSE())</f>
        <v>#N/A</v>
      </c>
      <c r="B352" s="173" t="e">
        <f aca="false">VLOOKUP(T352,DELIV_CONV,2,FALSE())</f>
        <v>#N/A</v>
      </c>
      <c r="C352" s="174" t="n">
        <f aca="false">S352-R352+1</f>
        <v>1</v>
      </c>
      <c r="D352" s="175" t="e">
        <f aca="false">Y352*B352*C352</f>
        <v>#N/A</v>
      </c>
      <c r="E352" s="172" t="e">
        <f aca="false">D352*Z352</f>
        <v>#N/A</v>
      </c>
    </row>
    <row r="353" customFormat="false" ht="12.75" hidden="false" customHeight="false" outlineLevel="0" collapsed="false">
      <c r="A353" s="172" t="e">
        <f aca="false">VLOOKUP(I353,DDEPM_USERS,2,FALSE())</f>
        <v>#N/A</v>
      </c>
      <c r="B353" s="173" t="e">
        <f aca="false">VLOOKUP(T353,DELIV_CONV,2,FALSE())</f>
        <v>#N/A</v>
      </c>
      <c r="C353" s="174" t="n">
        <f aca="false">S353-R353+1</f>
        <v>1</v>
      </c>
      <c r="D353" s="175" t="e">
        <f aca="false">Y353*B353*C353</f>
        <v>#N/A</v>
      </c>
      <c r="E353" s="172" t="e">
        <f aca="false">D353*Z353</f>
        <v>#N/A</v>
      </c>
    </row>
    <row r="354" customFormat="false" ht="12.75" hidden="false" customHeight="false" outlineLevel="0" collapsed="false">
      <c r="A354" s="172" t="e">
        <f aca="false">VLOOKUP(I354,DDEPM_USERS,2,FALSE())</f>
        <v>#N/A</v>
      </c>
      <c r="B354" s="173" t="e">
        <f aca="false">VLOOKUP(T354,DELIV_CONV,2,FALSE())</f>
        <v>#N/A</v>
      </c>
      <c r="C354" s="174" t="n">
        <f aca="false">S354-R354+1</f>
        <v>1</v>
      </c>
      <c r="D354" s="175" t="e">
        <f aca="false">Y354*B354*C354</f>
        <v>#N/A</v>
      </c>
      <c r="E354" s="172" t="e">
        <f aca="false">D354*Z354</f>
        <v>#N/A</v>
      </c>
    </row>
    <row r="355" customFormat="false" ht="12.75" hidden="false" customHeight="false" outlineLevel="0" collapsed="false">
      <c r="A355" s="172" t="e">
        <f aca="false">VLOOKUP(I355,DDEPM_USERS,2,FALSE())</f>
        <v>#N/A</v>
      </c>
      <c r="B355" s="173" t="e">
        <f aca="false">VLOOKUP(T355,DELIV_CONV,2,FALSE())</f>
        <v>#N/A</v>
      </c>
      <c r="C355" s="174" t="n">
        <f aca="false">S355-R355+1</f>
        <v>1</v>
      </c>
      <c r="D355" s="175" t="e">
        <f aca="false">Y355*B355*C355</f>
        <v>#N/A</v>
      </c>
      <c r="E355" s="172" t="e">
        <f aca="false">D355*Z355</f>
        <v>#N/A</v>
      </c>
    </row>
    <row r="356" customFormat="false" ht="12.75" hidden="false" customHeight="false" outlineLevel="0" collapsed="false">
      <c r="A356" s="172" t="e">
        <f aca="false">VLOOKUP(I356,DDEPM_USERS,2,FALSE())</f>
        <v>#N/A</v>
      </c>
      <c r="B356" s="173" t="e">
        <f aca="false">VLOOKUP(T356,DELIV_CONV,2,FALSE())</f>
        <v>#N/A</v>
      </c>
      <c r="C356" s="174" t="n">
        <f aca="false">S356-R356+1</f>
        <v>1</v>
      </c>
      <c r="D356" s="175" t="e">
        <f aca="false">Y356*B356*C356</f>
        <v>#N/A</v>
      </c>
      <c r="E356" s="172" t="e">
        <f aca="false">D356*Z356</f>
        <v>#N/A</v>
      </c>
    </row>
    <row r="357" customFormat="false" ht="12.75" hidden="false" customHeight="false" outlineLevel="0" collapsed="false">
      <c r="A357" s="172" t="e">
        <f aca="false">VLOOKUP(I357,DDEPM_USERS,2,FALSE())</f>
        <v>#N/A</v>
      </c>
      <c r="B357" s="173" t="e">
        <f aca="false">VLOOKUP(T357,DELIV_CONV,2,FALSE())</f>
        <v>#N/A</v>
      </c>
      <c r="C357" s="174" t="n">
        <f aca="false">S357-R357+1</f>
        <v>1</v>
      </c>
      <c r="D357" s="175" t="e">
        <f aca="false">Y357*B357*C357</f>
        <v>#N/A</v>
      </c>
      <c r="E357" s="172" t="e">
        <f aca="false">D357*Z357</f>
        <v>#N/A</v>
      </c>
    </row>
    <row r="358" customFormat="false" ht="12.75" hidden="false" customHeight="false" outlineLevel="0" collapsed="false">
      <c r="A358" s="172" t="e">
        <f aca="false">VLOOKUP(I358,DDEPM_USERS,2,FALSE())</f>
        <v>#N/A</v>
      </c>
      <c r="B358" s="173" t="e">
        <f aca="false">VLOOKUP(T358,DELIV_CONV,2,FALSE())</f>
        <v>#N/A</v>
      </c>
      <c r="C358" s="174" t="n">
        <f aca="false">S358-R358+1</f>
        <v>1</v>
      </c>
      <c r="D358" s="175" t="e">
        <f aca="false">Y358*B358*C358</f>
        <v>#N/A</v>
      </c>
      <c r="E358" s="172" t="e">
        <f aca="false">D358*Z358</f>
        <v>#N/A</v>
      </c>
    </row>
    <row r="359" customFormat="false" ht="12.75" hidden="false" customHeight="false" outlineLevel="0" collapsed="false">
      <c r="A359" s="172" t="e">
        <f aca="false">VLOOKUP(I359,DDEPM_USERS,2,FALSE())</f>
        <v>#N/A</v>
      </c>
      <c r="B359" s="173" t="e">
        <f aca="false">VLOOKUP(T359,DELIV_CONV,2,FALSE())</f>
        <v>#N/A</v>
      </c>
      <c r="C359" s="174" t="n">
        <f aca="false">S359-R359+1</f>
        <v>1</v>
      </c>
      <c r="D359" s="175" t="e">
        <f aca="false">Y359*B359*C359</f>
        <v>#N/A</v>
      </c>
      <c r="E359" s="172" t="e">
        <f aca="false">D359*Z359</f>
        <v>#N/A</v>
      </c>
    </row>
    <row r="360" customFormat="false" ht="12.75" hidden="false" customHeight="false" outlineLevel="0" collapsed="false">
      <c r="A360" s="172" t="e">
        <f aca="false">VLOOKUP(I360,DDEPM_USERS,2,FALSE())</f>
        <v>#N/A</v>
      </c>
      <c r="B360" s="173" t="e">
        <f aca="false">VLOOKUP(T360,DELIV_CONV,2,FALSE())</f>
        <v>#N/A</v>
      </c>
      <c r="C360" s="174" t="n">
        <f aca="false">S360-R360+1</f>
        <v>1</v>
      </c>
      <c r="D360" s="175" t="e">
        <f aca="false">Y360*B360*C360</f>
        <v>#N/A</v>
      </c>
      <c r="E360" s="172" t="e">
        <f aca="false">D360*Z360</f>
        <v>#N/A</v>
      </c>
    </row>
    <row r="361" customFormat="false" ht="12.75" hidden="false" customHeight="false" outlineLevel="0" collapsed="false">
      <c r="A361" s="172" t="e">
        <f aca="false">VLOOKUP(I361,DDEPM_USERS,2,FALSE())</f>
        <v>#N/A</v>
      </c>
      <c r="B361" s="173" t="e">
        <f aca="false">VLOOKUP(T361,DELIV_CONV,2,FALSE())</f>
        <v>#N/A</v>
      </c>
      <c r="C361" s="174" t="n">
        <f aca="false">S361-R361+1</f>
        <v>1</v>
      </c>
      <c r="D361" s="175" t="e">
        <f aca="false">Y361*B361*C361</f>
        <v>#N/A</v>
      </c>
      <c r="E361" s="172" t="e">
        <f aca="false">D361*Z361</f>
        <v>#N/A</v>
      </c>
    </row>
    <row r="362" customFormat="false" ht="12.75" hidden="false" customHeight="false" outlineLevel="0" collapsed="false">
      <c r="A362" s="172" t="e">
        <f aca="false">VLOOKUP(I362,DDEPM_USERS,2,FALSE())</f>
        <v>#N/A</v>
      </c>
      <c r="B362" s="173" t="e">
        <f aca="false">VLOOKUP(T362,DELIV_CONV,2,FALSE())</f>
        <v>#N/A</v>
      </c>
      <c r="C362" s="174" t="n">
        <f aca="false">S362-R362+1</f>
        <v>1</v>
      </c>
      <c r="D362" s="175" t="e">
        <f aca="false">Y362*B362*C362</f>
        <v>#N/A</v>
      </c>
      <c r="E362" s="172" t="e">
        <f aca="false">D362*Z362</f>
        <v>#N/A</v>
      </c>
    </row>
    <row r="363" customFormat="false" ht="12.75" hidden="false" customHeight="false" outlineLevel="0" collapsed="false">
      <c r="A363" s="172" t="e">
        <f aca="false">VLOOKUP(I363,DDEPM_USERS,2,FALSE())</f>
        <v>#N/A</v>
      </c>
      <c r="B363" s="173" t="e">
        <f aca="false">VLOOKUP(T363,DELIV_CONV,2,FALSE())</f>
        <v>#N/A</v>
      </c>
      <c r="C363" s="174" t="n">
        <f aca="false">S363-R363+1</f>
        <v>1</v>
      </c>
      <c r="D363" s="175" t="e">
        <f aca="false">Y363*B363*C363</f>
        <v>#N/A</v>
      </c>
      <c r="E363" s="172" t="e">
        <f aca="false">D363*Z363</f>
        <v>#N/A</v>
      </c>
    </row>
    <row r="364" customFormat="false" ht="12.75" hidden="false" customHeight="false" outlineLevel="0" collapsed="false">
      <c r="A364" s="172" t="e">
        <f aca="false">VLOOKUP(I364,DDEPM_USERS,2,FALSE())</f>
        <v>#N/A</v>
      </c>
      <c r="B364" s="173" t="e">
        <f aca="false">VLOOKUP(T364,DELIV_CONV,2,FALSE())</f>
        <v>#N/A</v>
      </c>
      <c r="C364" s="174" t="n">
        <f aca="false">S364-R364+1</f>
        <v>1</v>
      </c>
      <c r="D364" s="175" t="e">
        <f aca="false">Y364*B364*C364</f>
        <v>#N/A</v>
      </c>
      <c r="E364" s="172" t="e">
        <f aca="false">D364*Z364</f>
        <v>#N/A</v>
      </c>
    </row>
    <row r="365" customFormat="false" ht="12.75" hidden="false" customHeight="false" outlineLevel="0" collapsed="false">
      <c r="A365" s="172" t="e">
        <f aca="false">VLOOKUP(I365,DDEPM_USERS,2,FALSE())</f>
        <v>#N/A</v>
      </c>
      <c r="B365" s="173" t="e">
        <f aca="false">VLOOKUP(T365,DELIV_CONV,2,FALSE())</f>
        <v>#N/A</v>
      </c>
      <c r="C365" s="174" t="n">
        <f aca="false">S365-R365+1</f>
        <v>1</v>
      </c>
      <c r="D365" s="175" t="e">
        <f aca="false">Y365*B365*C365</f>
        <v>#N/A</v>
      </c>
      <c r="E365" s="172" t="e">
        <f aca="false">D365*Z365</f>
        <v>#N/A</v>
      </c>
    </row>
    <row r="366" customFormat="false" ht="12.75" hidden="false" customHeight="false" outlineLevel="0" collapsed="false">
      <c r="A366" s="172" t="e">
        <f aca="false">VLOOKUP(I366,DDEPM_USERS,2,FALSE())</f>
        <v>#N/A</v>
      </c>
      <c r="B366" s="173" t="e">
        <f aca="false">VLOOKUP(T366,DELIV_CONV,2,FALSE())</f>
        <v>#N/A</v>
      </c>
      <c r="C366" s="174" t="n">
        <f aca="false">S366-R366+1</f>
        <v>1</v>
      </c>
      <c r="D366" s="175" t="e">
        <f aca="false">Y366*B366*C366</f>
        <v>#N/A</v>
      </c>
      <c r="E366" s="172" t="e">
        <f aca="false">D366*Z366</f>
        <v>#N/A</v>
      </c>
    </row>
    <row r="367" customFormat="false" ht="12.75" hidden="false" customHeight="false" outlineLevel="0" collapsed="false">
      <c r="A367" s="172" t="e">
        <f aca="false">VLOOKUP(I367,DDEPM_USERS,2,FALSE())</f>
        <v>#N/A</v>
      </c>
      <c r="B367" s="173" t="e">
        <f aca="false">VLOOKUP(T367,DELIV_CONV,2,FALSE())</f>
        <v>#N/A</v>
      </c>
      <c r="C367" s="174" t="n">
        <f aca="false">S367-R367+1</f>
        <v>1</v>
      </c>
      <c r="D367" s="175" t="e">
        <f aca="false">Y367*B367*C367</f>
        <v>#N/A</v>
      </c>
      <c r="E367" s="172" t="e">
        <f aca="false">D367*Z367</f>
        <v>#N/A</v>
      </c>
    </row>
    <row r="368" customFormat="false" ht="12.75" hidden="false" customHeight="false" outlineLevel="0" collapsed="false">
      <c r="A368" s="172" t="e">
        <f aca="false">VLOOKUP(I368,DDEPM_USERS,2,FALSE())</f>
        <v>#N/A</v>
      </c>
      <c r="B368" s="173" t="e">
        <f aca="false">VLOOKUP(T368,DELIV_CONV,2,FALSE())</f>
        <v>#N/A</v>
      </c>
      <c r="C368" s="174" t="n">
        <f aca="false">S368-R368+1</f>
        <v>1</v>
      </c>
      <c r="D368" s="175" t="e">
        <f aca="false">Y368*B368*C368</f>
        <v>#N/A</v>
      </c>
      <c r="E368" s="172" t="e">
        <f aca="false">D368*Z368</f>
        <v>#N/A</v>
      </c>
    </row>
    <row r="369" customFormat="false" ht="12.75" hidden="false" customHeight="false" outlineLevel="0" collapsed="false">
      <c r="A369" s="172" t="e">
        <f aca="false">VLOOKUP(I369,DDEPM_USERS,2,FALSE())</f>
        <v>#N/A</v>
      </c>
      <c r="B369" s="173" t="e">
        <f aca="false">VLOOKUP(T369,DELIV_CONV,2,FALSE())</f>
        <v>#N/A</v>
      </c>
      <c r="C369" s="174" t="n">
        <f aca="false">S369-R369+1</f>
        <v>1</v>
      </c>
      <c r="D369" s="175" t="e">
        <f aca="false">Y369*B369*C369</f>
        <v>#N/A</v>
      </c>
      <c r="E369" s="172" t="e">
        <f aca="false">D369*Z369</f>
        <v>#N/A</v>
      </c>
    </row>
    <row r="370" customFormat="false" ht="12.75" hidden="false" customHeight="false" outlineLevel="0" collapsed="false">
      <c r="A370" s="172" t="e">
        <f aca="false">VLOOKUP(I370,DDEPM_USERS,2,FALSE())</f>
        <v>#N/A</v>
      </c>
      <c r="B370" s="173" t="e">
        <f aca="false">VLOOKUP(T370,DELIV_CONV,2,FALSE())</f>
        <v>#N/A</v>
      </c>
      <c r="C370" s="174" t="n">
        <f aca="false">S370-R370+1</f>
        <v>1</v>
      </c>
      <c r="D370" s="175" t="e">
        <f aca="false">Y370*B370*C370</f>
        <v>#N/A</v>
      </c>
      <c r="E370" s="172" t="e">
        <f aca="false">D370*Z370</f>
        <v>#N/A</v>
      </c>
    </row>
    <row r="371" customFormat="false" ht="12.75" hidden="false" customHeight="false" outlineLevel="0" collapsed="false">
      <c r="A371" s="172" t="e">
        <f aca="false">VLOOKUP(I371,DDEPM_USERS,2,FALSE())</f>
        <v>#N/A</v>
      </c>
      <c r="B371" s="173" t="e">
        <f aca="false">VLOOKUP(T371,DELIV_CONV,2,FALSE())</f>
        <v>#N/A</v>
      </c>
      <c r="C371" s="174" t="n">
        <f aca="false">S371-R371+1</f>
        <v>1</v>
      </c>
      <c r="D371" s="175" t="e">
        <f aca="false">Y371*B371*C371</f>
        <v>#N/A</v>
      </c>
      <c r="E371" s="172" t="e">
        <f aca="false">D371*Z371</f>
        <v>#N/A</v>
      </c>
    </row>
    <row r="372" customFormat="false" ht="12.75" hidden="false" customHeight="false" outlineLevel="0" collapsed="false">
      <c r="A372" s="172" t="e">
        <f aca="false">VLOOKUP(I372,DDEPM_USERS,2,FALSE())</f>
        <v>#N/A</v>
      </c>
      <c r="B372" s="173" t="e">
        <f aca="false">VLOOKUP(T372,DELIV_CONV,2,FALSE())</f>
        <v>#N/A</v>
      </c>
      <c r="C372" s="174" t="n">
        <f aca="false">S372-R372+1</f>
        <v>1</v>
      </c>
      <c r="D372" s="175" t="e">
        <f aca="false">Y372*B372*C372</f>
        <v>#N/A</v>
      </c>
      <c r="E372" s="172" t="e">
        <f aca="false">D372*Z372</f>
        <v>#N/A</v>
      </c>
    </row>
    <row r="373" customFormat="false" ht="12.75" hidden="false" customHeight="false" outlineLevel="0" collapsed="false">
      <c r="A373" s="172" t="e">
        <f aca="false">VLOOKUP(I373,DDEPM_USERS,2,FALSE())</f>
        <v>#N/A</v>
      </c>
      <c r="B373" s="173" t="e">
        <f aca="false">VLOOKUP(T373,DELIV_CONV,2,FALSE())</f>
        <v>#N/A</v>
      </c>
      <c r="C373" s="174" t="n">
        <f aca="false">S373-R373+1</f>
        <v>1</v>
      </c>
      <c r="D373" s="175" t="e">
        <f aca="false">Y373*B373*C373</f>
        <v>#N/A</v>
      </c>
      <c r="E373" s="172" t="e">
        <f aca="false">D373*Z373</f>
        <v>#N/A</v>
      </c>
    </row>
    <row r="374" customFormat="false" ht="12.75" hidden="false" customHeight="false" outlineLevel="0" collapsed="false">
      <c r="A374" s="172" t="e">
        <f aca="false">VLOOKUP(I374,DDEPM_USERS,2,FALSE())</f>
        <v>#N/A</v>
      </c>
      <c r="B374" s="173" t="e">
        <f aca="false">VLOOKUP(T374,DELIV_CONV,2,FALSE())</f>
        <v>#N/A</v>
      </c>
      <c r="C374" s="174" t="n">
        <f aca="false">S374-R374+1</f>
        <v>1</v>
      </c>
      <c r="D374" s="175" t="e">
        <f aca="false">Y374*B374*C374</f>
        <v>#N/A</v>
      </c>
      <c r="E374" s="172" t="e">
        <f aca="false">D374*Z374</f>
        <v>#N/A</v>
      </c>
    </row>
    <row r="375" customFormat="false" ht="12.75" hidden="false" customHeight="false" outlineLevel="0" collapsed="false">
      <c r="A375" s="172" t="e">
        <f aca="false">VLOOKUP(I375,DDEPM_USERS,2,FALSE())</f>
        <v>#N/A</v>
      </c>
      <c r="B375" s="173" t="e">
        <f aca="false">VLOOKUP(T375,DELIV_CONV,2,FALSE())</f>
        <v>#N/A</v>
      </c>
      <c r="C375" s="174" t="n">
        <f aca="false">S375-R375+1</f>
        <v>1</v>
      </c>
      <c r="D375" s="175" t="e">
        <f aca="false">Y375*B375*C375</f>
        <v>#N/A</v>
      </c>
      <c r="E375" s="172" t="e">
        <f aca="false">D375*Z375</f>
        <v>#N/A</v>
      </c>
    </row>
    <row r="376" customFormat="false" ht="12.75" hidden="false" customHeight="false" outlineLevel="0" collapsed="false">
      <c r="A376" s="172" t="e">
        <f aca="false">VLOOKUP(I376,DDEPM_USERS,2,FALSE())</f>
        <v>#N/A</v>
      </c>
      <c r="B376" s="173" t="e">
        <f aca="false">VLOOKUP(T376,DELIV_CONV,2,FALSE())</f>
        <v>#N/A</v>
      </c>
      <c r="C376" s="174" t="n">
        <f aca="false">S376-R376+1</f>
        <v>1</v>
      </c>
      <c r="D376" s="175" t="e">
        <f aca="false">Y376*B376*C376</f>
        <v>#N/A</v>
      </c>
      <c r="E376" s="172" t="e">
        <f aca="false">D376*Z376</f>
        <v>#N/A</v>
      </c>
    </row>
    <row r="377" customFormat="false" ht="12.75" hidden="false" customHeight="false" outlineLevel="0" collapsed="false">
      <c r="A377" s="172" t="e">
        <f aca="false">VLOOKUP(I377,DDEPM_USERS,2,FALSE())</f>
        <v>#N/A</v>
      </c>
      <c r="B377" s="173" t="e">
        <f aca="false">VLOOKUP(T377,DELIV_CONV,2,FALSE())</f>
        <v>#N/A</v>
      </c>
      <c r="C377" s="174" t="n">
        <f aca="false">S377-R377+1</f>
        <v>1</v>
      </c>
      <c r="D377" s="175" t="e">
        <f aca="false">Y377*B377*C377</f>
        <v>#N/A</v>
      </c>
      <c r="E377" s="172" t="e">
        <f aca="false">D377*Z377</f>
        <v>#N/A</v>
      </c>
    </row>
    <row r="378" customFormat="false" ht="12.75" hidden="false" customHeight="false" outlineLevel="0" collapsed="false">
      <c r="A378" s="172" t="e">
        <f aca="false">VLOOKUP(I378,DDEPM_USERS,2,FALSE())</f>
        <v>#N/A</v>
      </c>
      <c r="B378" s="173" t="e">
        <f aca="false">VLOOKUP(T378,DELIV_CONV,2,FALSE())</f>
        <v>#N/A</v>
      </c>
      <c r="C378" s="174" t="n">
        <f aca="false">S378-R378+1</f>
        <v>1</v>
      </c>
      <c r="D378" s="175" t="e">
        <f aca="false">Y378*B378*C378</f>
        <v>#N/A</v>
      </c>
      <c r="E378" s="172" t="e">
        <f aca="false">D378*Z378</f>
        <v>#N/A</v>
      </c>
    </row>
    <row r="379" customFormat="false" ht="12.75" hidden="false" customHeight="false" outlineLevel="0" collapsed="false">
      <c r="A379" s="172" t="e">
        <f aca="false">VLOOKUP(I379,DDEPM_USERS,2,FALSE())</f>
        <v>#N/A</v>
      </c>
      <c r="B379" s="173" t="e">
        <f aca="false">VLOOKUP(T379,DELIV_CONV,2,FALSE())</f>
        <v>#N/A</v>
      </c>
      <c r="C379" s="174" t="n">
        <f aca="false">S379-R379+1</f>
        <v>1</v>
      </c>
      <c r="D379" s="175" t="e">
        <f aca="false">Y379*B379*C379</f>
        <v>#N/A</v>
      </c>
      <c r="E379" s="172" t="e">
        <f aca="false">D379*Z379</f>
        <v>#N/A</v>
      </c>
    </row>
    <row r="380" customFormat="false" ht="12.75" hidden="false" customHeight="false" outlineLevel="0" collapsed="false">
      <c r="A380" s="172" t="e">
        <f aca="false">VLOOKUP(I380,DDEPM_USERS,2,FALSE())</f>
        <v>#N/A</v>
      </c>
      <c r="B380" s="173" t="e">
        <f aca="false">VLOOKUP(T380,DELIV_CONV,2,FALSE())</f>
        <v>#N/A</v>
      </c>
      <c r="C380" s="174" t="n">
        <f aca="false">S380-R380+1</f>
        <v>1</v>
      </c>
      <c r="D380" s="175" t="e">
        <f aca="false">Y380*B380*C380</f>
        <v>#N/A</v>
      </c>
      <c r="E380" s="172" t="e">
        <f aca="false">D380*Z380</f>
        <v>#N/A</v>
      </c>
    </row>
    <row r="381" customFormat="false" ht="12.75" hidden="false" customHeight="false" outlineLevel="0" collapsed="false">
      <c r="A381" s="172" t="e">
        <f aca="false">VLOOKUP(I381,DDEPM_USERS,2,FALSE())</f>
        <v>#N/A</v>
      </c>
      <c r="B381" s="173" t="e">
        <f aca="false">VLOOKUP(T381,DELIV_CONV,2,FALSE())</f>
        <v>#N/A</v>
      </c>
      <c r="C381" s="174" t="n">
        <f aca="false">S381-R381+1</f>
        <v>1</v>
      </c>
      <c r="D381" s="175" t="e">
        <f aca="false">Y381*B381*C381</f>
        <v>#N/A</v>
      </c>
      <c r="E381" s="172" t="e">
        <f aca="false">D381*Z381</f>
        <v>#N/A</v>
      </c>
    </row>
    <row r="382" customFormat="false" ht="12.75" hidden="false" customHeight="false" outlineLevel="0" collapsed="false">
      <c r="A382" s="172" t="e">
        <f aca="false">VLOOKUP(I382,DDEPM_USERS,2,FALSE())</f>
        <v>#N/A</v>
      </c>
      <c r="B382" s="173" t="e">
        <f aca="false">VLOOKUP(T382,DELIV_CONV,2,FALSE())</f>
        <v>#N/A</v>
      </c>
      <c r="C382" s="174" t="n">
        <f aca="false">S382-R382+1</f>
        <v>1</v>
      </c>
      <c r="D382" s="175" t="e">
        <f aca="false">Y382*B382*C382</f>
        <v>#N/A</v>
      </c>
      <c r="E382" s="172" t="e">
        <f aca="false">D382*Z382</f>
        <v>#N/A</v>
      </c>
    </row>
    <row r="383" customFormat="false" ht="12.75" hidden="false" customHeight="false" outlineLevel="0" collapsed="false">
      <c r="A383" s="172" t="e">
        <f aca="false">VLOOKUP(I383,DDEPM_USERS,2,FALSE())</f>
        <v>#N/A</v>
      </c>
      <c r="B383" s="173" t="e">
        <f aca="false">VLOOKUP(T383,DELIV_CONV,2,FALSE())</f>
        <v>#N/A</v>
      </c>
      <c r="C383" s="174" t="n">
        <f aca="false">S383-R383+1</f>
        <v>1</v>
      </c>
      <c r="D383" s="175" t="e">
        <f aca="false">Y383*B383*C383</f>
        <v>#N/A</v>
      </c>
      <c r="E383" s="172" t="e">
        <f aca="false">D383*Z383</f>
        <v>#N/A</v>
      </c>
    </row>
    <row r="384" customFormat="false" ht="12.75" hidden="false" customHeight="false" outlineLevel="0" collapsed="false">
      <c r="A384" s="172" t="e">
        <f aca="false">VLOOKUP(I384,DDEPM_USERS,2,FALSE())</f>
        <v>#N/A</v>
      </c>
      <c r="B384" s="173" t="e">
        <f aca="false">VLOOKUP(T384,DELIV_CONV,2,FALSE())</f>
        <v>#N/A</v>
      </c>
      <c r="C384" s="174" t="n">
        <f aca="false">S384-R384+1</f>
        <v>1</v>
      </c>
      <c r="D384" s="175" t="e">
        <f aca="false">Y384*B384*C384</f>
        <v>#N/A</v>
      </c>
      <c r="E384" s="172" t="e">
        <f aca="false">D384*Z384</f>
        <v>#N/A</v>
      </c>
    </row>
    <row r="385" customFormat="false" ht="12.75" hidden="false" customHeight="false" outlineLevel="0" collapsed="false">
      <c r="A385" s="172" t="e">
        <f aca="false">VLOOKUP(I385,DDEPM_USERS,2,FALSE())</f>
        <v>#N/A</v>
      </c>
      <c r="B385" s="173" t="e">
        <f aca="false">VLOOKUP(T385,DELIV_CONV,2,FALSE())</f>
        <v>#N/A</v>
      </c>
      <c r="C385" s="174" t="n">
        <f aca="false">S385-R385+1</f>
        <v>1</v>
      </c>
      <c r="D385" s="175" t="e">
        <f aca="false">Y385*B385*C385</f>
        <v>#N/A</v>
      </c>
      <c r="E385" s="172" t="e">
        <f aca="false">D385*Z385</f>
        <v>#N/A</v>
      </c>
    </row>
    <row r="386" customFormat="false" ht="12.75" hidden="false" customHeight="false" outlineLevel="0" collapsed="false">
      <c r="A386" s="172" t="e">
        <f aca="false">VLOOKUP(I386,DDEPM_USERS,2,FALSE())</f>
        <v>#N/A</v>
      </c>
      <c r="B386" s="173" t="e">
        <f aca="false">VLOOKUP(T386,DELIV_CONV,2,FALSE())</f>
        <v>#N/A</v>
      </c>
      <c r="C386" s="174" t="n">
        <f aca="false">S386-R386+1</f>
        <v>1</v>
      </c>
      <c r="D386" s="175" t="e">
        <f aca="false">Y386*B386*C386</f>
        <v>#N/A</v>
      </c>
      <c r="E386" s="172" t="e">
        <f aca="false">D386*Z386</f>
        <v>#N/A</v>
      </c>
    </row>
    <row r="387" customFormat="false" ht="12.75" hidden="false" customHeight="false" outlineLevel="0" collapsed="false">
      <c r="A387" s="172" t="e">
        <f aca="false">VLOOKUP(I387,DDEPM_USERS,2,FALSE())</f>
        <v>#N/A</v>
      </c>
      <c r="B387" s="173" t="e">
        <f aca="false">VLOOKUP(T387,DELIV_CONV,2,FALSE())</f>
        <v>#N/A</v>
      </c>
      <c r="C387" s="174" t="n">
        <f aca="false">S387-R387+1</f>
        <v>1</v>
      </c>
      <c r="D387" s="175" t="e">
        <f aca="false">Y387*B387*C387</f>
        <v>#N/A</v>
      </c>
      <c r="E387" s="172" t="e">
        <f aca="false">D387*Z387</f>
        <v>#N/A</v>
      </c>
    </row>
    <row r="388" customFormat="false" ht="12.75" hidden="false" customHeight="false" outlineLevel="0" collapsed="false">
      <c r="A388" s="172" t="e">
        <f aca="false">VLOOKUP(I388,DDEPM_USERS,2,FALSE())</f>
        <v>#N/A</v>
      </c>
      <c r="B388" s="173" t="e">
        <f aca="false">VLOOKUP(T388,DELIV_CONV,2,FALSE())</f>
        <v>#N/A</v>
      </c>
      <c r="C388" s="174" t="n">
        <f aca="false">S388-R388+1</f>
        <v>1</v>
      </c>
      <c r="D388" s="175" t="e">
        <f aca="false">Y388*B388*C388</f>
        <v>#N/A</v>
      </c>
      <c r="E388" s="172" t="e">
        <f aca="false">D388*Z388</f>
        <v>#N/A</v>
      </c>
    </row>
    <row r="389" customFormat="false" ht="12.75" hidden="false" customHeight="false" outlineLevel="0" collapsed="false">
      <c r="A389" s="172" t="e">
        <f aca="false">VLOOKUP(I389,DDEPM_USERS,2,FALSE())</f>
        <v>#N/A</v>
      </c>
      <c r="B389" s="173" t="e">
        <f aca="false">VLOOKUP(T389,DELIV_CONV,2,FALSE())</f>
        <v>#N/A</v>
      </c>
      <c r="C389" s="174" t="n">
        <f aca="false">S389-R389+1</f>
        <v>1</v>
      </c>
      <c r="D389" s="175" t="e">
        <f aca="false">Y389*B389*C389</f>
        <v>#N/A</v>
      </c>
      <c r="E389" s="172" t="e">
        <f aca="false">D389*Z389</f>
        <v>#N/A</v>
      </c>
    </row>
    <row r="390" customFormat="false" ht="12.75" hidden="false" customHeight="false" outlineLevel="0" collapsed="false">
      <c r="A390" s="172" t="e">
        <f aca="false">VLOOKUP(I390,DDEPM_USERS,2,FALSE())</f>
        <v>#N/A</v>
      </c>
      <c r="B390" s="173" t="e">
        <f aca="false">VLOOKUP(T390,DELIV_CONV,2,FALSE())</f>
        <v>#N/A</v>
      </c>
      <c r="C390" s="174" t="n">
        <f aca="false">S390-R390+1</f>
        <v>1</v>
      </c>
      <c r="D390" s="175" t="e">
        <f aca="false">Y390*B390*C390</f>
        <v>#N/A</v>
      </c>
      <c r="E390" s="172" t="e">
        <f aca="false">D390*Z390</f>
        <v>#N/A</v>
      </c>
    </row>
    <row r="391" customFormat="false" ht="12.75" hidden="false" customHeight="false" outlineLevel="0" collapsed="false">
      <c r="A391" s="172" t="e">
        <f aca="false">VLOOKUP(I391,DDEPM_USERS,2,FALSE())</f>
        <v>#N/A</v>
      </c>
      <c r="B391" s="173" t="e">
        <f aca="false">VLOOKUP(T391,DELIV_CONV,2,FALSE())</f>
        <v>#N/A</v>
      </c>
      <c r="C391" s="174" t="n">
        <f aca="false">S391-R391+1</f>
        <v>1</v>
      </c>
      <c r="D391" s="175" t="e">
        <f aca="false">Y391*B391*C391</f>
        <v>#N/A</v>
      </c>
      <c r="E391" s="172" t="e">
        <f aca="false">D391*Z391</f>
        <v>#N/A</v>
      </c>
    </row>
    <row r="392" customFormat="false" ht="12.75" hidden="false" customHeight="false" outlineLevel="0" collapsed="false">
      <c r="A392" s="172" t="e">
        <f aca="false">VLOOKUP(I392,DDEPM_USERS,2,FALSE())</f>
        <v>#N/A</v>
      </c>
      <c r="B392" s="173" t="e">
        <f aca="false">VLOOKUP(T392,DELIV_CONV,2,FALSE())</f>
        <v>#N/A</v>
      </c>
      <c r="C392" s="174" t="n">
        <f aca="false">S392-R392+1</f>
        <v>1</v>
      </c>
      <c r="D392" s="175" t="e">
        <f aca="false">Y392*B392*C392</f>
        <v>#N/A</v>
      </c>
      <c r="E392" s="172" t="e">
        <f aca="false">D392*Z392</f>
        <v>#N/A</v>
      </c>
    </row>
    <row r="393" customFormat="false" ht="12.75" hidden="false" customHeight="false" outlineLevel="0" collapsed="false">
      <c r="A393" s="172" t="e">
        <f aca="false">VLOOKUP(I393,DDEPM_USERS,2,FALSE())</f>
        <v>#N/A</v>
      </c>
      <c r="B393" s="173" t="e">
        <f aca="false">VLOOKUP(T393,DELIV_CONV,2,FALSE())</f>
        <v>#N/A</v>
      </c>
      <c r="C393" s="174" t="n">
        <f aca="false">S393-R393+1</f>
        <v>1</v>
      </c>
      <c r="D393" s="175" t="e">
        <f aca="false">Y393*B393*C393</f>
        <v>#N/A</v>
      </c>
      <c r="E393" s="172" t="e">
        <f aca="false">D393*Z393</f>
        <v>#N/A</v>
      </c>
    </row>
    <row r="394" customFormat="false" ht="12.75" hidden="false" customHeight="false" outlineLevel="0" collapsed="false">
      <c r="A394" s="172" t="e">
        <f aca="false">VLOOKUP(I394,DDEPM_USERS,2,FALSE())</f>
        <v>#N/A</v>
      </c>
      <c r="B394" s="173" t="e">
        <f aca="false">VLOOKUP(T394,DELIV_CONV,2,FALSE())</f>
        <v>#N/A</v>
      </c>
      <c r="C394" s="174" t="n">
        <f aca="false">S394-R394+1</f>
        <v>1</v>
      </c>
      <c r="D394" s="175" t="e">
        <f aca="false">Y394*B394*C394</f>
        <v>#N/A</v>
      </c>
      <c r="E394" s="172" t="e">
        <f aca="false">D394*Z394</f>
        <v>#N/A</v>
      </c>
    </row>
    <row r="395" customFormat="false" ht="12.75" hidden="false" customHeight="false" outlineLevel="0" collapsed="false">
      <c r="A395" s="172" t="e">
        <f aca="false">VLOOKUP(I395,DDEPM_USERS,2,FALSE())</f>
        <v>#N/A</v>
      </c>
      <c r="B395" s="173" t="e">
        <f aca="false">VLOOKUP(T395,DELIV_CONV,2,FALSE())</f>
        <v>#N/A</v>
      </c>
      <c r="C395" s="174" t="n">
        <f aca="false">S395-R395+1</f>
        <v>1</v>
      </c>
      <c r="D395" s="175" t="e">
        <f aca="false">Y395*B395*C395</f>
        <v>#N/A</v>
      </c>
      <c r="E395" s="172" t="e">
        <f aca="false">D395*Z395</f>
        <v>#N/A</v>
      </c>
    </row>
    <row r="396" customFormat="false" ht="12.75" hidden="false" customHeight="false" outlineLevel="0" collapsed="false">
      <c r="A396" s="172" t="e">
        <f aca="false">VLOOKUP(I396,DDEPM_USERS,2,FALSE())</f>
        <v>#N/A</v>
      </c>
      <c r="B396" s="173" t="e">
        <f aca="false">VLOOKUP(T396,DELIV_CONV,2,FALSE())</f>
        <v>#N/A</v>
      </c>
      <c r="C396" s="174" t="n">
        <f aca="false">S396-R396+1</f>
        <v>1</v>
      </c>
      <c r="D396" s="175" t="e">
        <f aca="false">Y396*B396*C396</f>
        <v>#N/A</v>
      </c>
      <c r="E396" s="172" t="e">
        <f aca="false">D396*Z396</f>
        <v>#N/A</v>
      </c>
    </row>
    <row r="397" customFormat="false" ht="12.75" hidden="false" customHeight="false" outlineLevel="0" collapsed="false">
      <c r="A397" s="172" t="e">
        <f aca="false">VLOOKUP(I397,DDEPM_USERS,2,FALSE())</f>
        <v>#N/A</v>
      </c>
      <c r="B397" s="173" t="e">
        <f aca="false">VLOOKUP(T397,DELIV_CONV,2,FALSE())</f>
        <v>#N/A</v>
      </c>
      <c r="C397" s="174" t="n">
        <f aca="false">S397-R397+1</f>
        <v>1</v>
      </c>
      <c r="D397" s="175" t="e">
        <f aca="false">Y397*B397*C397</f>
        <v>#N/A</v>
      </c>
      <c r="E397" s="172" t="e">
        <f aca="false">D397*Z397</f>
        <v>#N/A</v>
      </c>
    </row>
    <row r="398" customFormat="false" ht="12.75" hidden="false" customHeight="false" outlineLevel="0" collapsed="false">
      <c r="A398" s="172" t="e">
        <f aca="false">VLOOKUP(I398,DDEPM_USERS,2,FALSE())</f>
        <v>#N/A</v>
      </c>
      <c r="B398" s="173" t="e">
        <f aca="false">VLOOKUP(T398,DELIV_CONV,2,FALSE())</f>
        <v>#N/A</v>
      </c>
      <c r="C398" s="174" t="n">
        <f aca="false">S398-R398+1</f>
        <v>1</v>
      </c>
      <c r="D398" s="175" t="e">
        <f aca="false">Y398*B398*C398</f>
        <v>#N/A</v>
      </c>
      <c r="E398" s="172" t="e">
        <f aca="false">D398*Z398</f>
        <v>#N/A</v>
      </c>
    </row>
    <row r="399" customFormat="false" ht="12.75" hidden="false" customHeight="false" outlineLevel="0" collapsed="false">
      <c r="A399" s="172" t="e">
        <f aca="false">VLOOKUP(I399,DDEPM_USERS,2,FALSE())</f>
        <v>#N/A</v>
      </c>
      <c r="B399" s="173" t="e">
        <f aca="false">VLOOKUP(T399,DELIV_CONV,2,FALSE())</f>
        <v>#N/A</v>
      </c>
      <c r="C399" s="174" t="n">
        <f aca="false">S399-R399+1</f>
        <v>1</v>
      </c>
      <c r="D399" s="175" t="e">
        <f aca="false">Y399*B399*C399</f>
        <v>#N/A</v>
      </c>
      <c r="E399" s="172" t="e">
        <f aca="false">D399*Z399</f>
        <v>#N/A</v>
      </c>
    </row>
    <row r="400" customFormat="false" ht="12.75" hidden="false" customHeight="false" outlineLevel="0" collapsed="false">
      <c r="A400" s="172" t="e">
        <f aca="false">VLOOKUP(I400,DDEPM_USERS,2,FALSE())</f>
        <v>#N/A</v>
      </c>
      <c r="B400" s="173" t="e">
        <f aca="false">VLOOKUP(T400,DELIV_CONV,2,FALSE())</f>
        <v>#N/A</v>
      </c>
      <c r="C400" s="174" t="n">
        <f aca="false">S400-R400+1</f>
        <v>1</v>
      </c>
      <c r="D400" s="175" t="e">
        <f aca="false">Y400*B400*C400</f>
        <v>#N/A</v>
      </c>
      <c r="E400" s="172" t="e">
        <f aca="false">D400*Z400</f>
        <v>#N/A</v>
      </c>
    </row>
    <row r="401" customFormat="false" ht="12.75" hidden="false" customHeight="false" outlineLevel="0" collapsed="false">
      <c r="A401" s="172" t="e">
        <f aca="false">VLOOKUP(I401,DDEPM_USERS,2,FALSE())</f>
        <v>#N/A</v>
      </c>
      <c r="B401" s="173" t="e">
        <f aca="false">VLOOKUP(T401,DELIV_CONV,2,FALSE())</f>
        <v>#N/A</v>
      </c>
      <c r="C401" s="174" t="n">
        <f aca="false">S401-R401+1</f>
        <v>1</v>
      </c>
      <c r="D401" s="175" t="e">
        <f aca="false">Y401*B401*C401</f>
        <v>#N/A</v>
      </c>
      <c r="E401" s="172" t="e">
        <f aca="false">D401*Z401</f>
        <v>#N/A</v>
      </c>
    </row>
    <row r="402" customFormat="false" ht="12.75" hidden="false" customHeight="false" outlineLevel="0" collapsed="false">
      <c r="A402" s="172" t="e">
        <f aca="false">VLOOKUP(I402,DDEPM_USERS,2,FALSE())</f>
        <v>#N/A</v>
      </c>
      <c r="B402" s="173" t="e">
        <f aca="false">VLOOKUP(T402,DELIV_CONV,2,FALSE())</f>
        <v>#N/A</v>
      </c>
      <c r="C402" s="174" t="n">
        <f aca="false">S402-R402+1</f>
        <v>1</v>
      </c>
      <c r="D402" s="175" t="e">
        <f aca="false">Y402*B402*C402</f>
        <v>#N/A</v>
      </c>
      <c r="E402" s="172" t="e">
        <f aca="false">D402*Z402</f>
        <v>#N/A</v>
      </c>
    </row>
    <row r="403" customFormat="false" ht="12.75" hidden="false" customHeight="false" outlineLevel="0" collapsed="false">
      <c r="A403" s="172" t="e">
        <f aca="false">VLOOKUP(I403,DDEPM_USERS,2,FALSE())</f>
        <v>#N/A</v>
      </c>
      <c r="B403" s="173" t="e">
        <f aca="false">VLOOKUP(T403,DELIV_CONV,2,FALSE())</f>
        <v>#N/A</v>
      </c>
      <c r="C403" s="174" t="n">
        <f aca="false">S403-R403+1</f>
        <v>1</v>
      </c>
      <c r="D403" s="175" t="e">
        <f aca="false">Y403*B403*C403</f>
        <v>#N/A</v>
      </c>
      <c r="E403" s="172" t="e">
        <f aca="false">D403*Z403</f>
        <v>#N/A</v>
      </c>
    </row>
    <row r="404" customFormat="false" ht="12.75" hidden="false" customHeight="false" outlineLevel="0" collapsed="false">
      <c r="A404" s="172" t="e">
        <f aca="false">VLOOKUP(I404,DDEPM_USERS,2,FALSE())</f>
        <v>#N/A</v>
      </c>
      <c r="B404" s="173" t="e">
        <f aca="false">VLOOKUP(T404,DELIV_CONV,2,FALSE())</f>
        <v>#N/A</v>
      </c>
      <c r="C404" s="174" t="n">
        <f aca="false">S404-R404+1</f>
        <v>1</v>
      </c>
      <c r="D404" s="175" t="e">
        <f aca="false">Y404*B404*C404</f>
        <v>#N/A</v>
      </c>
      <c r="E404" s="172" t="e">
        <f aca="false">D404*Z404</f>
        <v>#N/A</v>
      </c>
    </row>
    <row r="405" customFormat="false" ht="12.75" hidden="false" customHeight="false" outlineLevel="0" collapsed="false">
      <c r="A405" s="172" t="e">
        <f aca="false">VLOOKUP(I405,DDEPM_USERS,2,FALSE())</f>
        <v>#N/A</v>
      </c>
      <c r="B405" s="173" t="e">
        <f aca="false">VLOOKUP(T405,DELIV_CONV,2,FALSE())</f>
        <v>#N/A</v>
      </c>
      <c r="C405" s="174" t="n">
        <f aca="false">S405-R405+1</f>
        <v>1</v>
      </c>
      <c r="D405" s="175" t="e">
        <f aca="false">Y405*B405*C405</f>
        <v>#N/A</v>
      </c>
      <c r="E405" s="172" t="e">
        <f aca="false">D405*Z405</f>
        <v>#N/A</v>
      </c>
    </row>
    <row r="406" customFormat="false" ht="12.75" hidden="false" customHeight="false" outlineLevel="0" collapsed="false">
      <c r="A406" s="172" t="e">
        <f aca="false">VLOOKUP(I406,DDEPM_USERS,2,FALSE())</f>
        <v>#N/A</v>
      </c>
      <c r="B406" s="173" t="e">
        <f aca="false">VLOOKUP(T406,DELIV_CONV,2,FALSE())</f>
        <v>#N/A</v>
      </c>
      <c r="C406" s="174" t="n">
        <f aca="false">S406-R406+1</f>
        <v>1</v>
      </c>
      <c r="D406" s="175" t="e">
        <f aca="false">Y406*B406*C406</f>
        <v>#N/A</v>
      </c>
      <c r="E406" s="172" t="e">
        <f aca="false">D406*Z406</f>
        <v>#N/A</v>
      </c>
    </row>
    <row r="407" customFormat="false" ht="12.75" hidden="false" customHeight="false" outlineLevel="0" collapsed="false">
      <c r="A407" s="172" t="e">
        <f aca="false">VLOOKUP(I407,DDEPM_USERS,2,FALSE())</f>
        <v>#N/A</v>
      </c>
      <c r="B407" s="173" t="e">
        <f aca="false">VLOOKUP(T407,DELIV_CONV,2,FALSE())</f>
        <v>#N/A</v>
      </c>
      <c r="C407" s="174" t="n">
        <f aca="false">S407-R407+1</f>
        <v>1</v>
      </c>
      <c r="D407" s="175" t="e">
        <f aca="false">Y407*B407*C407</f>
        <v>#N/A</v>
      </c>
      <c r="E407" s="172" t="e">
        <f aca="false">D407*Z407</f>
        <v>#N/A</v>
      </c>
    </row>
    <row r="408" customFormat="false" ht="12.75" hidden="false" customHeight="false" outlineLevel="0" collapsed="false">
      <c r="A408" s="172" t="e">
        <f aca="false">VLOOKUP(I408,DDEPM_USERS,2,FALSE())</f>
        <v>#N/A</v>
      </c>
      <c r="B408" s="173" t="e">
        <f aca="false">VLOOKUP(T408,DELIV_CONV,2,FALSE())</f>
        <v>#N/A</v>
      </c>
      <c r="C408" s="174" t="n">
        <f aca="false">S408-R408+1</f>
        <v>1</v>
      </c>
      <c r="D408" s="175" t="e">
        <f aca="false">Y408*B408*C408</f>
        <v>#N/A</v>
      </c>
      <c r="E408" s="172" t="e">
        <f aca="false">D408*Z408</f>
        <v>#N/A</v>
      </c>
    </row>
    <row r="409" customFormat="false" ht="12.75" hidden="false" customHeight="false" outlineLevel="0" collapsed="false">
      <c r="A409" s="172" t="e">
        <f aca="false">VLOOKUP(I409,DDEPM_USERS,2,FALSE())</f>
        <v>#N/A</v>
      </c>
      <c r="B409" s="173" t="e">
        <f aca="false">VLOOKUP(T409,DELIV_CONV,2,FALSE())</f>
        <v>#N/A</v>
      </c>
      <c r="C409" s="174" t="n">
        <f aca="false">S409-R409+1</f>
        <v>1</v>
      </c>
      <c r="D409" s="175" t="e">
        <f aca="false">Y409*B409*C409</f>
        <v>#N/A</v>
      </c>
      <c r="E409" s="172" t="e">
        <f aca="false">D409*Z409</f>
        <v>#N/A</v>
      </c>
    </row>
    <row r="410" customFormat="false" ht="12.75" hidden="false" customHeight="false" outlineLevel="0" collapsed="false">
      <c r="A410" s="172" t="e">
        <f aca="false">VLOOKUP(I410,DDEPM_USERS,2,FALSE())</f>
        <v>#N/A</v>
      </c>
      <c r="B410" s="173" t="e">
        <f aca="false">VLOOKUP(T410,DELIV_CONV,2,FALSE())</f>
        <v>#N/A</v>
      </c>
      <c r="C410" s="174" t="n">
        <f aca="false">S410-R410+1</f>
        <v>1</v>
      </c>
      <c r="D410" s="175" t="e">
        <f aca="false">Y410*B410*C410</f>
        <v>#N/A</v>
      </c>
      <c r="E410" s="172" t="e">
        <f aca="false">D410*Z410</f>
        <v>#N/A</v>
      </c>
    </row>
    <row r="411" customFormat="false" ht="12.75" hidden="false" customHeight="false" outlineLevel="0" collapsed="false">
      <c r="A411" s="172" t="e">
        <f aca="false">VLOOKUP(I411,DDEPM_USERS,2,FALSE())</f>
        <v>#N/A</v>
      </c>
      <c r="B411" s="173" t="e">
        <f aca="false">VLOOKUP(T411,DELIV_CONV,2,FALSE())</f>
        <v>#N/A</v>
      </c>
      <c r="C411" s="174" t="n">
        <f aca="false">S411-R411+1</f>
        <v>1</v>
      </c>
      <c r="D411" s="175" t="e">
        <f aca="false">Y411*B411*C411</f>
        <v>#N/A</v>
      </c>
      <c r="E411" s="172" t="e">
        <f aca="false">D411*Z411</f>
        <v>#N/A</v>
      </c>
    </row>
    <row r="412" customFormat="false" ht="12.75" hidden="false" customHeight="false" outlineLevel="0" collapsed="false">
      <c r="A412" s="172" t="e">
        <f aca="false">VLOOKUP(I412,DDEPM_USERS,2,FALSE())</f>
        <v>#N/A</v>
      </c>
      <c r="B412" s="173" t="e">
        <f aca="false">VLOOKUP(T412,DELIV_CONV,2,FALSE())</f>
        <v>#N/A</v>
      </c>
      <c r="C412" s="174" t="n">
        <f aca="false">S412-R412+1</f>
        <v>1</v>
      </c>
      <c r="D412" s="175" t="e">
        <f aca="false">Y412*B412*C412</f>
        <v>#N/A</v>
      </c>
      <c r="E412" s="172" t="e">
        <f aca="false">D412*Z412</f>
        <v>#N/A</v>
      </c>
    </row>
    <row r="413" customFormat="false" ht="12.75" hidden="false" customHeight="false" outlineLevel="0" collapsed="false">
      <c r="A413" s="172" t="e">
        <f aca="false">VLOOKUP(I413,DDEPM_USERS,2,FALSE())</f>
        <v>#N/A</v>
      </c>
      <c r="B413" s="173" t="e">
        <f aca="false">VLOOKUP(T413,DELIV_CONV,2,FALSE())</f>
        <v>#N/A</v>
      </c>
      <c r="C413" s="174" t="n">
        <f aca="false">S413-R413+1</f>
        <v>1</v>
      </c>
      <c r="D413" s="175" t="e">
        <f aca="false">Y413*B413*C413</f>
        <v>#N/A</v>
      </c>
      <c r="E413" s="172" t="e">
        <f aca="false">D413*Z413</f>
        <v>#N/A</v>
      </c>
    </row>
    <row r="414" customFormat="false" ht="12.75" hidden="false" customHeight="false" outlineLevel="0" collapsed="false">
      <c r="A414" s="172" t="e">
        <f aca="false">VLOOKUP(I414,DDEPM_USERS,2,FALSE())</f>
        <v>#N/A</v>
      </c>
      <c r="B414" s="173" t="e">
        <f aca="false">VLOOKUP(T414,DELIV_CONV,2,FALSE())</f>
        <v>#N/A</v>
      </c>
      <c r="C414" s="174" t="n">
        <f aca="false">S414-R414+1</f>
        <v>1</v>
      </c>
      <c r="D414" s="175" t="e">
        <f aca="false">Y414*B414*C414</f>
        <v>#N/A</v>
      </c>
      <c r="E414" s="172" t="e">
        <f aca="false">D414*Z414</f>
        <v>#N/A</v>
      </c>
    </row>
    <row r="415" customFormat="false" ht="12.75" hidden="false" customHeight="false" outlineLevel="0" collapsed="false">
      <c r="A415" s="172" t="e">
        <f aca="false">VLOOKUP(I415,DDEPM_USERS,2,FALSE())</f>
        <v>#N/A</v>
      </c>
      <c r="B415" s="173" t="e">
        <f aca="false">VLOOKUP(T415,DELIV_CONV,2,FALSE())</f>
        <v>#N/A</v>
      </c>
      <c r="C415" s="174" t="n">
        <f aca="false">S415-R415+1</f>
        <v>1</v>
      </c>
      <c r="D415" s="175" t="e">
        <f aca="false">Y415*B415*C415</f>
        <v>#N/A</v>
      </c>
      <c r="E415" s="172" t="e">
        <f aca="false">D415*Z415</f>
        <v>#N/A</v>
      </c>
    </row>
    <row r="416" customFormat="false" ht="12.75" hidden="false" customHeight="false" outlineLevel="0" collapsed="false">
      <c r="A416" s="172" t="e">
        <f aca="false">VLOOKUP(I416,DDEPM_USERS,2,FALSE())</f>
        <v>#N/A</v>
      </c>
      <c r="B416" s="173" t="e">
        <f aca="false">VLOOKUP(T416,DELIV_CONV,2,FALSE())</f>
        <v>#N/A</v>
      </c>
      <c r="C416" s="174" t="n">
        <f aca="false">S416-R416+1</f>
        <v>1</v>
      </c>
      <c r="D416" s="175" t="e">
        <f aca="false">Y416*B416*C416</f>
        <v>#N/A</v>
      </c>
      <c r="E416" s="172" t="e">
        <f aca="false">D416*Z416</f>
        <v>#N/A</v>
      </c>
    </row>
    <row r="417" customFormat="false" ht="12.75" hidden="false" customHeight="false" outlineLevel="0" collapsed="false">
      <c r="A417" s="172" t="e">
        <f aca="false">VLOOKUP(I417,DDEPM_USERS,2,FALSE())</f>
        <v>#N/A</v>
      </c>
      <c r="B417" s="173" t="e">
        <f aca="false">VLOOKUP(T417,DELIV_CONV,2,FALSE())</f>
        <v>#N/A</v>
      </c>
      <c r="C417" s="174" t="n">
        <f aca="false">S417-R417+1</f>
        <v>1</v>
      </c>
      <c r="D417" s="175" t="e">
        <f aca="false">Y417*B417*C417</f>
        <v>#N/A</v>
      </c>
      <c r="E417" s="172" t="e">
        <f aca="false">D417*Z417</f>
        <v>#N/A</v>
      </c>
    </row>
    <row r="418" customFormat="false" ht="12.75" hidden="false" customHeight="false" outlineLevel="0" collapsed="false">
      <c r="A418" s="172" t="e">
        <f aca="false">VLOOKUP(I418,DDEPM_USERS,2,FALSE())</f>
        <v>#N/A</v>
      </c>
      <c r="B418" s="173" t="e">
        <f aca="false">VLOOKUP(T418,DELIV_CONV,2,FALSE())</f>
        <v>#N/A</v>
      </c>
      <c r="C418" s="174" t="n">
        <f aca="false">S418-R418+1</f>
        <v>1</v>
      </c>
      <c r="D418" s="175" t="e">
        <f aca="false">Y418*B418*C418</f>
        <v>#N/A</v>
      </c>
      <c r="E418" s="172" t="e">
        <f aca="false">D418*Z418</f>
        <v>#N/A</v>
      </c>
    </row>
    <row r="419" customFormat="false" ht="12.75" hidden="false" customHeight="false" outlineLevel="0" collapsed="false">
      <c r="A419" s="172" t="e">
        <f aca="false">VLOOKUP(I419,DDEPM_USERS,2,FALSE())</f>
        <v>#N/A</v>
      </c>
      <c r="B419" s="173" t="e">
        <f aca="false">VLOOKUP(T419,DELIV_CONV,2,FALSE())</f>
        <v>#N/A</v>
      </c>
      <c r="C419" s="174" t="n">
        <f aca="false">S419-R419+1</f>
        <v>1</v>
      </c>
      <c r="D419" s="175" t="e">
        <f aca="false">Y419*B419*C419</f>
        <v>#N/A</v>
      </c>
      <c r="E419" s="172" t="e">
        <f aca="false">D419*Z419</f>
        <v>#N/A</v>
      </c>
    </row>
    <row r="420" customFormat="false" ht="12.75" hidden="false" customHeight="false" outlineLevel="0" collapsed="false">
      <c r="A420" s="172" t="e">
        <f aca="false">VLOOKUP(I420,DDEPM_USERS,2,FALSE())</f>
        <v>#N/A</v>
      </c>
      <c r="B420" s="173" t="e">
        <f aca="false">VLOOKUP(T420,DELIV_CONV,2,FALSE())</f>
        <v>#N/A</v>
      </c>
      <c r="C420" s="174" t="n">
        <f aca="false">S420-R420+1</f>
        <v>1</v>
      </c>
      <c r="D420" s="175" t="e">
        <f aca="false">Y420*B420*C420</f>
        <v>#N/A</v>
      </c>
      <c r="E420" s="172" t="e">
        <f aca="false">D420*Z420</f>
        <v>#N/A</v>
      </c>
    </row>
    <row r="421" customFormat="false" ht="12.75" hidden="false" customHeight="false" outlineLevel="0" collapsed="false">
      <c r="A421" s="172" t="e">
        <f aca="false">VLOOKUP(I421,DDEPM_USERS,2,FALSE())</f>
        <v>#N/A</v>
      </c>
      <c r="B421" s="173" t="e">
        <f aca="false">VLOOKUP(T421,DELIV_CONV,2,FALSE())</f>
        <v>#N/A</v>
      </c>
      <c r="C421" s="174" t="n">
        <f aca="false">S421-R421+1</f>
        <v>1</v>
      </c>
      <c r="D421" s="175" t="e">
        <f aca="false">Y421*B421*C421</f>
        <v>#N/A</v>
      </c>
      <c r="E421" s="172" t="e">
        <f aca="false">D421*Z421</f>
        <v>#N/A</v>
      </c>
    </row>
    <row r="422" customFormat="false" ht="12.75" hidden="false" customHeight="false" outlineLevel="0" collapsed="false">
      <c r="A422" s="172" t="e">
        <f aca="false">VLOOKUP(I422,DDEPM_USERS,2,FALSE())</f>
        <v>#N/A</v>
      </c>
      <c r="B422" s="173" t="e">
        <f aca="false">VLOOKUP(T422,DELIV_CONV,2,FALSE())</f>
        <v>#N/A</v>
      </c>
      <c r="C422" s="174" t="n">
        <f aca="false">S422-R422+1</f>
        <v>1</v>
      </c>
      <c r="D422" s="175" t="e">
        <f aca="false">Y422*B422*C422</f>
        <v>#N/A</v>
      </c>
      <c r="E422" s="172" t="e">
        <f aca="false">D422*Z422</f>
        <v>#N/A</v>
      </c>
    </row>
    <row r="423" customFormat="false" ht="12.75" hidden="false" customHeight="false" outlineLevel="0" collapsed="false">
      <c r="A423" s="172" t="e">
        <f aca="false">VLOOKUP(I423,DDEPM_USERS,2,FALSE())</f>
        <v>#N/A</v>
      </c>
      <c r="B423" s="173" t="e">
        <f aca="false">VLOOKUP(T423,DELIV_CONV,2,FALSE())</f>
        <v>#N/A</v>
      </c>
      <c r="C423" s="174" t="n">
        <f aca="false">S423-R423+1</f>
        <v>1</v>
      </c>
      <c r="D423" s="175" t="e">
        <f aca="false">Y423*B423*C423</f>
        <v>#N/A</v>
      </c>
      <c r="E423" s="172" t="e">
        <f aca="false">D423*Z423</f>
        <v>#N/A</v>
      </c>
    </row>
    <row r="424" customFormat="false" ht="12.75" hidden="false" customHeight="false" outlineLevel="0" collapsed="false">
      <c r="A424" s="172" t="e">
        <f aca="false">VLOOKUP(I424,DDEPM_USERS,2,FALSE())</f>
        <v>#N/A</v>
      </c>
      <c r="B424" s="173" t="e">
        <f aca="false">VLOOKUP(T424,DELIV_CONV,2,FALSE())</f>
        <v>#N/A</v>
      </c>
      <c r="C424" s="174" t="n">
        <f aca="false">S424-R424+1</f>
        <v>1</v>
      </c>
      <c r="D424" s="175" t="e">
        <f aca="false">Y424*B424*C424</f>
        <v>#N/A</v>
      </c>
      <c r="E424" s="172" t="e">
        <f aca="false">D424*Z424</f>
        <v>#N/A</v>
      </c>
    </row>
    <row r="425" customFormat="false" ht="12.75" hidden="false" customHeight="false" outlineLevel="0" collapsed="false">
      <c r="A425" s="172" t="e">
        <f aca="false">VLOOKUP(I425,DDEPM_USERS,2,FALSE())</f>
        <v>#N/A</v>
      </c>
      <c r="B425" s="173" t="e">
        <f aca="false">VLOOKUP(T425,DELIV_CONV,2,FALSE())</f>
        <v>#N/A</v>
      </c>
      <c r="C425" s="174" t="n">
        <f aca="false">S425-R425+1</f>
        <v>1</v>
      </c>
      <c r="D425" s="175" t="e">
        <f aca="false">Y425*B425*C425</f>
        <v>#N/A</v>
      </c>
      <c r="E425" s="172" t="e">
        <f aca="false">D425*Z425</f>
        <v>#N/A</v>
      </c>
    </row>
    <row r="426" customFormat="false" ht="12.75" hidden="false" customHeight="false" outlineLevel="0" collapsed="false">
      <c r="A426" s="172" t="e">
        <f aca="false">VLOOKUP(I426,DDEPM_USERS,2,FALSE())</f>
        <v>#N/A</v>
      </c>
      <c r="B426" s="173" t="e">
        <f aca="false">VLOOKUP(T426,DELIV_CONV,2,FALSE())</f>
        <v>#N/A</v>
      </c>
      <c r="C426" s="174" t="n">
        <f aca="false">S426-R426+1</f>
        <v>1</v>
      </c>
      <c r="D426" s="175" t="e">
        <f aca="false">Y426*B426*C426</f>
        <v>#N/A</v>
      </c>
      <c r="E426" s="172" t="e">
        <f aca="false">D426*Z426</f>
        <v>#N/A</v>
      </c>
    </row>
    <row r="427" customFormat="false" ht="12.75" hidden="false" customHeight="false" outlineLevel="0" collapsed="false">
      <c r="A427" s="172" t="e">
        <f aca="false">VLOOKUP(I427,DDEPM_USERS,2,FALSE())</f>
        <v>#N/A</v>
      </c>
      <c r="B427" s="173" t="e">
        <f aca="false">VLOOKUP(T427,DELIV_CONV,2,FALSE())</f>
        <v>#N/A</v>
      </c>
      <c r="C427" s="174" t="n">
        <f aca="false">S427-R427+1</f>
        <v>1</v>
      </c>
      <c r="D427" s="175" t="e">
        <f aca="false">Y427*B427*C427</f>
        <v>#N/A</v>
      </c>
      <c r="E427" s="172" t="e">
        <f aca="false">D427*Z427</f>
        <v>#N/A</v>
      </c>
    </row>
    <row r="428" customFormat="false" ht="12.75" hidden="false" customHeight="false" outlineLevel="0" collapsed="false">
      <c r="A428" s="172" t="e">
        <f aca="false">VLOOKUP(I428,DDEPM_USERS,2,FALSE())</f>
        <v>#N/A</v>
      </c>
      <c r="B428" s="173" t="e">
        <f aca="false">VLOOKUP(T428,DELIV_CONV,2,FALSE())</f>
        <v>#N/A</v>
      </c>
      <c r="C428" s="174" t="n">
        <f aca="false">S428-R428+1</f>
        <v>1</v>
      </c>
      <c r="D428" s="175" t="e">
        <f aca="false">Y428*B428*C428</f>
        <v>#N/A</v>
      </c>
      <c r="E428" s="172" t="e">
        <f aca="false">D428*Z428</f>
        <v>#N/A</v>
      </c>
    </row>
    <row r="429" customFormat="false" ht="12.75" hidden="false" customHeight="false" outlineLevel="0" collapsed="false">
      <c r="A429" s="172" t="e">
        <f aca="false">VLOOKUP(I429,DDEPM_USERS,2,FALSE())</f>
        <v>#N/A</v>
      </c>
      <c r="B429" s="173" t="e">
        <f aca="false">VLOOKUP(T429,DELIV_CONV,2,FALSE())</f>
        <v>#N/A</v>
      </c>
      <c r="C429" s="174" t="n">
        <f aca="false">S429-R429+1</f>
        <v>1</v>
      </c>
      <c r="D429" s="175" t="e">
        <f aca="false">Y429*B429*C429</f>
        <v>#N/A</v>
      </c>
      <c r="E429" s="172" t="e">
        <f aca="false">D429*Z429</f>
        <v>#N/A</v>
      </c>
    </row>
    <row r="430" customFormat="false" ht="12.75" hidden="false" customHeight="false" outlineLevel="0" collapsed="false">
      <c r="A430" s="172" t="e">
        <f aca="false">VLOOKUP(I430,DDEPM_USERS,2,FALSE())</f>
        <v>#N/A</v>
      </c>
      <c r="B430" s="173" t="e">
        <f aca="false">VLOOKUP(T430,DELIV_CONV,2,FALSE())</f>
        <v>#N/A</v>
      </c>
      <c r="C430" s="174" t="n">
        <f aca="false">S430-R430+1</f>
        <v>1</v>
      </c>
      <c r="D430" s="175" t="e">
        <f aca="false">Y430*B430*C430</f>
        <v>#N/A</v>
      </c>
      <c r="E430" s="172" t="e">
        <f aca="false">D430*Z430</f>
        <v>#N/A</v>
      </c>
    </row>
    <row r="431" customFormat="false" ht="12.75" hidden="false" customHeight="false" outlineLevel="0" collapsed="false">
      <c r="A431" s="172" t="e">
        <f aca="false">VLOOKUP(I431,DDEPM_USERS,2,FALSE())</f>
        <v>#N/A</v>
      </c>
      <c r="B431" s="173" t="e">
        <f aca="false">VLOOKUP(T431,DELIV_CONV,2,FALSE())</f>
        <v>#N/A</v>
      </c>
      <c r="C431" s="174" t="n">
        <f aca="false">S431-R431+1</f>
        <v>1</v>
      </c>
      <c r="D431" s="175" t="e">
        <f aca="false">Y431*B431*C431</f>
        <v>#N/A</v>
      </c>
      <c r="E431" s="172" t="e">
        <f aca="false">D431*Z431</f>
        <v>#N/A</v>
      </c>
    </row>
    <row r="432" customFormat="false" ht="12.75" hidden="false" customHeight="false" outlineLevel="0" collapsed="false">
      <c r="A432" s="172" t="e">
        <f aca="false">VLOOKUP(I432,DDEPM_USERS,2,FALSE())</f>
        <v>#N/A</v>
      </c>
      <c r="B432" s="173" t="e">
        <f aca="false">VLOOKUP(T432,DELIV_CONV,2,FALSE())</f>
        <v>#N/A</v>
      </c>
      <c r="C432" s="174" t="n">
        <f aca="false">S432-R432+1</f>
        <v>1</v>
      </c>
      <c r="D432" s="175" t="e">
        <f aca="false">Y432*B432*C432</f>
        <v>#N/A</v>
      </c>
      <c r="E432" s="172" t="e">
        <f aca="false">D432*Z432</f>
        <v>#N/A</v>
      </c>
    </row>
    <row r="433" customFormat="false" ht="12.75" hidden="false" customHeight="false" outlineLevel="0" collapsed="false">
      <c r="A433" s="172" t="e">
        <f aca="false">VLOOKUP(I433,DDEPM_USERS,2,FALSE())</f>
        <v>#N/A</v>
      </c>
      <c r="B433" s="173" t="e">
        <f aca="false">VLOOKUP(T433,DELIV_CONV,2,FALSE())</f>
        <v>#N/A</v>
      </c>
      <c r="C433" s="174" t="n">
        <f aca="false">S433-R433+1</f>
        <v>1</v>
      </c>
      <c r="D433" s="175" t="e">
        <f aca="false">Y433*B433*C433</f>
        <v>#N/A</v>
      </c>
      <c r="E433" s="172" t="e">
        <f aca="false">D433*Z433</f>
        <v>#N/A</v>
      </c>
    </row>
    <row r="434" customFormat="false" ht="12.75" hidden="false" customHeight="false" outlineLevel="0" collapsed="false">
      <c r="A434" s="172" t="e">
        <f aca="false">VLOOKUP(I434,DDEPM_USERS,2,FALSE())</f>
        <v>#N/A</v>
      </c>
      <c r="B434" s="173" t="e">
        <f aca="false">VLOOKUP(T434,DELIV_CONV,2,FALSE())</f>
        <v>#N/A</v>
      </c>
      <c r="C434" s="174" t="n">
        <f aca="false">S434-R434+1</f>
        <v>1</v>
      </c>
      <c r="D434" s="175" t="e">
        <f aca="false">Y434*B434*C434</f>
        <v>#N/A</v>
      </c>
      <c r="E434" s="172" t="e">
        <f aca="false">D434*Z434</f>
        <v>#N/A</v>
      </c>
    </row>
    <row r="435" customFormat="false" ht="12.75" hidden="false" customHeight="false" outlineLevel="0" collapsed="false">
      <c r="A435" s="172" t="e">
        <f aca="false">VLOOKUP(I435,DDEPM_USERS,2,FALSE())</f>
        <v>#N/A</v>
      </c>
      <c r="B435" s="173" t="e">
        <f aca="false">VLOOKUP(T435,DELIV_CONV,2,FALSE())</f>
        <v>#N/A</v>
      </c>
      <c r="C435" s="174" t="n">
        <f aca="false">S435-R435+1</f>
        <v>1</v>
      </c>
      <c r="D435" s="175" t="e">
        <f aca="false">Y435*B435*C435</f>
        <v>#N/A</v>
      </c>
      <c r="E435" s="172" t="e">
        <f aca="false">D435*Z435</f>
        <v>#N/A</v>
      </c>
    </row>
    <row r="436" customFormat="false" ht="12.75" hidden="false" customHeight="false" outlineLevel="0" collapsed="false">
      <c r="A436" s="172" t="e">
        <f aca="false">VLOOKUP(I436,DDEPM_USERS,2,FALSE())</f>
        <v>#N/A</v>
      </c>
      <c r="B436" s="173" t="e">
        <f aca="false">VLOOKUP(T436,DELIV_CONV,2,FALSE())</f>
        <v>#N/A</v>
      </c>
      <c r="C436" s="174" t="n">
        <f aca="false">S436-R436+1</f>
        <v>1</v>
      </c>
      <c r="D436" s="175" t="e">
        <f aca="false">Y436*B436*C436</f>
        <v>#N/A</v>
      </c>
      <c r="E436" s="172" t="e">
        <f aca="false">D436*Z436</f>
        <v>#N/A</v>
      </c>
    </row>
    <row r="437" customFormat="false" ht="12.75" hidden="false" customHeight="false" outlineLevel="0" collapsed="false">
      <c r="A437" s="172" t="e">
        <f aca="false">VLOOKUP(I437,DDEPM_USERS,2,FALSE())</f>
        <v>#N/A</v>
      </c>
      <c r="B437" s="173" t="e">
        <f aca="false">VLOOKUP(T437,DELIV_CONV,2,FALSE())</f>
        <v>#N/A</v>
      </c>
      <c r="C437" s="174" t="n">
        <f aca="false">S437-R437+1</f>
        <v>1</v>
      </c>
      <c r="D437" s="175" t="e">
        <f aca="false">Y437*B437*C437</f>
        <v>#N/A</v>
      </c>
      <c r="E437" s="172" t="e">
        <f aca="false">D437*Z437</f>
        <v>#N/A</v>
      </c>
    </row>
    <row r="438" customFormat="false" ht="12.75" hidden="false" customHeight="false" outlineLevel="0" collapsed="false">
      <c r="A438" s="172" t="e">
        <f aca="false">VLOOKUP(I438,DDEPM_USERS,2,FALSE())</f>
        <v>#N/A</v>
      </c>
      <c r="B438" s="173" t="e">
        <f aca="false">VLOOKUP(T438,DELIV_CONV,2,FALSE())</f>
        <v>#N/A</v>
      </c>
      <c r="C438" s="174" t="n">
        <f aca="false">S438-R438+1</f>
        <v>1</v>
      </c>
      <c r="D438" s="175" t="e">
        <f aca="false">Y438*B438*C438</f>
        <v>#N/A</v>
      </c>
      <c r="E438" s="172" t="e">
        <f aca="false">D438*Z438</f>
        <v>#N/A</v>
      </c>
    </row>
    <row r="439" customFormat="false" ht="12.75" hidden="false" customHeight="false" outlineLevel="0" collapsed="false">
      <c r="A439" s="172" t="e">
        <f aca="false">VLOOKUP(I439,DDEPM_USERS,2,FALSE())</f>
        <v>#N/A</v>
      </c>
      <c r="B439" s="173" t="e">
        <f aca="false">VLOOKUP(T439,DELIV_CONV,2,FALSE())</f>
        <v>#N/A</v>
      </c>
      <c r="C439" s="174" t="n">
        <f aca="false">S439-R439+1</f>
        <v>1</v>
      </c>
      <c r="D439" s="175" t="e">
        <f aca="false">Y439*B439*C439</f>
        <v>#N/A</v>
      </c>
      <c r="E439" s="172" t="e">
        <f aca="false">D439*Z439</f>
        <v>#N/A</v>
      </c>
    </row>
    <row r="440" customFormat="false" ht="12.75" hidden="false" customHeight="false" outlineLevel="0" collapsed="false">
      <c r="A440" s="172" t="e">
        <f aca="false">VLOOKUP(I440,DDEPM_USERS,2,FALSE())</f>
        <v>#N/A</v>
      </c>
      <c r="B440" s="173" t="e">
        <f aca="false">VLOOKUP(T440,DELIV_CONV,2,FALSE())</f>
        <v>#N/A</v>
      </c>
      <c r="C440" s="174" t="n">
        <f aca="false">S440-R440+1</f>
        <v>1</v>
      </c>
      <c r="D440" s="175" t="e">
        <f aca="false">Y440*B440*C440</f>
        <v>#N/A</v>
      </c>
      <c r="E440" s="172" t="e">
        <f aca="false">D440*Z440</f>
        <v>#N/A</v>
      </c>
    </row>
    <row r="441" customFormat="false" ht="12.75" hidden="false" customHeight="false" outlineLevel="0" collapsed="false">
      <c r="A441" s="172" t="e">
        <f aca="false">VLOOKUP(I441,DDEPM_USERS,2,FALSE())</f>
        <v>#N/A</v>
      </c>
      <c r="B441" s="173" t="e">
        <f aca="false">VLOOKUP(T441,DELIV_CONV,2,FALSE())</f>
        <v>#N/A</v>
      </c>
      <c r="C441" s="174" t="n">
        <f aca="false">S441-R441+1</f>
        <v>1</v>
      </c>
      <c r="D441" s="175" t="e">
        <f aca="false">Y441*B441*C441</f>
        <v>#N/A</v>
      </c>
      <c r="E441" s="172" t="e">
        <f aca="false">D441*Z441</f>
        <v>#N/A</v>
      </c>
    </row>
    <row r="442" customFormat="false" ht="12.75" hidden="false" customHeight="false" outlineLevel="0" collapsed="false">
      <c r="A442" s="172" t="e">
        <f aca="false">VLOOKUP(I442,DDEPM_USERS,2,FALSE())</f>
        <v>#N/A</v>
      </c>
      <c r="B442" s="173" t="e">
        <f aca="false">VLOOKUP(T442,DELIV_CONV,2,FALSE())</f>
        <v>#N/A</v>
      </c>
      <c r="C442" s="174" t="n">
        <f aca="false">S442-R442+1</f>
        <v>1</v>
      </c>
      <c r="D442" s="175" t="e">
        <f aca="false">Y442*B442*C442</f>
        <v>#N/A</v>
      </c>
      <c r="E442" s="172" t="e">
        <f aca="false">D442*Z442</f>
        <v>#N/A</v>
      </c>
    </row>
    <row r="443" customFormat="false" ht="12.75" hidden="false" customHeight="false" outlineLevel="0" collapsed="false">
      <c r="A443" s="172" t="e">
        <f aca="false">VLOOKUP(I443,DDEPM_USERS,2,FALSE())</f>
        <v>#N/A</v>
      </c>
      <c r="B443" s="173" t="e">
        <f aca="false">VLOOKUP(T443,DELIV_CONV,2,FALSE())</f>
        <v>#N/A</v>
      </c>
      <c r="C443" s="174" t="n">
        <f aca="false">S443-R443+1</f>
        <v>1</v>
      </c>
      <c r="D443" s="175" t="e">
        <f aca="false">Y443*B443*C443</f>
        <v>#N/A</v>
      </c>
      <c r="E443" s="172" t="e">
        <f aca="false">D443*Z443</f>
        <v>#N/A</v>
      </c>
    </row>
    <row r="444" customFormat="false" ht="12.75" hidden="false" customHeight="false" outlineLevel="0" collapsed="false">
      <c r="A444" s="172" t="e">
        <f aca="false">VLOOKUP(I444,DDEPM_USERS,2,FALSE())</f>
        <v>#N/A</v>
      </c>
      <c r="B444" s="173" t="e">
        <f aca="false">VLOOKUP(T444,DELIV_CONV,2,FALSE())</f>
        <v>#N/A</v>
      </c>
      <c r="C444" s="174" t="n">
        <f aca="false">S444-R444+1</f>
        <v>1</v>
      </c>
      <c r="D444" s="175" t="e">
        <f aca="false">Y444*B444*C444</f>
        <v>#N/A</v>
      </c>
      <c r="E444" s="172" t="e">
        <f aca="false">D444*Z444</f>
        <v>#N/A</v>
      </c>
    </row>
    <row r="445" customFormat="false" ht="12.75" hidden="false" customHeight="false" outlineLevel="0" collapsed="false">
      <c r="A445" s="172" t="e">
        <f aca="false">VLOOKUP(I445,DDEPM_USERS,2,FALSE())</f>
        <v>#N/A</v>
      </c>
      <c r="B445" s="173" t="e">
        <f aca="false">VLOOKUP(T445,DELIV_CONV,2,FALSE())</f>
        <v>#N/A</v>
      </c>
      <c r="C445" s="174" t="n">
        <f aca="false">S445-R445+1</f>
        <v>1</v>
      </c>
      <c r="D445" s="175" t="e">
        <f aca="false">Y445*B445*C445</f>
        <v>#N/A</v>
      </c>
      <c r="E445" s="172" t="e">
        <f aca="false">D445*Z445</f>
        <v>#N/A</v>
      </c>
    </row>
    <row r="446" customFormat="false" ht="12.75" hidden="false" customHeight="false" outlineLevel="0" collapsed="false">
      <c r="A446" s="172" t="e">
        <f aca="false">VLOOKUP(I446,DDEPM_USERS,2,FALSE())</f>
        <v>#N/A</v>
      </c>
      <c r="B446" s="173" t="e">
        <f aca="false">VLOOKUP(T446,DELIV_CONV,2,FALSE())</f>
        <v>#N/A</v>
      </c>
      <c r="C446" s="174" t="n">
        <f aca="false">S446-R446+1</f>
        <v>1</v>
      </c>
      <c r="D446" s="175" t="e">
        <f aca="false">Y446*B446*C446</f>
        <v>#N/A</v>
      </c>
      <c r="E446" s="172" t="e">
        <f aca="false">D446*Z446</f>
        <v>#N/A</v>
      </c>
    </row>
    <row r="447" customFormat="false" ht="12.75" hidden="false" customHeight="false" outlineLevel="0" collapsed="false">
      <c r="A447" s="172" t="e">
        <f aca="false">VLOOKUP(I447,DDEPM_USERS,2,FALSE())</f>
        <v>#N/A</v>
      </c>
      <c r="B447" s="173" t="e">
        <f aca="false">VLOOKUP(T447,DELIV_CONV,2,FALSE())</f>
        <v>#N/A</v>
      </c>
      <c r="C447" s="174" t="n">
        <f aca="false">S447-R447+1</f>
        <v>1</v>
      </c>
      <c r="D447" s="175" t="e">
        <f aca="false">Y447*B447*C447</f>
        <v>#N/A</v>
      </c>
      <c r="E447" s="172" t="e">
        <f aca="false">D447*Z447</f>
        <v>#N/A</v>
      </c>
    </row>
    <row r="448" customFormat="false" ht="12.75" hidden="false" customHeight="false" outlineLevel="0" collapsed="false">
      <c r="A448" s="172" t="e">
        <f aca="false">VLOOKUP(I448,DDEPM_USERS,2,FALSE())</f>
        <v>#N/A</v>
      </c>
      <c r="B448" s="173" t="e">
        <f aca="false">VLOOKUP(T448,DELIV_CONV,2,FALSE())</f>
        <v>#N/A</v>
      </c>
      <c r="C448" s="174" t="n">
        <f aca="false">S448-R448+1</f>
        <v>1</v>
      </c>
      <c r="D448" s="175" t="e">
        <f aca="false">Y448*B448*C448</f>
        <v>#N/A</v>
      </c>
      <c r="E448" s="172" t="e">
        <f aca="false">D448*Z448</f>
        <v>#N/A</v>
      </c>
    </row>
    <row r="449" customFormat="false" ht="12.75" hidden="false" customHeight="false" outlineLevel="0" collapsed="false">
      <c r="A449" s="172" t="e">
        <f aca="false">VLOOKUP(I449,DDEPM_USERS,2,FALSE())</f>
        <v>#N/A</v>
      </c>
      <c r="B449" s="173" t="e">
        <f aca="false">VLOOKUP(T449,DELIV_CONV,2,FALSE())</f>
        <v>#N/A</v>
      </c>
      <c r="C449" s="174" t="n">
        <f aca="false">S449-R449+1</f>
        <v>1</v>
      </c>
      <c r="D449" s="175" t="e">
        <f aca="false">Y449*B449*C449</f>
        <v>#N/A</v>
      </c>
      <c r="E449" s="172" t="e">
        <f aca="false">D449*Z449</f>
        <v>#N/A</v>
      </c>
    </row>
    <row r="450" customFormat="false" ht="12.75" hidden="false" customHeight="false" outlineLevel="0" collapsed="false">
      <c r="A450" s="172" t="e">
        <f aca="false">VLOOKUP(I450,DDEPM_USERS,2,FALSE())</f>
        <v>#N/A</v>
      </c>
      <c r="B450" s="173" t="e">
        <f aca="false">VLOOKUP(T450,DELIV_CONV,2,FALSE())</f>
        <v>#N/A</v>
      </c>
      <c r="C450" s="174" t="n">
        <f aca="false">S450-R450+1</f>
        <v>1</v>
      </c>
      <c r="D450" s="175" t="e">
        <f aca="false">Y450*B450*C450</f>
        <v>#N/A</v>
      </c>
      <c r="E450" s="172" t="e">
        <f aca="false">D450*Z450</f>
        <v>#N/A</v>
      </c>
    </row>
    <row r="451" customFormat="false" ht="12.75" hidden="false" customHeight="false" outlineLevel="0" collapsed="false">
      <c r="A451" s="172" t="e">
        <f aca="false">VLOOKUP(I451,DDEPM_USERS,2,FALSE())</f>
        <v>#N/A</v>
      </c>
      <c r="B451" s="173" t="e">
        <f aca="false">VLOOKUP(T451,DELIV_CONV,2,FALSE())</f>
        <v>#N/A</v>
      </c>
      <c r="C451" s="174" t="n">
        <f aca="false">S451-R451+1</f>
        <v>1</v>
      </c>
      <c r="D451" s="175" t="e">
        <f aca="false">Y451*B451*C451</f>
        <v>#N/A</v>
      </c>
      <c r="E451" s="172" t="e">
        <f aca="false">D451*Z451</f>
        <v>#N/A</v>
      </c>
    </row>
    <row r="452" customFormat="false" ht="12.75" hidden="false" customHeight="false" outlineLevel="0" collapsed="false">
      <c r="A452" s="172" t="e">
        <f aca="false">VLOOKUP(I452,DDEPM_USERS,2,FALSE())</f>
        <v>#N/A</v>
      </c>
      <c r="B452" s="173" t="e">
        <f aca="false">VLOOKUP(T452,DELIV_CONV,2,FALSE())</f>
        <v>#N/A</v>
      </c>
      <c r="C452" s="174" t="n">
        <f aca="false">S452-R452+1</f>
        <v>1</v>
      </c>
      <c r="D452" s="175" t="e">
        <f aca="false">Y452*B452*C452</f>
        <v>#N/A</v>
      </c>
      <c r="E452" s="172" t="e">
        <f aca="false">D452*Z452</f>
        <v>#N/A</v>
      </c>
    </row>
    <row r="453" customFormat="false" ht="12.75" hidden="false" customHeight="false" outlineLevel="0" collapsed="false">
      <c r="A453" s="172" t="e">
        <f aca="false">VLOOKUP(I453,DDEPM_USERS,2,FALSE())</f>
        <v>#N/A</v>
      </c>
      <c r="B453" s="173" t="e">
        <f aca="false">VLOOKUP(T453,DELIV_CONV,2,FALSE())</f>
        <v>#N/A</v>
      </c>
      <c r="C453" s="174" t="n">
        <f aca="false">S453-R453+1</f>
        <v>1</v>
      </c>
      <c r="D453" s="175" t="e">
        <f aca="false">Y453*B453*C453</f>
        <v>#N/A</v>
      </c>
      <c r="E453" s="172" t="e">
        <f aca="false">D453*Z453</f>
        <v>#N/A</v>
      </c>
    </row>
    <row r="454" customFormat="false" ht="12.75" hidden="false" customHeight="false" outlineLevel="0" collapsed="false">
      <c r="A454" s="172" t="e">
        <f aca="false">VLOOKUP(I454,DDEPM_USERS,2,FALSE())</f>
        <v>#N/A</v>
      </c>
      <c r="B454" s="173" t="e">
        <f aca="false">VLOOKUP(T454,DELIV_CONV,2,FALSE())</f>
        <v>#N/A</v>
      </c>
      <c r="C454" s="174" t="n">
        <f aca="false">S454-R454+1</f>
        <v>1</v>
      </c>
      <c r="D454" s="175" t="e">
        <f aca="false">Y454*B454*C454</f>
        <v>#N/A</v>
      </c>
      <c r="E454" s="172" t="e">
        <f aca="false">D454*Z454</f>
        <v>#N/A</v>
      </c>
    </row>
    <row r="455" customFormat="false" ht="12.75" hidden="false" customHeight="false" outlineLevel="0" collapsed="false">
      <c r="A455" s="172" t="e">
        <f aca="false">VLOOKUP(I455,DDEPM_USERS,2,FALSE())</f>
        <v>#N/A</v>
      </c>
      <c r="B455" s="173" t="e">
        <f aca="false">VLOOKUP(T455,DELIV_CONV,2,FALSE())</f>
        <v>#N/A</v>
      </c>
      <c r="C455" s="174" t="n">
        <f aca="false">S455-R455+1</f>
        <v>1</v>
      </c>
      <c r="D455" s="175" t="e">
        <f aca="false">Y455*B455*C455</f>
        <v>#N/A</v>
      </c>
      <c r="E455" s="172" t="e">
        <f aca="false">D455*Z455</f>
        <v>#N/A</v>
      </c>
    </row>
    <row r="456" customFormat="false" ht="12.75" hidden="false" customHeight="false" outlineLevel="0" collapsed="false">
      <c r="A456" s="172" t="e">
        <f aca="false">VLOOKUP(I456,DDEPM_USERS,2,FALSE())</f>
        <v>#N/A</v>
      </c>
      <c r="B456" s="173" t="e">
        <f aca="false">VLOOKUP(T456,DELIV_CONV,2,FALSE())</f>
        <v>#N/A</v>
      </c>
      <c r="C456" s="174" t="n">
        <f aca="false">S456-R456+1</f>
        <v>1</v>
      </c>
      <c r="D456" s="175" t="e">
        <f aca="false">Y456*B456*C456</f>
        <v>#N/A</v>
      </c>
      <c r="E456" s="172" t="e">
        <f aca="false">D456*Z456</f>
        <v>#N/A</v>
      </c>
    </row>
    <row r="457" customFormat="false" ht="12.75" hidden="false" customHeight="false" outlineLevel="0" collapsed="false">
      <c r="A457" s="172" t="e">
        <f aca="false">VLOOKUP(I457,DDEPM_USERS,2,FALSE())</f>
        <v>#N/A</v>
      </c>
      <c r="B457" s="173" t="e">
        <f aca="false">VLOOKUP(T457,DELIV_CONV,2,FALSE())</f>
        <v>#N/A</v>
      </c>
      <c r="C457" s="174" t="n">
        <f aca="false">S457-R457+1</f>
        <v>1</v>
      </c>
      <c r="D457" s="175" t="e">
        <f aca="false">Y457*B457*C457</f>
        <v>#N/A</v>
      </c>
      <c r="E457" s="172" t="e">
        <f aca="false">D457*Z457</f>
        <v>#N/A</v>
      </c>
    </row>
    <row r="458" customFormat="false" ht="12.75" hidden="false" customHeight="false" outlineLevel="0" collapsed="false">
      <c r="A458" s="172" t="e">
        <f aca="false">VLOOKUP(I458,DDEPM_USERS,2,FALSE())</f>
        <v>#N/A</v>
      </c>
      <c r="B458" s="173" t="e">
        <f aca="false">VLOOKUP(T458,DELIV_CONV,2,FALSE())</f>
        <v>#N/A</v>
      </c>
      <c r="C458" s="174" t="n">
        <f aca="false">S458-R458+1</f>
        <v>1</v>
      </c>
      <c r="D458" s="175" t="e">
        <f aca="false">Y458*B458*C458</f>
        <v>#N/A</v>
      </c>
      <c r="E458" s="172" t="e">
        <f aca="false">D458*Z458</f>
        <v>#N/A</v>
      </c>
    </row>
    <row r="459" customFormat="false" ht="12.75" hidden="false" customHeight="false" outlineLevel="0" collapsed="false">
      <c r="A459" s="172" t="e">
        <f aca="false">VLOOKUP(I459,DDEPM_USERS,2,FALSE())</f>
        <v>#N/A</v>
      </c>
      <c r="B459" s="173" t="e">
        <f aca="false">VLOOKUP(T459,DELIV_CONV,2,FALSE())</f>
        <v>#N/A</v>
      </c>
      <c r="C459" s="174" t="n">
        <f aca="false">S459-R459+1</f>
        <v>1</v>
      </c>
      <c r="D459" s="175" t="e">
        <f aca="false">Y459*B459*C459</f>
        <v>#N/A</v>
      </c>
      <c r="E459" s="172" t="e">
        <f aca="false">D459*Z459</f>
        <v>#N/A</v>
      </c>
    </row>
    <row r="460" customFormat="false" ht="12.75" hidden="false" customHeight="false" outlineLevel="0" collapsed="false">
      <c r="A460" s="172" t="e">
        <f aca="false">VLOOKUP(I460,DDEPM_USERS,2,FALSE())</f>
        <v>#N/A</v>
      </c>
      <c r="B460" s="173" t="e">
        <f aca="false">VLOOKUP(T460,DELIV_CONV,2,FALSE())</f>
        <v>#N/A</v>
      </c>
      <c r="C460" s="174" t="n">
        <f aca="false">S460-R460+1</f>
        <v>1</v>
      </c>
      <c r="D460" s="175" t="e">
        <f aca="false">Y460*B460*C460</f>
        <v>#N/A</v>
      </c>
      <c r="E460" s="172" t="e">
        <f aca="false">D460*Z460</f>
        <v>#N/A</v>
      </c>
    </row>
    <row r="461" customFormat="false" ht="12.75" hidden="false" customHeight="false" outlineLevel="0" collapsed="false">
      <c r="A461" s="172" t="e">
        <f aca="false">VLOOKUP(I461,DDEPM_USERS,2,FALSE())</f>
        <v>#N/A</v>
      </c>
      <c r="B461" s="173" t="e">
        <f aca="false">VLOOKUP(T461,DELIV_CONV,2,FALSE())</f>
        <v>#N/A</v>
      </c>
      <c r="C461" s="174" t="n">
        <f aca="false">S461-R461+1</f>
        <v>1</v>
      </c>
      <c r="D461" s="175" t="e">
        <f aca="false">Y461*B461*C461</f>
        <v>#N/A</v>
      </c>
      <c r="E461" s="172" t="e">
        <f aca="false">D461*Z461</f>
        <v>#N/A</v>
      </c>
    </row>
    <row r="462" customFormat="false" ht="12.75" hidden="false" customHeight="false" outlineLevel="0" collapsed="false">
      <c r="A462" s="172" t="e">
        <f aca="false">VLOOKUP(I462,DDEPM_USERS,2,FALSE())</f>
        <v>#N/A</v>
      </c>
      <c r="B462" s="173" t="e">
        <f aca="false">VLOOKUP(T462,DELIV_CONV,2,FALSE())</f>
        <v>#N/A</v>
      </c>
      <c r="C462" s="174" t="n">
        <f aca="false">S462-R462+1</f>
        <v>1</v>
      </c>
      <c r="D462" s="175" t="e">
        <f aca="false">Y462*B462*C462</f>
        <v>#N/A</v>
      </c>
      <c r="E462" s="172" t="e">
        <f aca="false">D462*Z462</f>
        <v>#N/A</v>
      </c>
    </row>
    <row r="463" customFormat="false" ht="12.75" hidden="false" customHeight="false" outlineLevel="0" collapsed="false">
      <c r="A463" s="172" t="e">
        <f aca="false">VLOOKUP(I463,DDEPM_USERS,2,FALSE())</f>
        <v>#N/A</v>
      </c>
      <c r="B463" s="173" t="e">
        <f aca="false">VLOOKUP(T463,DELIV_CONV,2,FALSE())</f>
        <v>#N/A</v>
      </c>
      <c r="C463" s="174" t="n">
        <f aca="false">S463-R463+1</f>
        <v>1</v>
      </c>
      <c r="D463" s="175" t="e">
        <f aca="false">Y463*B463*C463</f>
        <v>#N/A</v>
      </c>
      <c r="E463" s="172" t="e">
        <f aca="false">D463*Z463</f>
        <v>#N/A</v>
      </c>
    </row>
    <row r="464" customFormat="false" ht="12.75" hidden="false" customHeight="false" outlineLevel="0" collapsed="false">
      <c r="A464" s="172" t="e">
        <f aca="false">VLOOKUP(I464,DDEPM_USERS,2,FALSE())</f>
        <v>#N/A</v>
      </c>
      <c r="B464" s="173" t="e">
        <f aca="false">VLOOKUP(T464,DELIV_CONV,2,FALSE())</f>
        <v>#N/A</v>
      </c>
      <c r="C464" s="174" t="n">
        <f aca="false">S464-R464+1</f>
        <v>1</v>
      </c>
      <c r="D464" s="175" t="e">
        <f aca="false">Y464*B464*C464</f>
        <v>#N/A</v>
      </c>
      <c r="E464" s="172" t="e">
        <f aca="false">D464*Z464</f>
        <v>#N/A</v>
      </c>
    </row>
    <row r="465" customFormat="false" ht="12.75" hidden="false" customHeight="false" outlineLevel="0" collapsed="false">
      <c r="A465" s="172" t="e">
        <f aca="false">VLOOKUP(I465,DDEPM_USERS,2,FALSE())</f>
        <v>#N/A</v>
      </c>
      <c r="B465" s="173" t="e">
        <f aca="false">VLOOKUP(T465,DELIV_CONV,2,FALSE())</f>
        <v>#N/A</v>
      </c>
      <c r="C465" s="174" t="n">
        <f aca="false">S465-R465+1</f>
        <v>1</v>
      </c>
      <c r="D465" s="175" t="e">
        <f aca="false">Y465*B465*C465</f>
        <v>#N/A</v>
      </c>
      <c r="E465" s="172" t="e">
        <f aca="false">D465*Z465</f>
        <v>#N/A</v>
      </c>
    </row>
    <row r="466" customFormat="false" ht="12.75" hidden="false" customHeight="false" outlineLevel="0" collapsed="false">
      <c r="A466" s="172" t="e">
        <f aca="false">VLOOKUP(I466,DDEPM_USERS,2,FALSE())</f>
        <v>#N/A</v>
      </c>
      <c r="B466" s="173" t="e">
        <f aca="false">VLOOKUP(T466,DELIV_CONV,2,FALSE())</f>
        <v>#N/A</v>
      </c>
      <c r="C466" s="174" t="n">
        <f aca="false">S466-R466+1</f>
        <v>1</v>
      </c>
      <c r="D466" s="175" t="e">
        <f aca="false">Y466*B466*C466</f>
        <v>#N/A</v>
      </c>
      <c r="E466" s="172" t="e">
        <f aca="false">D466*Z466</f>
        <v>#N/A</v>
      </c>
    </row>
    <row r="467" customFormat="false" ht="12.75" hidden="false" customHeight="false" outlineLevel="0" collapsed="false">
      <c r="A467" s="172" t="e">
        <f aca="false">VLOOKUP(I467,DDEPM_USERS,2,FALSE())</f>
        <v>#N/A</v>
      </c>
      <c r="B467" s="173" t="e">
        <f aca="false">VLOOKUP(T467,DELIV_CONV,2,FALSE())</f>
        <v>#N/A</v>
      </c>
      <c r="C467" s="174" t="n">
        <f aca="false">S467-R467+1</f>
        <v>1</v>
      </c>
      <c r="D467" s="175" t="e">
        <f aca="false">Y467*B467*C467</f>
        <v>#N/A</v>
      </c>
      <c r="E467" s="172" t="e">
        <f aca="false">D467*Z467</f>
        <v>#N/A</v>
      </c>
    </row>
    <row r="468" customFormat="false" ht="12.75" hidden="false" customHeight="false" outlineLevel="0" collapsed="false">
      <c r="A468" s="172" t="e">
        <f aca="false">VLOOKUP(I468,DDEPM_USERS,2,FALSE())</f>
        <v>#N/A</v>
      </c>
      <c r="B468" s="173" t="e">
        <f aca="false">VLOOKUP(T468,DELIV_CONV,2,FALSE())</f>
        <v>#N/A</v>
      </c>
      <c r="C468" s="174" t="n">
        <f aca="false">S468-R468+1</f>
        <v>1</v>
      </c>
      <c r="D468" s="175" t="e">
        <f aca="false">Y468*B468*C468</f>
        <v>#N/A</v>
      </c>
      <c r="E468" s="172" t="e">
        <f aca="false">D468*Z468</f>
        <v>#N/A</v>
      </c>
    </row>
    <row r="469" customFormat="false" ht="12.75" hidden="false" customHeight="false" outlineLevel="0" collapsed="false">
      <c r="A469" s="172" t="e">
        <f aca="false">VLOOKUP(I469,DDEPM_USERS,2,FALSE())</f>
        <v>#N/A</v>
      </c>
      <c r="B469" s="173" t="e">
        <f aca="false">VLOOKUP(T469,DELIV_CONV,2,FALSE())</f>
        <v>#N/A</v>
      </c>
      <c r="C469" s="174" t="n">
        <f aca="false">S469-R469+1</f>
        <v>1</v>
      </c>
      <c r="D469" s="175" t="e">
        <f aca="false">Y469*B469*C469</f>
        <v>#N/A</v>
      </c>
      <c r="E469" s="172" t="e">
        <f aca="false">D469*Z469</f>
        <v>#N/A</v>
      </c>
    </row>
    <row r="470" customFormat="false" ht="12.75" hidden="false" customHeight="false" outlineLevel="0" collapsed="false">
      <c r="A470" s="172" t="e">
        <f aca="false">VLOOKUP(I470,DDEPM_USERS,2,FALSE())</f>
        <v>#N/A</v>
      </c>
      <c r="B470" s="173" t="e">
        <f aca="false">VLOOKUP(T470,DELIV_CONV,2,FALSE())</f>
        <v>#N/A</v>
      </c>
      <c r="C470" s="174" t="n">
        <f aca="false">S470-R470+1</f>
        <v>1</v>
      </c>
      <c r="D470" s="175" t="e">
        <f aca="false">Y470*B470*C470</f>
        <v>#N/A</v>
      </c>
      <c r="E470" s="172" t="e">
        <f aca="false">D470*Z470</f>
        <v>#N/A</v>
      </c>
    </row>
    <row r="471" customFormat="false" ht="12.75" hidden="false" customHeight="false" outlineLevel="0" collapsed="false">
      <c r="A471" s="172" t="e">
        <f aca="false">VLOOKUP(I471,DDEPM_USERS,2,FALSE())</f>
        <v>#N/A</v>
      </c>
      <c r="B471" s="173" t="e">
        <f aca="false">VLOOKUP(T471,DELIV_CONV,2,FALSE())</f>
        <v>#N/A</v>
      </c>
      <c r="C471" s="174" t="n">
        <f aca="false">S471-R471+1</f>
        <v>1</v>
      </c>
      <c r="D471" s="175" t="e">
        <f aca="false">Y471*B471*C471</f>
        <v>#N/A</v>
      </c>
      <c r="E471" s="172" t="e">
        <f aca="false">D471*Z471</f>
        <v>#N/A</v>
      </c>
    </row>
    <row r="472" customFormat="false" ht="12.75" hidden="false" customHeight="false" outlineLevel="0" collapsed="false">
      <c r="A472" s="172" t="e">
        <f aca="false">VLOOKUP(I472,DDEPM_USERS,2,FALSE())</f>
        <v>#N/A</v>
      </c>
      <c r="B472" s="173" t="e">
        <f aca="false">VLOOKUP(T472,DELIV_CONV,2,FALSE())</f>
        <v>#N/A</v>
      </c>
      <c r="C472" s="174" t="n">
        <f aca="false">S472-R472+1</f>
        <v>1</v>
      </c>
      <c r="D472" s="175" t="e">
        <f aca="false">Y472*B472*C472</f>
        <v>#N/A</v>
      </c>
      <c r="E472" s="172" t="e">
        <f aca="false">D472*Z472</f>
        <v>#N/A</v>
      </c>
    </row>
    <row r="473" customFormat="false" ht="12.75" hidden="false" customHeight="false" outlineLevel="0" collapsed="false">
      <c r="A473" s="172" t="e">
        <f aca="false">VLOOKUP(I473,DDEPM_USERS,2,FALSE())</f>
        <v>#N/A</v>
      </c>
      <c r="B473" s="173" t="e">
        <f aca="false">VLOOKUP(T473,DELIV_CONV,2,FALSE())</f>
        <v>#N/A</v>
      </c>
      <c r="C473" s="174" t="n">
        <f aca="false">S473-R473+1</f>
        <v>1</v>
      </c>
      <c r="D473" s="175" t="e">
        <f aca="false">Y473*B473*C473</f>
        <v>#N/A</v>
      </c>
      <c r="E473" s="172" t="e">
        <f aca="false">D473*Z473</f>
        <v>#N/A</v>
      </c>
    </row>
    <row r="474" customFormat="false" ht="12.75" hidden="false" customHeight="false" outlineLevel="0" collapsed="false">
      <c r="A474" s="172" t="e">
        <f aca="false">VLOOKUP(I474,DDEPM_USERS,2,FALSE())</f>
        <v>#N/A</v>
      </c>
      <c r="B474" s="173" t="e">
        <f aca="false">VLOOKUP(T474,DELIV_CONV,2,FALSE())</f>
        <v>#N/A</v>
      </c>
      <c r="C474" s="174" t="n">
        <f aca="false">S474-R474+1</f>
        <v>1</v>
      </c>
      <c r="D474" s="175" t="e">
        <f aca="false">Y474*B474*C474</f>
        <v>#N/A</v>
      </c>
      <c r="E474" s="172" t="e">
        <f aca="false">D474*Z474</f>
        <v>#N/A</v>
      </c>
    </row>
    <row r="475" customFormat="false" ht="12.75" hidden="false" customHeight="false" outlineLevel="0" collapsed="false">
      <c r="A475" s="172" t="e">
        <f aca="false">VLOOKUP(I475,DDEPM_USERS,2,FALSE())</f>
        <v>#N/A</v>
      </c>
      <c r="B475" s="173" t="e">
        <f aca="false">VLOOKUP(T475,DELIV_CONV,2,FALSE())</f>
        <v>#N/A</v>
      </c>
      <c r="C475" s="174" t="n">
        <f aca="false">S475-R475+1</f>
        <v>1</v>
      </c>
      <c r="D475" s="175" t="e">
        <f aca="false">Y475*B475*C475</f>
        <v>#N/A</v>
      </c>
      <c r="E475" s="172" t="e">
        <f aca="false">D475*Z475</f>
        <v>#N/A</v>
      </c>
    </row>
    <row r="476" customFormat="false" ht="12.75" hidden="false" customHeight="false" outlineLevel="0" collapsed="false">
      <c r="A476" s="172" t="e">
        <f aca="false">VLOOKUP(I476,DDEPM_USERS,2,FALSE())</f>
        <v>#N/A</v>
      </c>
      <c r="B476" s="173" t="e">
        <f aca="false">VLOOKUP(T476,DELIV_CONV,2,FALSE())</f>
        <v>#N/A</v>
      </c>
      <c r="C476" s="174" t="n">
        <f aca="false">S476-R476+1</f>
        <v>1</v>
      </c>
      <c r="D476" s="175" t="e">
        <f aca="false">Y476*B476*C476</f>
        <v>#N/A</v>
      </c>
      <c r="E476" s="172" t="e">
        <f aca="false">D476*Z476</f>
        <v>#N/A</v>
      </c>
    </row>
    <row r="477" customFormat="false" ht="12.75" hidden="false" customHeight="false" outlineLevel="0" collapsed="false">
      <c r="A477" s="172" t="e">
        <f aca="false">VLOOKUP(I477,DDEPM_USERS,2,FALSE())</f>
        <v>#N/A</v>
      </c>
      <c r="B477" s="173" t="e">
        <f aca="false">VLOOKUP(T477,DELIV_CONV,2,FALSE())</f>
        <v>#N/A</v>
      </c>
      <c r="C477" s="174" t="n">
        <f aca="false">S477-R477+1</f>
        <v>1</v>
      </c>
      <c r="D477" s="175" t="e">
        <f aca="false">Y477*B477*C477</f>
        <v>#N/A</v>
      </c>
      <c r="E477" s="172" t="e">
        <f aca="false">D477*Z477</f>
        <v>#N/A</v>
      </c>
    </row>
    <row r="478" customFormat="false" ht="12.75" hidden="false" customHeight="false" outlineLevel="0" collapsed="false">
      <c r="A478" s="172" t="e">
        <f aca="false">VLOOKUP(I478,DDEPM_USERS,2,FALSE())</f>
        <v>#N/A</v>
      </c>
      <c r="B478" s="173" t="e">
        <f aca="false">VLOOKUP(T478,DELIV_CONV,2,FALSE())</f>
        <v>#N/A</v>
      </c>
      <c r="C478" s="174" t="n">
        <f aca="false">S478-R478+1</f>
        <v>1</v>
      </c>
      <c r="D478" s="175" t="e">
        <f aca="false">Y478*B478*C478</f>
        <v>#N/A</v>
      </c>
      <c r="E478" s="172" t="e">
        <f aca="false">D478*Z478</f>
        <v>#N/A</v>
      </c>
    </row>
    <row r="479" customFormat="false" ht="12.75" hidden="false" customHeight="false" outlineLevel="0" collapsed="false">
      <c r="A479" s="172" t="e">
        <f aca="false">VLOOKUP(I479,DDEPM_USERS,2,FALSE())</f>
        <v>#N/A</v>
      </c>
      <c r="B479" s="173" t="e">
        <f aca="false">VLOOKUP(T479,DELIV_CONV,2,FALSE())</f>
        <v>#N/A</v>
      </c>
      <c r="C479" s="174" t="n">
        <f aca="false">S479-R479+1</f>
        <v>1</v>
      </c>
      <c r="D479" s="175" t="e">
        <f aca="false">Y479*B479*C479</f>
        <v>#N/A</v>
      </c>
      <c r="E479" s="172" t="e">
        <f aca="false">D479*Z479</f>
        <v>#N/A</v>
      </c>
    </row>
    <row r="480" customFormat="false" ht="12.75" hidden="false" customHeight="false" outlineLevel="0" collapsed="false">
      <c r="A480" s="172" t="e">
        <f aca="false">VLOOKUP(I480,DDEPM_USERS,2,FALSE())</f>
        <v>#N/A</v>
      </c>
      <c r="B480" s="173" t="e">
        <f aca="false">VLOOKUP(T480,DELIV_CONV,2,FALSE())</f>
        <v>#N/A</v>
      </c>
      <c r="C480" s="174" t="n">
        <f aca="false">S480-R480+1</f>
        <v>1</v>
      </c>
      <c r="D480" s="175" t="e">
        <f aca="false">Y480*B480*C480</f>
        <v>#N/A</v>
      </c>
      <c r="E480" s="172" t="e">
        <f aca="false">D480*Z480</f>
        <v>#N/A</v>
      </c>
    </row>
    <row r="481" customFormat="false" ht="12.75" hidden="false" customHeight="false" outlineLevel="0" collapsed="false">
      <c r="A481" s="172" t="e">
        <f aca="false">VLOOKUP(I481,DDEPM_USERS,2,FALSE())</f>
        <v>#N/A</v>
      </c>
      <c r="B481" s="173" t="e">
        <f aca="false">VLOOKUP(T481,DELIV_CONV,2,FALSE())</f>
        <v>#N/A</v>
      </c>
      <c r="C481" s="174" t="n">
        <f aca="false">S481-R481+1</f>
        <v>1</v>
      </c>
      <c r="D481" s="175" t="e">
        <f aca="false">Y481*B481*C481</f>
        <v>#N/A</v>
      </c>
      <c r="E481" s="172" t="e">
        <f aca="false">D481*Z481</f>
        <v>#N/A</v>
      </c>
    </row>
    <row r="482" customFormat="false" ht="12.75" hidden="false" customHeight="false" outlineLevel="0" collapsed="false">
      <c r="A482" s="172" t="e">
        <f aca="false">VLOOKUP(I482,DDEPM_USERS,2,FALSE())</f>
        <v>#N/A</v>
      </c>
      <c r="B482" s="173" t="e">
        <f aca="false">VLOOKUP(T482,DELIV_CONV,2,FALSE())</f>
        <v>#N/A</v>
      </c>
      <c r="C482" s="174" t="n">
        <f aca="false">S482-R482+1</f>
        <v>1</v>
      </c>
      <c r="D482" s="175" t="e">
        <f aca="false">Y482*B482*C482</f>
        <v>#N/A</v>
      </c>
      <c r="E482" s="172" t="e">
        <f aca="false">D482*Z482</f>
        <v>#N/A</v>
      </c>
    </row>
    <row r="483" customFormat="false" ht="12.75" hidden="false" customHeight="false" outlineLevel="0" collapsed="false">
      <c r="A483" s="172" t="e">
        <f aca="false">VLOOKUP(I483,DDEPM_USERS,2,FALSE())</f>
        <v>#N/A</v>
      </c>
      <c r="B483" s="173" t="e">
        <f aca="false">VLOOKUP(T483,DELIV_CONV,2,FALSE())</f>
        <v>#N/A</v>
      </c>
      <c r="C483" s="174" t="n">
        <f aca="false">S483-R483+1</f>
        <v>1</v>
      </c>
      <c r="D483" s="175" t="e">
        <f aca="false">Y483*B483*C483</f>
        <v>#N/A</v>
      </c>
      <c r="E483" s="172" t="e">
        <f aca="false">D483*Z483</f>
        <v>#N/A</v>
      </c>
    </row>
    <row r="484" customFormat="false" ht="12.75" hidden="false" customHeight="false" outlineLevel="0" collapsed="false">
      <c r="A484" s="172" t="e">
        <f aca="false">VLOOKUP(I484,DDEPM_USERS,2,FALSE())</f>
        <v>#N/A</v>
      </c>
      <c r="B484" s="173" t="e">
        <f aca="false">VLOOKUP(T484,DELIV_CONV,2,FALSE())</f>
        <v>#N/A</v>
      </c>
      <c r="C484" s="174" t="n">
        <f aca="false">S484-R484+1</f>
        <v>1</v>
      </c>
      <c r="D484" s="175" t="e">
        <f aca="false">Y484*B484*C484</f>
        <v>#N/A</v>
      </c>
      <c r="E484" s="172" t="e">
        <f aca="false">D484*Z484</f>
        <v>#N/A</v>
      </c>
    </row>
    <row r="485" customFormat="false" ht="12.75" hidden="false" customHeight="false" outlineLevel="0" collapsed="false">
      <c r="A485" s="172" t="e">
        <f aca="false">VLOOKUP(I485,DDEPM_USERS,2,FALSE())</f>
        <v>#N/A</v>
      </c>
      <c r="B485" s="173" t="e">
        <f aca="false">VLOOKUP(T485,DELIV_CONV,2,FALSE())</f>
        <v>#N/A</v>
      </c>
      <c r="C485" s="174" t="n">
        <f aca="false">S485-R485+1</f>
        <v>1</v>
      </c>
      <c r="D485" s="175" t="e">
        <f aca="false">Y485*B485*C485</f>
        <v>#N/A</v>
      </c>
      <c r="E485" s="172" t="e">
        <f aca="false">D485*Z485</f>
        <v>#N/A</v>
      </c>
    </row>
    <row r="486" customFormat="false" ht="12.75" hidden="false" customHeight="false" outlineLevel="0" collapsed="false">
      <c r="A486" s="172" t="e">
        <f aca="false">VLOOKUP(I486,DDEPM_USERS,2,FALSE())</f>
        <v>#N/A</v>
      </c>
      <c r="B486" s="173" t="e">
        <f aca="false">VLOOKUP(T486,DELIV_CONV,2,FALSE())</f>
        <v>#N/A</v>
      </c>
      <c r="C486" s="174" t="n">
        <f aca="false">S486-R486+1</f>
        <v>1</v>
      </c>
      <c r="D486" s="175" t="e">
        <f aca="false">Y486*B486*C486</f>
        <v>#N/A</v>
      </c>
      <c r="E486" s="172" t="e">
        <f aca="false">D486*Z486</f>
        <v>#N/A</v>
      </c>
    </row>
    <row r="487" customFormat="false" ht="12.75" hidden="false" customHeight="false" outlineLevel="0" collapsed="false">
      <c r="A487" s="172" t="e">
        <f aca="false">VLOOKUP(I487,DDEPM_USERS,2,FALSE())</f>
        <v>#N/A</v>
      </c>
      <c r="B487" s="173" t="e">
        <f aca="false">VLOOKUP(T487,DELIV_CONV,2,FALSE())</f>
        <v>#N/A</v>
      </c>
      <c r="C487" s="174" t="n">
        <f aca="false">S487-R487+1</f>
        <v>1</v>
      </c>
      <c r="D487" s="175" t="e">
        <f aca="false">Y487*B487*C487</f>
        <v>#N/A</v>
      </c>
      <c r="E487" s="172" t="e">
        <f aca="false">D487*Z487</f>
        <v>#N/A</v>
      </c>
    </row>
    <row r="488" customFormat="false" ht="12.75" hidden="false" customHeight="false" outlineLevel="0" collapsed="false">
      <c r="A488" s="172" t="e">
        <f aca="false">VLOOKUP(I488,DDEPM_USERS,2,FALSE())</f>
        <v>#N/A</v>
      </c>
      <c r="B488" s="173" t="e">
        <f aca="false">VLOOKUP(T488,DELIV_CONV,2,FALSE())</f>
        <v>#N/A</v>
      </c>
      <c r="C488" s="174" t="n">
        <f aca="false">S488-R488+1</f>
        <v>1</v>
      </c>
      <c r="D488" s="175" t="e">
        <f aca="false">Y488*B488*C488</f>
        <v>#N/A</v>
      </c>
      <c r="E488" s="172" t="e">
        <f aca="false">D488*Z488</f>
        <v>#N/A</v>
      </c>
    </row>
    <row r="489" customFormat="false" ht="12.75" hidden="false" customHeight="false" outlineLevel="0" collapsed="false">
      <c r="A489" s="172" t="e">
        <f aca="false">VLOOKUP(I489,DDEPM_USERS,2,FALSE())</f>
        <v>#N/A</v>
      </c>
      <c r="B489" s="173" t="e">
        <f aca="false">VLOOKUP(T489,DELIV_CONV,2,FALSE())</f>
        <v>#N/A</v>
      </c>
      <c r="C489" s="174" t="n">
        <f aca="false">S489-R489+1</f>
        <v>1</v>
      </c>
      <c r="D489" s="175" t="e">
        <f aca="false">Y489*B489*C489</f>
        <v>#N/A</v>
      </c>
      <c r="E489" s="172" t="e">
        <f aca="false">D489*Z489</f>
        <v>#N/A</v>
      </c>
    </row>
    <row r="490" customFormat="false" ht="12.75" hidden="false" customHeight="false" outlineLevel="0" collapsed="false">
      <c r="A490" s="172" t="e">
        <f aca="false">VLOOKUP(I490,DDEPM_USERS,2,FALSE())</f>
        <v>#N/A</v>
      </c>
      <c r="B490" s="173" t="e">
        <f aca="false">VLOOKUP(T490,DELIV_CONV,2,FALSE())</f>
        <v>#N/A</v>
      </c>
      <c r="C490" s="174" t="n">
        <f aca="false">S490-R490+1</f>
        <v>1</v>
      </c>
      <c r="D490" s="175" t="e">
        <f aca="false">Y490*B490*C490</f>
        <v>#N/A</v>
      </c>
      <c r="E490" s="172" t="e">
        <f aca="false">D490*Z490</f>
        <v>#N/A</v>
      </c>
    </row>
    <row r="491" customFormat="false" ht="12.75" hidden="false" customHeight="false" outlineLevel="0" collapsed="false">
      <c r="A491" s="172" t="e">
        <f aca="false">VLOOKUP(I491,DDEPM_USERS,2,FALSE())</f>
        <v>#N/A</v>
      </c>
      <c r="B491" s="173" t="e">
        <f aca="false">VLOOKUP(T491,DELIV_CONV,2,FALSE())</f>
        <v>#N/A</v>
      </c>
      <c r="C491" s="174" t="n">
        <f aca="false">S491-R491+1</f>
        <v>1</v>
      </c>
      <c r="D491" s="175" t="e">
        <f aca="false">Y491*B491*C491</f>
        <v>#N/A</v>
      </c>
      <c r="E491" s="172" t="e">
        <f aca="false">D491*Z491</f>
        <v>#N/A</v>
      </c>
    </row>
    <row r="492" customFormat="false" ht="12.75" hidden="false" customHeight="false" outlineLevel="0" collapsed="false">
      <c r="A492" s="172" t="e">
        <f aca="false">VLOOKUP(I492,DDEPM_USERS,2,FALSE())</f>
        <v>#N/A</v>
      </c>
      <c r="B492" s="173" t="e">
        <f aca="false">VLOOKUP(T492,DELIV_CONV,2,FALSE())</f>
        <v>#N/A</v>
      </c>
      <c r="C492" s="174" t="n">
        <f aca="false">S492-R492+1</f>
        <v>1</v>
      </c>
      <c r="D492" s="175" t="e">
        <f aca="false">Y492*B492*C492</f>
        <v>#N/A</v>
      </c>
      <c r="E492" s="172" t="e">
        <f aca="false">D492*Z492</f>
        <v>#N/A</v>
      </c>
    </row>
    <row r="493" customFormat="false" ht="12.75" hidden="false" customHeight="false" outlineLevel="0" collapsed="false">
      <c r="A493" s="172" t="e">
        <f aca="false">VLOOKUP(I493,DDEPM_USERS,2,FALSE())</f>
        <v>#N/A</v>
      </c>
      <c r="B493" s="173" t="e">
        <f aca="false">VLOOKUP(T493,DELIV_CONV,2,FALSE())</f>
        <v>#N/A</v>
      </c>
      <c r="C493" s="174" t="n">
        <f aca="false">S493-R493+1</f>
        <v>1</v>
      </c>
      <c r="D493" s="175" t="e">
        <f aca="false">Y493*B493*C493</f>
        <v>#N/A</v>
      </c>
      <c r="E493" s="172" t="e">
        <f aca="false">D493*Z493</f>
        <v>#N/A</v>
      </c>
    </row>
    <row r="494" customFormat="false" ht="12.75" hidden="false" customHeight="false" outlineLevel="0" collapsed="false">
      <c r="A494" s="172" t="e">
        <f aca="false">VLOOKUP(I494,DDEPM_USERS,2,FALSE())</f>
        <v>#N/A</v>
      </c>
      <c r="B494" s="173" t="e">
        <f aca="false">VLOOKUP(T494,DELIV_CONV,2,FALSE())</f>
        <v>#N/A</v>
      </c>
      <c r="C494" s="174" t="n">
        <f aca="false">S494-R494+1</f>
        <v>1</v>
      </c>
      <c r="D494" s="175" t="e">
        <f aca="false">Y494*B494*C494</f>
        <v>#N/A</v>
      </c>
      <c r="E494" s="172" t="e">
        <f aca="false">D494*Z494</f>
        <v>#N/A</v>
      </c>
    </row>
    <row r="495" customFormat="false" ht="12.75" hidden="false" customHeight="false" outlineLevel="0" collapsed="false">
      <c r="A495" s="172" t="e">
        <f aca="false">VLOOKUP(I495,DDEPM_USERS,2,FALSE())</f>
        <v>#N/A</v>
      </c>
      <c r="B495" s="173" t="e">
        <f aca="false">VLOOKUP(T495,DELIV_CONV,2,FALSE())</f>
        <v>#N/A</v>
      </c>
      <c r="C495" s="174" t="n">
        <f aca="false">S495-R495+1</f>
        <v>1</v>
      </c>
      <c r="D495" s="175" t="e">
        <f aca="false">Y495*B495*C495</f>
        <v>#N/A</v>
      </c>
      <c r="E495" s="172" t="e">
        <f aca="false">D495*Z495</f>
        <v>#N/A</v>
      </c>
    </row>
    <row r="496" customFormat="false" ht="12.75" hidden="false" customHeight="false" outlineLevel="0" collapsed="false">
      <c r="A496" s="172" t="e">
        <f aca="false">VLOOKUP(I496,DDEPM_USERS,2,FALSE())</f>
        <v>#N/A</v>
      </c>
      <c r="B496" s="173" t="e">
        <f aca="false">VLOOKUP(T496,DELIV_CONV,2,FALSE())</f>
        <v>#N/A</v>
      </c>
      <c r="C496" s="174" t="n">
        <f aca="false">S496-R496+1</f>
        <v>1</v>
      </c>
      <c r="D496" s="175" t="e">
        <f aca="false">Y496*B496*C496</f>
        <v>#N/A</v>
      </c>
      <c r="E496" s="172" t="e">
        <f aca="false">D496*Z496</f>
        <v>#N/A</v>
      </c>
    </row>
    <row r="497" customFormat="false" ht="12.75" hidden="false" customHeight="false" outlineLevel="0" collapsed="false">
      <c r="A497" s="172" t="e">
        <f aca="false">VLOOKUP(I497,DDEPM_USERS,2,FALSE())</f>
        <v>#N/A</v>
      </c>
      <c r="B497" s="173" t="e">
        <f aca="false">VLOOKUP(T497,DELIV_CONV,2,FALSE())</f>
        <v>#N/A</v>
      </c>
      <c r="C497" s="174" t="n">
        <f aca="false">S497-R497+1</f>
        <v>1</v>
      </c>
      <c r="D497" s="175" t="e">
        <f aca="false">Y497*B497*C497</f>
        <v>#N/A</v>
      </c>
      <c r="E497" s="172" t="e">
        <f aca="false">D497*Z497</f>
        <v>#N/A</v>
      </c>
    </row>
    <row r="498" customFormat="false" ht="12.75" hidden="false" customHeight="false" outlineLevel="0" collapsed="false">
      <c r="A498" s="172" t="e">
        <f aca="false">VLOOKUP(I498,DDEPM_USERS,2,FALSE())</f>
        <v>#N/A</v>
      </c>
      <c r="B498" s="173" t="e">
        <f aca="false">VLOOKUP(T498,DELIV_CONV,2,FALSE())</f>
        <v>#N/A</v>
      </c>
      <c r="C498" s="174" t="n">
        <f aca="false">S498-R498+1</f>
        <v>1</v>
      </c>
      <c r="D498" s="175" t="e">
        <f aca="false">Y498*B498*C498</f>
        <v>#N/A</v>
      </c>
      <c r="E498" s="172" t="e">
        <f aca="false">D498*Z498</f>
        <v>#N/A</v>
      </c>
    </row>
    <row r="499" customFormat="false" ht="12.75" hidden="false" customHeight="false" outlineLevel="0" collapsed="false">
      <c r="A499" s="172" t="e">
        <f aca="false">VLOOKUP(I499,DDEPM_USERS,2,FALSE())</f>
        <v>#N/A</v>
      </c>
      <c r="B499" s="173" t="e">
        <f aca="false">VLOOKUP(T499,DELIV_CONV,2,FALSE())</f>
        <v>#N/A</v>
      </c>
      <c r="C499" s="174" t="n">
        <f aca="false">S499-R499+1</f>
        <v>1</v>
      </c>
      <c r="D499" s="175" t="e">
        <f aca="false">Y499*B499*C499</f>
        <v>#N/A</v>
      </c>
      <c r="E499" s="172" t="e">
        <f aca="false">D499*Z499</f>
        <v>#N/A</v>
      </c>
    </row>
    <row r="500" customFormat="false" ht="12.75" hidden="false" customHeight="false" outlineLevel="0" collapsed="false">
      <c r="A500" s="172" t="e">
        <f aca="false">VLOOKUP(I500,DDEPM_USERS,2,FALSE())</f>
        <v>#N/A</v>
      </c>
      <c r="B500" s="173" t="e">
        <f aca="false">VLOOKUP(T500,DELIV_CONV,2,FALSE())</f>
        <v>#N/A</v>
      </c>
      <c r="C500" s="174" t="n">
        <f aca="false">S500-R500+1</f>
        <v>1</v>
      </c>
      <c r="D500" s="175" t="e">
        <f aca="false">Y500*B500*C500</f>
        <v>#N/A</v>
      </c>
      <c r="E500" s="172" t="e">
        <f aca="false">D500*Z500</f>
        <v>#N/A</v>
      </c>
    </row>
  </sheetData>
  <mergeCells count="1">
    <mergeCell ref="AI1:AJ1"/>
  </mergeCells>
  <conditionalFormatting sqref="AK4:AK26">
    <cfRule type="cellIs" priority="2" operator="equal" aboveAverage="0" equalAverage="0" bottom="0" percent="0" rank="0" text="" dxfId="3">
      <formula>"New"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81" width="10.85"/>
    <col collapsed="false" customWidth="true" hidden="false" outlineLevel="0" max="3" min="3" style="181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447</v>
      </c>
      <c r="B1" s="2"/>
      <c r="C1" s="2"/>
    </row>
    <row r="2" customFormat="false" ht="12.75" hidden="false" customHeight="false" outlineLevel="0" collapsed="false">
      <c r="A2" s="139" t="s">
        <v>525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37007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62</v>
      </c>
      <c r="B6" s="122" t="n">
        <f aca="false">COUNTIF($F$9:$F$4997,A6)</f>
        <v>2</v>
      </c>
      <c r="C6" s="122" t="n">
        <f aca="false">SUMIF($F$9:$F$4998,A6,$C$9:$C$4998)</f>
        <v>50000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82" t="str">
        <f aca="false">IF(B6=0,"No Activity","")</f>
        <v/>
      </c>
    </row>
    <row r="9" customFormat="false" ht="13.5" hidden="false" customHeight="false" outlineLevel="0" collapsed="false">
      <c r="A9" s="183" t="s">
        <v>56</v>
      </c>
      <c r="B9" s="184" t="s">
        <v>526</v>
      </c>
      <c r="C9" s="183" t="s">
        <v>451</v>
      </c>
      <c r="D9" s="144" t="s">
        <v>452</v>
      </c>
      <c r="E9" s="144" t="s">
        <v>453</v>
      </c>
      <c r="F9" s="144" t="s">
        <v>55</v>
      </c>
      <c r="G9" s="144" t="s">
        <v>454</v>
      </c>
      <c r="H9" s="144" t="s">
        <v>455</v>
      </c>
      <c r="I9" s="144" t="s">
        <v>456</v>
      </c>
      <c r="J9" s="144" t="s">
        <v>457</v>
      </c>
      <c r="K9" s="144" t="s">
        <v>458</v>
      </c>
      <c r="L9" s="144" t="s">
        <v>459</v>
      </c>
      <c r="M9" s="144" t="s">
        <v>460</v>
      </c>
      <c r="N9" s="144" t="s">
        <v>461</v>
      </c>
      <c r="O9" s="144" t="s">
        <v>462</v>
      </c>
      <c r="P9" s="144" t="s">
        <v>463</v>
      </c>
      <c r="Q9" s="144" t="s">
        <v>464</v>
      </c>
      <c r="R9" s="144" t="s">
        <v>465</v>
      </c>
      <c r="S9" s="144" t="s">
        <v>466</v>
      </c>
      <c r="T9" s="144" t="s">
        <v>467</v>
      </c>
      <c r="U9" s="144" t="s">
        <v>468</v>
      </c>
      <c r="V9" s="144" t="s">
        <v>469</v>
      </c>
      <c r="W9" s="144" t="s">
        <v>470</v>
      </c>
      <c r="X9" s="144" t="s">
        <v>471</v>
      </c>
      <c r="Y9" s="144" t="s">
        <v>472</v>
      </c>
    </row>
    <row r="10" customFormat="false" ht="25.5" hidden="false" customHeight="false" outlineLevel="0" collapsed="false">
      <c r="A10" s="185" t="str">
        <f aca="false">VLOOKUP(G10,DDEGL_USERS,2,FALSE())</f>
        <v>Wade Hicks</v>
      </c>
      <c r="B10" s="185" t="n">
        <f aca="false">(YEAR(Q10)-YEAR(P10))*12+MONTH(Q10)-MONTH(P10)+1</f>
        <v>1</v>
      </c>
      <c r="C10" s="185" t="n">
        <f aca="false">B10*W10</f>
        <v>25000</v>
      </c>
      <c r="D10" s="147" t="s">
        <v>473</v>
      </c>
      <c r="E10" s="147" t="s">
        <v>527</v>
      </c>
      <c r="F10" s="147" t="s">
        <v>62</v>
      </c>
      <c r="G10" s="147" t="s">
        <v>528</v>
      </c>
      <c r="H10" s="147" t="s">
        <v>529</v>
      </c>
      <c r="I10" s="147" t="s">
        <v>530</v>
      </c>
      <c r="J10" s="147" t="s">
        <v>531</v>
      </c>
      <c r="K10" s="147" t="s">
        <v>532</v>
      </c>
      <c r="L10" s="147" t="s">
        <v>533</v>
      </c>
      <c r="M10" s="147" t="s">
        <v>534</v>
      </c>
      <c r="N10" s="147"/>
      <c r="O10" s="147" t="s">
        <v>535</v>
      </c>
      <c r="P10" s="148" t="n">
        <v>36982</v>
      </c>
      <c r="Q10" s="148" t="n">
        <v>37011</v>
      </c>
      <c r="R10" s="147"/>
      <c r="S10" s="147" t="s">
        <v>536</v>
      </c>
      <c r="T10" s="149" t="n">
        <v>37007</v>
      </c>
      <c r="U10" s="147" t="s">
        <v>537</v>
      </c>
      <c r="V10" s="147" t="s">
        <v>484</v>
      </c>
      <c r="W10" s="147" t="n">
        <v>25000</v>
      </c>
      <c r="X10" s="147" t="n">
        <v>0.665</v>
      </c>
      <c r="Y10" s="147" t="n">
        <v>26504</v>
      </c>
    </row>
    <row r="11" customFormat="false" ht="25.5" hidden="false" customHeight="false" outlineLevel="0" collapsed="false">
      <c r="A11" s="185" t="str">
        <f aca="false">VLOOKUP(G11,DDEGL_USERS,2,FALSE())</f>
        <v>Wade Hicks</v>
      </c>
      <c r="B11" s="185" t="n">
        <f aca="false">(YEAR(Q11)-YEAR(P11))*12+MONTH(Q11)-MONTH(P11)+1</f>
        <v>1</v>
      </c>
      <c r="C11" s="185" t="n">
        <f aca="false">B11*W11</f>
        <v>25000</v>
      </c>
      <c r="D11" s="150" t="s">
        <v>473</v>
      </c>
      <c r="E11" s="150" t="s">
        <v>527</v>
      </c>
      <c r="F11" s="150" t="s">
        <v>62</v>
      </c>
      <c r="G11" s="150" t="s">
        <v>528</v>
      </c>
      <c r="H11" s="150" t="s">
        <v>538</v>
      </c>
      <c r="I11" s="150" t="s">
        <v>539</v>
      </c>
      <c r="J11" s="150" t="s">
        <v>531</v>
      </c>
      <c r="K11" s="150" t="s">
        <v>532</v>
      </c>
      <c r="L11" s="150" t="s">
        <v>540</v>
      </c>
      <c r="M11" s="150" t="s">
        <v>534</v>
      </c>
      <c r="N11" s="150"/>
      <c r="O11" s="150" t="s">
        <v>535</v>
      </c>
      <c r="P11" s="151" t="n">
        <v>36982</v>
      </c>
      <c r="Q11" s="151" t="n">
        <v>37011</v>
      </c>
      <c r="R11" s="150"/>
      <c r="S11" s="150" t="s">
        <v>536</v>
      </c>
      <c r="T11" s="152" t="n">
        <v>37007</v>
      </c>
      <c r="U11" s="150" t="s">
        <v>541</v>
      </c>
      <c r="V11" s="150" t="s">
        <v>484</v>
      </c>
      <c r="W11" s="150" t="n">
        <v>25000</v>
      </c>
      <c r="X11" s="150" t="n">
        <v>0.54125</v>
      </c>
      <c r="Y11" s="150" t="n">
        <v>26572</v>
      </c>
    </row>
    <row r="12" customFormat="false" ht="12.75" hidden="false" customHeight="false" outlineLevel="0" collapsed="false">
      <c r="A12" s="185" t="e">
        <f aca="false">VLOOKUP(G12,DDEGL_USERS,2,FALSE())</f>
        <v>#N/A</v>
      </c>
      <c r="B12" s="185" t="n">
        <f aca="false">(YEAR(Q12)-YEAR(P12))*12+MONTH(Q12)-MONTH(P12)+1</f>
        <v>1</v>
      </c>
      <c r="C12" s="185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79"/>
      <c r="Q12" s="179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85" t="e">
        <f aca="false">VLOOKUP(G13,DDEGL_USERS,2,FALSE())</f>
        <v>#N/A</v>
      </c>
      <c r="B13" s="185" t="n">
        <f aca="false">(YEAR(Q13)-YEAR(P13))*12+MONTH(Q13)-MONTH(P13)+1</f>
        <v>1</v>
      </c>
      <c r="C13" s="185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80"/>
      <c r="Q13" s="180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85" t="e">
        <f aca="false">VLOOKUP(G14,DDEGL_USERS,2,FALSE())</f>
        <v>#N/A</v>
      </c>
      <c r="B14" s="185" t="n">
        <f aca="false">(YEAR(Q14)-YEAR(P14))*12+MONTH(Q14)-MONTH(P14)+1</f>
        <v>1</v>
      </c>
      <c r="C14" s="185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79"/>
      <c r="Q14" s="179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85" t="e">
        <f aca="false">VLOOKUP(G15,DDEGL_USERS,2,FALSE())</f>
        <v>#N/A</v>
      </c>
      <c r="B15" s="185" t="n">
        <f aca="false">(YEAR(Q15)-YEAR(P15))*12+MONTH(Q15)-MONTH(P15)+1</f>
        <v>1</v>
      </c>
      <c r="C15" s="185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80"/>
      <c r="Q15" s="180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85" t="e">
        <f aca="false">VLOOKUP(G16,DDEGL_USERS,2,FALSE())</f>
        <v>#N/A</v>
      </c>
      <c r="B16" s="185" t="n">
        <f aca="false">(YEAR(Q16)-YEAR(P16))*12+MONTH(Q16)-MONTH(P16)+1</f>
        <v>1</v>
      </c>
      <c r="C16" s="185" t="n">
        <f aca="false">B16*W16</f>
        <v>0</v>
      </c>
    </row>
    <row r="17" customFormat="false" ht="12.75" hidden="false" customHeight="false" outlineLevel="0" collapsed="false">
      <c r="A17" s="185" t="e">
        <f aca="false">VLOOKUP(G17,DDEGL_USERS,2,FALSE())</f>
        <v>#N/A</v>
      </c>
      <c r="B17" s="185" t="n">
        <f aca="false">(YEAR(Q17)-YEAR(P17))*12+MONTH(Q17)-MONTH(P17)+1</f>
        <v>1</v>
      </c>
      <c r="C17" s="185" t="n">
        <f aca="false">B17*W17</f>
        <v>0</v>
      </c>
    </row>
    <row r="18" customFormat="false" ht="12.75" hidden="false" customHeight="false" outlineLevel="0" collapsed="false">
      <c r="A18" s="185" t="e">
        <f aca="false">VLOOKUP(G18,DDEGL_USERS,2,FALSE())</f>
        <v>#N/A</v>
      </c>
      <c r="B18" s="185" t="n">
        <f aca="false">(YEAR(Q18)-YEAR(P18))*12+MONTH(Q18)-MONTH(P18)+1</f>
        <v>1</v>
      </c>
      <c r="C18" s="185" t="n">
        <f aca="false">B18*W18</f>
        <v>0</v>
      </c>
    </row>
    <row r="19" customFormat="false" ht="12.75" hidden="false" customHeight="false" outlineLevel="0" collapsed="false">
      <c r="A19" s="185" t="e">
        <f aca="false">VLOOKUP(G19,DDEGL_USERS,2,FALSE())</f>
        <v>#N/A</v>
      </c>
      <c r="B19" s="185" t="n">
        <f aca="false">(YEAR(Q19)-YEAR(P19))*12+MONTH(Q19)-MONTH(P19)+1</f>
        <v>1</v>
      </c>
      <c r="C19" s="185" t="n">
        <f aca="false">B19*W19</f>
        <v>0</v>
      </c>
    </row>
    <row r="20" customFormat="false" ht="12.75" hidden="false" customHeight="false" outlineLevel="0" collapsed="false">
      <c r="A20" s="185" t="e">
        <f aca="false">VLOOKUP(G20,DDEGL_USERS,2,FALSE())</f>
        <v>#N/A</v>
      </c>
      <c r="B20" s="185" t="n">
        <f aca="false">(YEAR(Q20)-YEAR(P20))*12+MONTH(Q20)-MONTH(P20)+1</f>
        <v>1</v>
      </c>
      <c r="C20" s="185" t="n">
        <f aca="false">B20*W20</f>
        <v>0</v>
      </c>
    </row>
    <row r="21" customFormat="false" ht="12.75" hidden="false" customHeight="false" outlineLevel="0" collapsed="false">
      <c r="A21" s="185" t="e">
        <f aca="false">VLOOKUP(G21,DDEGL_USERS,2,FALSE())</f>
        <v>#N/A</v>
      </c>
      <c r="B21" s="185" t="n">
        <f aca="false">(YEAR(Q21)-YEAR(P21))*12+MONTH(Q21)-MONTH(P21)+1</f>
        <v>1</v>
      </c>
      <c r="C21" s="185" t="n">
        <f aca="false">B21*W21</f>
        <v>0</v>
      </c>
    </row>
    <row r="22" customFormat="false" ht="12.75" hidden="false" customHeight="false" outlineLevel="0" collapsed="false">
      <c r="A22" s="185" t="e">
        <f aca="false">VLOOKUP(G22,DDEGL_USERS,2,FALSE())</f>
        <v>#N/A</v>
      </c>
      <c r="B22" s="185" t="n">
        <f aca="false">(YEAR(Q22)-YEAR(P22))*12+MONTH(Q22)-MONTH(P22)+1</f>
        <v>1</v>
      </c>
      <c r="C22" s="185" t="n">
        <f aca="false">B22*W22</f>
        <v>0</v>
      </c>
    </row>
    <row r="23" customFormat="false" ht="12.75" hidden="false" customHeight="false" outlineLevel="0" collapsed="false">
      <c r="A23" s="185" t="e">
        <f aca="false">VLOOKUP(G23,DDEGL_USERS,2,FALSE())</f>
        <v>#N/A</v>
      </c>
      <c r="B23" s="185" t="n">
        <f aca="false">(YEAR(Q23)-YEAR(P23))*12+MONTH(Q23)-MONTH(P23)+1</f>
        <v>1</v>
      </c>
      <c r="C23" s="185" t="n">
        <f aca="false">B23*W23</f>
        <v>0</v>
      </c>
    </row>
    <row r="24" customFormat="false" ht="12.75" hidden="false" customHeight="false" outlineLevel="0" collapsed="false">
      <c r="A24" s="185" t="e">
        <f aca="false">VLOOKUP(G24,DDEGL_USERS,2,FALSE())</f>
        <v>#N/A</v>
      </c>
      <c r="B24" s="185" t="n">
        <f aca="false">(YEAR(Q24)-YEAR(P24))*12+MONTH(Q24)-MONTH(P24)+1</f>
        <v>1</v>
      </c>
      <c r="C24" s="185" t="n">
        <f aca="false">B24*W24</f>
        <v>0</v>
      </c>
    </row>
    <row r="25" customFormat="false" ht="12.75" hidden="false" customHeight="false" outlineLevel="0" collapsed="false">
      <c r="A25" s="185" t="e">
        <f aca="false">VLOOKUP(G25,DDEGL_USERS,2,FALSE())</f>
        <v>#N/A</v>
      </c>
      <c r="B25" s="185" t="n">
        <f aca="false">(YEAR(Q25)-YEAR(P25))*12+MONTH(Q25)-MONTH(P25)+1</f>
        <v>1</v>
      </c>
      <c r="C25" s="185" t="n">
        <f aca="false">B25*W25</f>
        <v>0</v>
      </c>
    </row>
    <row r="26" customFormat="false" ht="12.75" hidden="false" customHeight="false" outlineLevel="0" collapsed="false">
      <c r="A26" s="185" t="e">
        <f aca="false">VLOOKUP(G26,DDEGL_USERS,2,FALSE())</f>
        <v>#N/A</v>
      </c>
      <c r="B26" s="185" t="n">
        <f aca="false">(YEAR(Q26)-YEAR(P26))*12+MONTH(Q26)-MONTH(P26)+1</f>
        <v>1</v>
      </c>
      <c r="C26" s="185" t="n">
        <f aca="false">B26*W26</f>
        <v>0</v>
      </c>
    </row>
    <row r="27" customFormat="false" ht="12.75" hidden="false" customHeight="false" outlineLevel="0" collapsed="false">
      <c r="A27" s="185" t="e">
        <f aca="false">VLOOKUP(G27,DDEGL_USERS,2,FALSE())</f>
        <v>#N/A</v>
      </c>
      <c r="B27" s="185" t="n">
        <f aca="false">(YEAR(Q27)-YEAR(P27))*12+MONTH(Q27)-MONTH(P27)+1</f>
        <v>1</v>
      </c>
      <c r="C27" s="185" t="n">
        <f aca="false">B27*W27</f>
        <v>0</v>
      </c>
    </row>
    <row r="28" customFormat="false" ht="12.75" hidden="false" customHeight="false" outlineLevel="0" collapsed="false">
      <c r="A28" s="185" t="e">
        <f aca="false">VLOOKUP(G28,DDEGL_USERS,2,FALSE())</f>
        <v>#N/A</v>
      </c>
      <c r="B28" s="185" t="n">
        <f aca="false">(YEAR(Q28)-YEAR(P28))*12+MONTH(Q28)-MONTH(P28)+1</f>
        <v>1</v>
      </c>
      <c r="C28" s="185" t="n">
        <f aca="false">B28*W28</f>
        <v>0</v>
      </c>
    </row>
    <row r="29" customFormat="false" ht="12.75" hidden="false" customHeight="false" outlineLevel="0" collapsed="false">
      <c r="A29" s="185" t="e">
        <f aca="false">VLOOKUP(G29,DDEGL_USERS,2,FALSE())</f>
        <v>#N/A</v>
      </c>
      <c r="B29" s="185" t="n">
        <f aca="false">(YEAR(Q29)-YEAR(P29))*12+MONTH(Q29)-MONTH(P29)+1</f>
        <v>1</v>
      </c>
      <c r="C29" s="185" t="n">
        <f aca="false">B29*W29</f>
        <v>0</v>
      </c>
    </row>
    <row r="30" customFormat="false" ht="12.75" hidden="false" customHeight="false" outlineLevel="0" collapsed="false">
      <c r="A30" s="185" t="e">
        <f aca="false">VLOOKUP(G30,DDEGL_USERS,2,FALSE())</f>
        <v>#N/A</v>
      </c>
      <c r="B30" s="185" t="n">
        <f aca="false">(YEAR(Q30)-YEAR(P30))*12+MONTH(Q30)-MONTH(P30)+1</f>
        <v>1</v>
      </c>
      <c r="C30" s="185" t="n">
        <f aca="false">B30*W30</f>
        <v>0</v>
      </c>
    </row>
    <row r="31" customFormat="false" ht="12.75" hidden="false" customHeight="false" outlineLevel="0" collapsed="false">
      <c r="A31" s="185" t="e">
        <f aca="false">VLOOKUP(G31,DDEGL_USERS,2,FALSE())</f>
        <v>#N/A</v>
      </c>
      <c r="B31" s="185" t="n">
        <f aca="false">(YEAR(Q31)-YEAR(P31))*12+MONTH(Q31)-MONTH(P31)+1</f>
        <v>1</v>
      </c>
      <c r="C31" s="185" t="n">
        <f aca="false">B31*W31</f>
        <v>0</v>
      </c>
    </row>
    <row r="32" customFormat="false" ht="12.75" hidden="false" customHeight="false" outlineLevel="0" collapsed="false">
      <c r="A32" s="185" t="e">
        <f aca="false">VLOOKUP(G32,DDEGL_USERS,2,FALSE())</f>
        <v>#N/A</v>
      </c>
      <c r="B32" s="185" t="n">
        <f aca="false">(YEAR(Q32)-YEAR(P32))*12+MONTH(Q32)-MONTH(P32)+1</f>
        <v>1</v>
      </c>
      <c r="C32" s="185" t="n">
        <f aca="false">B32*W32</f>
        <v>0</v>
      </c>
    </row>
    <row r="33" customFormat="false" ht="12.75" hidden="false" customHeight="false" outlineLevel="0" collapsed="false">
      <c r="A33" s="185" t="e">
        <f aca="false">VLOOKUP(G33,DDEGL_USERS,2,FALSE())</f>
        <v>#N/A</v>
      </c>
      <c r="B33" s="185" t="n">
        <f aca="false">(YEAR(Q33)-YEAR(P33))*12+MONTH(Q33)-MONTH(P33)+1</f>
        <v>1</v>
      </c>
      <c r="C33" s="185" t="n">
        <f aca="false">B33*W33</f>
        <v>0</v>
      </c>
    </row>
    <row r="34" customFormat="false" ht="12.75" hidden="false" customHeight="false" outlineLevel="0" collapsed="false">
      <c r="A34" s="185" t="e">
        <f aca="false">VLOOKUP(G34,DDEGL_USERS,2,FALSE())</f>
        <v>#N/A</v>
      </c>
      <c r="B34" s="185" t="n">
        <f aca="false">(YEAR(Q34)-YEAR(P34))*12+MONTH(Q34)-MONTH(P34)+1</f>
        <v>1</v>
      </c>
      <c r="C34" s="185" t="n">
        <f aca="false">B34*W34</f>
        <v>0</v>
      </c>
    </row>
    <row r="35" customFormat="false" ht="12.75" hidden="false" customHeight="false" outlineLevel="0" collapsed="false">
      <c r="A35" s="185" t="e">
        <f aca="false">VLOOKUP(G35,DDEGL_USERS,2,FALSE())</f>
        <v>#N/A</v>
      </c>
      <c r="B35" s="185" t="n">
        <f aca="false">(YEAR(Q35)-YEAR(P35))*12+MONTH(Q35)-MONTH(P35)+1</f>
        <v>1</v>
      </c>
      <c r="C35" s="185" t="n">
        <f aca="false">B35*W35</f>
        <v>0</v>
      </c>
    </row>
    <row r="36" customFormat="false" ht="12.75" hidden="false" customHeight="false" outlineLevel="0" collapsed="false">
      <c r="A36" s="185" t="e">
        <f aca="false">VLOOKUP(G36,DDEGL_USERS,2,FALSE())</f>
        <v>#N/A</v>
      </c>
      <c r="B36" s="185" t="n">
        <f aca="false">(YEAR(Q36)-YEAR(P36))*12+MONTH(Q36)-MONTH(P36)+1</f>
        <v>1</v>
      </c>
      <c r="C36" s="185" t="n">
        <f aca="false">B36*W36</f>
        <v>0</v>
      </c>
    </row>
    <row r="37" customFormat="false" ht="12.75" hidden="false" customHeight="false" outlineLevel="0" collapsed="false">
      <c r="A37" s="185" t="e">
        <f aca="false">VLOOKUP(G37,DDEGL_USERS,2,FALSE())</f>
        <v>#N/A</v>
      </c>
      <c r="B37" s="185" t="n">
        <f aca="false">(YEAR(Q37)-YEAR(P37))*12+MONTH(Q37)-MONTH(P37)+1</f>
        <v>1</v>
      </c>
      <c r="C37" s="185" t="n">
        <f aca="false">B37*W37</f>
        <v>0</v>
      </c>
    </row>
    <row r="38" customFormat="false" ht="12.75" hidden="false" customHeight="false" outlineLevel="0" collapsed="false">
      <c r="A38" s="185" t="e">
        <f aca="false">VLOOKUP(G38,DDEGL_USERS,2,FALSE())</f>
        <v>#N/A</v>
      </c>
      <c r="B38" s="185" t="n">
        <f aca="false">(YEAR(Q38)-YEAR(P38))*12+MONTH(Q38)-MONTH(P38)+1</f>
        <v>1</v>
      </c>
      <c r="C38" s="185" t="n">
        <f aca="false">B38*W38</f>
        <v>0</v>
      </c>
    </row>
    <row r="39" customFormat="false" ht="12.75" hidden="false" customHeight="false" outlineLevel="0" collapsed="false">
      <c r="A39" s="185" t="e">
        <f aca="false">VLOOKUP(G39,DDEGL_USERS,2,FALSE())</f>
        <v>#N/A</v>
      </c>
      <c r="B39" s="185" t="n">
        <f aca="false">(YEAR(Q39)-YEAR(P39))*12+MONTH(Q39)-MONTH(P39)+1</f>
        <v>1</v>
      </c>
      <c r="C39" s="185" t="n">
        <f aca="false">B39*W39</f>
        <v>0</v>
      </c>
    </row>
    <row r="40" customFormat="false" ht="12.75" hidden="false" customHeight="false" outlineLevel="0" collapsed="false">
      <c r="A40" s="185" t="e">
        <f aca="false">VLOOKUP(G40,DDEGL_USERS,2,FALSE())</f>
        <v>#N/A</v>
      </c>
      <c r="B40" s="185" t="n">
        <f aca="false">(YEAR(Q40)-YEAR(P40))*12+MONTH(Q40)-MONTH(P40)+1</f>
        <v>1</v>
      </c>
      <c r="C40" s="185" t="n">
        <f aca="false">B40*W40</f>
        <v>0</v>
      </c>
    </row>
    <row r="41" customFormat="false" ht="12.75" hidden="false" customHeight="false" outlineLevel="0" collapsed="false">
      <c r="A41" s="185" t="e">
        <f aca="false">VLOOKUP(G41,DDEGL_USERS,2,FALSE())</f>
        <v>#N/A</v>
      </c>
      <c r="B41" s="185" t="n">
        <f aca="false">(YEAR(Q41)-YEAR(P41))*12+MONTH(Q41)-MONTH(P41)+1</f>
        <v>1</v>
      </c>
      <c r="C41" s="185" t="n">
        <f aca="false">B41*W41</f>
        <v>0</v>
      </c>
    </row>
    <row r="42" customFormat="false" ht="12.75" hidden="false" customHeight="false" outlineLevel="0" collapsed="false">
      <c r="A42" s="185" t="e">
        <f aca="false">VLOOKUP(G42,DDEGL_USERS,2,FALSE())</f>
        <v>#N/A</v>
      </c>
      <c r="B42" s="185" t="n">
        <f aca="false">(YEAR(Q42)-YEAR(P42))*12+MONTH(Q42)-MONTH(P42)+1</f>
        <v>1</v>
      </c>
      <c r="C42" s="185" t="n">
        <f aca="false">B42*W42</f>
        <v>0</v>
      </c>
    </row>
    <row r="43" customFormat="false" ht="12.75" hidden="false" customHeight="false" outlineLevel="0" collapsed="false">
      <c r="A43" s="185" t="e">
        <f aca="false">VLOOKUP(G43,DDEGL_USERS,2,FALSE())</f>
        <v>#N/A</v>
      </c>
      <c r="B43" s="185" t="n">
        <f aca="false">(YEAR(Q43)-YEAR(P43))*12+MONTH(Q43)-MONTH(P43)+1</f>
        <v>1</v>
      </c>
      <c r="C43" s="185" t="n">
        <f aca="false">B43*W43</f>
        <v>0</v>
      </c>
    </row>
    <row r="44" customFormat="false" ht="12.75" hidden="false" customHeight="false" outlineLevel="0" collapsed="false">
      <c r="A44" s="185" t="e">
        <f aca="false">VLOOKUP(G44,DDEGL_USERS,2,FALSE())</f>
        <v>#N/A</v>
      </c>
      <c r="B44" s="185" t="n">
        <f aca="false">(YEAR(Q44)-YEAR(P44))*12+MONTH(Q44)-MONTH(P44)+1</f>
        <v>1</v>
      </c>
      <c r="C44" s="185" t="n">
        <f aca="false">B44*W44</f>
        <v>0</v>
      </c>
    </row>
    <row r="45" customFormat="false" ht="12.75" hidden="false" customHeight="false" outlineLevel="0" collapsed="false">
      <c r="A45" s="185" t="e">
        <f aca="false">VLOOKUP(G45,DDEGL_USERS,2,FALSE())</f>
        <v>#N/A</v>
      </c>
      <c r="B45" s="185" t="n">
        <f aca="false">(YEAR(Q45)-YEAR(P45))*12+MONTH(Q45)-MONTH(P45)+1</f>
        <v>1</v>
      </c>
      <c r="C45" s="185" t="n">
        <f aca="false">B45*W45</f>
        <v>0</v>
      </c>
    </row>
    <row r="46" customFormat="false" ht="12.75" hidden="false" customHeight="false" outlineLevel="0" collapsed="false">
      <c r="A46" s="185" t="e">
        <f aca="false">VLOOKUP(G46,DDEGL_USERS,2,FALSE())</f>
        <v>#N/A</v>
      </c>
      <c r="B46" s="185" t="n">
        <f aca="false">(YEAR(Q46)-YEAR(P46))*12+MONTH(Q46)-MONTH(P46)+1</f>
        <v>1</v>
      </c>
      <c r="C46" s="185" t="n">
        <f aca="false">B46*W46</f>
        <v>0</v>
      </c>
    </row>
    <row r="47" customFormat="false" ht="12.75" hidden="false" customHeight="false" outlineLevel="0" collapsed="false">
      <c r="A47" s="185" t="e">
        <f aca="false">VLOOKUP(G47,DDEGL_USERS,2,FALSE())</f>
        <v>#N/A</v>
      </c>
      <c r="B47" s="185" t="n">
        <f aca="false">(YEAR(Q47)-YEAR(P47))*12+MONTH(Q47)-MONTH(P47)+1</f>
        <v>1</v>
      </c>
      <c r="C47" s="185" t="n">
        <f aca="false">B47*W47</f>
        <v>0</v>
      </c>
    </row>
    <row r="48" customFormat="false" ht="12.75" hidden="false" customHeight="false" outlineLevel="0" collapsed="false">
      <c r="A48" s="185" t="e">
        <f aca="false">VLOOKUP(G48,DDEGL_USERS,2,FALSE())</f>
        <v>#N/A</v>
      </c>
      <c r="B48" s="185" t="n">
        <f aca="false">(YEAR(Q48)-YEAR(P48))*12+MONTH(Q48)-MONTH(P48)+1</f>
        <v>1</v>
      </c>
      <c r="C48" s="185" t="n">
        <f aca="false">B48*W48</f>
        <v>0</v>
      </c>
    </row>
    <row r="49" customFormat="false" ht="12.75" hidden="false" customHeight="false" outlineLevel="0" collapsed="false">
      <c r="A49" s="185" t="e">
        <f aca="false">VLOOKUP(G49,DDEGL_USERS,2,FALSE())</f>
        <v>#N/A</v>
      </c>
      <c r="B49" s="185" t="n">
        <f aca="false">(YEAR(Q49)-YEAR(P49))*12+MONTH(Q49)-MONTH(P49)+1</f>
        <v>1</v>
      </c>
      <c r="C49" s="185" t="n">
        <f aca="false">B49*W49</f>
        <v>0</v>
      </c>
    </row>
    <row r="50" customFormat="false" ht="12.75" hidden="false" customHeight="false" outlineLevel="0" collapsed="false">
      <c r="A50" s="185" t="e">
        <f aca="false">VLOOKUP(G50,DDEGL_USERS,2,FALSE())</f>
        <v>#N/A</v>
      </c>
      <c r="B50" s="185" t="n">
        <f aca="false">(YEAR(Q50)-YEAR(P50))*12+MONTH(Q50)-MONTH(P50)+1</f>
        <v>1</v>
      </c>
      <c r="C50" s="185" t="n">
        <f aca="false">B50*W50</f>
        <v>0</v>
      </c>
    </row>
    <row r="51" customFormat="false" ht="12.75" hidden="false" customHeight="false" outlineLevel="0" collapsed="false">
      <c r="A51" s="185" t="e">
        <f aca="false">VLOOKUP(G51,DDEGL_USERS,2,FALSE())</f>
        <v>#N/A</v>
      </c>
      <c r="B51" s="185" t="n">
        <f aca="false">(YEAR(Q51)-YEAR(P51))*12+MONTH(Q51)-MONTH(P51)+1</f>
        <v>1</v>
      </c>
      <c r="C51" s="185" t="n">
        <f aca="false">B51*W51</f>
        <v>0</v>
      </c>
    </row>
    <row r="52" customFormat="false" ht="12.75" hidden="false" customHeight="false" outlineLevel="0" collapsed="false">
      <c r="A52" s="185" t="e">
        <f aca="false">VLOOKUP(G52,DDEGL_USERS,2,FALSE())</f>
        <v>#N/A</v>
      </c>
      <c r="B52" s="185" t="n">
        <f aca="false">(YEAR(Q52)-YEAR(P52))*12+MONTH(Q52)-MONTH(P52)+1</f>
        <v>1</v>
      </c>
      <c r="C52" s="185" t="n">
        <f aca="false">B52*W52</f>
        <v>0</v>
      </c>
    </row>
    <row r="53" customFormat="false" ht="12.75" hidden="false" customHeight="false" outlineLevel="0" collapsed="false">
      <c r="A53" s="185" t="e">
        <f aca="false">VLOOKUP(G53,DDEGL_USERS,2,FALSE())</f>
        <v>#N/A</v>
      </c>
      <c r="B53" s="185" t="n">
        <f aca="false">(YEAR(Q53)-YEAR(P53))*12+MONTH(Q53)-MONTH(P53)+1</f>
        <v>1</v>
      </c>
      <c r="C53" s="185" t="n">
        <f aca="false">B53*W53</f>
        <v>0</v>
      </c>
    </row>
    <row r="54" customFormat="false" ht="12.75" hidden="false" customHeight="false" outlineLevel="0" collapsed="false">
      <c r="A54" s="185" t="e">
        <f aca="false">VLOOKUP(G54,DDEGL_USERS,2,FALSE())</f>
        <v>#N/A</v>
      </c>
      <c r="B54" s="185" t="n">
        <f aca="false">(YEAR(Q54)-YEAR(P54))*12+MONTH(Q54)-MONTH(P54)+1</f>
        <v>1</v>
      </c>
      <c r="C54" s="185" t="n">
        <f aca="false">B54*W54</f>
        <v>0</v>
      </c>
    </row>
    <row r="55" customFormat="false" ht="12.75" hidden="false" customHeight="false" outlineLevel="0" collapsed="false">
      <c r="A55" s="185" t="e">
        <f aca="false">VLOOKUP(G55,DDEGL_USERS,2,FALSE())</f>
        <v>#N/A</v>
      </c>
      <c r="B55" s="185" t="n">
        <f aca="false">(YEAR(Q55)-YEAR(P55))*12+MONTH(Q55)-MONTH(P55)+1</f>
        <v>1</v>
      </c>
      <c r="C55" s="185" t="n">
        <f aca="false">B55*W55</f>
        <v>0</v>
      </c>
    </row>
    <row r="56" customFormat="false" ht="12.75" hidden="false" customHeight="false" outlineLevel="0" collapsed="false">
      <c r="A56" s="185" t="e">
        <f aca="false">VLOOKUP(G56,DDEGL_USERS,2,FALSE())</f>
        <v>#N/A</v>
      </c>
      <c r="B56" s="185" t="n">
        <f aca="false">(YEAR(Q56)-YEAR(P56))*12+MONTH(Q56)-MONTH(P56)+1</f>
        <v>1</v>
      </c>
      <c r="C56" s="185" t="n">
        <f aca="false">B56*W56</f>
        <v>0</v>
      </c>
    </row>
    <row r="57" customFormat="false" ht="12.75" hidden="false" customHeight="false" outlineLevel="0" collapsed="false">
      <c r="A57" s="185" t="e">
        <f aca="false">VLOOKUP(G57,DDEGL_USERS,2,FALSE())</f>
        <v>#N/A</v>
      </c>
      <c r="B57" s="185" t="n">
        <f aca="false">(YEAR(Q57)-YEAR(P57))*12+MONTH(Q57)-MONTH(P57)+1</f>
        <v>1</v>
      </c>
      <c r="C57" s="185" t="n">
        <f aca="false">B57*W57</f>
        <v>0</v>
      </c>
    </row>
    <row r="58" customFormat="false" ht="12.75" hidden="false" customHeight="false" outlineLevel="0" collapsed="false">
      <c r="A58" s="185" t="e">
        <f aca="false">VLOOKUP(G58,DDEGL_USERS,2,FALSE())</f>
        <v>#N/A</v>
      </c>
      <c r="B58" s="185" t="n">
        <f aca="false">(YEAR(Q58)-YEAR(P58))*12+MONTH(Q58)-MONTH(P58)+1</f>
        <v>1</v>
      </c>
      <c r="C58" s="185" t="n">
        <f aca="false">B58*W58</f>
        <v>0</v>
      </c>
    </row>
    <row r="59" customFormat="false" ht="12.75" hidden="false" customHeight="false" outlineLevel="0" collapsed="false">
      <c r="A59" s="185" t="e">
        <f aca="false">VLOOKUP(G59,DDEGL_USERS,2,FALSE())</f>
        <v>#N/A</v>
      </c>
      <c r="B59" s="185" t="n">
        <f aca="false">(YEAR(Q59)-YEAR(P59))*12+MONTH(Q59)-MONTH(P59)+1</f>
        <v>1</v>
      </c>
      <c r="C59" s="185" t="n">
        <f aca="false">B59*W59</f>
        <v>0</v>
      </c>
    </row>
    <row r="60" customFormat="false" ht="12.75" hidden="false" customHeight="false" outlineLevel="0" collapsed="false">
      <c r="A60" s="185" t="e">
        <f aca="false">VLOOKUP(G60,DDEGL_USERS,2,FALSE())</f>
        <v>#N/A</v>
      </c>
      <c r="B60" s="185" t="n">
        <f aca="false">(YEAR(Q60)-YEAR(P60))*12+MONTH(Q60)-MONTH(P60)+1</f>
        <v>1</v>
      </c>
      <c r="C60" s="185" t="n">
        <f aca="false">B60*W60</f>
        <v>0</v>
      </c>
    </row>
    <row r="61" customFormat="false" ht="12.75" hidden="false" customHeight="false" outlineLevel="0" collapsed="false">
      <c r="A61" s="185" t="e">
        <f aca="false">VLOOKUP(G61,DDEGL_USERS,2,FALSE())</f>
        <v>#N/A</v>
      </c>
      <c r="B61" s="185" t="n">
        <f aca="false">(YEAR(Q61)-YEAR(P61))*12+MONTH(Q61)-MONTH(P61)+1</f>
        <v>1</v>
      </c>
      <c r="C61" s="185" t="n">
        <f aca="false">B61*W61</f>
        <v>0</v>
      </c>
    </row>
    <row r="62" customFormat="false" ht="12.75" hidden="false" customHeight="false" outlineLevel="0" collapsed="false">
      <c r="A62" s="185" t="e">
        <f aca="false">VLOOKUP(G62,DDEGL_USERS,2,FALSE())</f>
        <v>#N/A</v>
      </c>
      <c r="B62" s="185" t="n">
        <f aca="false">(YEAR(Q62)-YEAR(P62))*12+MONTH(Q62)-MONTH(P62)+1</f>
        <v>1</v>
      </c>
      <c r="C62" s="185" t="n">
        <f aca="false">B62*W62</f>
        <v>0</v>
      </c>
    </row>
    <row r="63" customFormat="false" ht="12.75" hidden="false" customHeight="false" outlineLevel="0" collapsed="false">
      <c r="A63" s="185" t="e">
        <f aca="false">VLOOKUP(G63,DDEGL_USERS,2,FALSE())</f>
        <v>#N/A</v>
      </c>
      <c r="B63" s="185" t="n">
        <f aca="false">(YEAR(Q63)-YEAR(P63))*12+MONTH(Q63)-MONTH(P63)+1</f>
        <v>1</v>
      </c>
      <c r="C63" s="185" t="n">
        <f aca="false">B63*W63</f>
        <v>0</v>
      </c>
    </row>
    <row r="64" customFormat="false" ht="12.75" hidden="false" customHeight="false" outlineLevel="0" collapsed="false">
      <c r="A64" s="185" t="e">
        <f aca="false">VLOOKUP(G64,DDEGL_USERS,2,FALSE())</f>
        <v>#N/A</v>
      </c>
      <c r="B64" s="185" t="n">
        <f aca="false">(YEAR(Q64)-YEAR(P64))*12+MONTH(Q64)-MONTH(P64)+1</f>
        <v>1</v>
      </c>
      <c r="C64" s="185" t="n">
        <f aca="false">B64*W64</f>
        <v>0</v>
      </c>
    </row>
    <row r="65" customFormat="false" ht="12.75" hidden="false" customHeight="false" outlineLevel="0" collapsed="false">
      <c r="A65" s="185" t="e">
        <f aca="false">VLOOKUP(G65,DDEGL_USERS,2,FALSE())</f>
        <v>#N/A</v>
      </c>
      <c r="B65" s="185" t="n">
        <f aca="false">(YEAR(Q65)-YEAR(P65))*12+MONTH(Q65)-MONTH(P65)+1</f>
        <v>1</v>
      </c>
      <c r="C65" s="185" t="n">
        <f aca="false">B65*W65</f>
        <v>0</v>
      </c>
    </row>
    <row r="66" customFormat="false" ht="12.75" hidden="false" customHeight="false" outlineLevel="0" collapsed="false">
      <c r="A66" s="185" t="e">
        <f aca="false">VLOOKUP(G66,DDEGL_USERS,2,FALSE())</f>
        <v>#N/A</v>
      </c>
      <c r="B66" s="185" t="n">
        <f aca="false">(YEAR(Q66)-YEAR(P66))*12+MONTH(Q66)-MONTH(P66)+1</f>
        <v>1</v>
      </c>
      <c r="C66" s="185" t="n">
        <f aca="false">B66*W66</f>
        <v>0</v>
      </c>
    </row>
    <row r="67" customFormat="false" ht="12.75" hidden="false" customHeight="false" outlineLevel="0" collapsed="false">
      <c r="A67" s="185" t="e">
        <f aca="false">VLOOKUP(G67,DDEGL_USERS,2,FALSE())</f>
        <v>#N/A</v>
      </c>
      <c r="B67" s="185" t="n">
        <f aca="false">(YEAR(Q67)-YEAR(P67))*12+MONTH(Q67)-MONTH(P67)+1</f>
        <v>1</v>
      </c>
      <c r="C67" s="185" t="n">
        <f aca="false">B67*W67</f>
        <v>0</v>
      </c>
    </row>
    <row r="68" customFormat="false" ht="12.75" hidden="false" customHeight="false" outlineLevel="0" collapsed="false">
      <c r="A68" s="185" t="e">
        <f aca="false">VLOOKUP(G68,DDEGL_USERS,2,FALSE())</f>
        <v>#N/A</v>
      </c>
      <c r="B68" s="185" t="n">
        <f aca="false">(YEAR(Q68)-YEAR(P68))*12+MONTH(Q68)-MONTH(P68)+1</f>
        <v>1</v>
      </c>
      <c r="C68" s="185" t="n">
        <f aca="false">B68*W68</f>
        <v>0</v>
      </c>
    </row>
    <row r="69" customFormat="false" ht="12.75" hidden="false" customHeight="false" outlineLevel="0" collapsed="false">
      <c r="A69" s="185" t="e">
        <f aca="false">VLOOKUP(G69,DDEGL_USERS,2,FALSE())</f>
        <v>#N/A</v>
      </c>
      <c r="B69" s="185" t="n">
        <f aca="false">(YEAR(Q69)-YEAR(P69))*12+MONTH(Q69)-MONTH(P69)+1</f>
        <v>1</v>
      </c>
      <c r="C69" s="185" t="n">
        <f aca="false">B69*W69</f>
        <v>0</v>
      </c>
    </row>
    <row r="70" customFormat="false" ht="12.75" hidden="false" customHeight="false" outlineLevel="0" collapsed="false">
      <c r="A70" s="185" t="e">
        <f aca="false">VLOOKUP(G70,DDEGL_USERS,2,FALSE())</f>
        <v>#N/A</v>
      </c>
      <c r="B70" s="185" t="n">
        <f aca="false">(YEAR(Q70)-YEAR(P70))*12+MONTH(Q70)-MONTH(P70)+1</f>
        <v>1</v>
      </c>
      <c r="C70" s="185" t="n">
        <f aca="false">B70*W70</f>
        <v>0</v>
      </c>
    </row>
    <row r="71" customFormat="false" ht="12.75" hidden="false" customHeight="false" outlineLevel="0" collapsed="false">
      <c r="A71" s="185" t="e">
        <f aca="false">VLOOKUP(G71,DDEGL_USERS,2,FALSE())</f>
        <v>#N/A</v>
      </c>
      <c r="B71" s="185" t="n">
        <f aca="false">(YEAR(Q71)-YEAR(P71))*12+MONTH(Q71)-MONTH(P71)+1</f>
        <v>1</v>
      </c>
      <c r="C71" s="185" t="n">
        <f aca="false">B71*W71</f>
        <v>0</v>
      </c>
    </row>
    <row r="72" customFormat="false" ht="12.75" hidden="false" customHeight="false" outlineLevel="0" collapsed="false">
      <c r="A72" s="185" t="e">
        <f aca="false">VLOOKUP(G72,DDEGL_USERS,2,FALSE())</f>
        <v>#N/A</v>
      </c>
      <c r="B72" s="185" t="n">
        <f aca="false">(YEAR(Q72)-YEAR(P72))*12+MONTH(Q72)-MONTH(P72)+1</f>
        <v>1</v>
      </c>
      <c r="C72" s="185" t="n">
        <f aca="false">B72*W72</f>
        <v>0</v>
      </c>
    </row>
    <row r="73" customFormat="false" ht="12.75" hidden="false" customHeight="false" outlineLevel="0" collapsed="false">
      <c r="A73" s="185" t="e">
        <f aca="false">VLOOKUP(G73,DDEGL_USERS,2,FALSE())</f>
        <v>#N/A</v>
      </c>
      <c r="B73" s="185" t="n">
        <f aca="false">(YEAR(Q73)-YEAR(P73))*12+MONTH(Q73)-MONTH(P73)+1</f>
        <v>1</v>
      </c>
      <c r="C73" s="185" t="n">
        <f aca="false">B73*W73</f>
        <v>0</v>
      </c>
    </row>
    <row r="74" customFormat="false" ht="12.75" hidden="false" customHeight="false" outlineLevel="0" collapsed="false">
      <c r="A74" s="185" t="e">
        <f aca="false">VLOOKUP(G74,DDEGL_USERS,2,FALSE())</f>
        <v>#N/A</v>
      </c>
      <c r="B74" s="185" t="n">
        <f aca="false">(YEAR(Q74)-YEAR(P74))*12+MONTH(Q74)-MONTH(P74)+1</f>
        <v>1</v>
      </c>
      <c r="C74" s="185" t="n">
        <f aca="false">B74*W74</f>
        <v>0</v>
      </c>
    </row>
    <row r="75" customFormat="false" ht="12.75" hidden="false" customHeight="false" outlineLevel="0" collapsed="false">
      <c r="A75" s="185" t="e">
        <f aca="false">VLOOKUP(G75,DDEGL_USERS,2,FALSE())</f>
        <v>#N/A</v>
      </c>
      <c r="B75" s="185" t="n">
        <f aca="false">(YEAR(Q75)-YEAR(P75))*12+MONTH(Q75)-MONTH(P75)+1</f>
        <v>1</v>
      </c>
      <c r="C75" s="185" t="n">
        <f aca="false">B75*W75</f>
        <v>0</v>
      </c>
    </row>
    <row r="76" customFormat="false" ht="12.75" hidden="false" customHeight="false" outlineLevel="0" collapsed="false">
      <c r="A76" s="185" t="e">
        <f aca="false">VLOOKUP(G76,DDEGL_USERS,2,FALSE())</f>
        <v>#N/A</v>
      </c>
      <c r="B76" s="185" t="n">
        <f aca="false">(YEAR(Q76)-YEAR(P76))*12+MONTH(Q76)-MONTH(P76)+1</f>
        <v>1</v>
      </c>
      <c r="C76" s="185" t="n">
        <f aca="false">B76*W76</f>
        <v>0</v>
      </c>
    </row>
    <row r="77" customFormat="false" ht="12.75" hidden="false" customHeight="false" outlineLevel="0" collapsed="false">
      <c r="A77" s="185" t="e">
        <f aca="false">VLOOKUP(G77,DDEGL_USERS,2,FALSE())</f>
        <v>#N/A</v>
      </c>
      <c r="B77" s="185" t="n">
        <f aca="false">(YEAR(Q77)-YEAR(P77))*12+MONTH(Q77)-MONTH(P77)+1</f>
        <v>1</v>
      </c>
      <c r="C77" s="185" t="n">
        <f aca="false">B77*W77</f>
        <v>0</v>
      </c>
    </row>
    <row r="78" customFormat="false" ht="12.75" hidden="false" customHeight="false" outlineLevel="0" collapsed="false">
      <c r="A78" s="185" t="e">
        <f aca="false">VLOOKUP(G78,DDEGL_USERS,2,FALSE())</f>
        <v>#N/A</v>
      </c>
      <c r="B78" s="185" t="n">
        <f aca="false">(YEAR(Q78)-YEAR(P78))*12+MONTH(Q78)-MONTH(P78)+1</f>
        <v>1</v>
      </c>
      <c r="C78" s="185" t="n">
        <f aca="false">B78*W78</f>
        <v>0</v>
      </c>
    </row>
    <row r="79" customFormat="false" ht="12.75" hidden="false" customHeight="false" outlineLevel="0" collapsed="false">
      <c r="A79" s="185" t="e">
        <f aca="false">VLOOKUP(G79,DDEGL_USERS,2,FALSE())</f>
        <v>#N/A</v>
      </c>
      <c r="B79" s="185" t="n">
        <f aca="false">(YEAR(Q79)-YEAR(P79))*12+MONTH(Q79)-MONTH(P79)+1</f>
        <v>1</v>
      </c>
      <c r="C79" s="185" t="n">
        <f aca="false">B79*W79</f>
        <v>0</v>
      </c>
    </row>
    <row r="80" customFormat="false" ht="12.75" hidden="false" customHeight="false" outlineLevel="0" collapsed="false">
      <c r="A80" s="185" t="e">
        <f aca="false">VLOOKUP(G80,DDEGL_USERS,2,FALSE())</f>
        <v>#N/A</v>
      </c>
      <c r="B80" s="185" t="n">
        <f aca="false">(YEAR(Q80)-YEAR(P80))*12+MONTH(Q80)-MONTH(P80)+1</f>
        <v>1</v>
      </c>
      <c r="C80" s="185" t="n">
        <f aca="false">B80*W80</f>
        <v>0</v>
      </c>
    </row>
    <row r="81" customFormat="false" ht="12.75" hidden="false" customHeight="false" outlineLevel="0" collapsed="false">
      <c r="A81" s="185" t="e">
        <f aca="false">VLOOKUP(G81,DDEGL_USERS,2,FALSE())</f>
        <v>#N/A</v>
      </c>
      <c r="B81" s="185" t="n">
        <f aca="false">(YEAR(Q81)-YEAR(P81))*12+MONTH(Q81)-MONTH(P81)+1</f>
        <v>1</v>
      </c>
      <c r="C81" s="185" t="n">
        <f aca="false">B81*W81</f>
        <v>0</v>
      </c>
    </row>
    <row r="82" customFormat="false" ht="12.75" hidden="false" customHeight="false" outlineLevel="0" collapsed="false">
      <c r="A82" s="185" t="e">
        <f aca="false">VLOOKUP(G82,DDEGL_USERS,2,FALSE())</f>
        <v>#N/A</v>
      </c>
      <c r="B82" s="185" t="n">
        <f aca="false">(YEAR(Q82)-YEAR(P82))*12+MONTH(Q82)-MONTH(P82)+1</f>
        <v>1</v>
      </c>
      <c r="C82" s="185" t="n">
        <f aca="false">B82*W82</f>
        <v>0</v>
      </c>
    </row>
    <row r="83" customFormat="false" ht="12.75" hidden="false" customHeight="false" outlineLevel="0" collapsed="false">
      <c r="A83" s="185" t="e">
        <f aca="false">VLOOKUP(G83,DDEGL_USERS,2,FALSE())</f>
        <v>#N/A</v>
      </c>
      <c r="B83" s="185" t="n">
        <f aca="false">(YEAR(Q83)-YEAR(P83))*12+MONTH(Q83)-MONTH(P83)+1</f>
        <v>1</v>
      </c>
      <c r="C83" s="185" t="n">
        <f aca="false">B83*W83</f>
        <v>0</v>
      </c>
    </row>
    <row r="84" customFormat="false" ht="12.75" hidden="false" customHeight="false" outlineLevel="0" collapsed="false">
      <c r="A84" s="185" t="e">
        <f aca="false">VLOOKUP(G84,DDEGL_USERS,2,FALSE())</f>
        <v>#N/A</v>
      </c>
      <c r="B84" s="185" t="n">
        <f aca="false">(YEAR(Q84)-YEAR(P84))*12+MONTH(Q84)-MONTH(P84)+1</f>
        <v>1</v>
      </c>
      <c r="C84" s="185" t="n">
        <f aca="false">B84*W84</f>
        <v>0</v>
      </c>
    </row>
    <row r="85" customFormat="false" ht="12.75" hidden="false" customHeight="false" outlineLevel="0" collapsed="false">
      <c r="A85" s="185" t="e">
        <f aca="false">VLOOKUP(G85,DDEGL_USERS,2,FALSE())</f>
        <v>#N/A</v>
      </c>
      <c r="B85" s="185" t="n">
        <f aca="false">(YEAR(Q85)-YEAR(P85))*12+MONTH(Q85)-MONTH(P85)+1</f>
        <v>1</v>
      </c>
      <c r="C85" s="185" t="n">
        <f aca="false">B85*W85</f>
        <v>0</v>
      </c>
    </row>
    <row r="86" customFormat="false" ht="12.75" hidden="false" customHeight="false" outlineLevel="0" collapsed="false">
      <c r="A86" s="185" t="e">
        <f aca="false">VLOOKUP(G86,DDEGL_USERS,2,FALSE())</f>
        <v>#N/A</v>
      </c>
      <c r="B86" s="185" t="n">
        <f aca="false">(YEAR(Q86)-YEAR(P86))*12+MONTH(Q86)-MONTH(P86)+1</f>
        <v>1</v>
      </c>
      <c r="C86" s="185" t="n">
        <f aca="false">B86*W86</f>
        <v>0</v>
      </c>
    </row>
    <row r="87" customFormat="false" ht="12.75" hidden="false" customHeight="false" outlineLevel="0" collapsed="false">
      <c r="A87" s="185" t="e">
        <f aca="false">VLOOKUP(G87,DDEGL_USERS,2,FALSE())</f>
        <v>#N/A</v>
      </c>
      <c r="B87" s="185" t="n">
        <f aca="false">(YEAR(Q87)-YEAR(P87))*12+MONTH(Q87)-MONTH(P87)+1</f>
        <v>1</v>
      </c>
      <c r="C87" s="185" t="n">
        <f aca="false">B87*W87</f>
        <v>0</v>
      </c>
    </row>
    <row r="88" customFormat="false" ht="12.75" hidden="false" customHeight="false" outlineLevel="0" collapsed="false">
      <c r="A88" s="185" t="e">
        <f aca="false">VLOOKUP(G88,DDEGL_USERS,2,FALSE())</f>
        <v>#N/A</v>
      </c>
      <c r="B88" s="185" t="n">
        <f aca="false">(YEAR(Q88)-YEAR(P88))*12+MONTH(Q88)-MONTH(P88)+1</f>
        <v>1</v>
      </c>
      <c r="C88" s="185" t="n">
        <f aca="false">B88*W88</f>
        <v>0</v>
      </c>
    </row>
    <row r="89" customFormat="false" ht="12.75" hidden="false" customHeight="false" outlineLevel="0" collapsed="false">
      <c r="A89" s="185" t="e">
        <f aca="false">VLOOKUP(G89,DDEGL_USERS,2,FALSE())</f>
        <v>#N/A</v>
      </c>
      <c r="B89" s="185" t="n">
        <f aca="false">(YEAR(Q89)-YEAR(P89))*12+MONTH(Q89)-MONTH(P89)+1</f>
        <v>1</v>
      </c>
      <c r="C89" s="185" t="n">
        <f aca="false">B89*W89</f>
        <v>0</v>
      </c>
    </row>
    <row r="90" customFormat="false" ht="12.75" hidden="false" customHeight="false" outlineLevel="0" collapsed="false">
      <c r="A90" s="185" t="e">
        <f aca="false">VLOOKUP(G90,DDEGL_USERS,2,FALSE())</f>
        <v>#N/A</v>
      </c>
      <c r="B90" s="185" t="n">
        <f aca="false">(YEAR(Q90)-YEAR(P90))*12+MONTH(Q90)-MONTH(P90)+1</f>
        <v>1</v>
      </c>
      <c r="C90" s="185" t="n">
        <f aca="false">B90*W90</f>
        <v>0</v>
      </c>
    </row>
    <row r="91" customFormat="false" ht="12.75" hidden="false" customHeight="false" outlineLevel="0" collapsed="false">
      <c r="A91" s="185" t="e">
        <f aca="false">VLOOKUP(G91,DDEGL_USERS,2,FALSE())</f>
        <v>#N/A</v>
      </c>
      <c r="B91" s="185" t="n">
        <f aca="false">(YEAR(Q91)-YEAR(P91))*12+MONTH(Q91)-MONTH(P91)+1</f>
        <v>1</v>
      </c>
      <c r="C91" s="185" t="n">
        <f aca="false">B91*W91</f>
        <v>0</v>
      </c>
    </row>
    <row r="92" customFormat="false" ht="12.75" hidden="false" customHeight="false" outlineLevel="0" collapsed="false">
      <c r="A92" s="185" t="e">
        <f aca="false">VLOOKUP(G92,DDEGL_USERS,2,FALSE())</f>
        <v>#N/A</v>
      </c>
      <c r="B92" s="185" t="n">
        <f aca="false">(YEAR(Q92)-YEAR(P92))*12+MONTH(Q92)-MONTH(P92)+1</f>
        <v>1</v>
      </c>
      <c r="C92" s="185" t="n">
        <f aca="false">B92*W92</f>
        <v>0</v>
      </c>
    </row>
    <row r="93" customFormat="false" ht="12.75" hidden="false" customHeight="false" outlineLevel="0" collapsed="false">
      <c r="A93" s="185" t="e">
        <f aca="false">VLOOKUP(G93,DDEGL_USERS,2,FALSE())</f>
        <v>#N/A</v>
      </c>
      <c r="B93" s="185" t="n">
        <f aca="false">(YEAR(Q93)-YEAR(P93))*12+MONTH(Q93)-MONTH(P93)+1</f>
        <v>1</v>
      </c>
      <c r="C93" s="185" t="n">
        <f aca="false">B93*W93</f>
        <v>0</v>
      </c>
    </row>
    <row r="94" customFormat="false" ht="12.75" hidden="false" customHeight="false" outlineLevel="0" collapsed="false">
      <c r="A94" s="185" t="e">
        <f aca="false">VLOOKUP(G94,DDEGL_USERS,2,FALSE())</f>
        <v>#N/A</v>
      </c>
      <c r="B94" s="185" t="n">
        <f aca="false">(YEAR(Q94)-YEAR(P94))*12+MONTH(Q94)-MONTH(P94)+1</f>
        <v>1</v>
      </c>
      <c r="C94" s="185" t="n">
        <f aca="false">B94*W94</f>
        <v>0</v>
      </c>
    </row>
    <row r="95" customFormat="false" ht="12.75" hidden="false" customHeight="false" outlineLevel="0" collapsed="false">
      <c r="A95" s="185" t="e">
        <f aca="false">VLOOKUP(G95,DDEGL_USERS,2,FALSE())</f>
        <v>#N/A</v>
      </c>
      <c r="B95" s="185" t="n">
        <f aca="false">(YEAR(Q95)-YEAR(P95))*12+MONTH(Q95)-MONTH(P95)+1</f>
        <v>1</v>
      </c>
      <c r="C95" s="185" t="n">
        <f aca="false">B95*W95</f>
        <v>0</v>
      </c>
    </row>
    <row r="96" customFormat="false" ht="12.75" hidden="false" customHeight="false" outlineLevel="0" collapsed="false">
      <c r="A96" s="185" t="e">
        <f aca="false">VLOOKUP(G96,DDEGL_USERS,2,FALSE())</f>
        <v>#N/A</v>
      </c>
      <c r="B96" s="185" t="n">
        <f aca="false">(YEAR(Q96)-YEAR(P96))*12+MONTH(Q96)-MONTH(P96)+1</f>
        <v>1</v>
      </c>
      <c r="C96" s="185" t="n">
        <f aca="false">B96*W96</f>
        <v>0</v>
      </c>
    </row>
    <row r="97" customFormat="false" ht="12.75" hidden="false" customHeight="false" outlineLevel="0" collapsed="false">
      <c r="A97" s="185" t="e">
        <f aca="false">VLOOKUP(G97,DDEGL_USERS,2,FALSE())</f>
        <v>#N/A</v>
      </c>
      <c r="B97" s="185" t="n">
        <f aca="false">(YEAR(Q97)-YEAR(P97))*12+MONTH(Q97)-MONTH(P97)+1</f>
        <v>1</v>
      </c>
      <c r="C97" s="185" t="n">
        <f aca="false">B97*W97</f>
        <v>0</v>
      </c>
    </row>
    <row r="98" customFormat="false" ht="12.75" hidden="false" customHeight="false" outlineLevel="0" collapsed="false">
      <c r="A98" s="185" t="e">
        <f aca="false">VLOOKUP(G98,DDEGL_USERS,2,FALSE())</f>
        <v>#N/A</v>
      </c>
      <c r="B98" s="185" t="n">
        <f aca="false">(YEAR(Q98)-YEAR(P98))*12+MONTH(Q98)-MONTH(P98)+1</f>
        <v>1</v>
      </c>
      <c r="C98" s="185" t="n">
        <f aca="false">B98*W98</f>
        <v>0</v>
      </c>
    </row>
    <row r="99" customFormat="false" ht="12.75" hidden="false" customHeight="false" outlineLevel="0" collapsed="false">
      <c r="A99" s="185" t="e">
        <f aca="false">VLOOKUP(G99,DDEGL_USERS,2,FALSE())</f>
        <v>#N/A</v>
      </c>
      <c r="B99" s="185" t="n">
        <f aca="false">(YEAR(Q99)-YEAR(P99))*12+MONTH(Q99)-MONTH(P99)+1</f>
        <v>1</v>
      </c>
      <c r="C99" s="185" t="n">
        <f aca="false">B99*W99</f>
        <v>0</v>
      </c>
    </row>
    <row r="100" customFormat="false" ht="12.75" hidden="false" customHeight="false" outlineLevel="0" collapsed="false">
      <c r="A100" s="185" t="e">
        <f aca="false">VLOOKUP(G100,DDEGL_USERS,2,FALSE())</f>
        <v>#N/A</v>
      </c>
      <c r="B100" s="185" t="n">
        <f aca="false">(YEAR(Q100)-YEAR(P100))*12+MONTH(Q100)-MONTH(P100)+1</f>
        <v>1</v>
      </c>
      <c r="C100" s="185" t="n">
        <f aca="false">B100*W100</f>
        <v>0</v>
      </c>
    </row>
    <row r="101" customFormat="false" ht="12.75" hidden="false" customHeight="false" outlineLevel="0" collapsed="false">
      <c r="A101" s="185" t="e">
        <f aca="false">VLOOKUP(G101,DDEGL_USERS,2,FALSE())</f>
        <v>#N/A</v>
      </c>
      <c r="B101" s="185" t="n">
        <f aca="false">(YEAR(Q101)-YEAR(P101))*12+MONTH(Q101)-MONTH(P101)+1</f>
        <v>1</v>
      </c>
      <c r="C101" s="185" t="n">
        <f aca="false">B101*W101</f>
        <v>0</v>
      </c>
    </row>
    <row r="102" customFormat="false" ht="12.75" hidden="false" customHeight="false" outlineLevel="0" collapsed="false">
      <c r="A102" s="185" t="e">
        <f aca="false">VLOOKUP(G102,DDEGL_USERS,2,FALSE())</f>
        <v>#N/A</v>
      </c>
      <c r="B102" s="185" t="n">
        <f aca="false">(YEAR(Q102)-YEAR(P102))*12+MONTH(Q102)-MONTH(P102)+1</f>
        <v>1</v>
      </c>
      <c r="C102" s="185" t="n">
        <f aca="false">B102*W102</f>
        <v>0</v>
      </c>
    </row>
    <row r="103" customFormat="false" ht="12.75" hidden="false" customHeight="false" outlineLevel="0" collapsed="false">
      <c r="A103" s="185" t="e">
        <f aca="false">VLOOKUP(G103,DDEGL_USERS,2,FALSE())</f>
        <v>#N/A</v>
      </c>
      <c r="B103" s="185" t="n">
        <f aca="false">(YEAR(Q103)-YEAR(P103))*12+MONTH(Q103)-MONTH(P103)+1</f>
        <v>1</v>
      </c>
      <c r="C103" s="185" t="n">
        <f aca="false">B103*W103</f>
        <v>0</v>
      </c>
    </row>
    <row r="104" customFormat="false" ht="12.75" hidden="false" customHeight="false" outlineLevel="0" collapsed="false">
      <c r="A104" s="185" t="e">
        <f aca="false">VLOOKUP(G104,DDEGL_USERS,2,FALSE())</f>
        <v>#N/A</v>
      </c>
      <c r="B104" s="185" t="n">
        <f aca="false">(YEAR(Q104)-YEAR(P104))*12+MONTH(Q104)-MONTH(P104)+1</f>
        <v>1</v>
      </c>
      <c r="C104" s="185" t="n">
        <f aca="false">B104*W104</f>
        <v>0</v>
      </c>
    </row>
    <row r="105" customFormat="false" ht="12.75" hidden="false" customHeight="false" outlineLevel="0" collapsed="false">
      <c r="A105" s="185" t="e">
        <f aca="false">VLOOKUP(G105,DDEGL_USERS,2,FALSE())</f>
        <v>#N/A</v>
      </c>
      <c r="B105" s="185" t="n">
        <f aca="false">(YEAR(Q105)-YEAR(P105))*12+MONTH(Q105)-MONTH(P105)+1</f>
        <v>1</v>
      </c>
      <c r="C105" s="185" t="n">
        <f aca="false">B105*W105</f>
        <v>0</v>
      </c>
    </row>
    <row r="106" customFormat="false" ht="12.75" hidden="false" customHeight="false" outlineLevel="0" collapsed="false">
      <c r="A106" s="185" t="e">
        <f aca="false">VLOOKUP(G106,DDEGL_USERS,2,FALSE())</f>
        <v>#N/A</v>
      </c>
      <c r="B106" s="185" t="n">
        <f aca="false">(YEAR(Q106)-YEAR(P106))*12+MONTH(Q106)-MONTH(P106)+1</f>
        <v>1</v>
      </c>
      <c r="C106" s="185" t="n">
        <f aca="false">B106*W106</f>
        <v>0</v>
      </c>
    </row>
    <row r="107" customFormat="false" ht="12.75" hidden="false" customHeight="false" outlineLevel="0" collapsed="false">
      <c r="A107" s="185" t="e">
        <f aca="false">VLOOKUP(G107,DDEGL_USERS,2,FALSE())</f>
        <v>#N/A</v>
      </c>
      <c r="B107" s="185" t="n">
        <f aca="false">(YEAR(Q107)-YEAR(P107))*12+MONTH(Q107)-MONTH(P107)+1</f>
        <v>1</v>
      </c>
      <c r="C107" s="185" t="n">
        <f aca="false">B107*W107</f>
        <v>0</v>
      </c>
    </row>
    <row r="108" customFormat="false" ht="12.75" hidden="false" customHeight="false" outlineLevel="0" collapsed="false">
      <c r="A108" s="185" t="e">
        <f aca="false">VLOOKUP(G108,DDEGL_USERS,2,FALSE())</f>
        <v>#N/A</v>
      </c>
      <c r="B108" s="185" t="n">
        <f aca="false">(YEAR(Q108)-YEAR(P108))*12+MONTH(Q108)-MONTH(P108)+1</f>
        <v>1</v>
      </c>
      <c r="C108" s="185" t="n">
        <f aca="false">B108*W108</f>
        <v>0</v>
      </c>
    </row>
    <row r="109" customFormat="false" ht="12.75" hidden="false" customHeight="false" outlineLevel="0" collapsed="false">
      <c r="A109" s="185" t="e">
        <f aca="false">VLOOKUP(G109,DDEGL_USERS,2,FALSE())</f>
        <v>#N/A</v>
      </c>
      <c r="B109" s="185" t="n">
        <f aca="false">(YEAR(Q109)-YEAR(P109))*12+MONTH(Q109)-MONTH(P109)+1</f>
        <v>1</v>
      </c>
      <c r="C109" s="185" t="n">
        <f aca="false">B109*W109</f>
        <v>0</v>
      </c>
    </row>
    <row r="110" customFormat="false" ht="12.75" hidden="false" customHeight="false" outlineLevel="0" collapsed="false">
      <c r="A110" s="185" t="e">
        <f aca="false">VLOOKUP(G110,DDEGL_USERS,2,FALSE())</f>
        <v>#N/A</v>
      </c>
      <c r="B110" s="185" t="n">
        <f aca="false">(YEAR(Q110)-YEAR(P110))*12+MONTH(Q110)-MONTH(P110)+1</f>
        <v>1</v>
      </c>
      <c r="C110" s="185" t="n">
        <f aca="false">B110*W110</f>
        <v>0</v>
      </c>
    </row>
    <row r="111" customFormat="false" ht="12.75" hidden="false" customHeight="false" outlineLevel="0" collapsed="false">
      <c r="A111" s="185" t="e">
        <f aca="false">VLOOKUP(G111,DDEGL_USERS,2,FALSE())</f>
        <v>#N/A</v>
      </c>
      <c r="B111" s="185" t="n">
        <f aca="false">(YEAR(Q111)-YEAR(P111))*12+MONTH(Q111)-MONTH(P111)+1</f>
        <v>1</v>
      </c>
      <c r="C111" s="185" t="n">
        <f aca="false">B111*W111</f>
        <v>0</v>
      </c>
    </row>
    <row r="112" customFormat="false" ht="12.75" hidden="false" customHeight="false" outlineLevel="0" collapsed="false">
      <c r="A112" s="185" t="e">
        <f aca="false">VLOOKUP(G112,DDEGL_USERS,2,FALSE())</f>
        <v>#N/A</v>
      </c>
      <c r="B112" s="185" t="n">
        <f aca="false">(YEAR(Q112)-YEAR(P112))*12+MONTH(Q112)-MONTH(P112)+1</f>
        <v>1</v>
      </c>
      <c r="C112" s="185" t="n">
        <f aca="false">B112*W112</f>
        <v>0</v>
      </c>
    </row>
    <row r="113" customFormat="false" ht="12.75" hidden="false" customHeight="false" outlineLevel="0" collapsed="false">
      <c r="A113" s="185" t="e">
        <f aca="false">VLOOKUP(G113,DDEGL_USERS,2,FALSE())</f>
        <v>#N/A</v>
      </c>
      <c r="B113" s="185" t="n">
        <f aca="false">(YEAR(Q113)-YEAR(P113))*12+MONTH(Q113)-MONTH(P113)+1</f>
        <v>1</v>
      </c>
      <c r="C113" s="185" t="n">
        <f aca="false">B113*W113</f>
        <v>0</v>
      </c>
    </row>
    <row r="114" customFormat="false" ht="12.75" hidden="false" customHeight="false" outlineLevel="0" collapsed="false">
      <c r="A114" s="185" t="e">
        <f aca="false">VLOOKUP(G114,DDEGL_USERS,2,FALSE())</f>
        <v>#N/A</v>
      </c>
      <c r="B114" s="185" t="n">
        <f aca="false">(YEAR(Q114)-YEAR(P114))*12+MONTH(Q114)-MONTH(P114)+1</f>
        <v>1</v>
      </c>
      <c r="C114" s="185" t="n">
        <f aca="false">B114*W114</f>
        <v>0</v>
      </c>
    </row>
    <row r="115" customFormat="false" ht="12.75" hidden="false" customHeight="false" outlineLevel="0" collapsed="false">
      <c r="A115" s="185" t="e">
        <f aca="false">VLOOKUP(G115,DDEGL_USERS,2,FALSE())</f>
        <v>#N/A</v>
      </c>
      <c r="B115" s="185" t="n">
        <f aca="false">(YEAR(Q115)-YEAR(P115))*12+MONTH(Q115)-MONTH(P115)+1</f>
        <v>1</v>
      </c>
      <c r="C115" s="185" t="n">
        <f aca="false">B115*W115</f>
        <v>0</v>
      </c>
    </row>
    <row r="116" customFormat="false" ht="12.75" hidden="false" customHeight="false" outlineLevel="0" collapsed="false">
      <c r="A116" s="185" t="e">
        <f aca="false">VLOOKUP(G116,DDEGL_USERS,2,FALSE())</f>
        <v>#N/A</v>
      </c>
      <c r="B116" s="185" t="n">
        <f aca="false">(YEAR(Q116)-YEAR(P116))*12+MONTH(Q116)-MONTH(P116)+1</f>
        <v>1</v>
      </c>
      <c r="C116" s="185" t="n">
        <f aca="false">B116*W116</f>
        <v>0</v>
      </c>
    </row>
    <row r="117" customFormat="false" ht="12.75" hidden="false" customHeight="false" outlineLevel="0" collapsed="false">
      <c r="A117" s="185" t="e">
        <f aca="false">VLOOKUP(G117,DDEGL_USERS,2,FALSE())</f>
        <v>#N/A</v>
      </c>
      <c r="B117" s="185" t="n">
        <f aca="false">(YEAR(Q117)-YEAR(P117))*12+MONTH(Q117)-MONTH(P117)+1</f>
        <v>1</v>
      </c>
      <c r="C117" s="185" t="n">
        <f aca="false">B117*W117</f>
        <v>0</v>
      </c>
    </row>
    <row r="118" customFormat="false" ht="12.75" hidden="false" customHeight="false" outlineLevel="0" collapsed="false">
      <c r="A118" s="185" t="e">
        <f aca="false">VLOOKUP(G118,DDEGL_USERS,2,FALSE())</f>
        <v>#N/A</v>
      </c>
      <c r="B118" s="185" t="n">
        <f aca="false">(YEAR(Q118)-YEAR(P118))*12+MONTH(Q118)-MONTH(P118)+1</f>
        <v>1</v>
      </c>
      <c r="C118" s="185" t="n">
        <f aca="false">B118*W118</f>
        <v>0</v>
      </c>
    </row>
    <row r="119" customFormat="false" ht="12.75" hidden="false" customHeight="false" outlineLevel="0" collapsed="false">
      <c r="A119" s="185" t="e">
        <f aca="false">VLOOKUP(G119,DDEGL_USERS,2,FALSE())</f>
        <v>#N/A</v>
      </c>
      <c r="B119" s="185" t="n">
        <f aca="false">(YEAR(Q119)-YEAR(P119))*12+MONTH(Q119)-MONTH(P119)+1</f>
        <v>1</v>
      </c>
      <c r="C119" s="185" t="n">
        <f aca="false">B119*W119</f>
        <v>0</v>
      </c>
    </row>
    <row r="120" customFormat="false" ht="12.75" hidden="false" customHeight="false" outlineLevel="0" collapsed="false">
      <c r="A120" s="185" t="e">
        <f aca="false">VLOOKUP(G120,DDEGL_USERS,2,FALSE())</f>
        <v>#N/A</v>
      </c>
      <c r="B120" s="185" t="n">
        <f aca="false">(YEAR(Q120)-YEAR(P120))*12+MONTH(Q120)-MONTH(P120)+1</f>
        <v>1</v>
      </c>
      <c r="C120" s="185" t="n">
        <f aca="false">B120*W120</f>
        <v>0</v>
      </c>
    </row>
    <row r="121" customFormat="false" ht="12.75" hidden="false" customHeight="false" outlineLevel="0" collapsed="false">
      <c r="A121" s="185" t="e">
        <f aca="false">VLOOKUP(G121,DDEGL_USERS,2,FALSE())</f>
        <v>#N/A</v>
      </c>
      <c r="B121" s="185" t="n">
        <f aca="false">(YEAR(Q121)-YEAR(P121))*12+MONTH(Q121)-MONTH(P121)+1</f>
        <v>1</v>
      </c>
      <c r="C121" s="185" t="n">
        <f aca="false">B121*W121</f>
        <v>0</v>
      </c>
    </row>
    <row r="122" customFormat="false" ht="12.75" hidden="false" customHeight="false" outlineLevel="0" collapsed="false">
      <c r="A122" s="185" t="e">
        <f aca="false">VLOOKUP(G122,DDEGL_USERS,2,FALSE())</f>
        <v>#N/A</v>
      </c>
      <c r="B122" s="185" t="n">
        <f aca="false">(YEAR(Q122)-YEAR(P122))*12+MONTH(Q122)-MONTH(P122)+1</f>
        <v>1</v>
      </c>
      <c r="C122" s="185" t="n">
        <f aca="false">B122*W122</f>
        <v>0</v>
      </c>
    </row>
    <row r="123" customFormat="false" ht="12.75" hidden="false" customHeight="false" outlineLevel="0" collapsed="false">
      <c r="A123" s="185" t="e">
        <f aca="false">VLOOKUP(G123,DDEGL_USERS,2,FALSE())</f>
        <v>#N/A</v>
      </c>
      <c r="B123" s="185" t="n">
        <f aca="false">(YEAR(Q123)-YEAR(P123))*12+MONTH(Q123)-MONTH(P123)+1</f>
        <v>1</v>
      </c>
      <c r="C123" s="185" t="n">
        <f aca="false">B123*W123</f>
        <v>0</v>
      </c>
    </row>
    <row r="124" customFormat="false" ht="12.75" hidden="false" customHeight="false" outlineLevel="0" collapsed="false">
      <c r="A124" s="185" t="e">
        <f aca="false">VLOOKUP(G124,DDEGL_USERS,2,FALSE())</f>
        <v>#N/A</v>
      </c>
      <c r="B124" s="185" t="n">
        <f aca="false">(YEAR(Q124)-YEAR(P124))*12+MONTH(Q124)-MONTH(P124)+1</f>
        <v>1</v>
      </c>
      <c r="C124" s="185" t="n">
        <f aca="false">B124*W124</f>
        <v>0</v>
      </c>
    </row>
    <row r="125" customFormat="false" ht="12.75" hidden="false" customHeight="false" outlineLevel="0" collapsed="false">
      <c r="A125" s="185" t="e">
        <f aca="false">VLOOKUP(G125,DDEGL_USERS,2,FALSE())</f>
        <v>#N/A</v>
      </c>
      <c r="B125" s="185" t="n">
        <f aca="false">(YEAR(Q125)-YEAR(P125))*12+MONTH(Q125)-MONTH(P125)+1</f>
        <v>1</v>
      </c>
      <c r="C125" s="185" t="n">
        <f aca="false">B125*W125</f>
        <v>0</v>
      </c>
    </row>
    <row r="126" customFormat="false" ht="12.75" hidden="false" customHeight="false" outlineLevel="0" collapsed="false">
      <c r="A126" s="185" t="e">
        <f aca="false">VLOOKUP(G126,DDEGL_USERS,2,FALSE())</f>
        <v>#N/A</v>
      </c>
      <c r="B126" s="185" t="n">
        <f aca="false">(YEAR(Q126)-YEAR(P126))*12+MONTH(Q126)-MONTH(P126)+1</f>
        <v>1</v>
      </c>
      <c r="C126" s="185" t="n">
        <f aca="false">B126*W126</f>
        <v>0</v>
      </c>
    </row>
    <row r="127" customFormat="false" ht="12.75" hidden="false" customHeight="false" outlineLevel="0" collapsed="false">
      <c r="A127" s="185" t="e">
        <f aca="false">VLOOKUP(G127,DDEGL_USERS,2,FALSE())</f>
        <v>#N/A</v>
      </c>
      <c r="B127" s="185" t="n">
        <f aca="false">(YEAR(Q127)-YEAR(P127))*12+MONTH(Q127)-MONTH(P127)+1</f>
        <v>1</v>
      </c>
      <c r="C127" s="185" t="n">
        <f aca="false">B127*W127</f>
        <v>0</v>
      </c>
    </row>
    <row r="128" customFormat="false" ht="12.75" hidden="false" customHeight="false" outlineLevel="0" collapsed="false">
      <c r="A128" s="185" t="e">
        <f aca="false">VLOOKUP(G128,DDEGL_USERS,2,FALSE())</f>
        <v>#N/A</v>
      </c>
      <c r="B128" s="185" t="n">
        <f aca="false">(YEAR(Q128)-YEAR(P128))*12+MONTH(Q128)-MONTH(P128)+1</f>
        <v>1</v>
      </c>
      <c r="C128" s="185" t="n">
        <f aca="false">B128*W128</f>
        <v>0</v>
      </c>
    </row>
    <row r="129" customFormat="false" ht="12.75" hidden="false" customHeight="false" outlineLevel="0" collapsed="false">
      <c r="A129" s="185" t="e">
        <f aca="false">VLOOKUP(G129,DDEGL_USERS,2,FALSE())</f>
        <v>#N/A</v>
      </c>
      <c r="B129" s="185" t="n">
        <f aca="false">(YEAR(Q129)-YEAR(P129))*12+MONTH(Q129)-MONTH(P129)+1</f>
        <v>1</v>
      </c>
      <c r="C129" s="185" t="n">
        <f aca="false">B129*W129</f>
        <v>0</v>
      </c>
    </row>
    <row r="130" customFormat="false" ht="12.75" hidden="false" customHeight="false" outlineLevel="0" collapsed="false">
      <c r="A130" s="185" t="e">
        <f aca="false">VLOOKUP(G130,DDEGL_USERS,2,FALSE())</f>
        <v>#N/A</v>
      </c>
      <c r="B130" s="185" t="n">
        <f aca="false">(YEAR(Q130)-YEAR(P130))*12+MONTH(Q130)-MONTH(P130)+1</f>
        <v>1</v>
      </c>
      <c r="C130" s="185" t="n">
        <f aca="false">B130*W130</f>
        <v>0</v>
      </c>
    </row>
    <row r="131" customFormat="false" ht="12.75" hidden="false" customHeight="false" outlineLevel="0" collapsed="false">
      <c r="A131" s="185" t="e">
        <f aca="false">VLOOKUP(G131,DDEGL_USERS,2,FALSE())</f>
        <v>#N/A</v>
      </c>
      <c r="B131" s="185" t="n">
        <f aca="false">(YEAR(Q131)-YEAR(P131))*12+MONTH(Q131)-MONTH(P131)+1</f>
        <v>1</v>
      </c>
      <c r="C131" s="185" t="n">
        <f aca="false">B131*W131</f>
        <v>0</v>
      </c>
    </row>
    <row r="132" customFormat="false" ht="12.75" hidden="false" customHeight="false" outlineLevel="0" collapsed="false">
      <c r="A132" s="185" t="e">
        <f aca="false">VLOOKUP(G132,DDEGL_USERS,2,FALSE())</f>
        <v>#N/A</v>
      </c>
      <c r="B132" s="185" t="n">
        <f aca="false">(YEAR(Q132)-YEAR(P132))*12+MONTH(Q132)-MONTH(P132)+1</f>
        <v>1</v>
      </c>
      <c r="C132" s="185" t="n">
        <f aca="false">B132*W132</f>
        <v>0</v>
      </c>
    </row>
    <row r="133" customFormat="false" ht="12.75" hidden="false" customHeight="false" outlineLevel="0" collapsed="false">
      <c r="A133" s="185" t="e">
        <f aca="false">VLOOKUP(G133,DDEGL_USERS,2,FALSE())</f>
        <v>#N/A</v>
      </c>
      <c r="B133" s="185" t="n">
        <f aca="false">(YEAR(Q133)-YEAR(P133))*12+MONTH(Q133)-MONTH(P133)+1</f>
        <v>1</v>
      </c>
      <c r="C133" s="185" t="n">
        <f aca="false">B133*W133</f>
        <v>0</v>
      </c>
    </row>
    <row r="134" customFormat="false" ht="12.75" hidden="false" customHeight="false" outlineLevel="0" collapsed="false">
      <c r="A134" s="185" t="e">
        <f aca="false">VLOOKUP(G134,DDEGL_USERS,2,FALSE())</f>
        <v>#N/A</v>
      </c>
      <c r="B134" s="185" t="n">
        <f aca="false">(YEAR(Q134)-YEAR(P134))*12+MONTH(Q134)-MONTH(P134)+1</f>
        <v>1</v>
      </c>
      <c r="C134" s="185" t="n">
        <f aca="false">B134*W134</f>
        <v>0</v>
      </c>
    </row>
    <row r="135" customFormat="false" ht="12.75" hidden="false" customHeight="false" outlineLevel="0" collapsed="false">
      <c r="A135" s="185" t="e">
        <f aca="false">VLOOKUP(G135,DDEGL_USERS,2,FALSE())</f>
        <v>#N/A</v>
      </c>
      <c r="B135" s="185" t="n">
        <f aca="false">(YEAR(Q135)-YEAR(P135))*12+MONTH(Q135)-MONTH(P135)+1</f>
        <v>1</v>
      </c>
      <c r="C135" s="185" t="n">
        <f aca="false">B135*W135</f>
        <v>0</v>
      </c>
    </row>
    <row r="136" customFormat="false" ht="12.75" hidden="false" customHeight="false" outlineLevel="0" collapsed="false">
      <c r="A136" s="185" t="e">
        <f aca="false">VLOOKUP(G136,DDEGL_USERS,2,FALSE())</f>
        <v>#N/A</v>
      </c>
      <c r="B136" s="185" t="n">
        <f aca="false">(YEAR(Q136)-YEAR(P136))*12+MONTH(Q136)-MONTH(P136)+1</f>
        <v>1</v>
      </c>
      <c r="C136" s="185" t="n">
        <f aca="false">B136*W136</f>
        <v>0</v>
      </c>
    </row>
    <row r="137" customFormat="false" ht="12.75" hidden="false" customHeight="false" outlineLevel="0" collapsed="false">
      <c r="A137" s="185" t="e">
        <f aca="false">VLOOKUP(G137,DDEGL_USERS,2,FALSE())</f>
        <v>#N/A</v>
      </c>
      <c r="B137" s="185" t="n">
        <f aca="false">(YEAR(Q137)-YEAR(P137))*12+MONTH(Q137)-MONTH(P137)+1</f>
        <v>1</v>
      </c>
      <c r="C137" s="185" t="n">
        <f aca="false">B137*W137</f>
        <v>0</v>
      </c>
    </row>
    <row r="138" customFormat="false" ht="12.75" hidden="false" customHeight="false" outlineLevel="0" collapsed="false">
      <c r="A138" s="185" t="e">
        <f aca="false">VLOOKUP(G138,DDEGL_USERS,2,FALSE())</f>
        <v>#N/A</v>
      </c>
      <c r="B138" s="185" t="n">
        <f aca="false">(YEAR(Q138)-YEAR(P138))*12+MONTH(Q138)-MONTH(P138)+1</f>
        <v>1</v>
      </c>
      <c r="C138" s="185" t="n">
        <f aca="false">B138*W138</f>
        <v>0</v>
      </c>
    </row>
    <row r="139" customFormat="false" ht="12.75" hidden="false" customHeight="false" outlineLevel="0" collapsed="false">
      <c r="A139" s="185" t="e">
        <f aca="false">VLOOKUP(G139,DDEGL_USERS,2,FALSE())</f>
        <v>#N/A</v>
      </c>
      <c r="B139" s="185" t="n">
        <f aca="false">(YEAR(Q139)-YEAR(P139))*12+MONTH(Q139)-MONTH(P139)+1</f>
        <v>1</v>
      </c>
      <c r="C139" s="185" t="n">
        <f aca="false">B139*W139</f>
        <v>0</v>
      </c>
    </row>
    <row r="140" customFormat="false" ht="12.75" hidden="false" customHeight="false" outlineLevel="0" collapsed="false">
      <c r="A140" s="185" t="e">
        <f aca="false">VLOOKUP(G140,DDEGL_USERS,2,FALSE())</f>
        <v>#N/A</v>
      </c>
      <c r="B140" s="185" t="n">
        <f aca="false">(YEAR(Q140)-YEAR(P140))*12+MONTH(Q140)-MONTH(P140)+1</f>
        <v>1</v>
      </c>
      <c r="C140" s="185" t="n">
        <f aca="false">B140*W140</f>
        <v>0</v>
      </c>
    </row>
    <row r="141" customFormat="false" ht="12.75" hidden="false" customHeight="false" outlineLevel="0" collapsed="false">
      <c r="A141" s="185" t="e">
        <f aca="false">VLOOKUP(G141,DDEGL_USERS,2,FALSE())</f>
        <v>#N/A</v>
      </c>
      <c r="B141" s="185" t="n">
        <f aca="false">(YEAR(Q141)-YEAR(P141))*12+MONTH(Q141)-MONTH(P141)+1</f>
        <v>1</v>
      </c>
      <c r="C141" s="185" t="n">
        <f aca="false">B141*W141</f>
        <v>0</v>
      </c>
    </row>
    <row r="142" customFormat="false" ht="12.75" hidden="false" customHeight="false" outlineLevel="0" collapsed="false">
      <c r="A142" s="185" t="e">
        <f aca="false">VLOOKUP(G142,DDEGL_USERS,2,FALSE())</f>
        <v>#N/A</v>
      </c>
      <c r="B142" s="185" t="n">
        <f aca="false">(YEAR(Q142)-YEAR(P142))*12+MONTH(Q142)-MONTH(P142)+1</f>
        <v>1</v>
      </c>
      <c r="C142" s="185" t="n">
        <f aca="false">B142*W142</f>
        <v>0</v>
      </c>
    </row>
    <row r="143" customFormat="false" ht="12.75" hidden="false" customHeight="false" outlineLevel="0" collapsed="false">
      <c r="A143" s="185" t="e">
        <f aca="false">VLOOKUP(G143,DDEGL_USERS,2,FALSE())</f>
        <v>#N/A</v>
      </c>
      <c r="B143" s="185" t="n">
        <f aca="false">(YEAR(Q143)-YEAR(P143))*12+MONTH(Q143)-MONTH(P143)+1</f>
        <v>1</v>
      </c>
      <c r="C143" s="185" t="n">
        <f aca="false">B143*W143</f>
        <v>0</v>
      </c>
    </row>
    <row r="144" customFormat="false" ht="12.75" hidden="false" customHeight="false" outlineLevel="0" collapsed="false">
      <c r="A144" s="185" t="e">
        <f aca="false">VLOOKUP(G144,DDEGL_USERS,2,FALSE())</f>
        <v>#N/A</v>
      </c>
      <c r="B144" s="185" t="n">
        <f aca="false">(YEAR(Q144)-YEAR(P144))*12+MONTH(Q144)-MONTH(P144)+1</f>
        <v>1</v>
      </c>
      <c r="C144" s="185" t="n">
        <f aca="false">B144*W144</f>
        <v>0</v>
      </c>
    </row>
    <row r="145" customFormat="false" ht="12.75" hidden="false" customHeight="false" outlineLevel="0" collapsed="false">
      <c r="A145" s="185" t="e">
        <f aca="false">VLOOKUP(G145,DDEGL_USERS,2,FALSE())</f>
        <v>#N/A</v>
      </c>
      <c r="B145" s="185" t="n">
        <f aca="false">(YEAR(Q145)-YEAR(P145))*12+MONTH(Q145)-MONTH(P145)+1</f>
        <v>1</v>
      </c>
      <c r="C145" s="185" t="n">
        <f aca="false">B145*W145</f>
        <v>0</v>
      </c>
    </row>
    <row r="146" customFormat="false" ht="12.75" hidden="false" customHeight="false" outlineLevel="0" collapsed="false">
      <c r="A146" s="185" t="e">
        <f aca="false">VLOOKUP(G146,DDEGL_USERS,2,FALSE())</f>
        <v>#N/A</v>
      </c>
      <c r="B146" s="185" t="n">
        <f aca="false">(YEAR(Q146)-YEAR(P146))*12+MONTH(Q146)-MONTH(P146)+1</f>
        <v>1</v>
      </c>
      <c r="C146" s="185" t="n">
        <f aca="false">B146*W146</f>
        <v>0</v>
      </c>
    </row>
    <row r="147" customFormat="false" ht="12.75" hidden="false" customHeight="false" outlineLevel="0" collapsed="false">
      <c r="A147" s="185" t="e">
        <f aca="false">VLOOKUP(G147,DDEGL_USERS,2,FALSE())</f>
        <v>#N/A</v>
      </c>
      <c r="B147" s="185" t="n">
        <f aca="false">(YEAR(Q147)-YEAR(P147))*12+MONTH(Q147)-MONTH(P147)+1</f>
        <v>1</v>
      </c>
      <c r="C147" s="185" t="n">
        <f aca="false">B147*W147</f>
        <v>0</v>
      </c>
    </row>
    <row r="148" customFormat="false" ht="12.75" hidden="false" customHeight="false" outlineLevel="0" collapsed="false">
      <c r="A148" s="185" t="e">
        <f aca="false">VLOOKUP(G148,DDEGL_USERS,2,FALSE())</f>
        <v>#N/A</v>
      </c>
      <c r="B148" s="185" t="n">
        <f aca="false">(YEAR(Q148)-YEAR(P148))*12+MONTH(Q148)-MONTH(P148)+1</f>
        <v>1</v>
      </c>
      <c r="C148" s="185" t="n">
        <f aca="false">B148*W148</f>
        <v>0</v>
      </c>
    </row>
    <row r="149" customFormat="false" ht="12.75" hidden="false" customHeight="false" outlineLevel="0" collapsed="false">
      <c r="A149" s="185" t="e">
        <f aca="false">VLOOKUP(G149,DDEGL_USERS,2,FALSE())</f>
        <v>#N/A</v>
      </c>
      <c r="B149" s="185" t="n">
        <f aca="false">(YEAR(Q149)-YEAR(P149))*12+MONTH(Q149)-MONTH(P149)+1</f>
        <v>1</v>
      </c>
      <c r="C149" s="185" t="n">
        <f aca="false">B149*W149</f>
        <v>0</v>
      </c>
    </row>
    <row r="150" customFormat="false" ht="12.75" hidden="false" customHeight="false" outlineLevel="0" collapsed="false">
      <c r="A150" s="185" t="e">
        <f aca="false">VLOOKUP(G150,DDEGL_USERS,2,FALSE())</f>
        <v>#N/A</v>
      </c>
      <c r="B150" s="185" t="n">
        <f aca="false">(YEAR(Q150)-YEAR(P150))*12+MONTH(Q150)-MONTH(P150)+1</f>
        <v>1</v>
      </c>
      <c r="C150" s="185" t="n">
        <f aca="false">B150*W150</f>
        <v>0</v>
      </c>
    </row>
    <row r="151" customFormat="false" ht="12.75" hidden="false" customHeight="false" outlineLevel="0" collapsed="false">
      <c r="A151" s="185" t="e">
        <f aca="false">VLOOKUP(G151,DDEGL_USERS,2,FALSE())</f>
        <v>#N/A</v>
      </c>
      <c r="B151" s="185" t="n">
        <f aca="false">(YEAR(Q151)-YEAR(P151))*12+MONTH(Q151)-MONTH(P151)+1</f>
        <v>1</v>
      </c>
      <c r="C151" s="185" t="n">
        <f aca="false">B151*W151</f>
        <v>0</v>
      </c>
    </row>
    <row r="152" customFormat="false" ht="12.75" hidden="false" customHeight="false" outlineLevel="0" collapsed="false">
      <c r="A152" s="185" t="e">
        <f aca="false">VLOOKUP(G152,DDEGL_USERS,2,FALSE())</f>
        <v>#N/A</v>
      </c>
      <c r="B152" s="185" t="n">
        <f aca="false">(YEAR(Q152)-YEAR(P152))*12+MONTH(Q152)-MONTH(P152)+1</f>
        <v>1</v>
      </c>
      <c r="C152" s="185" t="n">
        <f aca="false">B152*W152</f>
        <v>0</v>
      </c>
    </row>
    <row r="153" customFormat="false" ht="12.75" hidden="false" customHeight="false" outlineLevel="0" collapsed="false">
      <c r="A153" s="185" t="e">
        <f aca="false">VLOOKUP(G153,DDEGL_USERS,2,FALSE())</f>
        <v>#N/A</v>
      </c>
      <c r="B153" s="185" t="n">
        <f aca="false">(YEAR(Q153)-YEAR(P153))*12+MONTH(Q153)-MONTH(P153)+1</f>
        <v>1</v>
      </c>
      <c r="C153" s="185" t="n">
        <f aca="false">B153*W153</f>
        <v>0</v>
      </c>
    </row>
    <row r="154" customFormat="false" ht="12.75" hidden="false" customHeight="false" outlineLevel="0" collapsed="false">
      <c r="A154" s="185" t="e">
        <f aca="false">VLOOKUP(G154,DDEGL_USERS,2,FALSE())</f>
        <v>#N/A</v>
      </c>
      <c r="B154" s="185" t="n">
        <f aca="false">(YEAR(Q154)-YEAR(P154))*12+MONTH(Q154)-MONTH(P154)+1</f>
        <v>1</v>
      </c>
      <c r="C154" s="185" t="n">
        <f aca="false">B154*W154</f>
        <v>0</v>
      </c>
    </row>
    <row r="155" customFormat="false" ht="12.75" hidden="false" customHeight="false" outlineLevel="0" collapsed="false">
      <c r="A155" s="185" t="e">
        <f aca="false">VLOOKUP(G155,DDEGL_USERS,2,FALSE())</f>
        <v>#N/A</v>
      </c>
      <c r="B155" s="185" t="n">
        <f aca="false">(YEAR(Q155)-YEAR(P155))*12+MONTH(Q155)-MONTH(P155)+1</f>
        <v>1</v>
      </c>
      <c r="C155" s="185" t="n">
        <f aca="false">B155*W155</f>
        <v>0</v>
      </c>
    </row>
    <row r="156" customFormat="false" ht="12.75" hidden="false" customHeight="false" outlineLevel="0" collapsed="false">
      <c r="A156" s="185" t="e">
        <f aca="false">VLOOKUP(G156,DDEGL_USERS,2,FALSE())</f>
        <v>#N/A</v>
      </c>
      <c r="B156" s="185" t="n">
        <f aca="false">(YEAR(Q156)-YEAR(P156))*12+MONTH(Q156)-MONTH(P156)+1</f>
        <v>1</v>
      </c>
      <c r="C156" s="185" t="n">
        <f aca="false">B156*W156</f>
        <v>0</v>
      </c>
    </row>
    <row r="157" customFormat="false" ht="12.75" hidden="false" customHeight="false" outlineLevel="0" collapsed="false">
      <c r="A157" s="185" t="e">
        <f aca="false">VLOOKUP(G157,DDEGL_USERS,2,FALSE())</f>
        <v>#N/A</v>
      </c>
      <c r="B157" s="185" t="n">
        <f aca="false">(YEAR(Q157)-YEAR(P157))*12+MONTH(Q157)-MONTH(P157)+1</f>
        <v>1</v>
      </c>
      <c r="C157" s="185" t="n">
        <f aca="false">B157*W157</f>
        <v>0</v>
      </c>
    </row>
    <row r="158" customFormat="false" ht="12.75" hidden="false" customHeight="false" outlineLevel="0" collapsed="false">
      <c r="A158" s="185" t="e">
        <f aca="false">VLOOKUP(G158,DDEGL_USERS,2,FALSE())</f>
        <v>#N/A</v>
      </c>
      <c r="B158" s="185" t="n">
        <f aca="false">(YEAR(Q158)-YEAR(P158))*12+MONTH(Q158)-MONTH(P158)+1</f>
        <v>1</v>
      </c>
      <c r="C158" s="185" t="n">
        <f aca="false">B158*W158</f>
        <v>0</v>
      </c>
    </row>
    <row r="159" customFormat="false" ht="12.75" hidden="false" customHeight="false" outlineLevel="0" collapsed="false">
      <c r="A159" s="185" t="e">
        <f aca="false">VLOOKUP(G159,DDEGL_USERS,2,FALSE())</f>
        <v>#N/A</v>
      </c>
      <c r="B159" s="185" t="n">
        <f aca="false">(YEAR(Q159)-YEAR(P159))*12+MONTH(Q159)-MONTH(P159)+1</f>
        <v>1</v>
      </c>
      <c r="C159" s="185" t="n">
        <f aca="false">B159*W159</f>
        <v>0</v>
      </c>
    </row>
    <row r="160" customFormat="false" ht="12.75" hidden="false" customHeight="false" outlineLevel="0" collapsed="false">
      <c r="A160" s="185" t="e">
        <f aca="false">VLOOKUP(G160,DDEGL_USERS,2,FALSE())</f>
        <v>#N/A</v>
      </c>
      <c r="B160" s="185" t="n">
        <f aca="false">(YEAR(Q160)-YEAR(P160))*12+MONTH(Q160)-MONTH(P160)+1</f>
        <v>1</v>
      </c>
      <c r="C160" s="185" t="n">
        <f aca="false">B160*W160</f>
        <v>0</v>
      </c>
    </row>
    <row r="161" customFormat="false" ht="12.75" hidden="false" customHeight="false" outlineLevel="0" collapsed="false">
      <c r="A161" s="185" t="e">
        <f aca="false">VLOOKUP(G161,DDEGL_USERS,2,FALSE())</f>
        <v>#N/A</v>
      </c>
      <c r="B161" s="185" t="n">
        <f aca="false">(YEAR(Q161)-YEAR(P161))*12+MONTH(Q161)-MONTH(P161)+1</f>
        <v>1</v>
      </c>
      <c r="C161" s="185" t="n">
        <f aca="false">B161*W161</f>
        <v>0</v>
      </c>
    </row>
    <row r="162" customFormat="false" ht="12.75" hidden="false" customHeight="false" outlineLevel="0" collapsed="false">
      <c r="A162" s="185" t="e">
        <f aca="false">VLOOKUP(G162,DDEGL_USERS,2,FALSE())</f>
        <v>#N/A</v>
      </c>
      <c r="B162" s="185" t="n">
        <f aca="false">(YEAR(Q162)-YEAR(P162))*12+MONTH(Q162)-MONTH(P162)+1</f>
        <v>1</v>
      </c>
      <c r="C162" s="185" t="n">
        <f aca="false">B162*W162</f>
        <v>0</v>
      </c>
    </row>
    <row r="163" customFormat="false" ht="12.75" hidden="false" customHeight="false" outlineLevel="0" collapsed="false">
      <c r="A163" s="185" t="e">
        <f aca="false">VLOOKUP(G163,DDEGL_USERS,2,FALSE())</f>
        <v>#N/A</v>
      </c>
      <c r="B163" s="185" t="n">
        <f aca="false">(YEAR(Q163)-YEAR(P163))*12+MONTH(Q163)-MONTH(P163)+1</f>
        <v>1</v>
      </c>
      <c r="C163" s="185" t="n">
        <f aca="false">B163*W163</f>
        <v>0</v>
      </c>
    </row>
    <row r="164" customFormat="false" ht="12.75" hidden="false" customHeight="false" outlineLevel="0" collapsed="false">
      <c r="A164" s="185" t="e">
        <f aca="false">VLOOKUP(G164,DDEGL_USERS,2,FALSE())</f>
        <v>#N/A</v>
      </c>
      <c r="B164" s="185" t="n">
        <f aca="false">(YEAR(Q164)-YEAR(P164))*12+MONTH(Q164)-MONTH(P164)+1</f>
        <v>1</v>
      </c>
      <c r="C164" s="185" t="n">
        <f aca="false">B164*W164</f>
        <v>0</v>
      </c>
    </row>
    <row r="165" customFormat="false" ht="12.75" hidden="false" customHeight="false" outlineLevel="0" collapsed="false">
      <c r="A165" s="185" t="e">
        <f aca="false">VLOOKUP(G165,DDEGL_USERS,2,FALSE())</f>
        <v>#N/A</v>
      </c>
      <c r="B165" s="185" t="n">
        <f aca="false">(YEAR(Q165)-YEAR(P165))*12+MONTH(Q165)-MONTH(P165)+1</f>
        <v>1</v>
      </c>
      <c r="C165" s="185" t="n">
        <f aca="false">B165*W165</f>
        <v>0</v>
      </c>
    </row>
    <row r="166" customFormat="false" ht="12.75" hidden="false" customHeight="false" outlineLevel="0" collapsed="false">
      <c r="A166" s="185" t="e">
        <f aca="false">VLOOKUP(G166,DDEGL_USERS,2,FALSE())</f>
        <v>#N/A</v>
      </c>
      <c r="B166" s="185" t="n">
        <f aca="false">(YEAR(Q166)-YEAR(P166))*12+MONTH(Q166)-MONTH(P166)+1</f>
        <v>1</v>
      </c>
      <c r="C166" s="185" t="n">
        <f aca="false">B166*W166</f>
        <v>0</v>
      </c>
    </row>
    <row r="167" customFormat="false" ht="12.75" hidden="false" customHeight="false" outlineLevel="0" collapsed="false">
      <c r="A167" s="185" t="e">
        <f aca="false">VLOOKUP(G167,DDEGL_USERS,2,FALSE())</f>
        <v>#N/A</v>
      </c>
      <c r="B167" s="185" t="n">
        <f aca="false">(YEAR(Q167)-YEAR(P167))*12+MONTH(Q167)-MONTH(P167)+1</f>
        <v>1</v>
      </c>
      <c r="C167" s="185" t="n">
        <f aca="false">B167*W167</f>
        <v>0</v>
      </c>
    </row>
    <row r="168" customFormat="false" ht="12.75" hidden="false" customHeight="false" outlineLevel="0" collapsed="false">
      <c r="A168" s="185" t="e">
        <f aca="false">VLOOKUP(G168,DDEGL_USERS,2,FALSE())</f>
        <v>#N/A</v>
      </c>
      <c r="B168" s="185" t="n">
        <f aca="false">(YEAR(Q168)-YEAR(P168))*12+MONTH(Q168)-MONTH(P168)+1</f>
        <v>1</v>
      </c>
      <c r="C168" s="185" t="n">
        <f aca="false">B168*W168</f>
        <v>0</v>
      </c>
    </row>
    <row r="169" customFormat="false" ht="12.75" hidden="false" customHeight="false" outlineLevel="0" collapsed="false">
      <c r="A169" s="185" t="e">
        <f aca="false">VLOOKUP(G169,DDEGL_USERS,2,FALSE())</f>
        <v>#N/A</v>
      </c>
      <c r="B169" s="185" t="n">
        <f aca="false">(YEAR(Q169)-YEAR(P169))*12+MONTH(Q169)-MONTH(P169)+1</f>
        <v>1</v>
      </c>
      <c r="C169" s="185" t="n">
        <f aca="false">B169*W169</f>
        <v>0</v>
      </c>
    </row>
    <row r="170" customFormat="false" ht="12.75" hidden="false" customHeight="false" outlineLevel="0" collapsed="false">
      <c r="A170" s="185" t="e">
        <f aca="false">VLOOKUP(G170,DDEGL_USERS,2,FALSE())</f>
        <v>#N/A</v>
      </c>
      <c r="B170" s="185" t="n">
        <f aca="false">(YEAR(Q170)-YEAR(P170))*12+MONTH(Q170)-MONTH(P170)+1</f>
        <v>1</v>
      </c>
      <c r="C170" s="185" t="n">
        <f aca="false">B170*W170</f>
        <v>0</v>
      </c>
    </row>
    <row r="171" customFormat="false" ht="12.75" hidden="false" customHeight="false" outlineLevel="0" collapsed="false">
      <c r="A171" s="185" t="e">
        <f aca="false">VLOOKUP(G171,DDEGL_USERS,2,FALSE())</f>
        <v>#N/A</v>
      </c>
      <c r="B171" s="185" t="n">
        <f aca="false">(YEAR(Q171)-YEAR(P171))*12+MONTH(Q171)-MONTH(P171)+1</f>
        <v>1</v>
      </c>
      <c r="C171" s="185" t="n">
        <f aca="false">B171*W171</f>
        <v>0</v>
      </c>
    </row>
    <row r="172" customFormat="false" ht="12.75" hidden="false" customHeight="false" outlineLevel="0" collapsed="false">
      <c r="A172" s="185" t="e">
        <f aca="false">VLOOKUP(G172,DDEGL_USERS,2,FALSE())</f>
        <v>#N/A</v>
      </c>
      <c r="B172" s="185" t="n">
        <f aca="false">(YEAR(Q172)-YEAR(P172))*12+MONTH(Q172)-MONTH(P172)+1</f>
        <v>1</v>
      </c>
      <c r="C172" s="185" t="n">
        <f aca="false">B172*W172</f>
        <v>0</v>
      </c>
    </row>
    <row r="173" customFormat="false" ht="12.75" hidden="false" customHeight="false" outlineLevel="0" collapsed="false">
      <c r="A173" s="185" t="e">
        <f aca="false">VLOOKUP(G173,DDEGL_USERS,2,FALSE())</f>
        <v>#N/A</v>
      </c>
      <c r="B173" s="185" t="n">
        <f aca="false">(YEAR(Q173)-YEAR(P173))*12+MONTH(Q173)-MONTH(P173)+1</f>
        <v>1</v>
      </c>
      <c r="C173" s="185" t="n">
        <f aca="false">B173*W173</f>
        <v>0</v>
      </c>
    </row>
    <row r="174" customFormat="false" ht="12.75" hidden="false" customHeight="false" outlineLevel="0" collapsed="false">
      <c r="A174" s="185" t="e">
        <f aca="false">VLOOKUP(G174,DDEGL_USERS,2,FALSE())</f>
        <v>#N/A</v>
      </c>
      <c r="B174" s="185" t="n">
        <f aca="false">(YEAR(Q174)-YEAR(P174))*12+MONTH(Q174)-MONTH(P174)+1</f>
        <v>1</v>
      </c>
      <c r="C174" s="185" t="n">
        <f aca="false">B174*W174</f>
        <v>0</v>
      </c>
    </row>
    <row r="175" customFormat="false" ht="12.75" hidden="false" customHeight="false" outlineLevel="0" collapsed="false">
      <c r="A175" s="185" t="e">
        <f aca="false">VLOOKUP(G175,DDEGL_USERS,2,FALSE())</f>
        <v>#N/A</v>
      </c>
      <c r="B175" s="185" t="n">
        <f aca="false">(YEAR(Q175)-YEAR(P175))*12+MONTH(Q175)-MONTH(P175)+1</f>
        <v>1</v>
      </c>
      <c r="C175" s="185" t="n">
        <f aca="false">B175*W175</f>
        <v>0</v>
      </c>
    </row>
    <row r="176" customFormat="false" ht="12.75" hidden="false" customHeight="false" outlineLevel="0" collapsed="false">
      <c r="A176" s="185" t="e">
        <f aca="false">VLOOKUP(G176,DDEGL_USERS,2,FALSE())</f>
        <v>#N/A</v>
      </c>
      <c r="B176" s="185" t="n">
        <f aca="false">(YEAR(Q176)-YEAR(P176))*12+MONTH(Q176)-MONTH(P176)+1</f>
        <v>1</v>
      </c>
      <c r="C176" s="185" t="n">
        <f aca="false">B176*W176</f>
        <v>0</v>
      </c>
    </row>
    <row r="177" customFormat="false" ht="12.75" hidden="false" customHeight="false" outlineLevel="0" collapsed="false">
      <c r="A177" s="185" t="e">
        <f aca="false">VLOOKUP(G177,DDEGL_USERS,2,FALSE())</f>
        <v>#N/A</v>
      </c>
      <c r="B177" s="185" t="n">
        <f aca="false">(YEAR(Q177)-YEAR(P177))*12+MONTH(Q177)-MONTH(P177)+1</f>
        <v>1</v>
      </c>
      <c r="C177" s="185" t="n">
        <f aca="false">B177*W177</f>
        <v>0</v>
      </c>
    </row>
    <row r="178" customFormat="false" ht="12.75" hidden="false" customHeight="false" outlineLevel="0" collapsed="false">
      <c r="A178" s="185" t="e">
        <f aca="false">VLOOKUP(G178,DDEGL_USERS,2,FALSE())</f>
        <v>#N/A</v>
      </c>
      <c r="B178" s="185" t="n">
        <f aca="false">(YEAR(Q178)-YEAR(P178))*12+MONTH(Q178)-MONTH(P178)+1</f>
        <v>1</v>
      </c>
      <c r="C178" s="185" t="n">
        <f aca="false">B178*W178</f>
        <v>0</v>
      </c>
    </row>
    <row r="179" customFormat="false" ht="12.75" hidden="false" customHeight="false" outlineLevel="0" collapsed="false">
      <c r="A179" s="185" t="e">
        <f aca="false">VLOOKUP(G179,DDEGL_USERS,2,FALSE())</f>
        <v>#N/A</v>
      </c>
      <c r="B179" s="185" t="n">
        <f aca="false">(YEAR(Q179)-YEAR(P179))*12+MONTH(Q179)-MONTH(P179)+1</f>
        <v>1</v>
      </c>
      <c r="C179" s="185" t="n">
        <f aca="false">B179*W179</f>
        <v>0</v>
      </c>
    </row>
    <row r="180" customFormat="false" ht="12.75" hidden="false" customHeight="false" outlineLevel="0" collapsed="false">
      <c r="A180" s="185" t="e">
        <f aca="false">VLOOKUP(G180,DDEGL_USERS,2,FALSE())</f>
        <v>#N/A</v>
      </c>
      <c r="B180" s="185" t="n">
        <f aca="false">(YEAR(Q180)-YEAR(P180))*12+MONTH(Q180)-MONTH(P180)+1</f>
        <v>1</v>
      </c>
      <c r="C180" s="185" t="n">
        <f aca="false">B180*W180</f>
        <v>0</v>
      </c>
    </row>
    <row r="181" customFormat="false" ht="12.75" hidden="false" customHeight="false" outlineLevel="0" collapsed="false">
      <c r="A181" s="185" t="e">
        <f aca="false">VLOOKUP(G181,DDEGL_USERS,2,FALSE())</f>
        <v>#N/A</v>
      </c>
      <c r="B181" s="185" t="n">
        <f aca="false">(YEAR(Q181)-YEAR(P181))*12+MONTH(Q181)-MONTH(P181)+1</f>
        <v>1</v>
      </c>
      <c r="C181" s="185" t="n">
        <f aca="false">B181*W181</f>
        <v>0</v>
      </c>
    </row>
    <row r="182" customFormat="false" ht="12.75" hidden="false" customHeight="false" outlineLevel="0" collapsed="false">
      <c r="A182" s="185" t="e">
        <f aca="false">VLOOKUP(G182,DDEGL_USERS,2,FALSE())</f>
        <v>#N/A</v>
      </c>
      <c r="B182" s="185" t="n">
        <f aca="false">(YEAR(Q182)-YEAR(P182))*12+MONTH(Q182)-MONTH(P182)+1</f>
        <v>1</v>
      </c>
      <c r="C182" s="185" t="n">
        <f aca="false">B182*W182</f>
        <v>0</v>
      </c>
    </row>
    <row r="183" customFormat="false" ht="12.75" hidden="false" customHeight="false" outlineLevel="0" collapsed="false">
      <c r="A183" s="185" t="e">
        <f aca="false">VLOOKUP(G183,DDEGL_USERS,2,FALSE())</f>
        <v>#N/A</v>
      </c>
      <c r="B183" s="185" t="n">
        <f aca="false">(YEAR(Q183)-YEAR(P183))*12+MONTH(Q183)-MONTH(P183)+1</f>
        <v>1</v>
      </c>
      <c r="C183" s="185" t="n">
        <f aca="false">B183*W183</f>
        <v>0</v>
      </c>
    </row>
    <row r="184" customFormat="false" ht="12.75" hidden="false" customHeight="false" outlineLevel="0" collapsed="false">
      <c r="A184" s="185" t="e">
        <f aca="false">VLOOKUP(G184,DDEGL_USERS,2,FALSE())</f>
        <v>#N/A</v>
      </c>
      <c r="B184" s="185" t="n">
        <f aca="false">(YEAR(Q184)-YEAR(P184))*12+MONTH(Q184)-MONTH(P184)+1</f>
        <v>1</v>
      </c>
      <c r="C184" s="185" t="n">
        <f aca="false">B184*W184</f>
        <v>0</v>
      </c>
    </row>
    <row r="185" customFormat="false" ht="12.75" hidden="false" customHeight="false" outlineLevel="0" collapsed="false">
      <c r="A185" s="185" t="e">
        <f aca="false">VLOOKUP(G185,DDEGL_USERS,2,FALSE())</f>
        <v>#N/A</v>
      </c>
      <c r="B185" s="185" t="n">
        <f aca="false">(YEAR(Q185)-YEAR(P185))*12+MONTH(Q185)-MONTH(P185)+1</f>
        <v>1</v>
      </c>
      <c r="C185" s="185" t="n">
        <f aca="false">B185*W185</f>
        <v>0</v>
      </c>
    </row>
    <row r="186" customFormat="false" ht="12.75" hidden="false" customHeight="false" outlineLevel="0" collapsed="false">
      <c r="A186" s="185" t="e">
        <f aca="false">VLOOKUP(G186,DDEGL_USERS,2,FALSE())</f>
        <v>#N/A</v>
      </c>
      <c r="B186" s="185" t="n">
        <f aca="false">(YEAR(Q186)-YEAR(P186))*12+MONTH(Q186)-MONTH(P186)+1</f>
        <v>1</v>
      </c>
      <c r="C186" s="185" t="n">
        <f aca="false">B186*W186</f>
        <v>0</v>
      </c>
    </row>
    <row r="187" customFormat="false" ht="12.75" hidden="false" customHeight="false" outlineLevel="0" collapsed="false">
      <c r="A187" s="185" t="e">
        <f aca="false">VLOOKUP(G187,DDEGL_USERS,2,FALSE())</f>
        <v>#N/A</v>
      </c>
      <c r="B187" s="185" t="n">
        <f aca="false">(YEAR(Q187)-YEAR(P187))*12+MONTH(Q187)-MONTH(P187)+1</f>
        <v>1</v>
      </c>
      <c r="C187" s="185" t="n">
        <f aca="false">B187*W187</f>
        <v>0</v>
      </c>
    </row>
    <row r="188" customFormat="false" ht="12.75" hidden="false" customHeight="false" outlineLevel="0" collapsed="false">
      <c r="A188" s="185" t="e">
        <f aca="false">VLOOKUP(G188,DDEGL_USERS,2,FALSE())</f>
        <v>#N/A</v>
      </c>
      <c r="B188" s="185" t="n">
        <f aca="false">(YEAR(Q188)-YEAR(P188))*12+MONTH(Q188)-MONTH(P188)+1</f>
        <v>1</v>
      </c>
      <c r="C188" s="185" t="n">
        <f aca="false">B188*W188</f>
        <v>0</v>
      </c>
    </row>
    <row r="189" customFormat="false" ht="12.75" hidden="false" customHeight="false" outlineLevel="0" collapsed="false">
      <c r="A189" s="185" t="e">
        <f aca="false">VLOOKUP(G189,DDEGL_USERS,2,FALSE())</f>
        <v>#N/A</v>
      </c>
      <c r="B189" s="185" t="n">
        <f aca="false">(YEAR(Q189)-YEAR(P189))*12+MONTH(Q189)-MONTH(P189)+1</f>
        <v>1</v>
      </c>
      <c r="C189" s="185" t="n">
        <f aca="false">B189*W189</f>
        <v>0</v>
      </c>
    </row>
    <row r="190" customFormat="false" ht="12.75" hidden="false" customHeight="false" outlineLevel="0" collapsed="false">
      <c r="A190" s="185" t="e">
        <f aca="false">VLOOKUP(G190,DDEGL_USERS,2,FALSE())</f>
        <v>#N/A</v>
      </c>
      <c r="B190" s="185" t="n">
        <f aca="false">(YEAR(Q190)-YEAR(P190))*12+MONTH(Q190)-MONTH(P190)+1</f>
        <v>1</v>
      </c>
      <c r="C190" s="185" t="n">
        <f aca="false">B190*W190</f>
        <v>0</v>
      </c>
    </row>
    <row r="191" customFormat="false" ht="12.75" hidden="false" customHeight="false" outlineLevel="0" collapsed="false">
      <c r="A191" s="185" t="e">
        <f aca="false">VLOOKUP(G191,DDEGL_USERS,2,FALSE())</f>
        <v>#N/A</v>
      </c>
      <c r="B191" s="185" t="n">
        <f aca="false">(YEAR(Q191)-YEAR(P191))*12+MONTH(Q191)-MONTH(P191)+1</f>
        <v>1</v>
      </c>
      <c r="C191" s="185" t="n">
        <f aca="false">B191*W191</f>
        <v>0</v>
      </c>
    </row>
    <row r="192" customFormat="false" ht="12.75" hidden="false" customHeight="false" outlineLevel="0" collapsed="false">
      <c r="A192" s="185" t="e">
        <f aca="false">VLOOKUP(G192,DDEGL_USERS,2,FALSE())</f>
        <v>#N/A</v>
      </c>
      <c r="B192" s="185" t="n">
        <f aca="false">(YEAR(Q192)-YEAR(P192))*12+MONTH(Q192)-MONTH(P192)+1</f>
        <v>1</v>
      </c>
      <c r="C192" s="185" t="n">
        <f aca="false">B192*W192</f>
        <v>0</v>
      </c>
    </row>
    <row r="193" customFormat="false" ht="12.75" hidden="false" customHeight="false" outlineLevel="0" collapsed="false">
      <c r="A193" s="185" t="e">
        <f aca="false">VLOOKUP(G193,DDEGL_USERS,2,FALSE())</f>
        <v>#N/A</v>
      </c>
      <c r="B193" s="185" t="n">
        <f aca="false">(YEAR(Q193)-YEAR(P193))*12+MONTH(Q193)-MONTH(P193)+1</f>
        <v>1</v>
      </c>
      <c r="C193" s="185" t="n">
        <f aca="false">B193*W193</f>
        <v>0</v>
      </c>
    </row>
    <row r="194" customFormat="false" ht="12.75" hidden="false" customHeight="false" outlineLevel="0" collapsed="false">
      <c r="A194" s="185" t="e">
        <f aca="false">VLOOKUP(G194,DDEGL_USERS,2,FALSE())</f>
        <v>#N/A</v>
      </c>
      <c r="B194" s="185" t="n">
        <f aca="false">(YEAR(Q194)-YEAR(P194))*12+MONTH(Q194)-MONTH(P194)+1</f>
        <v>1</v>
      </c>
      <c r="C194" s="185" t="n">
        <f aca="false">B194*W194</f>
        <v>0</v>
      </c>
    </row>
    <row r="195" customFormat="false" ht="12.75" hidden="false" customHeight="false" outlineLevel="0" collapsed="false">
      <c r="A195" s="185" t="e">
        <f aca="false">VLOOKUP(G195,DDEGL_USERS,2,FALSE())</f>
        <v>#N/A</v>
      </c>
      <c r="B195" s="185" t="n">
        <f aca="false">(YEAR(Q195)-YEAR(P195))*12+MONTH(Q195)-MONTH(P195)+1</f>
        <v>1</v>
      </c>
      <c r="C195" s="185" t="n">
        <f aca="false">B195*W195</f>
        <v>0</v>
      </c>
    </row>
    <row r="196" customFormat="false" ht="12.75" hidden="false" customHeight="false" outlineLevel="0" collapsed="false">
      <c r="A196" s="185" t="e">
        <f aca="false">VLOOKUP(G196,DDEGL_USERS,2,FALSE())</f>
        <v>#N/A</v>
      </c>
      <c r="B196" s="185" t="n">
        <f aca="false">(YEAR(Q196)-YEAR(P196))*12+MONTH(Q196)-MONTH(P196)+1</f>
        <v>1</v>
      </c>
      <c r="C196" s="185" t="n">
        <f aca="false">B196*W196</f>
        <v>0</v>
      </c>
    </row>
    <row r="197" customFormat="false" ht="12.75" hidden="false" customHeight="false" outlineLevel="0" collapsed="false">
      <c r="A197" s="185" t="e">
        <f aca="false">VLOOKUP(G197,DDEGL_USERS,2,FALSE())</f>
        <v>#N/A</v>
      </c>
      <c r="B197" s="185" t="n">
        <f aca="false">(YEAR(Q197)-YEAR(P197))*12+MONTH(Q197)-MONTH(P197)+1</f>
        <v>1</v>
      </c>
      <c r="C197" s="185" t="n">
        <f aca="false">B197*W197</f>
        <v>0</v>
      </c>
    </row>
    <row r="198" customFormat="false" ht="12.75" hidden="false" customHeight="false" outlineLevel="0" collapsed="false">
      <c r="A198" s="185" t="e">
        <f aca="false">VLOOKUP(G198,DDEGL_USERS,2,FALSE())</f>
        <v>#N/A</v>
      </c>
      <c r="B198" s="185" t="n">
        <f aca="false">(YEAR(Q198)-YEAR(P198))*12+MONTH(Q198)-MONTH(P198)+1</f>
        <v>1</v>
      </c>
      <c r="C198" s="185" t="n">
        <f aca="false">B198*W198</f>
        <v>0</v>
      </c>
    </row>
    <row r="199" customFormat="false" ht="12.75" hidden="false" customHeight="false" outlineLevel="0" collapsed="false">
      <c r="A199" s="185" t="e">
        <f aca="false">VLOOKUP(G199,DDEGL_USERS,2,FALSE())</f>
        <v>#N/A</v>
      </c>
      <c r="B199" s="185" t="n">
        <f aca="false">(YEAR(Q199)-YEAR(P199))*12+MONTH(Q199)-MONTH(P199)+1</f>
        <v>1</v>
      </c>
      <c r="C199" s="185" t="n">
        <f aca="false">B199*W199</f>
        <v>0</v>
      </c>
    </row>
    <row r="200" customFormat="false" ht="12.75" hidden="false" customHeight="false" outlineLevel="0" collapsed="false">
      <c r="A200" s="185" t="e">
        <f aca="false">VLOOKUP(G200,DDEGL_USERS,2,FALSE())</f>
        <v>#N/A</v>
      </c>
      <c r="B200" s="185" t="n">
        <f aca="false">(YEAR(Q200)-YEAR(P200))*12+MONTH(Q200)-MONTH(P200)+1</f>
        <v>1</v>
      </c>
      <c r="C200" s="185" t="n">
        <f aca="false">B200*W200</f>
        <v>0</v>
      </c>
    </row>
    <row r="201" customFormat="false" ht="12.75" hidden="false" customHeight="false" outlineLevel="0" collapsed="false">
      <c r="A201" s="185" t="e">
        <f aca="false">VLOOKUP(G201,DDEGL_USERS,2,FALSE())</f>
        <v>#N/A</v>
      </c>
      <c r="B201" s="185" t="n">
        <f aca="false">(YEAR(Q201)-YEAR(P201))*12+MONTH(Q201)-MONTH(P201)+1</f>
        <v>1</v>
      </c>
      <c r="C201" s="185" t="n">
        <f aca="false">B201*W201</f>
        <v>0</v>
      </c>
    </row>
    <row r="202" customFormat="false" ht="12.75" hidden="false" customHeight="false" outlineLevel="0" collapsed="false">
      <c r="A202" s="185" t="e">
        <f aca="false">VLOOKUP(G202,DDEGL_USERS,2,FALSE())</f>
        <v>#N/A</v>
      </c>
      <c r="B202" s="185" t="n">
        <f aca="false">(YEAR(Q202)-YEAR(P202))*12+MONTH(Q202)-MONTH(P202)+1</f>
        <v>1</v>
      </c>
      <c r="C202" s="185" t="n">
        <f aca="false">B202*W202</f>
        <v>0</v>
      </c>
    </row>
    <row r="203" customFormat="false" ht="12.75" hidden="false" customHeight="false" outlineLevel="0" collapsed="false">
      <c r="A203" s="185" t="e">
        <f aca="false">VLOOKUP(G203,DDEGL_USERS,2,FALSE())</f>
        <v>#N/A</v>
      </c>
      <c r="B203" s="185" t="n">
        <f aca="false">(YEAR(Q203)-YEAR(P203))*12+MONTH(Q203)-MONTH(P203)+1</f>
        <v>1</v>
      </c>
      <c r="C203" s="185" t="n">
        <f aca="false">B203*W203</f>
        <v>0</v>
      </c>
    </row>
    <row r="204" customFormat="false" ht="12.75" hidden="false" customHeight="false" outlineLevel="0" collapsed="false">
      <c r="A204" s="185" t="e">
        <f aca="false">VLOOKUP(G204,DDEGL_USERS,2,FALSE())</f>
        <v>#N/A</v>
      </c>
      <c r="B204" s="185" t="n">
        <f aca="false">(YEAR(Q204)-YEAR(P204))*12+MONTH(Q204)-MONTH(P204)+1</f>
        <v>1</v>
      </c>
      <c r="C204" s="185" t="n">
        <f aca="false">B204*W204</f>
        <v>0</v>
      </c>
    </row>
    <row r="205" customFormat="false" ht="12.75" hidden="false" customHeight="false" outlineLevel="0" collapsed="false">
      <c r="A205" s="185" t="e">
        <f aca="false">VLOOKUP(G205,DDEGL_USERS,2,FALSE())</f>
        <v>#N/A</v>
      </c>
      <c r="B205" s="185" t="n">
        <f aca="false">(YEAR(Q205)-YEAR(P205))*12+MONTH(Q205)-MONTH(P205)+1</f>
        <v>1</v>
      </c>
      <c r="C205" s="185" t="n">
        <f aca="false">B205*W205</f>
        <v>0</v>
      </c>
    </row>
    <row r="206" customFormat="false" ht="12.75" hidden="false" customHeight="false" outlineLevel="0" collapsed="false">
      <c r="A206" s="185" t="e">
        <f aca="false">VLOOKUP(G206,DDEGL_USERS,2,FALSE())</f>
        <v>#N/A</v>
      </c>
      <c r="B206" s="185" t="n">
        <f aca="false">(YEAR(Q206)-YEAR(P206))*12+MONTH(Q206)-MONTH(P206)+1</f>
        <v>1</v>
      </c>
      <c r="C206" s="185" t="n">
        <f aca="false">B206*W206</f>
        <v>0</v>
      </c>
    </row>
    <row r="207" customFormat="false" ht="12.75" hidden="false" customHeight="false" outlineLevel="0" collapsed="false">
      <c r="A207" s="185" t="e">
        <f aca="false">VLOOKUP(G207,DDEGL_USERS,2,FALSE())</f>
        <v>#N/A</v>
      </c>
      <c r="B207" s="185" t="n">
        <f aca="false">(YEAR(Q207)-YEAR(P207))*12+MONTH(Q207)-MONTH(P207)+1</f>
        <v>1</v>
      </c>
      <c r="C207" s="185" t="n">
        <f aca="false">B207*W207</f>
        <v>0</v>
      </c>
    </row>
    <row r="208" customFormat="false" ht="12.75" hidden="false" customHeight="false" outlineLevel="0" collapsed="false">
      <c r="A208" s="185" t="e">
        <f aca="false">VLOOKUP(G208,DDEGL_USERS,2,FALSE())</f>
        <v>#N/A</v>
      </c>
      <c r="B208" s="185" t="n">
        <f aca="false">(YEAR(Q208)-YEAR(P208))*12+MONTH(Q208)-MONTH(P208)+1</f>
        <v>1</v>
      </c>
      <c r="C208" s="185" t="n">
        <f aca="false">B208*W208</f>
        <v>0</v>
      </c>
    </row>
    <row r="209" customFormat="false" ht="12.75" hidden="false" customHeight="false" outlineLevel="0" collapsed="false">
      <c r="A209" s="185" t="e">
        <f aca="false">VLOOKUP(G209,DDEGL_USERS,2,FALSE())</f>
        <v>#N/A</v>
      </c>
      <c r="B209" s="185" t="n">
        <f aca="false">(YEAR(Q209)-YEAR(P209))*12+MONTH(Q209)-MONTH(P209)+1</f>
        <v>1</v>
      </c>
      <c r="C209" s="185" t="n">
        <f aca="false">B209*W209</f>
        <v>0</v>
      </c>
    </row>
    <row r="210" customFormat="false" ht="12.75" hidden="false" customHeight="false" outlineLevel="0" collapsed="false">
      <c r="A210" s="185" t="e">
        <f aca="false">VLOOKUP(G210,DDEGL_USERS,2,FALSE())</f>
        <v>#N/A</v>
      </c>
      <c r="B210" s="185" t="n">
        <f aca="false">(YEAR(Q210)-YEAR(P210))*12+MONTH(Q210)-MONTH(P210)+1</f>
        <v>1</v>
      </c>
      <c r="C210" s="185" t="n">
        <f aca="false">B210*W210</f>
        <v>0</v>
      </c>
    </row>
    <row r="211" customFormat="false" ht="12.75" hidden="false" customHeight="false" outlineLevel="0" collapsed="false">
      <c r="A211" s="185" t="e">
        <f aca="false">VLOOKUP(G211,DDEGL_USERS,2,FALSE())</f>
        <v>#N/A</v>
      </c>
      <c r="B211" s="185" t="n">
        <f aca="false">(YEAR(Q211)-YEAR(P211))*12+MONTH(Q211)-MONTH(P211)+1</f>
        <v>1</v>
      </c>
      <c r="C211" s="185" t="n">
        <f aca="false">B211*W211</f>
        <v>0</v>
      </c>
    </row>
    <row r="212" customFormat="false" ht="12.75" hidden="false" customHeight="false" outlineLevel="0" collapsed="false">
      <c r="A212" s="185" t="e">
        <f aca="false">VLOOKUP(G212,DDEGL_USERS,2,FALSE())</f>
        <v>#N/A</v>
      </c>
      <c r="B212" s="185" t="n">
        <f aca="false">(YEAR(Q212)-YEAR(P212))*12+MONTH(Q212)-MONTH(P212)+1</f>
        <v>1</v>
      </c>
      <c r="C212" s="185" t="n">
        <f aca="false">B212*W212</f>
        <v>0</v>
      </c>
    </row>
    <row r="213" customFormat="false" ht="12.75" hidden="false" customHeight="false" outlineLevel="0" collapsed="false">
      <c r="A213" s="185" t="e">
        <f aca="false">VLOOKUP(G213,DDEGL_USERS,2,FALSE())</f>
        <v>#N/A</v>
      </c>
      <c r="B213" s="185" t="n">
        <f aca="false">(YEAR(Q213)-YEAR(P213))*12+MONTH(Q213)-MONTH(P213)+1</f>
        <v>1</v>
      </c>
      <c r="C213" s="185" t="n">
        <f aca="false">B213*W213</f>
        <v>0</v>
      </c>
    </row>
    <row r="214" customFormat="false" ht="12.75" hidden="false" customHeight="false" outlineLevel="0" collapsed="false">
      <c r="A214" s="185" t="e">
        <f aca="false">VLOOKUP(G214,DDEGL_USERS,2,FALSE())</f>
        <v>#N/A</v>
      </c>
      <c r="B214" s="185" t="n">
        <f aca="false">(YEAR(Q214)-YEAR(P214))*12+MONTH(Q214)-MONTH(P214)+1</f>
        <v>1</v>
      </c>
      <c r="C214" s="185" t="n">
        <f aca="false">B214*W214</f>
        <v>0</v>
      </c>
    </row>
    <row r="215" customFormat="false" ht="12.75" hidden="false" customHeight="false" outlineLevel="0" collapsed="false">
      <c r="A215" s="185" t="e">
        <f aca="false">VLOOKUP(G215,DDEGL_USERS,2,FALSE())</f>
        <v>#N/A</v>
      </c>
      <c r="B215" s="185" t="n">
        <f aca="false">(YEAR(Q215)-YEAR(P215))*12+MONTH(Q215)-MONTH(P215)+1</f>
        <v>1</v>
      </c>
      <c r="C215" s="185" t="n">
        <f aca="false">B215*W215</f>
        <v>0</v>
      </c>
    </row>
    <row r="216" customFormat="false" ht="12.75" hidden="false" customHeight="false" outlineLevel="0" collapsed="false">
      <c r="A216" s="185" t="e">
        <f aca="false">VLOOKUP(G216,DDEGL_USERS,2,FALSE())</f>
        <v>#N/A</v>
      </c>
      <c r="B216" s="185" t="n">
        <f aca="false">(YEAR(Q216)-YEAR(P216))*12+MONTH(Q216)-MONTH(P216)+1</f>
        <v>1</v>
      </c>
      <c r="C216" s="185" t="n">
        <f aca="false">B216*W216</f>
        <v>0</v>
      </c>
    </row>
    <row r="217" customFormat="false" ht="12.75" hidden="false" customHeight="false" outlineLevel="0" collapsed="false">
      <c r="A217" s="185" t="e">
        <f aca="false">VLOOKUP(G217,DDEGL_USERS,2,FALSE())</f>
        <v>#N/A</v>
      </c>
      <c r="B217" s="185" t="n">
        <f aca="false">(YEAR(Q217)-YEAR(P217))*12+MONTH(Q217)-MONTH(P217)+1</f>
        <v>1</v>
      </c>
      <c r="C217" s="185" t="n">
        <f aca="false">B217*W217</f>
        <v>0</v>
      </c>
    </row>
    <row r="218" customFormat="false" ht="12.75" hidden="false" customHeight="false" outlineLevel="0" collapsed="false">
      <c r="A218" s="185" t="e">
        <f aca="false">VLOOKUP(G218,DDEGL_USERS,2,FALSE())</f>
        <v>#N/A</v>
      </c>
      <c r="B218" s="185" t="n">
        <f aca="false">(YEAR(Q218)-YEAR(P218))*12+MONTH(Q218)-MONTH(P218)+1</f>
        <v>1</v>
      </c>
      <c r="C218" s="185" t="n">
        <f aca="false">B218*W218</f>
        <v>0</v>
      </c>
    </row>
    <row r="219" customFormat="false" ht="12.75" hidden="false" customHeight="false" outlineLevel="0" collapsed="false">
      <c r="A219" s="185" t="e">
        <f aca="false">VLOOKUP(G219,DDEGL_USERS,2,FALSE())</f>
        <v>#N/A</v>
      </c>
      <c r="B219" s="185" t="n">
        <f aca="false">(YEAR(Q219)-YEAR(P219))*12+MONTH(Q219)-MONTH(P219)+1</f>
        <v>1</v>
      </c>
      <c r="C219" s="185" t="n">
        <f aca="false">B219*W219</f>
        <v>0</v>
      </c>
    </row>
    <row r="220" customFormat="false" ht="12.75" hidden="false" customHeight="false" outlineLevel="0" collapsed="false">
      <c r="A220" s="185" t="e">
        <f aca="false">VLOOKUP(G220,DDEGL_USERS,2,FALSE())</f>
        <v>#N/A</v>
      </c>
      <c r="B220" s="185" t="n">
        <f aca="false">(YEAR(Q220)-YEAR(P220))*12+MONTH(Q220)-MONTH(P220)+1</f>
        <v>1</v>
      </c>
      <c r="C220" s="185" t="n">
        <f aca="false">B220*W220</f>
        <v>0</v>
      </c>
    </row>
    <row r="221" customFormat="false" ht="12.75" hidden="false" customHeight="false" outlineLevel="0" collapsed="false">
      <c r="A221" s="185" t="e">
        <f aca="false">VLOOKUP(G221,DDEGL_USERS,2,FALSE())</f>
        <v>#N/A</v>
      </c>
      <c r="B221" s="185" t="n">
        <f aca="false">(YEAR(Q221)-YEAR(P221))*12+MONTH(Q221)-MONTH(P221)+1</f>
        <v>1</v>
      </c>
      <c r="C221" s="185" t="n">
        <f aca="false">B221*W221</f>
        <v>0</v>
      </c>
    </row>
    <row r="222" customFormat="false" ht="12.75" hidden="false" customHeight="false" outlineLevel="0" collapsed="false">
      <c r="A222" s="185" t="e">
        <f aca="false">VLOOKUP(G222,DDEGL_USERS,2,FALSE())</f>
        <v>#N/A</v>
      </c>
      <c r="B222" s="185" t="n">
        <f aca="false">(YEAR(Q222)-YEAR(P222))*12+MONTH(Q222)-MONTH(P222)+1</f>
        <v>1</v>
      </c>
      <c r="C222" s="185" t="n">
        <f aca="false">B222*W222</f>
        <v>0</v>
      </c>
    </row>
    <row r="223" customFormat="false" ht="12.75" hidden="false" customHeight="false" outlineLevel="0" collapsed="false">
      <c r="A223" s="185" t="e">
        <f aca="false">VLOOKUP(G223,DDEGL_USERS,2,FALSE())</f>
        <v>#N/A</v>
      </c>
      <c r="B223" s="185" t="n">
        <f aca="false">(YEAR(Q223)-YEAR(P223))*12+MONTH(Q223)-MONTH(P223)+1</f>
        <v>1</v>
      </c>
      <c r="C223" s="185" t="n">
        <f aca="false">B223*W223</f>
        <v>0</v>
      </c>
    </row>
    <row r="224" customFormat="false" ht="12.75" hidden="false" customHeight="false" outlineLevel="0" collapsed="false">
      <c r="A224" s="185" t="e">
        <f aca="false">VLOOKUP(G224,DDEGL_USERS,2,FALSE())</f>
        <v>#N/A</v>
      </c>
      <c r="B224" s="185" t="n">
        <f aca="false">(YEAR(Q224)-YEAR(P224))*12+MONTH(Q224)-MONTH(P224)+1</f>
        <v>1</v>
      </c>
      <c r="C224" s="185" t="n">
        <f aca="false">B224*W224</f>
        <v>0</v>
      </c>
    </row>
    <row r="225" customFormat="false" ht="12.75" hidden="false" customHeight="false" outlineLevel="0" collapsed="false">
      <c r="A225" s="185" t="e">
        <f aca="false">VLOOKUP(G225,DDEGL_USERS,2,FALSE())</f>
        <v>#N/A</v>
      </c>
      <c r="B225" s="185" t="n">
        <f aca="false">(YEAR(Q225)-YEAR(P225))*12+MONTH(Q225)-MONTH(P225)+1</f>
        <v>1</v>
      </c>
      <c r="C225" s="185" t="n">
        <f aca="false">B225*W225</f>
        <v>0</v>
      </c>
    </row>
    <row r="226" customFormat="false" ht="12.75" hidden="false" customHeight="false" outlineLevel="0" collapsed="false">
      <c r="A226" s="185" t="e">
        <f aca="false">VLOOKUP(G226,DDEGL_USERS,2,FALSE())</f>
        <v>#N/A</v>
      </c>
      <c r="B226" s="185" t="n">
        <f aca="false">(YEAR(Q226)-YEAR(P226))*12+MONTH(Q226)-MONTH(P226)+1</f>
        <v>1</v>
      </c>
      <c r="C226" s="185" t="n">
        <f aca="false">B226*W226</f>
        <v>0</v>
      </c>
    </row>
    <row r="227" customFormat="false" ht="12.75" hidden="false" customHeight="false" outlineLevel="0" collapsed="false">
      <c r="A227" s="185" t="e">
        <f aca="false">VLOOKUP(G227,DDEGL_USERS,2,FALSE())</f>
        <v>#N/A</v>
      </c>
      <c r="B227" s="185" t="n">
        <f aca="false">(YEAR(Q227)-YEAR(P227))*12+MONTH(Q227)-MONTH(P227)+1</f>
        <v>1</v>
      </c>
      <c r="C227" s="185" t="n">
        <f aca="false">B227*W227</f>
        <v>0</v>
      </c>
    </row>
    <row r="228" customFormat="false" ht="12.75" hidden="false" customHeight="false" outlineLevel="0" collapsed="false">
      <c r="A228" s="185" t="e">
        <f aca="false">VLOOKUP(G228,DDEGL_USERS,2,FALSE())</f>
        <v>#N/A</v>
      </c>
      <c r="B228" s="185" t="n">
        <f aca="false">(YEAR(Q228)-YEAR(P228))*12+MONTH(Q228)-MONTH(P228)+1</f>
        <v>1</v>
      </c>
      <c r="C228" s="185" t="n">
        <f aca="false">B228*W228</f>
        <v>0</v>
      </c>
    </row>
    <row r="229" customFormat="false" ht="12.75" hidden="false" customHeight="false" outlineLevel="0" collapsed="false">
      <c r="A229" s="185" t="e">
        <f aca="false">VLOOKUP(G229,DDEGL_USERS,2,FALSE())</f>
        <v>#N/A</v>
      </c>
      <c r="B229" s="185" t="n">
        <f aca="false">(YEAR(Q229)-YEAR(P229))*12+MONTH(Q229)-MONTH(P229)+1</f>
        <v>1</v>
      </c>
      <c r="C229" s="185" t="n">
        <f aca="false">B229*W229</f>
        <v>0</v>
      </c>
    </row>
    <row r="230" customFormat="false" ht="12.75" hidden="false" customHeight="false" outlineLevel="0" collapsed="false">
      <c r="A230" s="185" t="e">
        <f aca="false">VLOOKUP(G230,DDEGL_USERS,2,FALSE())</f>
        <v>#N/A</v>
      </c>
      <c r="B230" s="185" t="n">
        <f aca="false">(YEAR(Q230)-YEAR(P230))*12+MONTH(Q230)-MONTH(P230)+1</f>
        <v>1</v>
      </c>
      <c r="C230" s="185" t="n">
        <f aca="false">B230*W230</f>
        <v>0</v>
      </c>
    </row>
    <row r="231" customFormat="false" ht="12.75" hidden="false" customHeight="false" outlineLevel="0" collapsed="false">
      <c r="A231" s="185" t="e">
        <f aca="false">VLOOKUP(G231,DDEGL_USERS,2,FALSE())</f>
        <v>#N/A</v>
      </c>
      <c r="B231" s="185" t="n">
        <f aca="false">(YEAR(Q231)-YEAR(P231))*12+MONTH(Q231)-MONTH(P231)+1</f>
        <v>1</v>
      </c>
      <c r="C231" s="185" t="n">
        <f aca="false">B231*W231</f>
        <v>0</v>
      </c>
    </row>
    <row r="232" customFormat="false" ht="12.75" hidden="false" customHeight="false" outlineLevel="0" collapsed="false">
      <c r="A232" s="185" t="e">
        <f aca="false">VLOOKUP(G232,DDEGL_USERS,2,FALSE())</f>
        <v>#N/A</v>
      </c>
      <c r="B232" s="185" t="n">
        <f aca="false">(YEAR(Q232)-YEAR(P232))*12+MONTH(Q232)-MONTH(P232)+1</f>
        <v>1</v>
      </c>
      <c r="C232" s="185" t="n">
        <f aca="false">B232*W232</f>
        <v>0</v>
      </c>
    </row>
    <row r="233" customFormat="false" ht="12.75" hidden="false" customHeight="false" outlineLevel="0" collapsed="false">
      <c r="A233" s="185" t="e">
        <f aca="false">VLOOKUP(G233,DDEGL_USERS,2,FALSE())</f>
        <v>#N/A</v>
      </c>
      <c r="B233" s="185" t="n">
        <f aca="false">(YEAR(Q233)-YEAR(P233))*12+MONTH(Q233)-MONTH(P233)+1</f>
        <v>1</v>
      </c>
      <c r="C233" s="185" t="n">
        <f aca="false">B233*W233</f>
        <v>0</v>
      </c>
    </row>
    <row r="234" customFormat="false" ht="12.75" hidden="false" customHeight="false" outlineLevel="0" collapsed="false">
      <c r="A234" s="185" t="e">
        <f aca="false">VLOOKUP(G234,DDEGL_USERS,2,FALSE())</f>
        <v>#N/A</v>
      </c>
      <c r="B234" s="185" t="n">
        <f aca="false">(YEAR(Q234)-YEAR(P234))*12+MONTH(Q234)-MONTH(P234)+1</f>
        <v>1</v>
      </c>
      <c r="C234" s="185" t="n">
        <f aca="false">B234*W234</f>
        <v>0</v>
      </c>
    </row>
    <row r="235" customFormat="false" ht="12.75" hidden="false" customHeight="false" outlineLevel="0" collapsed="false">
      <c r="A235" s="185" t="e">
        <f aca="false">VLOOKUP(G235,DDEGL_USERS,2,FALSE())</f>
        <v>#N/A</v>
      </c>
      <c r="B235" s="185" t="n">
        <f aca="false">(YEAR(Q235)-YEAR(P235))*12+MONTH(Q235)-MONTH(P235)+1</f>
        <v>1</v>
      </c>
      <c r="C235" s="185" t="n">
        <f aca="false">B235*W235</f>
        <v>0</v>
      </c>
    </row>
    <row r="236" customFormat="false" ht="12.75" hidden="false" customHeight="false" outlineLevel="0" collapsed="false">
      <c r="A236" s="185" t="e">
        <f aca="false">VLOOKUP(G236,DDEGL_USERS,2,FALSE())</f>
        <v>#N/A</v>
      </c>
      <c r="B236" s="185" t="n">
        <f aca="false">(YEAR(Q236)-YEAR(P236))*12+MONTH(Q236)-MONTH(P236)+1</f>
        <v>1</v>
      </c>
      <c r="C236" s="185" t="n">
        <f aca="false">B236*W236</f>
        <v>0</v>
      </c>
    </row>
    <row r="237" customFormat="false" ht="12.75" hidden="false" customHeight="false" outlineLevel="0" collapsed="false">
      <c r="A237" s="185" t="e">
        <f aca="false">VLOOKUP(G237,DDEGL_USERS,2,FALSE())</f>
        <v>#N/A</v>
      </c>
      <c r="B237" s="185" t="n">
        <f aca="false">(YEAR(Q237)-YEAR(P237))*12+MONTH(Q237)-MONTH(P237)+1</f>
        <v>1</v>
      </c>
      <c r="C237" s="185" t="n">
        <f aca="false">B237*W237</f>
        <v>0</v>
      </c>
    </row>
    <row r="238" customFormat="false" ht="12.75" hidden="false" customHeight="false" outlineLevel="0" collapsed="false">
      <c r="A238" s="185" t="e">
        <f aca="false">VLOOKUP(G238,DDEGL_USERS,2,FALSE())</f>
        <v>#N/A</v>
      </c>
      <c r="B238" s="185" t="n">
        <f aca="false">(YEAR(Q238)-YEAR(P238))*12+MONTH(Q238)-MONTH(P238)+1</f>
        <v>1</v>
      </c>
      <c r="C238" s="185" t="n">
        <f aca="false">B238*W238</f>
        <v>0</v>
      </c>
    </row>
    <row r="239" customFormat="false" ht="12.75" hidden="false" customHeight="false" outlineLevel="0" collapsed="false">
      <c r="A239" s="185" t="e">
        <f aca="false">VLOOKUP(G239,DDEGL_USERS,2,FALSE())</f>
        <v>#N/A</v>
      </c>
      <c r="B239" s="185" t="n">
        <f aca="false">(YEAR(Q239)-YEAR(P239))*12+MONTH(Q239)-MONTH(P239)+1</f>
        <v>1</v>
      </c>
      <c r="C239" s="185" t="n">
        <f aca="false">B239*W239</f>
        <v>0</v>
      </c>
    </row>
    <row r="240" customFormat="false" ht="12.75" hidden="false" customHeight="false" outlineLevel="0" collapsed="false">
      <c r="A240" s="185" t="e">
        <f aca="false">VLOOKUP(G240,DDEGL_USERS,2,FALSE())</f>
        <v>#N/A</v>
      </c>
      <c r="B240" s="185" t="n">
        <f aca="false">(YEAR(Q240)-YEAR(P240))*12+MONTH(Q240)-MONTH(P240)+1</f>
        <v>1</v>
      </c>
      <c r="C240" s="185" t="n">
        <f aca="false">B240*W240</f>
        <v>0</v>
      </c>
    </row>
    <row r="241" customFormat="false" ht="12.75" hidden="false" customHeight="false" outlineLevel="0" collapsed="false">
      <c r="A241" s="185" t="e">
        <f aca="false">VLOOKUP(G241,DDEGL_USERS,2,FALSE())</f>
        <v>#N/A</v>
      </c>
      <c r="B241" s="185" t="n">
        <f aca="false">(YEAR(Q241)-YEAR(P241))*12+MONTH(Q241)-MONTH(P241)+1</f>
        <v>1</v>
      </c>
      <c r="C241" s="185" t="n">
        <f aca="false">B241*W241</f>
        <v>0</v>
      </c>
    </row>
    <row r="242" customFormat="false" ht="12.75" hidden="false" customHeight="false" outlineLevel="0" collapsed="false">
      <c r="A242" s="185" t="e">
        <f aca="false">VLOOKUP(G242,DDEGL_USERS,2,FALSE())</f>
        <v>#N/A</v>
      </c>
      <c r="B242" s="185" t="n">
        <f aca="false">(YEAR(Q242)-YEAR(P242))*12+MONTH(Q242)-MONTH(P242)+1</f>
        <v>1</v>
      </c>
      <c r="C242" s="185" t="n">
        <f aca="false">B242*W242</f>
        <v>0</v>
      </c>
    </row>
    <row r="243" customFormat="false" ht="12.75" hidden="false" customHeight="false" outlineLevel="0" collapsed="false">
      <c r="A243" s="185" t="e">
        <f aca="false">VLOOKUP(G243,DDEGL_USERS,2,FALSE())</f>
        <v>#N/A</v>
      </c>
      <c r="B243" s="185" t="n">
        <f aca="false">(YEAR(Q243)-YEAR(P243))*12+MONTH(Q243)-MONTH(P243)+1</f>
        <v>1</v>
      </c>
      <c r="C243" s="185" t="n">
        <f aca="false">B243*W243</f>
        <v>0</v>
      </c>
    </row>
    <row r="244" customFormat="false" ht="12.75" hidden="false" customHeight="false" outlineLevel="0" collapsed="false">
      <c r="A244" s="185" t="e">
        <f aca="false">VLOOKUP(G244,DDEGL_USERS,2,FALSE())</f>
        <v>#N/A</v>
      </c>
      <c r="B244" s="185" t="n">
        <f aca="false">(YEAR(Q244)-YEAR(P244))*12+MONTH(Q244)-MONTH(P244)+1</f>
        <v>1</v>
      </c>
      <c r="C244" s="185" t="n">
        <f aca="false">B244*W244</f>
        <v>0</v>
      </c>
    </row>
    <row r="245" customFormat="false" ht="12.75" hidden="false" customHeight="false" outlineLevel="0" collapsed="false">
      <c r="A245" s="185" t="e">
        <f aca="false">VLOOKUP(G245,DDEGL_USERS,2,FALSE())</f>
        <v>#N/A</v>
      </c>
      <c r="B245" s="185" t="n">
        <f aca="false">(YEAR(Q245)-YEAR(P245))*12+MONTH(Q245)-MONTH(P245)+1</f>
        <v>1</v>
      </c>
      <c r="C245" s="185" t="n">
        <f aca="false">B245*W245</f>
        <v>0</v>
      </c>
    </row>
    <row r="246" customFormat="false" ht="12.75" hidden="false" customHeight="false" outlineLevel="0" collapsed="false">
      <c r="A246" s="185" t="e">
        <f aca="false">VLOOKUP(G246,DDEGL_USERS,2,FALSE())</f>
        <v>#N/A</v>
      </c>
      <c r="B246" s="185" t="n">
        <f aca="false">(YEAR(Q246)-YEAR(P246))*12+MONTH(Q246)-MONTH(P246)+1</f>
        <v>1</v>
      </c>
      <c r="C246" s="185" t="n">
        <f aca="false">B246*W246</f>
        <v>0</v>
      </c>
    </row>
    <row r="247" customFormat="false" ht="12.75" hidden="false" customHeight="false" outlineLevel="0" collapsed="false">
      <c r="A247" s="185" t="e">
        <f aca="false">VLOOKUP(G247,DDEGL_USERS,2,FALSE())</f>
        <v>#N/A</v>
      </c>
      <c r="B247" s="185" t="n">
        <f aca="false">(YEAR(Q247)-YEAR(P247))*12+MONTH(Q247)-MONTH(P247)+1</f>
        <v>1</v>
      </c>
      <c r="C247" s="185" t="n">
        <f aca="false">B247*W247</f>
        <v>0</v>
      </c>
    </row>
    <row r="248" customFormat="false" ht="12.75" hidden="false" customHeight="false" outlineLevel="0" collapsed="false">
      <c r="A248" s="185" t="e">
        <f aca="false">VLOOKUP(G248,DDEGL_USERS,2,FALSE())</f>
        <v>#N/A</v>
      </c>
      <c r="B248" s="185" t="n">
        <f aca="false">(YEAR(Q248)-YEAR(P248))*12+MONTH(Q248)-MONTH(P248)+1</f>
        <v>1</v>
      </c>
      <c r="C248" s="185" t="n">
        <f aca="false">B248*W248</f>
        <v>0</v>
      </c>
    </row>
    <row r="249" customFormat="false" ht="12.75" hidden="false" customHeight="false" outlineLevel="0" collapsed="false">
      <c r="A249" s="185" t="e">
        <f aca="false">VLOOKUP(G249,DDEGL_USERS,2,FALSE())</f>
        <v>#N/A</v>
      </c>
      <c r="B249" s="185" t="n">
        <f aca="false">(YEAR(Q249)-YEAR(P249))*12+MONTH(Q249)-MONTH(P249)+1</f>
        <v>1</v>
      </c>
      <c r="C249" s="185" t="n">
        <f aca="false">B249*W249</f>
        <v>0</v>
      </c>
    </row>
    <row r="250" customFormat="false" ht="12.75" hidden="false" customHeight="false" outlineLevel="0" collapsed="false">
      <c r="A250" s="185" t="e">
        <f aca="false">VLOOKUP(G250,DDEGL_USERS,2,FALSE())</f>
        <v>#N/A</v>
      </c>
      <c r="B250" s="185" t="n">
        <f aca="false">(YEAR(Q250)-YEAR(P250))*12+MONTH(Q250)-MONTH(P250)+1</f>
        <v>1</v>
      </c>
      <c r="C250" s="185" t="n">
        <f aca="false">B250*W250</f>
        <v>0</v>
      </c>
    </row>
    <row r="251" customFormat="false" ht="12.75" hidden="false" customHeight="false" outlineLevel="0" collapsed="false">
      <c r="A251" s="185" t="e">
        <f aca="false">VLOOKUP(G251,DDEGL_USERS,2,FALSE())</f>
        <v>#N/A</v>
      </c>
      <c r="B251" s="185" t="n">
        <f aca="false">(YEAR(Q251)-YEAR(P251))*12+MONTH(Q251)-MONTH(P251)+1</f>
        <v>1</v>
      </c>
      <c r="C251" s="185" t="n">
        <f aca="false">B251*W251</f>
        <v>0</v>
      </c>
    </row>
    <row r="252" customFormat="false" ht="12.75" hidden="false" customHeight="false" outlineLevel="0" collapsed="false">
      <c r="A252" s="185" t="e">
        <f aca="false">VLOOKUP(G252,DDEGL_USERS,2,FALSE())</f>
        <v>#N/A</v>
      </c>
      <c r="B252" s="185" t="n">
        <f aca="false">(YEAR(Q252)-YEAR(P252))*12+MONTH(Q252)-MONTH(P252)+1</f>
        <v>1</v>
      </c>
      <c r="C252" s="185" t="n">
        <f aca="false">B252*W252</f>
        <v>0</v>
      </c>
    </row>
    <row r="253" customFormat="false" ht="12.75" hidden="false" customHeight="false" outlineLevel="0" collapsed="false">
      <c r="A253" s="185" t="e">
        <f aca="false">VLOOKUP(G253,DDEGL_USERS,2,FALSE())</f>
        <v>#N/A</v>
      </c>
      <c r="B253" s="185" t="n">
        <f aca="false">(YEAR(Q253)-YEAR(P253))*12+MONTH(Q253)-MONTH(P253)+1</f>
        <v>1</v>
      </c>
      <c r="C253" s="185" t="n">
        <f aca="false">B253*W253</f>
        <v>0</v>
      </c>
    </row>
    <row r="254" customFormat="false" ht="12.75" hidden="false" customHeight="false" outlineLevel="0" collapsed="false">
      <c r="A254" s="185" t="e">
        <f aca="false">VLOOKUP(G254,DDEGL_USERS,2,FALSE())</f>
        <v>#N/A</v>
      </c>
      <c r="B254" s="185" t="n">
        <f aca="false">(YEAR(Q254)-YEAR(P254))*12+MONTH(Q254)-MONTH(P254)+1</f>
        <v>1</v>
      </c>
      <c r="C254" s="185" t="n">
        <f aca="false">B254*W254</f>
        <v>0</v>
      </c>
    </row>
    <row r="255" customFormat="false" ht="12.75" hidden="false" customHeight="false" outlineLevel="0" collapsed="false">
      <c r="A255" s="185" t="e">
        <f aca="false">VLOOKUP(G255,DDEGL_USERS,2,FALSE())</f>
        <v>#N/A</v>
      </c>
      <c r="B255" s="185" t="n">
        <f aca="false">(YEAR(Q255)-YEAR(P255))*12+MONTH(Q255)-MONTH(P255)+1</f>
        <v>1</v>
      </c>
      <c r="C255" s="185" t="n">
        <f aca="false">B255*W255</f>
        <v>0</v>
      </c>
    </row>
    <row r="256" customFormat="false" ht="12.75" hidden="false" customHeight="false" outlineLevel="0" collapsed="false">
      <c r="A256" s="185" t="e">
        <f aca="false">VLOOKUP(G256,DDEGL_USERS,2,FALSE())</f>
        <v>#N/A</v>
      </c>
      <c r="B256" s="185" t="n">
        <f aca="false">(YEAR(Q256)-YEAR(P256))*12+MONTH(Q256)-MONTH(P256)+1</f>
        <v>1</v>
      </c>
      <c r="C256" s="185" t="n">
        <f aca="false">B256*W256</f>
        <v>0</v>
      </c>
    </row>
    <row r="257" customFormat="false" ht="12.75" hidden="false" customHeight="false" outlineLevel="0" collapsed="false">
      <c r="A257" s="185" t="e">
        <f aca="false">VLOOKUP(G257,DDEGL_USERS,2,FALSE())</f>
        <v>#N/A</v>
      </c>
      <c r="B257" s="185" t="n">
        <f aca="false">(YEAR(Q257)-YEAR(P257))*12+MONTH(Q257)-MONTH(P257)+1</f>
        <v>1</v>
      </c>
      <c r="C257" s="185" t="n">
        <f aca="false">B257*W257</f>
        <v>0</v>
      </c>
    </row>
    <row r="258" customFormat="false" ht="12.75" hidden="false" customHeight="false" outlineLevel="0" collapsed="false">
      <c r="A258" s="185" t="e">
        <f aca="false">VLOOKUP(G258,DDEGL_USERS,2,FALSE())</f>
        <v>#N/A</v>
      </c>
      <c r="B258" s="185" t="n">
        <f aca="false">(YEAR(Q258)-YEAR(P258))*12+MONTH(Q258)-MONTH(P258)+1</f>
        <v>1</v>
      </c>
      <c r="C258" s="185" t="n">
        <f aca="false">B258*W258</f>
        <v>0</v>
      </c>
    </row>
    <row r="259" customFormat="false" ht="12.75" hidden="false" customHeight="false" outlineLevel="0" collapsed="false">
      <c r="A259" s="185" t="e">
        <f aca="false">VLOOKUP(G259,DDEGL_USERS,2,FALSE())</f>
        <v>#N/A</v>
      </c>
      <c r="B259" s="185" t="n">
        <f aca="false">(YEAR(Q259)-YEAR(P259))*12+MONTH(Q259)-MONTH(P259)+1</f>
        <v>1</v>
      </c>
      <c r="C259" s="185" t="n">
        <f aca="false">B259*W259</f>
        <v>0</v>
      </c>
    </row>
    <row r="260" customFormat="false" ht="12.75" hidden="false" customHeight="false" outlineLevel="0" collapsed="false">
      <c r="A260" s="185" t="e">
        <f aca="false">VLOOKUP(G260,DDEGL_USERS,2,FALSE())</f>
        <v>#N/A</v>
      </c>
      <c r="B260" s="185" t="n">
        <f aca="false">(YEAR(Q260)-YEAR(P260))*12+MONTH(Q260)-MONTH(P260)+1</f>
        <v>1</v>
      </c>
      <c r="C260" s="185" t="n">
        <f aca="false">B260*W260</f>
        <v>0</v>
      </c>
    </row>
    <row r="261" customFormat="false" ht="12.75" hidden="false" customHeight="false" outlineLevel="0" collapsed="false">
      <c r="A261" s="185" t="e">
        <f aca="false">VLOOKUP(G261,DDEGL_USERS,2,FALSE())</f>
        <v>#N/A</v>
      </c>
      <c r="B261" s="185" t="n">
        <f aca="false">(YEAR(Q261)-YEAR(P261))*12+MONTH(Q261)-MONTH(P261)+1</f>
        <v>1</v>
      </c>
      <c r="C261" s="185" t="n">
        <f aca="false">B261*W261</f>
        <v>0</v>
      </c>
    </row>
    <row r="262" customFormat="false" ht="12.75" hidden="false" customHeight="false" outlineLevel="0" collapsed="false">
      <c r="A262" s="185" t="e">
        <f aca="false">VLOOKUP(G262,DDEGL_USERS,2,FALSE())</f>
        <v>#N/A</v>
      </c>
      <c r="B262" s="185" t="n">
        <f aca="false">(YEAR(Q262)-YEAR(P262))*12+MONTH(Q262)-MONTH(P262)+1</f>
        <v>1</v>
      </c>
      <c r="C262" s="185" t="n">
        <f aca="false">B262*W262</f>
        <v>0</v>
      </c>
    </row>
    <row r="263" customFormat="false" ht="12.75" hidden="false" customHeight="false" outlineLevel="0" collapsed="false">
      <c r="A263" s="185" t="e">
        <f aca="false">VLOOKUP(G263,DDEGL_USERS,2,FALSE())</f>
        <v>#N/A</v>
      </c>
      <c r="B263" s="185" t="n">
        <f aca="false">(YEAR(Q263)-YEAR(P263))*12+MONTH(Q263)-MONTH(P263)+1</f>
        <v>1</v>
      </c>
      <c r="C263" s="185" t="n">
        <f aca="false">B263*W263</f>
        <v>0</v>
      </c>
    </row>
    <row r="264" customFormat="false" ht="12.75" hidden="false" customHeight="false" outlineLevel="0" collapsed="false">
      <c r="A264" s="185" t="e">
        <f aca="false">VLOOKUP(G264,DDEGL_USERS,2,FALSE())</f>
        <v>#N/A</v>
      </c>
      <c r="B264" s="185" t="n">
        <f aca="false">(YEAR(Q264)-YEAR(P264))*12+MONTH(Q264)-MONTH(P264)+1</f>
        <v>1</v>
      </c>
      <c r="C264" s="185" t="n">
        <f aca="false">B264*W264</f>
        <v>0</v>
      </c>
    </row>
    <row r="265" customFormat="false" ht="12.75" hidden="false" customHeight="false" outlineLevel="0" collapsed="false">
      <c r="A265" s="185" t="e">
        <f aca="false">VLOOKUP(G265,DDEGL_USERS,2,FALSE())</f>
        <v>#N/A</v>
      </c>
      <c r="B265" s="185" t="n">
        <f aca="false">(YEAR(Q265)-YEAR(P265))*12+MONTH(Q265)-MONTH(P265)+1</f>
        <v>1</v>
      </c>
      <c r="C265" s="185" t="n">
        <f aca="false">B265*W265</f>
        <v>0</v>
      </c>
    </row>
    <row r="266" customFormat="false" ht="12.75" hidden="false" customHeight="false" outlineLevel="0" collapsed="false">
      <c r="A266" s="185" t="e">
        <f aca="false">VLOOKUP(G266,DDEGL_USERS,2,FALSE())</f>
        <v>#N/A</v>
      </c>
      <c r="B266" s="185" t="n">
        <f aca="false">(YEAR(Q266)-YEAR(P266))*12+MONTH(Q266)-MONTH(P266)+1</f>
        <v>1</v>
      </c>
      <c r="C266" s="185" t="n">
        <f aca="false">B266*W266</f>
        <v>0</v>
      </c>
    </row>
    <row r="267" customFormat="false" ht="12.75" hidden="false" customHeight="false" outlineLevel="0" collapsed="false">
      <c r="A267" s="185" t="e">
        <f aca="false">VLOOKUP(G267,DDEGL_USERS,2,FALSE())</f>
        <v>#N/A</v>
      </c>
      <c r="B267" s="185" t="n">
        <f aca="false">(YEAR(Q267)-YEAR(P267))*12+MONTH(Q267)-MONTH(P267)+1</f>
        <v>1</v>
      </c>
      <c r="C267" s="185" t="n">
        <f aca="false">B267*W267</f>
        <v>0</v>
      </c>
    </row>
    <row r="268" customFormat="false" ht="12.75" hidden="false" customHeight="false" outlineLevel="0" collapsed="false">
      <c r="A268" s="185" t="e">
        <f aca="false">VLOOKUP(G268,DDEGL_USERS,2,FALSE())</f>
        <v>#N/A</v>
      </c>
      <c r="B268" s="185" t="n">
        <f aca="false">(YEAR(Q268)-YEAR(P268))*12+MONTH(Q268)-MONTH(P268)+1</f>
        <v>1</v>
      </c>
      <c r="C268" s="185" t="n">
        <f aca="false">B268*W268</f>
        <v>0</v>
      </c>
    </row>
    <row r="269" customFormat="false" ht="12.75" hidden="false" customHeight="false" outlineLevel="0" collapsed="false">
      <c r="A269" s="185" t="e">
        <f aca="false">VLOOKUP(G269,DDEGL_USERS,2,FALSE())</f>
        <v>#N/A</v>
      </c>
      <c r="B269" s="185" t="n">
        <f aca="false">(YEAR(Q269)-YEAR(P269))*12+MONTH(Q269)-MONTH(P269)+1</f>
        <v>1</v>
      </c>
      <c r="C269" s="185" t="n">
        <f aca="false">B269*W269</f>
        <v>0</v>
      </c>
    </row>
    <row r="270" customFormat="false" ht="12.75" hidden="false" customHeight="false" outlineLevel="0" collapsed="false">
      <c r="A270" s="185" t="e">
        <f aca="false">VLOOKUP(G270,DDEGL_USERS,2,FALSE())</f>
        <v>#N/A</v>
      </c>
      <c r="B270" s="185" t="n">
        <f aca="false">(YEAR(Q270)-YEAR(P270))*12+MONTH(Q270)-MONTH(P270)+1</f>
        <v>1</v>
      </c>
      <c r="C270" s="185" t="n">
        <f aca="false">B270*W270</f>
        <v>0</v>
      </c>
    </row>
    <row r="271" customFormat="false" ht="12.75" hidden="false" customHeight="false" outlineLevel="0" collapsed="false">
      <c r="A271" s="185" t="e">
        <f aca="false">VLOOKUP(G271,DDEGL_USERS,2,FALSE())</f>
        <v>#N/A</v>
      </c>
      <c r="B271" s="185" t="n">
        <f aca="false">(YEAR(Q271)-YEAR(P271))*12+MONTH(Q271)-MONTH(P271)+1</f>
        <v>1</v>
      </c>
      <c r="C271" s="185" t="n">
        <f aca="false">B271*W271</f>
        <v>0</v>
      </c>
    </row>
    <row r="272" customFormat="false" ht="12.75" hidden="false" customHeight="false" outlineLevel="0" collapsed="false">
      <c r="A272" s="185" t="e">
        <f aca="false">VLOOKUP(G272,DDEGL_USERS,2,FALSE())</f>
        <v>#N/A</v>
      </c>
      <c r="B272" s="185" t="n">
        <f aca="false">(YEAR(Q272)-YEAR(P272))*12+MONTH(Q272)-MONTH(P272)+1</f>
        <v>1</v>
      </c>
      <c r="C272" s="185" t="n">
        <f aca="false">B272*W272</f>
        <v>0</v>
      </c>
    </row>
    <row r="273" customFormat="false" ht="12.75" hidden="false" customHeight="false" outlineLevel="0" collapsed="false">
      <c r="A273" s="185" t="e">
        <f aca="false">VLOOKUP(G273,DDEGL_USERS,2,FALSE())</f>
        <v>#N/A</v>
      </c>
      <c r="B273" s="185" t="n">
        <f aca="false">(YEAR(Q273)-YEAR(P273))*12+MONTH(Q273)-MONTH(P273)+1</f>
        <v>1</v>
      </c>
      <c r="C273" s="185" t="n">
        <f aca="false">B273*W273</f>
        <v>0</v>
      </c>
    </row>
    <row r="274" customFormat="false" ht="12.75" hidden="false" customHeight="false" outlineLevel="0" collapsed="false">
      <c r="A274" s="185" t="e">
        <f aca="false">VLOOKUP(G274,DDEGL_USERS,2,FALSE())</f>
        <v>#N/A</v>
      </c>
      <c r="B274" s="185" t="n">
        <f aca="false">(YEAR(Q274)-YEAR(P274))*12+MONTH(Q274)-MONTH(P274)+1</f>
        <v>1</v>
      </c>
      <c r="C274" s="185" t="n">
        <f aca="false">B274*W274</f>
        <v>0</v>
      </c>
    </row>
    <row r="275" customFormat="false" ht="12.75" hidden="false" customHeight="false" outlineLevel="0" collapsed="false">
      <c r="A275" s="185" t="e">
        <f aca="false">VLOOKUP(G275,DDEGL_USERS,2,FALSE())</f>
        <v>#N/A</v>
      </c>
      <c r="B275" s="185" t="n">
        <f aca="false">(YEAR(Q275)-YEAR(P275))*12+MONTH(Q275)-MONTH(P275)+1</f>
        <v>1</v>
      </c>
      <c r="C275" s="185" t="n">
        <f aca="false">B275*W275</f>
        <v>0</v>
      </c>
    </row>
    <row r="276" customFormat="false" ht="12.75" hidden="false" customHeight="false" outlineLevel="0" collapsed="false">
      <c r="A276" s="185" t="e">
        <f aca="false">VLOOKUP(G276,DDEGL_USERS,2,FALSE())</f>
        <v>#N/A</v>
      </c>
      <c r="B276" s="185" t="n">
        <f aca="false">(YEAR(Q276)-YEAR(P276))*12+MONTH(Q276)-MONTH(P276)+1</f>
        <v>1</v>
      </c>
      <c r="C276" s="185" t="n">
        <f aca="false">B276*W276</f>
        <v>0</v>
      </c>
    </row>
    <row r="277" customFormat="false" ht="12.75" hidden="false" customHeight="false" outlineLevel="0" collapsed="false">
      <c r="A277" s="185" t="e">
        <f aca="false">VLOOKUP(G277,DDEGL_USERS,2,FALSE())</f>
        <v>#N/A</v>
      </c>
      <c r="B277" s="185" t="n">
        <f aca="false">(YEAR(Q277)-YEAR(P277))*12+MONTH(Q277)-MONTH(P277)+1</f>
        <v>1</v>
      </c>
      <c r="C277" s="185" t="n">
        <f aca="false">B277*W277</f>
        <v>0</v>
      </c>
    </row>
    <row r="278" customFormat="false" ht="12.75" hidden="false" customHeight="false" outlineLevel="0" collapsed="false">
      <c r="A278" s="185" t="e">
        <f aca="false">VLOOKUP(G278,DDEGL_USERS,2,FALSE())</f>
        <v>#N/A</v>
      </c>
      <c r="B278" s="185" t="n">
        <f aca="false">(YEAR(Q278)-YEAR(P278))*12+MONTH(Q278)-MONTH(P278)+1</f>
        <v>1</v>
      </c>
      <c r="C278" s="185" t="n">
        <f aca="false">B278*W278</f>
        <v>0</v>
      </c>
    </row>
    <row r="279" customFormat="false" ht="12.75" hidden="false" customHeight="false" outlineLevel="0" collapsed="false">
      <c r="A279" s="185" t="e">
        <f aca="false">VLOOKUP(G279,DDEGL_USERS,2,FALSE())</f>
        <v>#N/A</v>
      </c>
      <c r="B279" s="185" t="n">
        <f aca="false">(YEAR(Q279)-YEAR(P279))*12+MONTH(Q279)-MONTH(P279)+1</f>
        <v>1</v>
      </c>
      <c r="C279" s="185" t="n">
        <f aca="false">B279*W279</f>
        <v>0</v>
      </c>
    </row>
    <row r="280" customFormat="false" ht="12.75" hidden="false" customHeight="false" outlineLevel="0" collapsed="false">
      <c r="A280" s="185" t="e">
        <f aca="false">VLOOKUP(G280,DDEGL_USERS,2,FALSE())</f>
        <v>#N/A</v>
      </c>
      <c r="B280" s="185" t="n">
        <f aca="false">(YEAR(Q280)-YEAR(P280))*12+MONTH(Q280)-MONTH(P280)+1</f>
        <v>1</v>
      </c>
      <c r="C280" s="185" t="n">
        <f aca="false">B280*W280</f>
        <v>0</v>
      </c>
    </row>
    <row r="281" customFormat="false" ht="12.75" hidden="false" customHeight="false" outlineLevel="0" collapsed="false">
      <c r="A281" s="185" t="e">
        <f aca="false">VLOOKUP(G281,DDEGL_USERS,2,FALSE())</f>
        <v>#N/A</v>
      </c>
      <c r="B281" s="185" t="n">
        <f aca="false">(YEAR(Q281)-YEAR(P281))*12+MONTH(Q281)-MONTH(P281)+1</f>
        <v>1</v>
      </c>
      <c r="C281" s="185" t="n">
        <f aca="false">B281*W281</f>
        <v>0</v>
      </c>
    </row>
    <row r="282" customFormat="false" ht="12.75" hidden="false" customHeight="false" outlineLevel="0" collapsed="false">
      <c r="A282" s="185" t="e">
        <f aca="false">VLOOKUP(G282,DDEGL_USERS,2,FALSE())</f>
        <v>#N/A</v>
      </c>
      <c r="B282" s="185" t="n">
        <f aca="false">(YEAR(Q282)-YEAR(P282))*12+MONTH(Q282)-MONTH(P282)+1</f>
        <v>1</v>
      </c>
      <c r="C282" s="185" t="n">
        <f aca="false">B282*W282</f>
        <v>0</v>
      </c>
    </row>
    <row r="283" customFormat="false" ht="12.75" hidden="false" customHeight="false" outlineLevel="0" collapsed="false">
      <c r="A283" s="185" t="e">
        <f aca="false">VLOOKUP(G283,DDEGL_USERS,2,FALSE())</f>
        <v>#N/A</v>
      </c>
      <c r="B283" s="185" t="n">
        <f aca="false">(YEAR(Q283)-YEAR(P283))*12+MONTH(Q283)-MONTH(P283)+1</f>
        <v>1</v>
      </c>
      <c r="C283" s="185" t="n">
        <f aca="false">B283*W283</f>
        <v>0</v>
      </c>
    </row>
    <row r="284" customFormat="false" ht="12.75" hidden="false" customHeight="false" outlineLevel="0" collapsed="false">
      <c r="A284" s="185" t="e">
        <f aca="false">VLOOKUP(G284,DDEGL_USERS,2,FALSE())</f>
        <v>#N/A</v>
      </c>
      <c r="B284" s="185" t="n">
        <f aca="false">(YEAR(Q284)-YEAR(P284))*12+MONTH(Q284)-MONTH(P284)+1</f>
        <v>1</v>
      </c>
      <c r="C284" s="185" t="n">
        <f aca="false">B284*W284</f>
        <v>0</v>
      </c>
    </row>
    <row r="285" customFormat="false" ht="12.75" hidden="false" customHeight="false" outlineLevel="0" collapsed="false">
      <c r="A285" s="185" t="e">
        <f aca="false">VLOOKUP(G285,DDEGL_USERS,2,FALSE())</f>
        <v>#N/A</v>
      </c>
      <c r="B285" s="185" t="n">
        <f aca="false">(YEAR(Q285)-YEAR(P285))*12+MONTH(Q285)-MONTH(P285)+1</f>
        <v>1</v>
      </c>
      <c r="C285" s="185" t="n">
        <f aca="false">B285*W285</f>
        <v>0</v>
      </c>
    </row>
    <row r="286" customFormat="false" ht="12.75" hidden="false" customHeight="false" outlineLevel="0" collapsed="false">
      <c r="A286" s="185" t="e">
        <f aca="false">VLOOKUP(G286,DDEGL_USERS,2,FALSE())</f>
        <v>#N/A</v>
      </c>
      <c r="B286" s="185" t="n">
        <f aca="false">(YEAR(Q286)-YEAR(P286))*12+MONTH(Q286)-MONTH(P286)+1</f>
        <v>1</v>
      </c>
      <c r="C286" s="185" t="n">
        <f aca="false">B286*W286</f>
        <v>0</v>
      </c>
    </row>
    <row r="287" customFormat="false" ht="12.75" hidden="false" customHeight="false" outlineLevel="0" collapsed="false">
      <c r="A287" s="185" t="e">
        <f aca="false">VLOOKUP(G287,DDEGL_USERS,2,FALSE())</f>
        <v>#N/A</v>
      </c>
      <c r="B287" s="185" t="n">
        <f aca="false">(YEAR(Q287)-YEAR(P287))*12+MONTH(Q287)-MONTH(P287)+1</f>
        <v>1</v>
      </c>
      <c r="C287" s="185" t="n">
        <f aca="false">B287*W287</f>
        <v>0</v>
      </c>
    </row>
    <row r="288" customFormat="false" ht="12.75" hidden="false" customHeight="false" outlineLevel="0" collapsed="false">
      <c r="A288" s="185" t="e">
        <f aca="false">VLOOKUP(G288,DDEGL_USERS,2,FALSE())</f>
        <v>#N/A</v>
      </c>
      <c r="B288" s="185" t="n">
        <f aca="false">(YEAR(Q288)-YEAR(P288))*12+MONTH(Q288)-MONTH(P288)+1</f>
        <v>1</v>
      </c>
      <c r="C288" s="185" t="n">
        <f aca="false">B288*W288</f>
        <v>0</v>
      </c>
    </row>
    <row r="289" customFormat="false" ht="12.75" hidden="false" customHeight="false" outlineLevel="0" collapsed="false">
      <c r="A289" s="185" t="e">
        <f aca="false">VLOOKUP(G289,DDEGL_USERS,2,FALSE())</f>
        <v>#N/A</v>
      </c>
      <c r="B289" s="185" t="n">
        <f aca="false">(YEAR(Q289)-YEAR(P289))*12+MONTH(Q289)-MONTH(P289)+1</f>
        <v>1</v>
      </c>
      <c r="C289" s="185" t="n">
        <f aca="false">B289*W289</f>
        <v>0</v>
      </c>
    </row>
    <row r="290" customFormat="false" ht="12.75" hidden="false" customHeight="false" outlineLevel="0" collapsed="false">
      <c r="A290" s="185" t="e">
        <f aca="false">VLOOKUP(G290,DDEGL_USERS,2,FALSE())</f>
        <v>#N/A</v>
      </c>
      <c r="B290" s="185" t="n">
        <f aca="false">(YEAR(Q290)-YEAR(P290))*12+MONTH(Q290)-MONTH(P290)+1</f>
        <v>1</v>
      </c>
      <c r="C290" s="185" t="n">
        <f aca="false">B290*W290</f>
        <v>0</v>
      </c>
    </row>
    <row r="291" customFormat="false" ht="12.75" hidden="false" customHeight="false" outlineLevel="0" collapsed="false">
      <c r="A291" s="185" t="e">
        <f aca="false">VLOOKUP(G291,DDEGL_USERS,2,FALSE())</f>
        <v>#N/A</v>
      </c>
      <c r="B291" s="185" t="n">
        <f aca="false">(YEAR(Q291)-YEAR(P291))*12+MONTH(Q291)-MONTH(P291)+1</f>
        <v>1</v>
      </c>
      <c r="C291" s="185" t="n">
        <f aca="false">B291*W291</f>
        <v>0</v>
      </c>
    </row>
    <row r="292" customFormat="false" ht="12.75" hidden="false" customHeight="false" outlineLevel="0" collapsed="false">
      <c r="A292" s="185" t="e">
        <f aca="false">VLOOKUP(G292,DDEGL_USERS,2,FALSE())</f>
        <v>#N/A</v>
      </c>
      <c r="B292" s="185" t="n">
        <f aca="false">(YEAR(Q292)-YEAR(P292))*12+MONTH(Q292)-MONTH(P292)+1</f>
        <v>1</v>
      </c>
      <c r="C292" s="185" t="n">
        <f aca="false">B292*W292</f>
        <v>0</v>
      </c>
    </row>
    <row r="293" customFormat="false" ht="12.75" hidden="false" customHeight="false" outlineLevel="0" collapsed="false">
      <c r="A293" s="185" t="e">
        <f aca="false">VLOOKUP(G293,DDEGL_USERS,2,FALSE())</f>
        <v>#N/A</v>
      </c>
      <c r="B293" s="185" t="n">
        <f aca="false">(YEAR(Q293)-YEAR(P293))*12+MONTH(Q293)-MONTH(P293)+1</f>
        <v>1</v>
      </c>
      <c r="C293" s="185" t="n">
        <f aca="false">B293*W293</f>
        <v>0</v>
      </c>
    </row>
    <row r="294" customFormat="false" ht="12.75" hidden="false" customHeight="false" outlineLevel="0" collapsed="false">
      <c r="A294" s="185" t="e">
        <f aca="false">VLOOKUP(G294,DDEGL_USERS,2,FALSE())</f>
        <v>#N/A</v>
      </c>
      <c r="B294" s="185" t="n">
        <f aca="false">(YEAR(Q294)-YEAR(P294))*12+MONTH(Q294)-MONTH(P294)+1</f>
        <v>1</v>
      </c>
      <c r="C294" s="185" t="n">
        <f aca="false">B294*W294</f>
        <v>0</v>
      </c>
    </row>
    <row r="295" customFormat="false" ht="12.75" hidden="false" customHeight="false" outlineLevel="0" collapsed="false">
      <c r="A295" s="185" t="e">
        <f aca="false">VLOOKUP(G295,DDEGL_USERS,2,FALSE())</f>
        <v>#N/A</v>
      </c>
      <c r="B295" s="185" t="n">
        <f aca="false">(YEAR(Q295)-YEAR(P295))*12+MONTH(Q295)-MONTH(P295)+1</f>
        <v>1</v>
      </c>
      <c r="C295" s="185" t="n">
        <f aca="false">B295*W295</f>
        <v>0</v>
      </c>
    </row>
    <row r="296" customFormat="false" ht="12.75" hidden="false" customHeight="false" outlineLevel="0" collapsed="false">
      <c r="A296" s="185" t="e">
        <f aca="false">VLOOKUP(G296,DDEGL_USERS,2,FALSE())</f>
        <v>#N/A</v>
      </c>
      <c r="B296" s="185" t="n">
        <f aca="false">(YEAR(Q296)-YEAR(P296))*12+MONTH(Q296)-MONTH(P296)+1</f>
        <v>1</v>
      </c>
      <c r="C296" s="185" t="n">
        <f aca="false">B296*W296</f>
        <v>0</v>
      </c>
    </row>
    <row r="297" customFormat="false" ht="12.75" hidden="false" customHeight="false" outlineLevel="0" collapsed="false">
      <c r="A297" s="185" t="e">
        <f aca="false">VLOOKUP(G297,DDEGL_USERS,2,FALSE())</f>
        <v>#N/A</v>
      </c>
      <c r="B297" s="185" t="n">
        <f aca="false">(YEAR(Q297)-YEAR(P297))*12+MONTH(Q297)-MONTH(P297)+1</f>
        <v>1</v>
      </c>
      <c r="C297" s="185" t="n">
        <f aca="false">B297*W297</f>
        <v>0</v>
      </c>
    </row>
    <row r="298" customFormat="false" ht="12.75" hidden="false" customHeight="false" outlineLevel="0" collapsed="false">
      <c r="A298" s="185" t="e">
        <f aca="false">VLOOKUP(G298,DDEGL_USERS,2,FALSE())</f>
        <v>#N/A</v>
      </c>
      <c r="B298" s="185" t="n">
        <f aca="false">(YEAR(Q298)-YEAR(P298))*12+MONTH(Q298)-MONTH(P298)+1</f>
        <v>1</v>
      </c>
      <c r="C298" s="185" t="n">
        <f aca="false">B298*W298</f>
        <v>0</v>
      </c>
    </row>
    <row r="299" customFormat="false" ht="12.75" hidden="false" customHeight="false" outlineLevel="0" collapsed="false">
      <c r="A299" s="185" t="e">
        <f aca="false">VLOOKUP(G299,DDEGL_USERS,2,FALSE())</f>
        <v>#N/A</v>
      </c>
      <c r="B299" s="185" t="n">
        <f aca="false">(YEAR(Q299)-YEAR(P299))*12+MONTH(Q299)-MONTH(P299)+1</f>
        <v>1</v>
      </c>
      <c r="C299" s="185" t="n">
        <f aca="false">B299*W299</f>
        <v>0</v>
      </c>
    </row>
    <row r="300" customFormat="false" ht="12.75" hidden="false" customHeight="false" outlineLevel="0" collapsed="false">
      <c r="A300" s="185" t="e">
        <f aca="false">VLOOKUP(G300,DDEGL_USERS,2,FALSE())</f>
        <v>#N/A</v>
      </c>
      <c r="B300" s="185" t="n">
        <f aca="false">(YEAR(Q300)-YEAR(P300))*12+MONTH(Q300)-MONTH(P300)+1</f>
        <v>1</v>
      </c>
      <c r="C300" s="185" t="n">
        <f aca="false">B300*W300</f>
        <v>0</v>
      </c>
    </row>
    <row r="301" customFormat="false" ht="12.75" hidden="false" customHeight="false" outlineLevel="0" collapsed="false">
      <c r="A301" s="185" t="e">
        <f aca="false">VLOOKUP(G301,DDEGL_USERS,2,FALSE())</f>
        <v>#N/A</v>
      </c>
      <c r="B301" s="185" t="n">
        <f aca="false">(YEAR(Q301)-YEAR(P301))*12+MONTH(Q301)-MONTH(P301)+1</f>
        <v>1</v>
      </c>
      <c r="C301" s="185" t="n">
        <f aca="false">B301*W301</f>
        <v>0</v>
      </c>
    </row>
    <row r="302" customFormat="false" ht="12.75" hidden="false" customHeight="false" outlineLevel="0" collapsed="false">
      <c r="A302" s="185" t="e">
        <f aca="false">VLOOKUP(G302,DDEGL_USERS,2,FALSE())</f>
        <v>#N/A</v>
      </c>
      <c r="B302" s="185" t="n">
        <f aca="false">(YEAR(Q302)-YEAR(P302))*12+MONTH(Q302)-MONTH(P302)+1</f>
        <v>1</v>
      </c>
      <c r="C302" s="185" t="n">
        <f aca="false">B302*W302</f>
        <v>0</v>
      </c>
    </row>
    <row r="303" customFormat="false" ht="12.75" hidden="false" customHeight="false" outlineLevel="0" collapsed="false">
      <c r="A303" s="185" t="e">
        <f aca="false">VLOOKUP(G303,DDEGL_USERS,2,FALSE())</f>
        <v>#N/A</v>
      </c>
      <c r="B303" s="185" t="n">
        <f aca="false">(YEAR(Q303)-YEAR(P303))*12+MONTH(Q303)-MONTH(P303)+1</f>
        <v>1</v>
      </c>
      <c r="C303" s="185" t="n">
        <f aca="false">B303*W303</f>
        <v>0</v>
      </c>
    </row>
    <row r="304" customFormat="false" ht="12.75" hidden="false" customHeight="false" outlineLevel="0" collapsed="false">
      <c r="A304" s="185" t="e">
        <f aca="false">VLOOKUP(G304,DDEGL_USERS,2,FALSE())</f>
        <v>#N/A</v>
      </c>
      <c r="B304" s="185" t="n">
        <f aca="false">(YEAR(Q304)-YEAR(P304))*12+MONTH(Q304)-MONTH(P304)+1</f>
        <v>1</v>
      </c>
      <c r="C304" s="185" t="n">
        <f aca="false">B304*W304</f>
        <v>0</v>
      </c>
    </row>
    <row r="305" customFormat="false" ht="12.75" hidden="false" customHeight="false" outlineLevel="0" collapsed="false">
      <c r="A305" s="185" t="e">
        <f aca="false">VLOOKUP(G305,DDEGL_USERS,2,FALSE())</f>
        <v>#N/A</v>
      </c>
      <c r="B305" s="185" t="n">
        <f aca="false">(YEAR(Q305)-YEAR(P305))*12+MONTH(Q305)-MONTH(P305)+1</f>
        <v>1</v>
      </c>
      <c r="C305" s="185" t="n">
        <f aca="false">B305*W305</f>
        <v>0</v>
      </c>
    </row>
    <row r="306" customFormat="false" ht="12.75" hidden="false" customHeight="false" outlineLevel="0" collapsed="false">
      <c r="A306" s="185" t="e">
        <f aca="false">VLOOKUP(G306,DDEGL_USERS,2,FALSE())</f>
        <v>#N/A</v>
      </c>
      <c r="B306" s="185" t="n">
        <f aca="false">(YEAR(Q306)-YEAR(P306))*12+MONTH(Q306)-MONTH(P306)+1</f>
        <v>1</v>
      </c>
      <c r="C306" s="185" t="n">
        <f aca="false">B306*W306</f>
        <v>0</v>
      </c>
    </row>
    <row r="307" customFormat="false" ht="12.75" hidden="false" customHeight="false" outlineLevel="0" collapsed="false">
      <c r="A307" s="185" t="e">
        <f aca="false">VLOOKUP(G307,DDEGL_USERS,2,FALSE())</f>
        <v>#N/A</v>
      </c>
      <c r="B307" s="185" t="n">
        <f aca="false">(YEAR(Q307)-YEAR(P307))*12+MONTH(Q307)-MONTH(P307)+1</f>
        <v>1</v>
      </c>
      <c r="C307" s="185" t="n">
        <f aca="false">B307*W307</f>
        <v>0</v>
      </c>
    </row>
    <row r="308" customFormat="false" ht="12.75" hidden="false" customHeight="false" outlineLevel="0" collapsed="false">
      <c r="A308" s="185" t="e">
        <f aca="false">VLOOKUP(G308,DDEGL_USERS,2,FALSE())</f>
        <v>#N/A</v>
      </c>
      <c r="B308" s="185" t="n">
        <f aca="false">(YEAR(Q308)-YEAR(P308))*12+MONTH(Q308)-MONTH(P308)+1</f>
        <v>1</v>
      </c>
      <c r="C308" s="185" t="n">
        <f aca="false">B308*W308</f>
        <v>0</v>
      </c>
    </row>
    <row r="309" customFormat="false" ht="12.75" hidden="false" customHeight="false" outlineLevel="0" collapsed="false">
      <c r="A309" s="185" t="e">
        <f aca="false">VLOOKUP(G309,DDEGL_USERS,2,FALSE())</f>
        <v>#N/A</v>
      </c>
      <c r="B309" s="185" t="n">
        <f aca="false">(YEAR(Q309)-YEAR(P309))*12+MONTH(Q309)-MONTH(P309)+1</f>
        <v>1</v>
      </c>
      <c r="C309" s="185" t="n">
        <f aca="false">B309*W309</f>
        <v>0</v>
      </c>
    </row>
    <row r="310" customFormat="false" ht="12.75" hidden="false" customHeight="false" outlineLevel="0" collapsed="false">
      <c r="A310" s="185" t="e">
        <f aca="false">VLOOKUP(G310,DDEGL_USERS,2,FALSE())</f>
        <v>#N/A</v>
      </c>
      <c r="B310" s="185" t="n">
        <f aca="false">(YEAR(Q310)-YEAR(P310))*12+MONTH(Q310)-MONTH(P310)+1</f>
        <v>1</v>
      </c>
      <c r="C310" s="185" t="n">
        <f aca="false">B310*W310</f>
        <v>0</v>
      </c>
    </row>
    <row r="311" customFormat="false" ht="12.75" hidden="false" customHeight="false" outlineLevel="0" collapsed="false">
      <c r="A311" s="185" t="e">
        <f aca="false">VLOOKUP(G311,DDEGL_USERS,2,FALSE())</f>
        <v>#N/A</v>
      </c>
      <c r="B311" s="185" t="n">
        <f aca="false">(YEAR(Q311)-YEAR(P311))*12+MONTH(Q311)-MONTH(P311)+1</f>
        <v>1</v>
      </c>
      <c r="C311" s="185" t="n">
        <f aca="false">B311*W311</f>
        <v>0</v>
      </c>
    </row>
    <row r="312" customFormat="false" ht="12.75" hidden="false" customHeight="false" outlineLevel="0" collapsed="false">
      <c r="A312" s="185" t="e">
        <f aca="false">VLOOKUP(G312,DDEGL_USERS,2,FALSE())</f>
        <v>#N/A</v>
      </c>
      <c r="B312" s="185" t="n">
        <f aca="false">(YEAR(Q312)-YEAR(P312))*12+MONTH(Q312)-MONTH(P312)+1</f>
        <v>1</v>
      </c>
      <c r="C312" s="185" t="n">
        <f aca="false">B312*W312</f>
        <v>0</v>
      </c>
    </row>
    <row r="313" customFormat="false" ht="12.75" hidden="false" customHeight="false" outlineLevel="0" collapsed="false">
      <c r="A313" s="185" t="e">
        <f aca="false">VLOOKUP(G313,DDEGL_USERS,2,FALSE())</f>
        <v>#N/A</v>
      </c>
      <c r="B313" s="185" t="n">
        <f aca="false">(YEAR(Q313)-YEAR(P313))*12+MONTH(Q313)-MONTH(P313)+1</f>
        <v>1</v>
      </c>
      <c r="C313" s="185" t="n">
        <f aca="false">B313*W313</f>
        <v>0</v>
      </c>
    </row>
    <row r="314" customFormat="false" ht="12.75" hidden="false" customHeight="false" outlineLevel="0" collapsed="false">
      <c r="A314" s="185" t="e">
        <f aca="false">VLOOKUP(G314,DDEGL_USERS,2,FALSE())</f>
        <v>#N/A</v>
      </c>
      <c r="B314" s="185" t="n">
        <f aca="false">(YEAR(Q314)-YEAR(P314))*12+MONTH(Q314)-MONTH(P314)+1</f>
        <v>1</v>
      </c>
      <c r="C314" s="185" t="n">
        <f aca="false">B314*W314</f>
        <v>0</v>
      </c>
    </row>
    <row r="315" customFormat="false" ht="12.75" hidden="false" customHeight="false" outlineLevel="0" collapsed="false">
      <c r="A315" s="185" t="e">
        <f aca="false">VLOOKUP(G315,DDEGL_USERS,2,FALSE())</f>
        <v>#N/A</v>
      </c>
      <c r="B315" s="185" t="n">
        <f aca="false">(YEAR(Q315)-YEAR(P315))*12+MONTH(Q315)-MONTH(P315)+1</f>
        <v>1</v>
      </c>
      <c r="C315" s="185" t="n">
        <f aca="false">B315*W315</f>
        <v>0</v>
      </c>
    </row>
    <row r="316" customFormat="false" ht="12.75" hidden="false" customHeight="false" outlineLevel="0" collapsed="false">
      <c r="A316" s="185" t="e">
        <f aca="false">VLOOKUP(G316,DDEGL_USERS,2,FALSE())</f>
        <v>#N/A</v>
      </c>
      <c r="B316" s="185" t="n">
        <f aca="false">(YEAR(Q316)-YEAR(P316))*12+MONTH(Q316)-MONTH(P316)+1</f>
        <v>1</v>
      </c>
      <c r="C316" s="185" t="n">
        <f aca="false">B316*W316</f>
        <v>0</v>
      </c>
    </row>
    <row r="317" customFormat="false" ht="12.75" hidden="false" customHeight="false" outlineLevel="0" collapsed="false">
      <c r="A317" s="185" t="e">
        <f aca="false">VLOOKUP(G317,DDEGL_USERS,2,FALSE())</f>
        <v>#N/A</v>
      </c>
      <c r="B317" s="185" t="n">
        <f aca="false">(YEAR(Q317)-YEAR(P317))*12+MONTH(Q317)-MONTH(P317)+1</f>
        <v>1</v>
      </c>
      <c r="C317" s="185" t="n">
        <f aca="false">B317*W317</f>
        <v>0</v>
      </c>
    </row>
    <row r="318" customFormat="false" ht="12.75" hidden="false" customHeight="false" outlineLevel="0" collapsed="false">
      <c r="A318" s="185" t="e">
        <f aca="false">VLOOKUP(G318,DDEGL_USERS,2,FALSE())</f>
        <v>#N/A</v>
      </c>
      <c r="B318" s="185" t="n">
        <f aca="false">(YEAR(Q318)-YEAR(P318))*12+MONTH(Q318)-MONTH(P318)+1</f>
        <v>1</v>
      </c>
      <c r="C318" s="185" t="n">
        <f aca="false">B318*W318</f>
        <v>0</v>
      </c>
    </row>
    <row r="319" customFormat="false" ht="12.75" hidden="false" customHeight="false" outlineLevel="0" collapsed="false">
      <c r="A319" s="185" t="e">
        <f aca="false">VLOOKUP(G319,DDEGL_USERS,2,FALSE())</f>
        <v>#N/A</v>
      </c>
      <c r="B319" s="185" t="n">
        <f aca="false">(YEAR(Q319)-YEAR(P319))*12+MONTH(Q319)-MONTH(P319)+1</f>
        <v>1</v>
      </c>
      <c r="C319" s="185" t="n">
        <f aca="false">B319*W319</f>
        <v>0</v>
      </c>
    </row>
    <row r="320" customFormat="false" ht="12.75" hidden="false" customHeight="false" outlineLevel="0" collapsed="false">
      <c r="A320" s="185" t="e">
        <f aca="false">VLOOKUP(G320,DDEGL_USERS,2,FALSE())</f>
        <v>#N/A</v>
      </c>
      <c r="B320" s="185" t="n">
        <f aca="false">(YEAR(Q320)-YEAR(P320))*12+MONTH(Q320)-MONTH(P320)+1</f>
        <v>1</v>
      </c>
      <c r="C320" s="185" t="n">
        <f aca="false">B320*W320</f>
        <v>0</v>
      </c>
    </row>
    <row r="321" customFormat="false" ht="12.75" hidden="false" customHeight="false" outlineLevel="0" collapsed="false">
      <c r="A321" s="185" t="e">
        <f aca="false">VLOOKUP(G321,DDEGL_USERS,2,FALSE())</f>
        <v>#N/A</v>
      </c>
      <c r="B321" s="185" t="n">
        <f aca="false">(YEAR(Q321)-YEAR(P321))*12+MONTH(Q321)-MONTH(P321)+1</f>
        <v>1</v>
      </c>
      <c r="C321" s="185" t="n">
        <f aca="false">B321*W321</f>
        <v>0</v>
      </c>
    </row>
    <row r="322" customFormat="false" ht="12.75" hidden="false" customHeight="false" outlineLevel="0" collapsed="false">
      <c r="A322" s="185" t="e">
        <f aca="false">VLOOKUP(G322,DDEGL_USERS,2,FALSE())</f>
        <v>#N/A</v>
      </c>
      <c r="B322" s="185" t="n">
        <f aca="false">(YEAR(Q322)-YEAR(P322))*12+MONTH(Q322)-MONTH(P322)+1</f>
        <v>1</v>
      </c>
      <c r="C322" s="185" t="n">
        <f aca="false">B322*W322</f>
        <v>0</v>
      </c>
    </row>
    <row r="323" customFormat="false" ht="12.75" hidden="false" customHeight="false" outlineLevel="0" collapsed="false">
      <c r="A323" s="185" t="e">
        <f aca="false">VLOOKUP(G323,DDEGL_USERS,2,FALSE())</f>
        <v>#N/A</v>
      </c>
      <c r="B323" s="185" t="n">
        <f aca="false">(YEAR(Q323)-YEAR(P323))*12+MONTH(Q323)-MONTH(P323)+1</f>
        <v>1</v>
      </c>
      <c r="C323" s="185" t="n">
        <f aca="false">B323*W323</f>
        <v>0</v>
      </c>
    </row>
    <row r="324" customFormat="false" ht="12.75" hidden="false" customHeight="false" outlineLevel="0" collapsed="false">
      <c r="A324" s="185" t="e">
        <f aca="false">VLOOKUP(G324,DDEGL_USERS,2,FALSE())</f>
        <v>#N/A</v>
      </c>
      <c r="B324" s="185" t="n">
        <f aca="false">(YEAR(Q324)-YEAR(P324))*12+MONTH(Q324)-MONTH(P324)+1</f>
        <v>1</v>
      </c>
      <c r="C324" s="185" t="n">
        <f aca="false">B324*W324</f>
        <v>0</v>
      </c>
    </row>
    <row r="325" customFormat="false" ht="12.75" hidden="false" customHeight="false" outlineLevel="0" collapsed="false">
      <c r="A325" s="185" t="e">
        <f aca="false">VLOOKUP(G325,DDEGL_USERS,2,FALSE())</f>
        <v>#N/A</v>
      </c>
      <c r="B325" s="185" t="n">
        <f aca="false">(YEAR(Q325)-YEAR(P325))*12+MONTH(Q325)-MONTH(P325)+1</f>
        <v>1</v>
      </c>
      <c r="C325" s="185" t="n">
        <f aca="false">B325*W325</f>
        <v>0</v>
      </c>
    </row>
    <row r="326" customFormat="false" ht="12.75" hidden="false" customHeight="false" outlineLevel="0" collapsed="false">
      <c r="A326" s="185" t="e">
        <f aca="false">VLOOKUP(G326,DDEGL_USERS,2,FALSE())</f>
        <v>#N/A</v>
      </c>
      <c r="B326" s="185" t="n">
        <f aca="false">(YEAR(Q326)-YEAR(P326))*12+MONTH(Q326)-MONTH(P326)+1</f>
        <v>1</v>
      </c>
      <c r="C326" s="185" t="n">
        <f aca="false">B326*W326</f>
        <v>0</v>
      </c>
    </row>
    <row r="327" customFormat="false" ht="12.75" hidden="false" customHeight="false" outlineLevel="0" collapsed="false">
      <c r="A327" s="185" t="e">
        <f aca="false">VLOOKUP(G327,DDEGL_USERS,2,FALSE())</f>
        <v>#N/A</v>
      </c>
      <c r="B327" s="185" t="n">
        <f aca="false">(YEAR(Q327)-YEAR(P327))*12+MONTH(Q327)-MONTH(P327)+1</f>
        <v>1</v>
      </c>
      <c r="C327" s="185" t="n">
        <f aca="false">B327*W327</f>
        <v>0</v>
      </c>
    </row>
    <row r="328" customFormat="false" ht="12.75" hidden="false" customHeight="false" outlineLevel="0" collapsed="false">
      <c r="A328" s="185" t="e">
        <f aca="false">VLOOKUP(G328,DDEGL_USERS,2,FALSE())</f>
        <v>#N/A</v>
      </c>
      <c r="B328" s="185" t="n">
        <f aca="false">(YEAR(Q328)-YEAR(P328))*12+MONTH(Q328)-MONTH(P328)+1</f>
        <v>1</v>
      </c>
      <c r="C328" s="185" t="n">
        <f aca="false">B328*W328</f>
        <v>0</v>
      </c>
    </row>
    <row r="329" customFormat="false" ht="12.75" hidden="false" customHeight="false" outlineLevel="0" collapsed="false">
      <c r="A329" s="185" t="e">
        <f aca="false">VLOOKUP(G329,DDEGL_USERS,2,FALSE())</f>
        <v>#N/A</v>
      </c>
      <c r="B329" s="185" t="n">
        <f aca="false">(YEAR(Q329)-YEAR(P329))*12+MONTH(Q329)-MONTH(P329)+1</f>
        <v>1</v>
      </c>
      <c r="C329" s="185" t="n">
        <f aca="false">B329*W329</f>
        <v>0</v>
      </c>
    </row>
    <row r="330" customFormat="false" ht="12.75" hidden="false" customHeight="false" outlineLevel="0" collapsed="false">
      <c r="A330" s="185" t="e">
        <f aca="false">VLOOKUP(G330,DDEGL_USERS,2,FALSE())</f>
        <v>#N/A</v>
      </c>
      <c r="B330" s="185" t="n">
        <f aca="false">(YEAR(Q330)-YEAR(P330))*12+MONTH(Q330)-MONTH(P330)+1</f>
        <v>1</v>
      </c>
      <c r="C330" s="185" t="n">
        <f aca="false">B330*W330</f>
        <v>0</v>
      </c>
    </row>
    <row r="331" customFormat="false" ht="12.75" hidden="false" customHeight="false" outlineLevel="0" collapsed="false">
      <c r="A331" s="185" t="e">
        <f aca="false">VLOOKUP(G331,DDEGL_USERS,2,FALSE())</f>
        <v>#N/A</v>
      </c>
      <c r="B331" s="185" t="n">
        <f aca="false">(YEAR(Q331)-YEAR(P331))*12+MONTH(Q331)-MONTH(P331)+1</f>
        <v>1</v>
      </c>
      <c r="C331" s="185" t="n">
        <f aca="false">B331*W331</f>
        <v>0</v>
      </c>
    </row>
    <row r="332" customFormat="false" ht="12.75" hidden="false" customHeight="false" outlineLevel="0" collapsed="false">
      <c r="A332" s="185" t="e">
        <f aca="false">VLOOKUP(G332,DDEGL_USERS,2,FALSE())</f>
        <v>#N/A</v>
      </c>
      <c r="B332" s="185" t="n">
        <f aca="false">(YEAR(Q332)-YEAR(P332))*12+MONTH(Q332)-MONTH(P332)+1</f>
        <v>1</v>
      </c>
      <c r="C332" s="185" t="n">
        <f aca="false">B332*W332</f>
        <v>0</v>
      </c>
    </row>
    <row r="333" customFormat="false" ht="12.75" hidden="false" customHeight="false" outlineLevel="0" collapsed="false">
      <c r="A333" s="185" t="e">
        <f aca="false">VLOOKUP(G333,DDEGL_USERS,2,FALSE())</f>
        <v>#N/A</v>
      </c>
      <c r="B333" s="185" t="n">
        <f aca="false">(YEAR(Q333)-YEAR(P333))*12+MONTH(Q333)-MONTH(P333)+1</f>
        <v>1</v>
      </c>
      <c r="C333" s="185" t="n">
        <f aca="false">B333*W333</f>
        <v>0</v>
      </c>
    </row>
    <row r="334" customFormat="false" ht="12.75" hidden="false" customHeight="false" outlineLevel="0" collapsed="false">
      <c r="A334" s="185" t="e">
        <f aca="false">VLOOKUP(G334,DDEGL_USERS,2,FALSE())</f>
        <v>#N/A</v>
      </c>
      <c r="B334" s="185" t="n">
        <f aca="false">(YEAR(Q334)-YEAR(P334))*12+MONTH(Q334)-MONTH(P334)+1</f>
        <v>1</v>
      </c>
      <c r="C334" s="185" t="n">
        <f aca="false">B334*W334</f>
        <v>0</v>
      </c>
    </row>
    <row r="335" customFormat="false" ht="12.75" hidden="false" customHeight="false" outlineLevel="0" collapsed="false">
      <c r="A335" s="185" t="e">
        <f aca="false">VLOOKUP(G335,DDEGL_USERS,2,FALSE())</f>
        <v>#N/A</v>
      </c>
      <c r="B335" s="185" t="n">
        <f aca="false">(YEAR(Q335)-YEAR(P335))*12+MONTH(Q335)-MONTH(P335)+1</f>
        <v>1</v>
      </c>
      <c r="C335" s="185" t="n">
        <f aca="false">B335*W335</f>
        <v>0</v>
      </c>
    </row>
    <row r="336" customFormat="false" ht="12.75" hidden="false" customHeight="false" outlineLevel="0" collapsed="false">
      <c r="A336" s="185" t="e">
        <f aca="false">VLOOKUP(G336,DDEGL_USERS,2,FALSE())</f>
        <v>#N/A</v>
      </c>
      <c r="B336" s="185" t="n">
        <f aca="false">(YEAR(Q336)-YEAR(P336))*12+MONTH(Q336)-MONTH(P336)+1</f>
        <v>1</v>
      </c>
      <c r="C336" s="185" t="n">
        <f aca="false">B336*W336</f>
        <v>0</v>
      </c>
    </row>
    <row r="337" customFormat="false" ht="12.75" hidden="false" customHeight="false" outlineLevel="0" collapsed="false">
      <c r="A337" s="185" t="e">
        <f aca="false">VLOOKUP(G337,DDEGL_USERS,2,FALSE())</f>
        <v>#N/A</v>
      </c>
      <c r="B337" s="185" t="n">
        <f aca="false">(YEAR(Q337)-YEAR(P337))*12+MONTH(Q337)-MONTH(P337)+1</f>
        <v>1</v>
      </c>
      <c r="C337" s="185" t="n">
        <f aca="false">B337*W337</f>
        <v>0</v>
      </c>
    </row>
    <row r="338" customFormat="false" ht="12.75" hidden="false" customHeight="false" outlineLevel="0" collapsed="false">
      <c r="A338" s="185" t="e">
        <f aca="false">VLOOKUP(G338,DDEGL_USERS,2,FALSE())</f>
        <v>#N/A</v>
      </c>
      <c r="B338" s="185" t="n">
        <f aca="false">(YEAR(Q338)-YEAR(P338))*12+MONTH(Q338)-MONTH(P338)+1</f>
        <v>1</v>
      </c>
      <c r="C338" s="185" t="n">
        <f aca="false">B338*W338</f>
        <v>0</v>
      </c>
    </row>
    <row r="339" customFormat="false" ht="12.75" hidden="false" customHeight="false" outlineLevel="0" collapsed="false">
      <c r="A339" s="185" t="e">
        <f aca="false">VLOOKUP(G339,DDEGL_USERS,2,FALSE())</f>
        <v>#N/A</v>
      </c>
      <c r="B339" s="185" t="n">
        <f aca="false">(YEAR(Q339)-YEAR(P339))*12+MONTH(Q339)-MONTH(P339)+1</f>
        <v>1</v>
      </c>
      <c r="C339" s="185" t="n">
        <f aca="false">B339*W339</f>
        <v>0</v>
      </c>
    </row>
    <row r="340" customFormat="false" ht="12.75" hidden="false" customHeight="false" outlineLevel="0" collapsed="false">
      <c r="A340" s="185" t="e">
        <f aca="false">VLOOKUP(G340,DDEGL_USERS,2,FALSE())</f>
        <v>#N/A</v>
      </c>
      <c r="B340" s="185" t="n">
        <f aca="false">(YEAR(Q340)-YEAR(P340))*12+MONTH(Q340)-MONTH(P340)+1</f>
        <v>1</v>
      </c>
      <c r="C340" s="185" t="n">
        <f aca="false">B340*W340</f>
        <v>0</v>
      </c>
    </row>
    <row r="341" customFormat="false" ht="12.75" hidden="false" customHeight="false" outlineLevel="0" collapsed="false">
      <c r="A341" s="185" t="e">
        <f aca="false">VLOOKUP(G341,DDEGL_USERS,2,FALSE())</f>
        <v>#N/A</v>
      </c>
      <c r="B341" s="185" t="n">
        <f aca="false">(YEAR(Q341)-YEAR(P341))*12+MONTH(Q341)-MONTH(P341)+1</f>
        <v>1</v>
      </c>
      <c r="C341" s="185" t="n">
        <f aca="false">B341*W341</f>
        <v>0</v>
      </c>
    </row>
    <row r="342" customFormat="false" ht="12.75" hidden="false" customHeight="false" outlineLevel="0" collapsed="false">
      <c r="A342" s="185" t="e">
        <f aca="false">VLOOKUP(G342,DDEGL_USERS,2,FALSE())</f>
        <v>#N/A</v>
      </c>
      <c r="B342" s="185" t="n">
        <f aca="false">(YEAR(Q342)-YEAR(P342))*12+MONTH(Q342)-MONTH(P342)+1</f>
        <v>1</v>
      </c>
      <c r="C342" s="185" t="n">
        <f aca="false">B342*W342</f>
        <v>0</v>
      </c>
    </row>
    <row r="343" customFormat="false" ht="12.75" hidden="false" customHeight="false" outlineLevel="0" collapsed="false">
      <c r="A343" s="185" t="e">
        <f aca="false">VLOOKUP(G343,DDEGL_USERS,2,FALSE())</f>
        <v>#N/A</v>
      </c>
      <c r="B343" s="185" t="n">
        <f aca="false">(YEAR(Q343)-YEAR(P343))*12+MONTH(Q343)-MONTH(P343)+1</f>
        <v>1</v>
      </c>
      <c r="C343" s="185" t="n">
        <f aca="false">B343*W343</f>
        <v>0</v>
      </c>
    </row>
    <row r="344" customFormat="false" ht="12.75" hidden="false" customHeight="false" outlineLevel="0" collapsed="false">
      <c r="A344" s="185" t="e">
        <f aca="false">VLOOKUP(G344,DDEGL_USERS,2,FALSE())</f>
        <v>#N/A</v>
      </c>
      <c r="B344" s="185" t="n">
        <f aca="false">(YEAR(Q344)-YEAR(P344))*12+MONTH(Q344)-MONTH(P344)+1</f>
        <v>1</v>
      </c>
      <c r="C344" s="185" t="n">
        <f aca="false">B344*W344</f>
        <v>0</v>
      </c>
    </row>
    <row r="345" customFormat="false" ht="12.75" hidden="false" customHeight="false" outlineLevel="0" collapsed="false">
      <c r="A345" s="185" t="e">
        <f aca="false">VLOOKUP(G345,DDEGL_USERS,2,FALSE())</f>
        <v>#N/A</v>
      </c>
      <c r="B345" s="185" t="n">
        <f aca="false">(YEAR(Q345)-YEAR(P345))*12+MONTH(Q345)-MONTH(P345)+1</f>
        <v>1</v>
      </c>
      <c r="C345" s="185" t="n">
        <f aca="false">B345*W345</f>
        <v>0</v>
      </c>
    </row>
    <row r="346" customFormat="false" ht="12.75" hidden="false" customHeight="false" outlineLevel="0" collapsed="false">
      <c r="A346" s="185" t="e">
        <f aca="false">VLOOKUP(G346,DDEGL_USERS,2,FALSE())</f>
        <v>#N/A</v>
      </c>
      <c r="B346" s="185" t="n">
        <f aca="false">(YEAR(Q346)-YEAR(P346))*12+MONTH(Q346)-MONTH(P346)+1</f>
        <v>1</v>
      </c>
      <c r="C346" s="185" t="n">
        <f aca="false">B346*W346</f>
        <v>0</v>
      </c>
    </row>
    <row r="347" customFormat="false" ht="12.75" hidden="false" customHeight="false" outlineLevel="0" collapsed="false">
      <c r="A347" s="185" t="e">
        <f aca="false">VLOOKUP(G347,DDEGL_USERS,2,FALSE())</f>
        <v>#N/A</v>
      </c>
      <c r="B347" s="185" t="n">
        <f aca="false">(YEAR(Q347)-YEAR(P347))*12+MONTH(Q347)-MONTH(P347)+1</f>
        <v>1</v>
      </c>
      <c r="C347" s="185" t="n">
        <f aca="false">B347*W347</f>
        <v>0</v>
      </c>
    </row>
    <row r="348" customFormat="false" ht="12.75" hidden="false" customHeight="false" outlineLevel="0" collapsed="false">
      <c r="A348" s="185" t="e">
        <f aca="false">VLOOKUP(G348,DDEGL_USERS,2,FALSE())</f>
        <v>#N/A</v>
      </c>
      <c r="B348" s="185" t="n">
        <f aca="false">(YEAR(Q348)-YEAR(P348))*12+MONTH(Q348)-MONTH(P348)+1</f>
        <v>1</v>
      </c>
      <c r="C348" s="185" t="n">
        <f aca="false">B348*W348</f>
        <v>0</v>
      </c>
    </row>
    <row r="349" customFormat="false" ht="12.75" hidden="false" customHeight="false" outlineLevel="0" collapsed="false">
      <c r="A349" s="185" t="e">
        <f aca="false">VLOOKUP(G349,DDEGL_USERS,2,FALSE())</f>
        <v>#N/A</v>
      </c>
      <c r="B349" s="185" t="n">
        <f aca="false">(YEAR(Q349)-YEAR(P349))*12+MONTH(Q349)-MONTH(P349)+1</f>
        <v>1</v>
      </c>
      <c r="C349" s="185" t="n">
        <f aca="false">B349*W349</f>
        <v>0</v>
      </c>
    </row>
    <row r="350" customFormat="false" ht="12.75" hidden="false" customHeight="false" outlineLevel="0" collapsed="false">
      <c r="A350" s="185" t="e">
        <f aca="false">VLOOKUP(G350,DDEGL_USERS,2,FALSE())</f>
        <v>#N/A</v>
      </c>
      <c r="B350" s="185" t="n">
        <f aca="false">(YEAR(Q350)-YEAR(P350))*12+MONTH(Q350)-MONTH(P350)+1</f>
        <v>1</v>
      </c>
      <c r="C350" s="185" t="n">
        <f aca="false">B350*W350</f>
        <v>0</v>
      </c>
    </row>
    <row r="351" customFormat="false" ht="12.75" hidden="false" customHeight="false" outlineLevel="0" collapsed="false">
      <c r="A351" s="185" t="e">
        <f aca="false">VLOOKUP(G351,DDEGL_USERS,2,FALSE())</f>
        <v>#N/A</v>
      </c>
      <c r="B351" s="185" t="n">
        <f aca="false">(YEAR(Q351)-YEAR(P351))*12+MONTH(Q351)-MONTH(P351)+1</f>
        <v>1</v>
      </c>
      <c r="C351" s="185" t="n">
        <f aca="false">B351*W351</f>
        <v>0</v>
      </c>
    </row>
    <row r="352" customFormat="false" ht="12.75" hidden="false" customHeight="false" outlineLevel="0" collapsed="false">
      <c r="A352" s="185" t="e">
        <f aca="false">VLOOKUP(G352,DDEGL_USERS,2,FALSE())</f>
        <v>#N/A</v>
      </c>
      <c r="B352" s="185" t="n">
        <f aca="false">(YEAR(Q352)-YEAR(P352))*12+MONTH(Q352)-MONTH(P352)+1</f>
        <v>1</v>
      </c>
      <c r="C352" s="185" t="n">
        <f aca="false">B352*W352</f>
        <v>0</v>
      </c>
    </row>
    <row r="353" customFormat="false" ht="12.75" hidden="false" customHeight="false" outlineLevel="0" collapsed="false">
      <c r="A353" s="185" t="e">
        <f aca="false">VLOOKUP(G353,DDEGL_USERS,2,FALSE())</f>
        <v>#N/A</v>
      </c>
      <c r="B353" s="185" t="n">
        <f aca="false">(YEAR(Q353)-YEAR(P353))*12+MONTH(Q353)-MONTH(P353)+1</f>
        <v>1</v>
      </c>
      <c r="C353" s="185" t="n">
        <f aca="false">B353*W353</f>
        <v>0</v>
      </c>
    </row>
    <row r="354" customFormat="false" ht="12.75" hidden="false" customHeight="false" outlineLevel="0" collapsed="false">
      <c r="A354" s="185" t="e">
        <f aca="false">VLOOKUP(G354,DDEGL_USERS,2,FALSE())</f>
        <v>#N/A</v>
      </c>
      <c r="B354" s="185" t="n">
        <f aca="false">(YEAR(Q354)-YEAR(P354))*12+MONTH(Q354)-MONTH(P354)+1</f>
        <v>1</v>
      </c>
      <c r="C354" s="185" t="n">
        <f aca="false">B354*W354</f>
        <v>0</v>
      </c>
    </row>
    <row r="355" customFormat="false" ht="12.75" hidden="false" customHeight="false" outlineLevel="0" collapsed="false">
      <c r="A355" s="185" t="e">
        <f aca="false">VLOOKUP(G355,DDEGL_USERS,2,FALSE())</f>
        <v>#N/A</v>
      </c>
      <c r="B355" s="185" t="n">
        <f aca="false">(YEAR(Q355)-YEAR(P355))*12+MONTH(Q355)-MONTH(P355)+1</f>
        <v>1</v>
      </c>
      <c r="C355" s="185" t="n">
        <f aca="false">B355*W355</f>
        <v>0</v>
      </c>
    </row>
    <row r="356" customFormat="false" ht="12.75" hidden="false" customHeight="false" outlineLevel="0" collapsed="false">
      <c r="A356" s="185" t="e">
        <f aca="false">VLOOKUP(G356,DDEGL_USERS,2,FALSE())</f>
        <v>#N/A</v>
      </c>
      <c r="B356" s="185" t="n">
        <f aca="false">(YEAR(Q356)-YEAR(P356))*12+MONTH(Q356)-MONTH(P356)+1</f>
        <v>1</v>
      </c>
      <c r="C356" s="185" t="n">
        <f aca="false">B356*W356</f>
        <v>0</v>
      </c>
    </row>
    <row r="357" customFormat="false" ht="12.75" hidden="false" customHeight="false" outlineLevel="0" collapsed="false">
      <c r="A357" s="185" t="e">
        <f aca="false">VLOOKUP(G357,DDEGL_USERS,2,FALSE())</f>
        <v>#N/A</v>
      </c>
      <c r="B357" s="185" t="n">
        <f aca="false">(YEAR(Q357)-YEAR(P357))*12+MONTH(Q357)-MONTH(P357)+1</f>
        <v>1</v>
      </c>
      <c r="C357" s="185" t="n">
        <f aca="false">B357*W357</f>
        <v>0</v>
      </c>
    </row>
    <row r="358" customFormat="false" ht="12.75" hidden="false" customHeight="false" outlineLevel="0" collapsed="false">
      <c r="A358" s="185" t="e">
        <f aca="false">VLOOKUP(G358,DDEGL_USERS,2,FALSE())</f>
        <v>#N/A</v>
      </c>
      <c r="B358" s="185" t="n">
        <f aca="false">(YEAR(Q358)-YEAR(P358))*12+MONTH(Q358)-MONTH(P358)+1</f>
        <v>1</v>
      </c>
      <c r="C358" s="185" t="n">
        <f aca="false">B358*W358</f>
        <v>0</v>
      </c>
    </row>
    <row r="359" customFormat="false" ht="12.75" hidden="false" customHeight="false" outlineLevel="0" collapsed="false">
      <c r="A359" s="185" t="e">
        <f aca="false">VLOOKUP(G359,DDEGL_USERS,2,FALSE())</f>
        <v>#N/A</v>
      </c>
      <c r="B359" s="185" t="n">
        <f aca="false">(YEAR(Q359)-YEAR(P359))*12+MONTH(Q359)-MONTH(P359)+1</f>
        <v>1</v>
      </c>
      <c r="C359" s="185" t="n">
        <f aca="false">B359*W359</f>
        <v>0</v>
      </c>
    </row>
    <row r="360" customFormat="false" ht="12.75" hidden="false" customHeight="false" outlineLevel="0" collapsed="false">
      <c r="A360" s="185" t="e">
        <f aca="false">VLOOKUP(G360,DDEGL_USERS,2,FALSE())</f>
        <v>#N/A</v>
      </c>
      <c r="B360" s="185" t="n">
        <f aca="false">(YEAR(Q360)-YEAR(P360))*12+MONTH(Q360)-MONTH(P360)+1</f>
        <v>1</v>
      </c>
      <c r="C360" s="185" t="n">
        <f aca="false">B360*W360</f>
        <v>0</v>
      </c>
    </row>
    <row r="361" customFormat="false" ht="12.75" hidden="false" customHeight="false" outlineLevel="0" collapsed="false">
      <c r="A361" s="185" t="e">
        <f aca="false">VLOOKUP(G361,DDEGL_USERS,2,FALSE())</f>
        <v>#N/A</v>
      </c>
      <c r="B361" s="185" t="n">
        <f aca="false">(YEAR(Q361)-YEAR(P361))*12+MONTH(Q361)-MONTH(P361)+1</f>
        <v>1</v>
      </c>
      <c r="C361" s="185" t="n">
        <f aca="false">B361*W361</f>
        <v>0</v>
      </c>
    </row>
    <row r="362" customFormat="false" ht="12.75" hidden="false" customHeight="false" outlineLevel="0" collapsed="false">
      <c r="A362" s="185" t="e">
        <f aca="false">VLOOKUP(G362,DDEGL_USERS,2,FALSE())</f>
        <v>#N/A</v>
      </c>
      <c r="B362" s="185" t="n">
        <f aca="false">(YEAR(Q362)-YEAR(P362))*12+MONTH(Q362)-MONTH(P362)+1</f>
        <v>1</v>
      </c>
      <c r="C362" s="185" t="n">
        <f aca="false">B362*W362</f>
        <v>0</v>
      </c>
    </row>
    <row r="363" customFormat="false" ht="12.75" hidden="false" customHeight="false" outlineLevel="0" collapsed="false">
      <c r="A363" s="185" t="e">
        <f aca="false">VLOOKUP(G363,DDEGL_USERS,2,FALSE())</f>
        <v>#N/A</v>
      </c>
      <c r="B363" s="185" t="n">
        <f aca="false">(YEAR(Q363)-YEAR(P363))*12+MONTH(Q363)-MONTH(P363)+1</f>
        <v>1</v>
      </c>
      <c r="C363" s="185" t="n">
        <f aca="false">B363*W363</f>
        <v>0</v>
      </c>
    </row>
    <row r="364" customFormat="false" ht="12.75" hidden="false" customHeight="false" outlineLevel="0" collapsed="false">
      <c r="A364" s="185" t="e">
        <f aca="false">VLOOKUP(G364,DDEGL_USERS,2,FALSE())</f>
        <v>#N/A</v>
      </c>
      <c r="B364" s="185" t="n">
        <f aca="false">(YEAR(Q364)-YEAR(P364))*12+MONTH(Q364)-MONTH(P364)+1</f>
        <v>1</v>
      </c>
      <c r="C364" s="185" t="n">
        <f aca="false">B364*W364</f>
        <v>0</v>
      </c>
    </row>
    <row r="365" customFormat="false" ht="12.75" hidden="false" customHeight="false" outlineLevel="0" collapsed="false">
      <c r="A365" s="185" t="e">
        <f aca="false">VLOOKUP(G365,DDEGL_USERS,2,FALSE())</f>
        <v>#N/A</v>
      </c>
      <c r="B365" s="185" t="n">
        <f aca="false">(YEAR(Q365)-YEAR(P365))*12+MONTH(Q365)-MONTH(P365)+1</f>
        <v>1</v>
      </c>
      <c r="C365" s="185" t="n">
        <f aca="false">B365*W365</f>
        <v>0</v>
      </c>
    </row>
    <row r="366" customFormat="false" ht="12.75" hidden="false" customHeight="false" outlineLevel="0" collapsed="false">
      <c r="A366" s="185" t="e">
        <f aca="false">VLOOKUP(G366,DDEGL_USERS,2,FALSE())</f>
        <v>#N/A</v>
      </c>
      <c r="B366" s="185" t="n">
        <f aca="false">(YEAR(Q366)-YEAR(P366))*12+MONTH(Q366)-MONTH(P366)+1</f>
        <v>1</v>
      </c>
      <c r="C366" s="185" t="n">
        <f aca="false">B366*W366</f>
        <v>0</v>
      </c>
    </row>
    <row r="367" customFormat="false" ht="12.75" hidden="false" customHeight="false" outlineLevel="0" collapsed="false">
      <c r="A367" s="185" t="e">
        <f aca="false">VLOOKUP(G367,DDEGL_USERS,2,FALSE())</f>
        <v>#N/A</v>
      </c>
      <c r="B367" s="185" t="n">
        <f aca="false">(YEAR(Q367)-YEAR(P367))*12+MONTH(Q367)-MONTH(P367)+1</f>
        <v>1</v>
      </c>
      <c r="C367" s="185" t="n">
        <f aca="false">B367*W367</f>
        <v>0</v>
      </c>
    </row>
    <row r="368" customFormat="false" ht="12.75" hidden="false" customHeight="false" outlineLevel="0" collapsed="false">
      <c r="A368" s="185" t="e">
        <f aca="false">VLOOKUP(G368,DDEGL_USERS,2,FALSE())</f>
        <v>#N/A</v>
      </c>
      <c r="B368" s="185" t="n">
        <f aca="false">(YEAR(Q368)-YEAR(P368))*12+MONTH(Q368)-MONTH(P368)+1</f>
        <v>1</v>
      </c>
      <c r="C368" s="185" t="n">
        <f aca="false">B368*W368</f>
        <v>0</v>
      </c>
    </row>
    <row r="369" customFormat="false" ht="12.75" hidden="false" customHeight="false" outlineLevel="0" collapsed="false">
      <c r="A369" s="185" t="e">
        <f aca="false">VLOOKUP(G369,DDEGL_USERS,2,FALSE())</f>
        <v>#N/A</v>
      </c>
      <c r="B369" s="185" t="n">
        <f aca="false">(YEAR(Q369)-YEAR(P369))*12+MONTH(Q369)-MONTH(P369)+1</f>
        <v>1</v>
      </c>
      <c r="C369" s="185" t="n">
        <f aca="false">B369*W369</f>
        <v>0</v>
      </c>
    </row>
    <row r="370" customFormat="false" ht="12.75" hidden="false" customHeight="false" outlineLevel="0" collapsed="false">
      <c r="A370" s="185" t="e">
        <f aca="false">VLOOKUP(G370,DDEGL_USERS,2,FALSE())</f>
        <v>#N/A</v>
      </c>
      <c r="B370" s="185" t="n">
        <f aca="false">(YEAR(Q370)-YEAR(P370))*12+MONTH(Q370)-MONTH(P370)+1</f>
        <v>1</v>
      </c>
      <c r="C370" s="185" t="n">
        <f aca="false">B370*W370</f>
        <v>0</v>
      </c>
    </row>
    <row r="371" customFormat="false" ht="12.75" hidden="false" customHeight="false" outlineLevel="0" collapsed="false">
      <c r="A371" s="185" t="e">
        <f aca="false">VLOOKUP(G371,DDEGL_USERS,2,FALSE())</f>
        <v>#N/A</v>
      </c>
      <c r="B371" s="185" t="n">
        <f aca="false">(YEAR(Q371)-YEAR(P371))*12+MONTH(Q371)-MONTH(P371)+1</f>
        <v>1</v>
      </c>
      <c r="C371" s="185" t="n">
        <f aca="false">B371*W371</f>
        <v>0</v>
      </c>
    </row>
    <row r="372" customFormat="false" ht="12.75" hidden="false" customHeight="false" outlineLevel="0" collapsed="false">
      <c r="A372" s="185" t="e">
        <f aca="false">VLOOKUP(G372,DDEGL_USERS,2,FALSE())</f>
        <v>#N/A</v>
      </c>
      <c r="B372" s="185" t="n">
        <f aca="false">(YEAR(Q372)-YEAR(P372))*12+MONTH(Q372)-MONTH(P372)+1</f>
        <v>1</v>
      </c>
      <c r="C372" s="185" t="n">
        <f aca="false">B372*W372</f>
        <v>0</v>
      </c>
    </row>
    <row r="373" customFormat="false" ht="12.75" hidden="false" customHeight="false" outlineLevel="0" collapsed="false">
      <c r="A373" s="185" t="e">
        <f aca="false">VLOOKUP(G373,DDEGL_USERS,2,FALSE())</f>
        <v>#N/A</v>
      </c>
      <c r="B373" s="185" t="n">
        <f aca="false">(YEAR(Q373)-YEAR(P373))*12+MONTH(Q373)-MONTH(P373)+1</f>
        <v>1</v>
      </c>
      <c r="C373" s="185" t="n">
        <f aca="false">B373*W373</f>
        <v>0</v>
      </c>
    </row>
    <row r="374" customFormat="false" ht="12.75" hidden="false" customHeight="false" outlineLevel="0" collapsed="false">
      <c r="A374" s="185" t="e">
        <f aca="false">VLOOKUP(G374,DDEGL_USERS,2,FALSE())</f>
        <v>#N/A</v>
      </c>
      <c r="B374" s="185" t="n">
        <f aca="false">(YEAR(Q374)-YEAR(P374))*12+MONTH(Q374)-MONTH(P374)+1</f>
        <v>1</v>
      </c>
      <c r="C374" s="185" t="n">
        <f aca="false">B374*W374</f>
        <v>0</v>
      </c>
    </row>
    <row r="375" customFormat="false" ht="12.75" hidden="false" customHeight="false" outlineLevel="0" collapsed="false">
      <c r="A375" s="185" t="e">
        <f aca="false">VLOOKUP(G375,DDEGL_USERS,2,FALSE())</f>
        <v>#N/A</v>
      </c>
      <c r="B375" s="185" t="n">
        <f aca="false">(YEAR(Q375)-YEAR(P375))*12+MONTH(Q375)-MONTH(P375)+1</f>
        <v>1</v>
      </c>
      <c r="C375" s="185" t="n">
        <f aca="false">B375*W375</f>
        <v>0</v>
      </c>
    </row>
    <row r="376" customFormat="false" ht="12.75" hidden="false" customHeight="false" outlineLevel="0" collapsed="false">
      <c r="A376" s="185" t="e">
        <f aca="false">VLOOKUP(G376,DDEGL_USERS,2,FALSE())</f>
        <v>#N/A</v>
      </c>
      <c r="B376" s="185" t="n">
        <f aca="false">(YEAR(Q376)-YEAR(P376))*12+MONTH(Q376)-MONTH(P376)+1</f>
        <v>1</v>
      </c>
      <c r="C376" s="185" t="n">
        <f aca="false">B376*W376</f>
        <v>0</v>
      </c>
    </row>
    <row r="377" customFormat="false" ht="12.75" hidden="false" customHeight="false" outlineLevel="0" collapsed="false">
      <c r="A377" s="185" t="e">
        <f aca="false">VLOOKUP(G377,DDEGL_USERS,2,FALSE())</f>
        <v>#N/A</v>
      </c>
      <c r="B377" s="185" t="n">
        <f aca="false">(YEAR(Q377)-YEAR(P377))*12+MONTH(Q377)-MONTH(P377)+1</f>
        <v>1</v>
      </c>
      <c r="C377" s="185" t="n">
        <f aca="false">B377*W377</f>
        <v>0</v>
      </c>
    </row>
    <row r="378" customFormat="false" ht="12.75" hidden="false" customHeight="false" outlineLevel="0" collapsed="false">
      <c r="A378" s="185" t="e">
        <f aca="false">VLOOKUP(G378,DDEGL_USERS,2,FALSE())</f>
        <v>#N/A</v>
      </c>
      <c r="B378" s="185" t="n">
        <f aca="false">(YEAR(Q378)-YEAR(P378))*12+MONTH(Q378)-MONTH(P378)+1</f>
        <v>1</v>
      </c>
      <c r="C378" s="185" t="n">
        <f aca="false">B378*W378</f>
        <v>0</v>
      </c>
    </row>
    <row r="379" customFormat="false" ht="12.75" hidden="false" customHeight="false" outlineLevel="0" collapsed="false">
      <c r="A379" s="185" t="e">
        <f aca="false">VLOOKUP(G379,DDEGL_USERS,2,FALSE())</f>
        <v>#N/A</v>
      </c>
      <c r="B379" s="185" t="n">
        <f aca="false">(YEAR(Q379)-YEAR(P379))*12+MONTH(Q379)-MONTH(P379)+1</f>
        <v>1</v>
      </c>
      <c r="C379" s="185" t="n">
        <f aca="false">B379*W379</f>
        <v>0</v>
      </c>
    </row>
    <row r="380" customFormat="false" ht="12.75" hidden="false" customHeight="false" outlineLevel="0" collapsed="false">
      <c r="A380" s="185" t="e">
        <f aca="false">VLOOKUP(G380,DDEGL_USERS,2,FALSE())</f>
        <v>#N/A</v>
      </c>
      <c r="B380" s="185" t="n">
        <f aca="false">(YEAR(Q380)-YEAR(P380))*12+MONTH(Q380)-MONTH(P380)+1</f>
        <v>1</v>
      </c>
      <c r="C380" s="185" t="n">
        <f aca="false">B380*W380</f>
        <v>0</v>
      </c>
    </row>
    <row r="381" customFormat="false" ht="12.75" hidden="false" customHeight="false" outlineLevel="0" collapsed="false">
      <c r="A381" s="185" t="e">
        <f aca="false">VLOOKUP(G381,DDEGL_USERS,2,FALSE())</f>
        <v>#N/A</v>
      </c>
      <c r="B381" s="185" t="n">
        <f aca="false">(YEAR(Q381)-YEAR(P381))*12+MONTH(Q381)-MONTH(P381)+1</f>
        <v>1</v>
      </c>
      <c r="C381" s="185" t="n">
        <f aca="false">B381*W381</f>
        <v>0</v>
      </c>
    </row>
    <row r="382" customFormat="false" ht="12.75" hidden="false" customHeight="false" outlineLevel="0" collapsed="false">
      <c r="A382" s="185" t="e">
        <f aca="false">VLOOKUP(G382,DDEGL_USERS,2,FALSE())</f>
        <v>#N/A</v>
      </c>
      <c r="B382" s="185" t="n">
        <f aca="false">(YEAR(Q382)-YEAR(P382))*12+MONTH(Q382)-MONTH(P382)+1</f>
        <v>1</v>
      </c>
      <c r="C382" s="185" t="n">
        <f aca="false">B382*W382</f>
        <v>0</v>
      </c>
    </row>
    <row r="383" customFormat="false" ht="12.75" hidden="false" customHeight="false" outlineLevel="0" collapsed="false">
      <c r="A383" s="185" t="e">
        <f aca="false">VLOOKUP(G383,DDEGL_USERS,2,FALSE())</f>
        <v>#N/A</v>
      </c>
      <c r="B383" s="185" t="n">
        <f aca="false">(YEAR(Q383)-YEAR(P383))*12+MONTH(Q383)-MONTH(P383)+1</f>
        <v>1</v>
      </c>
      <c r="C383" s="185" t="n">
        <f aca="false">B383*W383</f>
        <v>0</v>
      </c>
    </row>
    <row r="384" customFormat="false" ht="12.75" hidden="false" customHeight="false" outlineLevel="0" collapsed="false">
      <c r="A384" s="185" t="e">
        <f aca="false">VLOOKUP(G384,DDEGL_USERS,2,FALSE())</f>
        <v>#N/A</v>
      </c>
      <c r="B384" s="185" t="n">
        <f aca="false">(YEAR(Q384)-YEAR(P384))*12+MONTH(Q384)-MONTH(P384)+1</f>
        <v>1</v>
      </c>
      <c r="C384" s="185" t="n">
        <f aca="false">B384*W384</f>
        <v>0</v>
      </c>
    </row>
    <row r="385" customFormat="false" ht="12.75" hidden="false" customHeight="false" outlineLevel="0" collapsed="false">
      <c r="A385" s="185" t="e">
        <f aca="false">VLOOKUP(G385,DDEGL_USERS,2,FALSE())</f>
        <v>#N/A</v>
      </c>
      <c r="B385" s="185" t="n">
        <f aca="false">(YEAR(Q385)-YEAR(P385))*12+MONTH(Q385)-MONTH(P385)+1</f>
        <v>1</v>
      </c>
      <c r="C385" s="185" t="n">
        <f aca="false">B385*W385</f>
        <v>0</v>
      </c>
    </row>
    <row r="386" customFormat="false" ht="12.75" hidden="false" customHeight="false" outlineLevel="0" collapsed="false">
      <c r="A386" s="185" t="e">
        <f aca="false">VLOOKUP(G386,DDEGL_USERS,2,FALSE())</f>
        <v>#N/A</v>
      </c>
      <c r="B386" s="185" t="n">
        <f aca="false">(YEAR(Q386)-YEAR(P386))*12+MONTH(Q386)-MONTH(P386)+1</f>
        <v>1</v>
      </c>
      <c r="C386" s="185" t="n">
        <f aca="false">B386*W386</f>
        <v>0</v>
      </c>
    </row>
    <row r="387" customFormat="false" ht="12.75" hidden="false" customHeight="false" outlineLevel="0" collapsed="false">
      <c r="A387" s="185" t="e">
        <f aca="false">VLOOKUP(G387,DDEGL_USERS,2,FALSE())</f>
        <v>#N/A</v>
      </c>
      <c r="B387" s="185" t="n">
        <f aca="false">(YEAR(Q387)-YEAR(P387))*12+MONTH(Q387)-MONTH(P387)+1</f>
        <v>1</v>
      </c>
      <c r="C387" s="185" t="n">
        <f aca="false">B387*W387</f>
        <v>0</v>
      </c>
    </row>
    <row r="388" customFormat="false" ht="12.75" hidden="false" customHeight="false" outlineLevel="0" collapsed="false">
      <c r="A388" s="185" t="e">
        <f aca="false">VLOOKUP(G388,DDEGL_USERS,2,FALSE())</f>
        <v>#N/A</v>
      </c>
      <c r="B388" s="185" t="n">
        <f aca="false">(YEAR(Q388)-YEAR(P388))*12+MONTH(Q388)-MONTH(P388)+1</f>
        <v>1</v>
      </c>
      <c r="C388" s="185" t="n">
        <f aca="false">B388*W388</f>
        <v>0</v>
      </c>
    </row>
    <row r="389" customFormat="false" ht="12.75" hidden="false" customHeight="false" outlineLevel="0" collapsed="false">
      <c r="A389" s="185" t="e">
        <f aca="false">VLOOKUP(G389,DDEGL_USERS,2,FALSE())</f>
        <v>#N/A</v>
      </c>
      <c r="B389" s="185" t="n">
        <f aca="false">(YEAR(Q389)-YEAR(P389))*12+MONTH(Q389)-MONTH(P389)+1</f>
        <v>1</v>
      </c>
      <c r="C389" s="185" t="n">
        <f aca="false">B389*W389</f>
        <v>0</v>
      </c>
    </row>
    <row r="390" customFormat="false" ht="12.75" hidden="false" customHeight="false" outlineLevel="0" collapsed="false">
      <c r="A390" s="185" t="e">
        <f aca="false">VLOOKUP(G390,DDEGL_USERS,2,FALSE())</f>
        <v>#N/A</v>
      </c>
      <c r="B390" s="185" t="n">
        <f aca="false">(YEAR(Q390)-YEAR(P390))*12+MONTH(Q390)-MONTH(P390)+1</f>
        <v>1</v>
      </c>
      <c r="C390" s="185" t="n">
        <f aca="false">B390*W390</f>
        <v>0</v>
      </c>
    </row>
    <row r="391" customFormat="false" ht="12.75" hidden="false" customHeight="false" outlineLevel="0" collapsed="false">
      <c r="A391" s="185" t="e">
        <f aca="false">VLOOKUP(G391,DDEGL_USERS,2,FALSE())</f>
        <v>#N/A</v>
      </c>
      <c r="B391" s="185" t="n">
        <f aca="false">(YEAR(Q391)-YEAR(P391))*12+MONTH(Q391)-MONTH(P391)+1</f>
        <v>1</v>
      </c>
      <c r="C391" s="185" t="n">
        <f aca="false">B391*W391</f>
        <v>0</v>
      </c>
    </row>
    <row r="392" customFormat="false" ht="12.75" hidden="false" customHeight="false" outlineLevel="0" collapsed="false">
      <c r="A392" s="185" t="e">
        <f aca="false">VLOOKUP(G392,DDEGL_USERS,2,FALSE())</f>
        <v>#N/A</v>
      </c>
      <c r="B392" s="185" t="n">
        <f aca="false">(YEAR(Q392)-YEAR(P392))*12+MONTH(Q392)-MONTH(P392)+1</f>
        <v>1</v>
      </c>
      <c r="C392" s="185" t="n">
        <f aca="false">B392*W392</f>
        <v>0</v>
      </c>
    </row>
    <row r="393" customFormat="false" ht="12.75" hidden="false" customHeight="false" outlineLevel="0" collapsed="false">
      <c r="A393" s="185" t="e">
        <f aca="false">VLOOKUP(G393,DDEGL_USERS,2,FALSE())</f>
        <v>#N/A</v>
      </c>
      <c r="B393" s="185" t="n">
        <f aca="false">(YEAR(Q393)-YEAR(P393))*12+MONTH(Q393)-MONTH(P393)+1</f>
        <v>1</v>
      </c>
      <c r="C393" s="185" t="n">
        <f aca="false">B393*W393</f>
        <v>0</v>
      </c>
    </row>
    <row r="394" customFormat="false" ht="12.75" hidden="false" customHeight="false" outlineLevel="0" collapsed="false">
      <c r="A394" s="185" t="e">
        <f aca="false">VLOOKUP(G394,DDEGL_USERS,2,FALSE())</f>
        <v>#N/A</v>
      </c>
      <c r="B394" s="185" t="n">
        <f aca="false">(YEAR(Q394)-YEAR(P394))*12+MONTH(Q394)-MONTH(P394)+1</f>
        <v>1</v>
      </c>
      <c r="C394" s="185" t="n">
        <f aca="false">B394*W394</f>
        <v>0</v>
      </c>
    </row>
    <row r="395" customFormat="false" ht="12.75" hidden="false" customHeight="false" outlineLevel="0" collapsed="false">
      <c r="A395" s="185" t="e">
        <f aca="false">VLOOKUP(G395,DDEGL_USERS,2,FALSE())</f>
        <v>#N/A</v>
      </c>
      <c r="B395" s="185" t="n">
        <f aca="false">(YEAR(Q395)-YEAR(P395))*12+MONTH(Q395)-MONTH(P395)+1</f>
        <v>1</v>
      </c>
      <c r="C395" s="185" t="n">
        <f aca="false">B395*W395</f>
        <v>0</v>
      </c>
    </row>
    <row r="396" customFormat="false" ht="12.75" hidden="false" customHeight="false" outlineLevel="0" collapsed="false">
      <c r="A396" s="185" t="e">
        <f aca="false">VLOOKUP(G396,DDEGL_USERS,2,FALSE())</f>
        <v>#N/A</v>
      </c>
      <c r="B396" s="185" t="n">
        <f aca="false">(YEAR(Q396)-YEAR(P396))*12+MONTH(Q396)-MONTH(P396)+1</f>
        <v>1</v>
      </c>
      <c r="C396" s="185" t="n">
        <f aca="false">B396*W396</f>
        <v>0</v>
      </c>
    </row>
    <row r="397" customFormat="false" ht="12.75" hidden="false" customHeight="false" outlineLevel="0" collapsed="false">
      <c r="A397" s="185" t="e">
        <f aca="false">VLOOKUP(G397,DDEGL_USERS,2,FALSE())</f>
        <v>#N/A</v>
      </c>
      <c r="B397" s="185" t="n">
        <f aca="false">(YEAR(Q397)-YEAR(P397))*12+MONTH(Q397)-MONTH(P397)+1</f>
        <v>1</v>
      </c>
      <c r="C397" s="185" t="n">
        <f aca="false">B397*W397</f>
        <v>0</v>
      </c>
    </row>
    <row r="398" customFormat="false" ht="12.75" hidden="false" customHeight="false" outlineLevel="0" collapsed="false">
      <c r="A398" s="185" t="e">
        <f aca="false">VLOOKUP(G398,DDEGL_USERS,2,FALSE())</f>
        <v>#N/A</v>
      </c>
      <c r="B398" s="185" t="n">
        <f aca="false">(YEAR(Q398)-YEAR(P398))*12+MONTH(Q398)-MONTH(P398)+1</f>
        <v>1</v>
      </c>
      <c r="C398" s="185" t="n">
        <f aca="false">B398*W398</f>
        <v>0</v>
      </c>
    </row>
    <row r="399" customFormat="false" ht="12.75" hidden="false" customHeight="false" outlineLevel="0" collapsed="false">
      <c r="A399" s="185" t="e">
        <f aca="false">VLOOKUP(G399,DDEGL_USERS,2,FALSE())</f>
        <v>#N/A</v>
      </c>
      <c r="B399" s="185" t="n">
        <f aca="false">(YEAR(Q399)-YEAR(P399))*12+MONTH(Q399)-MONTH(P399)+1</f>
        <v>1</v>
      </c>
      <c r="C399" s="185" t="n">
        <f aca="false">B399*W399</f>
        <v>0</v>
      </c>
    </row>
    <row r="400" customFormat="false" ht="12.75" hidden="false" customHeight="false" outlineLevel="0" collapsed="false">
      <c r="A400" s="185" t="e">
        <f aca="false">VLOOKUP(G400,DDEGL_USERS,2,FALSE())</f>
        <v>#N/A</v>
      </c>
      <c r="B400" s="185" t="n">
        <f aca="false">(YEAR(Q400)-YEAR(P400))*12+MONTH(Q400)-MONTH(P400)+1</f>
        <v>1</v>
      </c>
      <c r="C400" s="185" t="n">
        <f aca="false">B400*W400</f>
        <v>0</v>
      </c>
    </row>
    <row r="401" customFormat="false" ht="12.75" hidden="false" customHeight="false" outlineLevel="0" collapsed="false">
      <c r="A401" s="185" t="e">
        <f aca="false">VLOOKUP(G401,DDEGL_USERS,2,FALSE())</f>
        <v>#N/A</v>
      </c>
      <c r="B401" s="185" t="n">
        <f aca="false">(YEAR(Q401)-YEAR(P401))*12+MONTH(Q401)-MONTH(P401)+1</f>
        <v>1</v>
      </c>
      <c r="C401" s="185" t="n">
        <f aca="false">B401*W401</f>
        <v>0</v>
      </c>
    </row>
    <row r="402" customFormat="false" ht="12.75" hidden="false" customHeight="false" outlineLevel="0" collapsed="false">
      <c r="A402" s="185" t="e">
        <f aca="false">VLOOKUP(G402,DDEGL_USERS,2,FALSE())</f>
        <v>#N/A</v>
      </c>
      <c r="B402" s="185" t="n">
        <f aca="false">(YEAR(Q402)-YEAR(P402))*12+MONTH(Q402)-MONTH(P402)+1</f>
        <v>1</v>
      </c>
      <c r="C402" s="185" t="n">
        <f aca="false">B402*W402</f>
        <v>0</v>
      </c>
    </row>
    <row r="403" customFormat="false" ht="12.75" hidden="false" customHeight="false" outlineLevel="0" collapsed="false">
      <c r="A403" s="185" t="e">
        <f aca="false">VLOOKUP(G403,DDEGL_USERS,2,FALSE())</f>
        <v>#N/A</v>
      </c>
      <c r="B403" s="185" t="n">
        <f aca="false">(YEAR(Q403)-YEAR(P403))*12+MONTH(Q403)-MONTH(P403)+1</f>
        <v>1</v>
      </c>
      <c r="C403" s="185" t="n">
        <f aca="false">B403*W403</f>
        <v>0</v>
      </c>
    </row>
    <row r="404" customFormat="false" ht="12.75" hidden="false" customHeight="false" outlineLevel="0" collapsed="false">
      <c r="A404" s="185" t="e">
        <f aca="false">VLOOKUP(G404,DDEGL_USERS,2,FALSE())</f>
        <v>#N/A</v>
      </c>
      <c r="B404" s="185" t="n">
        <f aca="false">(YEAR(Q404)-YEAR(P404))*12+MONTH(Q404)-MONTH(P404)+1</f>
        <v>1</v>
      </c>
      <c r="C404" s="185" t="n">
        <f aca="false">B404*W404</f>
        <v>0</v>
      </c>
    </row>
    <row r="405" customFormat="false" ht="12.75" hidden="false" customHeight="false" outlineLevel="0" collapsed="false">
      <c r="A405" s="185" t="e">
        <f aca="false">VLOOKUP(G405,DDEGL_USERS,2,FALSE())</f>
        <v>#N/A</v>
      </c>
      <c r="B405" s="185" t="n">
        <f aca="false">(YEAR(Q405)-YEAR(P405))*12+MONTH(Q405)-MONTH(P405)+1</f>
        <v>1</v>
      </c>
      <c r="C405" s="185" t="n">
        <f aca="false">B405*W405</f>
        <v>0</v>
      </c>
    </row>
    <row r="406" customFormat="false" ht="12.75" hidden="false" customHeight="false" outlineLevel="0" collapsed="false">
      <c r="A406" s="185" t="e">
        <f aca="false">VLOOKUP(G406,DDEGL_USERS,2,FALSE())</f>
        <v>#N/A</v>
      </c>
      <c r="B406" s="185" t="n">
        <f aca="false">(YEAR(Q406)-YEAR(P406))*12+MONTH(Q406)-MONTH(P406)+1</f>
        <v>1</v>
      </c>
      <c r="C406" s="185" t="n">
        <f aca="false">B406*W406</f>
        <v>0</v>
      </c>
    </row>
    <row r="407" customFormat="false" ht="12.75" hidden="false" customHeight="false" outlineLevel="0" collapsed="false">
      <c r="A407" s="185" t="e">
        <f aca="false">VLOOKUP(G407,DDEGL_USERS,2,FALSE())</f>
        <v>#N/A</v>
      </c>
      <c r="B407" s="185" t="n">
        <f aca="false">(YEAR(Q407)-YEAR(P407))*12+MONTH(Q407)-MONTH(P407)+1</f>
        <v>1</v>
      </c>
      <c r="C407" s="185" t="n">
        <f aca="false">B407*W407</f>
        <v>0</v>
      </c>
    </row>
    <row r="408" customFormat="false" ht="12.75" hidden="false" customHeight="false" outlineLevel="0" collapsed="false">
      <c r="A408" s="185" t="e">
        <f aca="false">VLOOKUP(G408,DDEGL_USERS,2,FALSE())</f>
        <v>#N/A</v>
      </c>
      <c r="B408" s="185" t="n">
        <f aca="false">(YEAR(Q408)-YEAR(P408))*12+MONTH(Q408)-MONTH(P408)+1</f>
        <v>1</v>
      </c>
      <c r="C408" s="185" t="n">
        <f aca="false">B408*W408</f>
        <v>0</v>
      </c>
    </row>
    <row r="409" customFormat="false" ht="12.75" hidden="false" customHeight="false" outlineLevel="0" collapsed="false">
      <c r="A409" s="185" t="e">
        <f aca="false">VLOOKUP(G409,DDEGL_USERS,2,FALSE())</f>
        <v>#N/A</v>
      </c>
      <c r="B409" s="185" t="n">
        <f aca="false">(YEAR(Q409)-YEAR(P409))*12+MONTH(Q409)-MONTH(P409)+1</f>
        <v>1</v>
      </c>
      <c r="C409" s="185" t="n">
        <f aca="false">B409*W409</f>
        <v>0</v>
      </c>
    </row>
    <row r="410" customFormat="false" ht="12.75" hidden="false" customHeight="false" outlineLevel="0" collapsed="false">
      <c r="A410" s="185" t="e">
        <f aca="false">VLOOKUP(G410,DDEGL_USERS,2,FALSE())</f>
        <v>#N/A</v>
      </c>
      <c r="B410" s="185" t="n">
        <f aca="false">(YEAR(Q410)-YEAR(P410))*12+MONTH(Q410)-MONTH(P410)+1</f>
        <v>1</v>
      </c>
      <c r="C410" s="185" t="n">
        <f aca="false">B410*W410</f>
        <v>0</v>
      </c>
    </row>
    <row r="411" customFormat="false" ht="12.75" hidden="false" customHeight="false" outlineLevel="0" collapsed="false">
      <c r="A411" s="185" t="e">
        <f aca="false">VLOOKUP(G411,DDEGL_USERS,2,FALSE())</f>
        <v>#N/A</v>
      </c>
      <c r="B411" s="185" t="n">
        <f aca="false">(YEAR(Q411)-YEAR(P411))*12+MONTH(Q411)-MONTH(P411)+1</f>
        <v>1</v>
      </c>
      <c r="C411" s="185" t="n">
        <f aca="false">B411*W411</f>
        <v>0</v>
      </c>
    </row>
    <row r="412" customFormat="false" ht="12.75" hidden="false" customHeight="false" outlineLevel="0" collapsed="false">
      <c r="A412" s="185" t="e">
        <f aca="false">VLOOKUP(G412,DDEGL_USERS,2,FALSE())</f>
        <v>#N/A</v>
      </c>
      <c r="B412" s="185" t="n">
        <f aca="false">(YEAR(Q412)-YEAR(P412))*12+MONTH(Q412)-MONTH(P412)+1</f>
        <v>1</v>
      </c>
      <c r="C412" s="185" t="n">
        <f aca="false">B412*W412</f>
        <v>0</v>
      </c>
    </row>
    <row r="413" customFormat="false" ht="12.75" hidden="false" customHeight="false" outlineLevel="0" collapsed="false">
      <c r="A413" s="185" t="e">
        <f aca="false">VLOOKUP(G413,DDEGL_USERS,2,FALSE())</f>
        <v>#N/A</v>
      </c>
      <c r="B413" s="185" t="n">
        <f aca="false">(YEAR(Q413)-YEAR(P413))*12+MONTH(Q413)-MONTH(P413)+1</f>
        <v>1</v>
      </c>
      <c r="C413" s="185" t="n">
        <f aca="false">B413*W413</f>
        <v>0</v>
      </c>
    </row>
    <row r="414" customFormat="false" ht="12.75" hidden="false" customHeight="false" outlineLevel="0" collapsed="false">
      <c r="A414" s="185" t="e">
        <f aca="false">VLOOKUP(G414,DDEGL_USERS,2,FALSE())</f>
        <v>#N/A</v>
      </c>
      <c r="B414" s="185" t="n">
        <f aca="false">(YEAR(Q414)-YEAR(P414))*12+MONTH(Q414)-MONTH(P414)+1</f>
        <v>1</v>
      </c>
      <c r="C414" s="185" t="n">
        <f aca="false">B414*W414</f>
        <v>0</v>
      </c>
    </row>
    <row r="415" customFormat="false" ht="12.75" hidden="false" customHeight="false" outlineLevel="0" collapsed="false">
      <c r="A415" s="185" t="e">
        <f aca="false">VLOOKUP(G415,DDEGL_USERS,2,FALSE())</f>
        <v>#N/A</v>
      </c>
      <c r="B415" s="185" t="n">
        <f aca="false">(YEAR(Q415)-YEAR(P415))*12+MONTH(Q415)-MONTH(P415)+1</f>
        <v>1</v>
      </c>
      <c r="C415" s="185" t="n">
        <f aca="false">B415*W415</f>
        <v>0</v>
      </c>
    </row>
    <row r="416" customFormat="false" ht="12.75" hidden="false" customHeight="false" outlineLevel="0" collapsed="false">
      <c r="A416" s="185" t="e">
        <f aca="false">VLOOKUP(G416,DDEGL_USERS,2,FALSE())</f>
        <v>#N/A</v>
      </c>
      <c r="B416" s="185" t="n">
        <f aca="false">(YEAR(Q416)-YEAR(P416))*12+MONTH(Q416)-MONTH(P416)+1</f>
        <v>1</v>
      </c>
      <c r="C416" s="185" t="n">
        <f aca="false">B416*W416</f>
        <v>0</v>
      </c>
    </row>
    <row r="417" customFormat="false" ht="12.75" hidden="false" customHeight="false" outlineLevel="0" collapsed="false">
      <c r="A417" s="185" t="e">
        <f aca="false">VLOOKUP(G417,DDEGL_USERS,2,FALSE())</f>
        <v>#N/A</v>
      </c>
      <c r="B417" s="185" t="n">
        <f aca="false">(YEAR(Q417)-YEAR(P417))*12+MONTH(Q417)-MONTH(P417)+1</f>
        <v>1</v>
      </c>
      <c r="C417" s="185" t="n">
        <f aca="false">B417*W417</f>
        <v>0</v>
      </c>
    </row>
    <row r="418" customFormat="false" ht="12.75" hidden="false" customHeight="false" outlineLevel="0" collapsed="false">
      <c r="A418" s="185" t="e">
        <f aca="false">VLOOKUP(G418,DDEGL_USERS,2,FALSE())</f>
        <v>#N/A</v>
      </c>
      <c r="B418" s="185" t="n">
        <f aca="false">(YEAR(Q418)-YEAR(P418))*12+MONTH(Q418)-MONTH(P418)+1</f>
        <v>1</v>
      </c>
      <c r="C418" s="185" t="n">
        <f aca="false">B418*W418</f>
        <v>0</v>
      </c>
    </row>
    <row r="419" customFormat="false" ht="12.75" hidden="false" customHeight="false" outlineLevel="0" collapsed="false">
      <c r="A419" s="185" t="e">
        <f aca="false">VLOOKUP(G419,DDEGL_USERS,2,FALSE())</f>
        <v>#N/A</v>
      </c>
      <c r="B419" s="185" t="n">
        <f aca="false">(YEAR(Q419)-YEAR(P419))*12+MONTH(Q419)-MONTH(P419)+1</f>
        <v>1</v>
      </c>
      <c r="C419" s="185" t="n">
        <f aca="false">B419*W419</f>
        <v>0</v>
      </c>
    </row>
    <row r="420" customFormat="false" ht="12.75" hidden="false" customHeight="false" outlineLevel="0" collapsed="false">
      <c r="A420" s="185" t="e">
        <f aca="false">VLOOKUP(G420,DDEGL_USERS,2,FALSE())</f>
        <v>#N/A</v>
      </c>
      <c r="B420" s="185" t="n">
        <f aca="false">(YEAR(Q420)-YEAR(P420))*12+MONTH(Q420)-MONTH(P420)+1</f>
        <v>1</v>
      </c>
      <c r="C420" s="185" t="n">
        <f aca="false">B420*W420</f>
        <v>0</v>
      </c>
    </row>
    <row r="421" customFormat="false" ht="12.75" hidden="false" customHeight="false" outlineLevel="0" collapsed="false">
      <c r="A421" s="185" t="e">
        <f aca="false">VLOOKUP(G421,DDEGL_USERS,2,FALSE())</f>
        <v>#N/A</v>
      </c>
      <c r="B421" s="185" t="n">
        <f aca="false">(YEAR(Q421)-YEAR(P421))*12+MONTH(Q421)-MONTH(P421)+1</f>
        <v>1</v>
      </c>
      <c r="C421" s="185" t="n">
        <f aca="false">B421*W421</f>
        <v>0</v>
      </c>
    </row>
    <row r="422" customFormat="false" ht="12.75" hidden="false" customHeight="false" outlineLevel="0" collapsed="false">
      <c r="A422" s="185" t="e">
        <f aca="false">VLOOKUP(G422,DDEGL_USERS,2,FALSE())</f>
        <v>#N/A</v>
      </c>
      <c r="B422" s="185" t="n">
        <f aca="false">(YEAR(Q422)-YEAR(P422))*12+MONTH(Q422)-MONTH(P422)+1</f>
        <v>1</v>
      </c>
      <c r="C422" s="185" t="n">
        <f aca="false">B422*W422</f>
        <v>0</v>
      </c>
    </row>
    <row r="423" customFormat="false" ht="12.75" hidden="false" customHeight="false" outlineLevel="0" collapsed="false">
      <c r="A423" s="185" t="e">
        <f aca="false">VLOOKUP(G423,DDEGL_USERS,2,FALSE())</f>
        <v>#N/A</v>
      </c>
      <c r="B423" s="185" t="n">
        <f aca="false">(YEAR(Q423)-YEAR(P423))*12+MONTH(Q423)-MONTH(P423)+1</f>
        <v>1</v>
      </c>
      <c r="C423" s="185" t="n">
        <f aca="false">B423*W423</f>
        <v>0</v>
      </c>
    </row>
    <row r="424" customFormat="false" ht="12.75" hidden="false" customHeight="false" outlineLevel="0" collapsed="false">
      <c r="A424" s="185" t="e">
        <f aca="false">VLOOKUP(G424,DDEGL_USERS,2,FALSE())</f>
        <v>#N/A</v>
      </c>
      <c r="B424" s="185" t="n">
        <f aca="false">(YEAR(Q424)-YEAR(P424))*12+MONTH(Q424)-MONTH(P424)+1</f>
        <v>1</v>
      </c>
      <c r="C424" s="185" t="n">
        <f aca="false">B424*W424</f>
        <v>0</v>
      </c>
    </row>
    <row r="425" customFormat="false" ht="12.75" hidden="false" customHeight="false" outlineLevel="0" collapsed="false">
      <c r="A425" s="185" t="e">
        <f aca="false">VLOOKUP(G425,DDEGL_USERS,2,FALSE())</f>
        <v>#N/A</v>
      </c>
      <c r="B425" s="185" t="n">
        <f aca="false">(YEAR(Q425)-YEAR(P425))*12+MONTH(Q425)-MONTH(P425)+1</f>
        <v>1</v>
      </c>
      <c r="C425" s="185" t="n">
        <f aca="false">B425*W425</f>
        <v>0</v>
      </c>
    </row>
    <row r="426" customFormat="false" ht="12.75" hidden="false" customHeight="false" outlineLevel="0" collapsed="false">
      <c r="A426" s="185" t="e">
        <f aca="false">VLOOKUP(G426,DDEGL_USERS,2,FALSE())</f>
        <v>#N/A</v>
      </c>
      <c r="B426" s="185" t="n">
        <f aca="false">(YEAR(Q426)-YEAR(P426))*12+MONTH(Q426)-MONTH(P426)+1</f>
        <v>1</v>
      </c>
      <c r="C426" s="185" t="n">
        <f aca="false">B426*W426</f>
        <v>0</v>
      </c>
    </row>
    <row r="427" customFormat="false" ht="12.75" hidden="false" customHeight="false" outlineLevel="0" collapsed="false">
      <c r="A427" s="185" t="e">
        <f aca="false">VLOOKUP(G427,DDEGL_USERS,2,FALSE())</f>
        <v>#N/A</v>
      </c>
      <c r="B427" s="185" t="n">
        <f aca="false">(YEAR(Q427)-YEAR(P427))*12+MONTH(Q427)-MONTH(P427)+1</f>
        <v>1</v>
      </c>
      <c r="C427" s="185" t="n">
        <f aca="false">B427*W427</f>
        <v>0</v>
      </c>
    </row>
    <row r="428" customFormat="false" ht="12.75" hidden="false" customHeight="false" outlineLevel="0" collapsed="false">
      <c r="A428" s="185" t="e">
        <f aca="false">VLOOKUP(G428,DDEGL_USERS,2,FALSE())</f>
        <v>#N/A</v>
      </c>
      <c r="B428" s="185" t="n">
        <f aca="false">(YEAR(Q428)-YEAR(P428))*12+MONTH(Q428)-MONTH(P428)+1</f>
        <v>1</v>
      </c>
      <c r="C428" s="185" t="n">
        <f aca="false">B428*W428</f>
        <v>0</v>
      </c>
    </row>
    <row r="429" customFormat="false" ht="12.75" hidden="false" customHeight="false" outlineLevel="0" collapsed="false">
      <c r="A429" s="185" t="e">
        <f aca="false">VLOOKUP(G429,DDEGL_USERS,2,FALSE())</f>
        <v>#N/A</v>
      </c>
      <c r="B429" s="185" t="n">
        <f aca="false">(YEAR(Q429)-YEAR(P429))*12+MONTH(Q429)-MONTH(P429)+1</f>
        <v>1</v>
      </c>
      <c r="C429" s="185" t="n">
        <f aca="false">B429*W429</f>
        <v>0</v>
      </c>
    </row>
    <row r="430" customFormat="false" ht="12.75" hidden="false" customHeight="false" outlineLevel="0" collapsed="false">
      <c r="A430" s="185" t="e">
        <f aca="false">VLOOKUP(G430,DDEGL_USERS,2,FALSE())</f>
        <v>#N/A</v>
      </c>
      <c r="B430" s="185" t="n">
        <f aca="false">(YEAR(Q430)-YEAR(P430))*12+MONTH(Q430)-MONTH(P430)+1</f>
        <v>1</v>
      </c>
      <c r="C430" s="185" t="n">
        <f aca="false">B430*W430</f>
        <v>0</v>
      </c>
    </row>
    <row r="431" customFormat="false" ht="12.75" hidden="false" customHeight="false" outlineLevel="0" collapsed="false">
      <c r="A431" s="185" t="e">
        <f aca="false">VLOOKUP(G431,DDEGL_USERS,2,FALSE())</f>
        <v>#N/A</v>
      </c>
      <c r="B431" s="185" t="n">
        <f aca="false">(YEAR(Q431)-YEAR(P431))*12+MONTH(Q431)-MONTH(P431)+1</f>
        <v>1</v>
      </c>
      <c r="C431" s="185" t="n">
        <f aca="false">B431*W431</f>
        <v>0</v>
      </c>
    </row>
    <row r="432" customFormat="false" ht="12.75" hidden="false" customHeight="false" outlineLevel="0" collapsed="false">
      <c r="A432" s="185" t="e">
        <f aca="false">VLOOKUP(G432,DDEGL_USERS,2,FALSE())</f>
        <v>#N/A</v>
      </c>
      <c r="B432" s="185" t="n">
        <f aca="false">(YEAR(Q432)-YEAR(P432))*12+MONTH(Q432)-MONTH(P432)+1</f>
        <v>1</v>
      </c>
      <c r="C432" s="185" t="n">
        <f aca="false">B432*W432</f>
        <v>0</v>
      </c>
    </row>
    <row r="433" customFormat="false" ht="12.75" hidden="false" customHeight="false" outlineLevel="0" collapsed="false">
      <c r="A433" s="185" t="e">
        <f aca="false">VLOOKUP(G433,DDEGL_USERS,2,FALSE())</f>
        <v>#N/A</v>
      </c>
      <c r="B433" s="185" t="n">
        <f aca="false">(YEAR(Q433)-YEAR(P433))*12+MONTH(Q433)-MONTH(P433)+1</f>
        <v>1</v>
      </c>
      <c r="C433" s="185" t="n">
        <f aca="false">B433*W433</f>
        <v>0</v>
      </c>
    </row>
    <row r="434" customFormat="false" ht="12.75" hidden="false" customHeight="false" outlineLevel="0" collapsed="false">
      <c r="A434" s="185" t="e">
        <f aca="false">VLOOKUP(G434,DDEGL_USERS,2,FALSE())</f>
        <v>#N/A</v>
      </c>
      <c r="B434" s="185" t="n">
        <f aca="false">(YEAR(Q434)-YEAR(P434))*12+MONTH(Q434)-MONTH(P434)+1</f>
        <v>1</v>
      </c>
      <c r="C434" s="185" t="n">
        <f aca="false">B434*W434</f>
        <v>0</v>
      </c>
    </row>
    <row r="435" customFormat="false" ht="12.75" hidden="false" customHeight="false" outlineLevel="0" collapsed="false">
      <c r="A435" s="185" t="e">
        <f aca="false">VLOOKUP(G435,DDEGL_USERS,2,FALSE())</f>
        <v>#N/A</v>
      </c>
      <c r="B435" s="185" t="n">
        <f aca="false">(YEAR(Q435)-YEAR(P435))*12+MONTH(Q435)-MONTH(P435)+1</f>
        <v>1</v>
      </c>
      <c r="C435" s="185" t="n">
        <f aca="false">B435*W435</f>
        <v>0</v>
      </c>
    </row>
    <row r="436" customFormat="false" ht="12.75" hidden="false" customHeight="false" outlineLevel="0" collapsed="false">
      <c r="A436" s="185" t="e">
        <f aca="false">VLOOKUP(G436,DDEGL_USERS,2,FALSE())</f>
        <v>#N/A</v>
      </c>
      <c r="B436" s="185" t="n">
        <f aca="false">(YEAR(Q436)-YEAR(P436))*12+MONTH(Q436)-MONTH(P436)+1</f>
        <v>1</v>
      </c>
      <c r="C436" s="185" t="n">
        <f aca="false">B436*W436</f>
        <v>0</v>
      </c>
    </row>
    <row r="437" customFormat="false" ht="12.75" hidden="false" customHeight="false" outlineLevel="0" collapsed="false">
      <c r="A437" s="185" t="e">
        <f aca="false">VLOOKUP(G437,DDEGL_USERS,2,FALSE())</f>
        <v>#N/A</v>
      </c>
      <c r="B437" s="185" t="n">
        <f aca="false">(YEAR(Q437)-YEAR(P437))*12+MONTH(Q437)-MONTH(P437)+1</f>
        <v>1</v>
      </c>
      <c r="C437" s="185" t="n">
        <f aca="false">B437*W437</f>
        <v>0</v>
      </c>
    </row>
    <row r="438" customFormat="false" ht="12.75" hidden="false" customHeight="false" outlineLevel="0" collapsed="false">
      <c r="A438" s="185" t="e">
        <f aca="false">VLOOKUP(G438,DDEGL_USERS,2,FALSE())</f>
        <v>#N/A</v>
      </c>
      <c r="B438" s="185" t="n">
        <f aca="false">(YEAR(Q438)-YEAR(P438))*12+MONTH(Q438)-MONTH(P438)+1</f>
        <v>1</v>
      </c>
      <c r="C438" s="185" t="n">
        <f aca="false">B438*W438</f>
        <v>0</v>
      </c>
    </row>
    <row r="439" customFormat="false" ht="12.75" hidden="false" customHeight="false" outlineLevel="0" collapsed="false">
      <c r="A439" s="185" t="e">
        <f aca="false">VLOOKUP(G439,DDEGL_USERS,2,FALSE())</f>
        <v>#N/A</v>
      </c>
      <c r="B439" s="185" t="n">
        <f aca="false">(YEAR(Q439)-YEAR(P439))*12+MONTH(Q439)-MONTH(P439)+1</f>
        <v>1</v>
      </c>
      <c r="C439" s="185" t="n">
        <f aca="false">B439*W439</f>
        <v>0</v>
      </c>
    </row>
    <row r="440" customFormat="false" ht="12.75" hidden="false" customHeight="false" outlineLevel="0" collapsed="false">
      <c r="A440" s="185" t="e">
        <f aca="false">VLOOKUP(G440,DDEGL_USERS,2,FALSE())</f>
        <v>#N/A</v>
      </c>
      <c r="B440" s="185" t="n">
        <f aca="false">(YEAR(Q440)-YEAR(P440))*12+MONTH(Q440)-MONTH(P440)+1</f>
        <v>1</v>
      </c>
      <c r="C440" s="185" t="n">
        <f aca="false">B440*W440</f>
        <v>0</v>
      </c>
    </row>
    <row r="441" customFormat="false" ht="12.75" hidden="false" customHeight="false" outlineLevel="0" collapsed="false">
      <c r="A441" s="185" t="e">
        <f aca="false">VLOOKUP(G441,DDEGL_USERS,2,FALSE())</f>
        <v>#N/A</v>
      </c>
      <c r="B441" s="185" t="n">
        <f aca="false">(YEAR(Q441)-YEAR(P441))*12+MONTH(Q441)-MONTH(P441)+1</f>
        <v>1</v>
      </c>
      <c r="C441" s="185" t="n">
        <f aca="false">B441*W441</f>
        <v>0</v>
      </c>
    </row>
    <row r="442" customFormat="false" ht="12.75" hidden="false" customHeight="false" outlineLevel="0" collapsed="false">
      <c r="A442" s="185" t="e">
        <f aca="false">VLOOKUP(G442,DDEGL_USERS,2,FALSE())</f>
        <v>#N/A</v>
      </c>
      <c r="B442" s="185" t="n">
        <f aca="false">(YEAR(Q442)-YEAR(P442))*12+MONTH(Q442)-MONTH(P442)+1</f>
        <v>1</v>
      </c>
      <c r="C442" s="185" t="n">
        <f aca="false">B442*W442</f>
        <v>0</v>
      </c>
    </row>
    <row r="443" customFormat="false" ht="12.75" hidden="false" customHeight="false" outlineLevel="0" collapsed="false">
      <c r="A443" s="185" t="e">
        <f aca="false">VLOOKUP(G443,DDEGL_USERS,2,FALSE())</f>
        <v>#N/A</v>
      </c>
      <c r="B443" s="185" t="n">
        <f aca="false">(YEAR(Q443)-YEAR(P443))*12+MONTH(Q443)-MONTH(P443)+1</f>
        <v>1</v>
      </c>
      <c r="C443" s="185" t="n">
        <f aca="false">B443*W443</f>
        <v>0</v>
      </c>
    </row>
    <row r="444" customFormat="false" ht="12.75" hidden="false" customHeight="false" outlineLevel="0" collapsed="false">
      <c r="A444" s="185" t="e">
        <f aca="false">VLOOKUP(G444,DDEGL_USERS,2,FALSE())</f>
        <v>#N/A</v>
      </c>
      <c r="B444" s="185" t="n">
        <f aca="false">(YEAR(Q444)-YEAR(P444))*12+MONTH(Q444)-MONTH(P444)+1</f>
        <v>1</v>
      </c>
      <c r="C444" s="185" t="n">
        <f aca="false">B444*W444</f>
        <v>0</v>
      </c>
    </row>
    <row r="445" customFormat="false" ht="12.75" hidden="false" customHeight="false" outlineLevel="0" collapsed="false">
      <c r="A445" s="185" t="e">
        <f aca="false">VLOOKUP(G445,DDEGL_USERS,2,FALSE())</f>
        <v>#N/A</v>
      </c>
      <c r="B445" s="185" t="n">
        <f aca="false">(YEAR(Q445)-YEAR(P445))*12+MONTH(Q445)-MONTH(P445)+1</f>
        <v>1</v>
      </c>
      <c r="C445" s="185" t="n">
        <f aca="false">B445*W445</f>
        <v>0</v>
      </c>
    </row>
    <row r="446" customFormat="false" ht="12.75" hidden="false" customHeight="false" outlineLevel="0" collapsed="false">
      <c r="A446" s="185" t="e">
        <f aca="false">VLOOKUP(G446,DDEGL_USERS,2,FALSE())</f>
        <v>#N/A</v>
      </c>
      <c r="B446" s="185" t="n">
        <f aca="false">(YEAR(Q446)-YEAR(P446))*12+MONTH(Q446)-MONTH(P446)+1</f>
        <v>1</v>
      </c>
      <c r="C446" s="185" t="n">
        <f aca="false">B446*W446</f>
        <v>0</v>
      </c>
    </row>
    <row r="447" customFormat="false" ht="12.75" hidden="false" customHeight="false" outlineLevel="0" collapsed="false">
      <c r="A447" s="185" t="e">
        <f aca="false">VLOOKUP(G447,DDEGL_USERS,2,FALSE())</f>
        <v>#N/A</v>
      </c>
      <c r="B447" s="185" t="n">
        <f aca="false">(YEAR(Q447)-YEAR(P447))*12+MONTH(Q447)-MONTH(P447)+1</f>
        <v>1</v>
      </c>
      <c r="C447" s="185" t="n">
        <f aca="false">B447*W447</f>
        <v>0</v>
      </c>
    </row>
    <row r="448" customFormat="false" ht="12.75" hidden="false" customHeight="false" outlineLevel="0" collapsed="false">
      <c r="A448" s="185" t="e">
        <f aca="false">VLOOKUP(G448,DDEGL_USERS,2,FALSE())</f>
        <v>#N/A</v>
      </c>
      <c r="B448" s="185" t="n">
        <f aca="false">(YEAR(Q448)-YEAR(P448))*12+MONTH(Q448)-MONTH(P448)+1</f>
        <v>1</v>
      </c>
      <c r="C448" s="185" t="n">
        <f aca="false">B448*W448</f>
        <v>0</v>
      </c>
    </row>
    <row r="449" customFormat="false" ht="12.75" hidden="false" customHeight="false" outlineLevel="0" collapsed="false">
      <c r="A449" s="185" t="e">
        <f aca="false">VLOOKUP(G449,DDEGL_USERS,2,FALSE())</f>
        <v>#N/A</v>
      </c>
      <c r="B449" s="185" t="n">
        <f aca="false">(YEAR(Q449)-YEAR(P449))*12+MONTH(Q449)-MONTH(P449)+1</f>
        <v>1</v>
      </c>
      <c r="C449" s="185" t="n">
        <f aca="false">B449*W449</f>
        <v>0</v>
      </c>
    </row>
    <row r="450" customFormat="false" ht="12.75" hidden="false" customHeight="false" outlineLevel="0" collapsed="false">
      <c r="A450" s="185" t="e">
        <f aca="false">VLOOKUP(G450,DDEGL_USERS,2,FALSE())</f>
        <v>#N/A</v>
      </c>
      <c r="B450" s="185" t="n">
        <f aca="false">(YEAR(Q450)-YEAR(P450))*12+MONTH(Q450)-MONTH(P450)+1</f>
        <v>1</v>
      </c>
      <c r="C450" s="185" t="n">
        <f aca="false">B450*W450</f>
        <v>0</v>
      </c>
    </row>
    <row r="451" customFormat="false" ht="12.75" hidden="false" customHeight="false" outlineLevel="0" collapsed="false">
      <c r="A451" s="185" t="e">
        <f aca="false">VLOOKUP(G451,DDEGL_USERS,2,FALSE())</f>
        <v>#N/A</v>
      </c>
      <c r="B451" s="185" t="n">
        <f aca="false">(YEAR(Q451)-YEAR(P451))*12+MONTH(Q451)-MONTH(P451)+1</f>
        <v>1</v>
      </c>
      <c r="C451" s="185" t="n">
        <f aca="false">B451*W451</f>
        <v>0</v>
      </c>
    </row>
    <row r="452" customFormat="false" ht="12.75" hidden="false" customHeight="false" outlineLevel="0" collapsed="false">
      <c r="A452" s="185" t="e">
        <f aca="false">VLOOKUP(G452,DDEGL_USERS,2,FALSE())</f>
        <v>#N/A</v>
      </c>
      <c r="B452" s="185" t="n">
        <f aca="false">(YEAR(Q452)-YEAR(P452))*12+MONTH(Q452)-MONTH(P452)+1</f>
        <v>1</v>
      </c>
      <c r="C452" s="185" t="n">
        <f aca="false">B452*W452</f>
        <v>0</v>
      </c>
    </row>
    <row r="453" customFormat="false" ht="12.75" hidden="false" customHeight="false" outlineLevel="0" collapsed="false">
      <c r="A453" s="185" t="e">
        <f aca="false">VLOOKUP(G453,DDEGL_USERS,2,FALSE())</f>
        <v>#N/A</v>
      </c>
      <c r="B453" s="185" t="n">
        <f aca="false">(YEAR(Q453)-YEAR(P453))*12+MONTH(Q453)-MONTH(P453)+1</f>
        <v>1</v>
      </c>
      <c r="C453" s="185" t="n">
        <f aca="false">B453*W453</f>
        <v>0</v>
      </c>
    </row>
    <row r="454" customFormat="false" ht="12.75" hidden="false" customHeight="false" outlineLevel="0" collapsed="false">
      <c r="A454" s="185" t="e">
        <f aca="false">VLOOKUP(G454,DDEGL_USERS,2,FALSE())</f>
        <v>#N/A</v>
      </c>
      <c r="B454" s="185" t="n">
        <f aca="false">(YEAR(Q454)-YEAR(P454))*12+MONTH(Q454)-MONTH(P454)+1</f>
        <v>1</v>
      </c>
      <c r="C454" s="185" t="n">
        <f aca="false">B454*W454</f>
        <v>0</v>
      </c>
    </row>
    <row r="455" customFormat="false" ht="12.75" hidden="false" customHeight="false" outlineLevel="0" collapsed="false">
      <c r="A455" s="185" t="e">
        <f aca="false">VLOOKUP(G455,DDEGL_USERS,2,FALSE())</f>
        <v>#N/A</v>
      </c>
      <c r="B455" s="185" t="n">
        <f aca="false">(YEAR(Q455)-YEAR(P455))*12+MONTH(Q455)-MONTH(P455)+1</f>
        <v>1</v>
      </c>
      <c r="C455" s="185" t="n">
        <f aca="false">B455*W455</f>
        <v>0</v>
      </c>
    </row>
    <row r="456" customFormat="false" ht="12.75" hidden="false" customHeight="false" outlineLevel="0" collapsed="false">
      <c r="A456" s="185" t="e">
        <f aca="false">VLOOKUP(G456,DDEGL_USERS,2,FALSE())</f>
        <v>#N/A</v>
      </c>
      <c r="B456" s="185" t="n">
        <f aca="false">(YEAR(Q456)-YEAR(P456))*12+MONTH(Q456)-MONTH(P456)+1</f>
        <v>1</v>
      </c>
      <c r="C456" s="185" t="n">
        <f aca="false">B456*W456</f>
        <v>0</v>
      </c>
    </row>
    <row r="457" customFormat="false" ht="12.75" hidden="false" customHeight="false" outlineLevel="0" collapsed="false">
      <c r="A457" s="185" t="e">
        <f aca="false">VLOOKUP(G457,DDEGL_USERS,2,FALSE())</f>
        <v>#N/A</v>
      </c>
      <c r="B457" s="185" t="n">
        <f aca="false">(YEAR(Q457)-YEAR(P457))*12+MONTH(Q457)-MONTH(P457)+1</f>
        <v>1</v>
      </c>
      <c r="C457" s="185" t="n">
        <f aca="false">B457*W457</f>
        <v>0</v>
      </c>
    </row>
    <row r="458" customFormat="false" ht="12.75" hidden="false" customHeight="false" outlineLevel="0" collapsed="false">
      <c r="A458" s="185" t="e">
        <f aca="false">VLOOKUP(G458,DDEGL_USERS,2,FALSE())</f>
        <v>#N/A</v>
      </c>
      <c r="B458" s="185" t="n">
        <f aca="false">(YEAR(Q458)-YEAR(P458))*12+MONTH(Q458)-MONTH(P458)+1</f>
        <v>1</v>
      </c>
      <c r="C458" s="185" t="n">
        <f aca="false">B458*W458</f>
        <v>0</v>
      </c>
    </row>
    <row r="459" customFormat="false" ht="12.75" hidden="false" customHeight="false" outlineLevel="0" collapsed="false">
      <c r="A459" s="185" t="e">
        <f aca="false">VLOOKUP(G459,DDEGL_USERS,2,FALSE())</f>
        <v>#N/A</v>
      </c>
      <c r="B459" s="185" t="n">
        <f aca="false">(YEAR(Q459)-YEAR(P459))*12+MONTH(Q459)-MONTH(P459)+1</f>
        <v>1</v>
      </c>
      <c r="C459" s="185" t="n">
        <f aca="false">B459*W459</f>
        <v>0</v>
      </c>
    </row>
    <row r="460" customFormat="false" ht="12.75" hidden="false" customHeight="false" outlineLevel="0" collapsed="false">
      <c r="A460" s="185" t="e">
        <f aca="false">VLOOKUP(G460,DDEGL_USERS,2,FALSE())</f>
        <v>#N/A</v>
      </c>
      <c r="B460" s="185" t="n">
        <f aca="false">(YEAR(Q460)-YEAR(P460))*12+MONTH(Q460)-MONTH(P460)+1</f>
        <v>1</v>
      </c>
      <c r="C460" s="185" t="n">
        <f aca="false">B460*W460</f>
        <v>0</v>
      </c>
    </row>
    <row r="461" customFormat="false" ht="12.75" hidden="false" customHeight="false" outlineLevel="0" collapsed="false">
      <c r="A461" s="185" t="e">
        <f aca="false">VLOOKUP(G461,DDEGL_USERS,2,FALSE())</f>
        <v>#N/A</v>
      </c>
      <c r="B461" s="185" t="n">
        <f aca="false">(YEAR(Q461)-YEAR(P461))*12+MONTH(Q461)-MONTH(P461)+1</f>
        <v>1</v>
      </c>
      <c r="C461" s="185" t="n">
        <f aca="false">B461*W461</f>
        <v>0</v>
      </c>
    </row>
    <row r="462" customFormat="false" ht="12.75" hidden="false" customHeight="false" outlineLevel="0" collapsed="false">
      <c r="A462" s="185" t="e">
        <f aca="false">VLOOKUP(G462,DDEGL_USERS,2,FALSE())</f>
        <v>#N/A</v>
      </c>
      <c r="B462" s="185" t="n">
        <f aca="false">(YEAR(Q462)-YEAR(P462))*12+MONTH(Q462)-MONTH(P462)+1</f>
        <v>1</v>
      </c>
      <c r="C462" s="185" t="n">
        <f aca="false">B462*W462</f>
        <v>0</v>
      </c>
    </row>
    <row r="463" customFormat="false" ht="12.75" hidden="false" customHeight="false" outlineLevel="0" collapsed="false">
      <c r="A463" s="185" t="e">
        <f aca="false">VLOOKUP(G463,DDEGL_USERS,2,FALSE())</f>
        <v>#N/A</v>
      </c>
      <c r="B463" s="185" t="n">
        <f aca="false">(YEAR(Q463)-YEAR(P463))*12+MONTH(Q463)-MONTH(P463)+1</f>
        <v>1</v>
      </c>
      <c r="C463" s="185" t="n">
        <f aca="false">B463*W463</f>
        <v>0</v>
      </c>
    </row>
    <row r="464" customFormat="false" ht="12.75" hidden="false" customHeight="false" outlineLevel="0" collapsed="false">
      <c r="A464" s="185" t="e">
        <f aca="false">VLOOKUP(G464,DDEGL_USERS,2,FALSE())</f>
        <v>#N/A</v>
      </c>
      <c r="B464" s="185" t="n">
        <f aca="false">(YEAR(Q464)-YEAR(P464))*12+MONTH(Q464)-MONTH(P464)+1</f>
        <v>1</v>
      </c>
      <c r="C464" s="185" t="n">
        <f aca="false">B464*W464</f>
        <v>0</v>
      </c>
    </row>
    <row r="465" customFormat="false" ht="12.75" hidden="false" customHeight="false" outlineLevel="0" collapsed="false">
      <c r="A465" s="185" t="e">
        <f aca="false">VLOOKUP(G465,DDEGL_USERS,2,FALSE())</f>
        <v>#N/A</v>
      </c>
      <c r="B465" s="185" t="n">
        <f aca="false">(YEAR(Q465)-YEAR(P465))*12+MONTH(Q465)-MONTH(P465)+1</f>
        <v>1</v>
      </c>
      <c r="C465" s="185" t="n">
        <f aca="false">B465*W465</f>
        <v>0</v>
      </c>
    </row>
    <row r="466" customFormat="false" ht="12.75" hidden="false" customHeight="false" outlineLevel="0" collapsed="false">
      <c r="A466" s="185" t="e">
        <f aca="false">VLOOKUP(G466,DDEGL_USERS,2,FALSE())</f>
        <v>#N/A</v>
      </c>
      <c r="B466" s="185" t="n">
        <f aca="false">(YEAR(Q466)-YEAR(P466))*12+MONTH(Q466)-MONTH(P466)+1</f>
        <v>1</v>
      </c>
      <c r="C466" s="185" t="n">
        <f aca="false">B466*W466</f>
        <v>0</v>
      </c>
    </row>
    <row r="467" customFormat="false" ht="12.75" hidden="false" customHeight="false" outlineLevel="0" collapsed="false">
      <c r="A467" s="185" t="e">
        <f aca="false">VLOOKUP(G467,DDEGL_USERS,2,FALSE())</f>
        <v>#N/A</v>
      </c>
      <c r="B467" s="185" t="n">
        <f aca="false">(YEAR(Q467)-YEAR(P467))*12+MONTH(Q467)-MONTH(P467)+1</f>
        <v>1</v>
      </c>
      <c r="C467" s="185" t="n">
        <f aca="false">B467*W467</f>
        <v>0</v>
      </c>
    </row>
    <row r="468" customFormat="false" ht="12.75" hidden="false" customHeight="false" outlineLevel="0" collapsed="false">
      <c r="A468" s="185" t="e">
        <f aca="false">VLOOKUP(G468,DDEGL_USERS,2,FALSE())</f>
        <v>#N/A</v>
      </c>
      <c r="B468" s="185" t="n">
        <f aca="false">(YEAR(Q468)-YEAR(P468))*12+MONTH(Q468)-MONTH(P468)+1</f>
        <v>1</v>
      </c>
      <c r="C468" s="185" t="n">
        <f aca="false">B468*W468</f>
        <v>0</v>
      </c>
    </row>
    <row r="469" customFormat="false" ht="12.75" hidden="false" customHeight="false" outlineLevel="0" collapsed="false">
      <c r="A469" s="185" t="e">
        <f aca="false">VLOOKUP(G469,DDEGL_USERS,2,FALSE())</f>
        <v>#N/A</v>
      </c>
      <c r="B469" s="185" t="n">
        <f aca="false">(YEAR(Q469)-YEAR(P469))*12+MONTH(Q469)-MONTH(P469)+1</f>
        <v>1</v>
      </c>
      <c r="C469" s="185" t="n">
        <f aca="false">B469*W469</f>
        <v>0</v>
      </c>
    </row>
    <row r="470" customFormat="false" ht="12.75" hidden="false" customHeight="false" outlineLevel="0" collapsed="false">
      <c r="A470" s="185" t="e">
        <f aca="false">VLOOKUP(G470,DDEGL_USERS,2,FALSE())</f>
        <v>#N/A</v>
      </c>
      <c r="B470" s="185" t="n">
        <f aca="false">(YEAR(Q470)-YEAR(P470))*12+MONTH(Q470)-MONTH(P470)+1</f>
        <v>1</v>
      </c>
      <c r="C470" s="185" t="n">
        <f aca="false">B470*W470</f>
        <v>0</v>
      </c>
    </row>
    <row r="471" customFormat="false" ht="12.75" hidden="false" customHeight="false" outlineLevel="0" collapsed="false">
      <c r="A471" s="185" t="e">
        <f aca="false">VLOOKUP(G471,DDEGL_USERS,2,FALSE())</f>
        <v>#N/A</v>
      </c>
      <c r="B471" s="185" t="n">
        <f aca="false">(YEAR(Q471)-YEAR(P471))*12+MONTH(Q471)-MONTH(P471)+1</f>
        <v>1</v>
      </c>
      <c r="C471" s="185" t="n">
        <f aca="false">B471*W471</f>
        <v>0</v>
      </c>
    </row>
    <row r="472" customFormat="false" ht="12.75" hidden="false" customHeight="false" outlineLevel="0" collapsed="false">
      <c r="A472" s="185" t="e">
        <f aca="false">VLOOKUP(G472,DDEGL_USERS,2,FALSE())</f>
        <v>#N/A</v>
      </c>
      <c r="B472" s="185" t="n">
        <f aca="false">(YEAR(Q472)-YEAR(P472))*12+MONTH(Q472)-MONTH(P472)+1</f>
        <v>1</v>
      </c>
      <c r="C472" s="185" t="n">
        <f aca="false">B472*W472</f>
        <v>0</v>
      </c>
    </row>
    <row r="473" customFormat="false" ht="12.75" hidden="false" customHeight="false" outlineLevel="0" collapsed="false">
      <c r="A473" s="185" t="e">
        <f aca="false">VLOOKUP(G473,DDEGL_USERS,2,FALSE())</f>
        <v>#N/A</v>
      </c>
      <c r="B473" s="185" t="n">
        <f aca="false">(YEAR(Q473)-YEAR(P473))*12+MONTH(Q473)-MONTH(P473)+1</f>
        <v>1</v>
      </c>
      <c r="C473" s="185" t="n">
        <f aca="false">B473*W473</f>
        <v>0</v>
      </c>
    </row>
    <row r="474" customFormat="false" ht="12.75" hidden="false" customHeight="false" outlineLevel="0" collapsed="false">
      <c r="A474" s="185" t="e">
        <f aca="false">VLOOKUP(G474,DDEGL_USERS,2,FALSE())</f>
        <v>#N/A</v>
      </c>
      <c r="B474" s="185" t="n">
        <f aca="false">(YEAR(Q474)-YEAR(P474))*12+MONTH(Q474)-MONTH(P474)+1</f>
        <v>1</v>
      </c>
      <c r="C474" s="185" t="n">
        <f aca="false">B474*W474</f>
        <v>0</v>
      </c>
    </row>
    <row r="475" customFormat="false" ht="12.75" hidden="false" customHeight="false" outlineLevel="0" collapsed="false">
      <c r="A475" s="185" t="e">
        <f aca="false">VLOOKUP(G475,DDEGL_USERS,2,FALSE())</f>
        <v>#N/A</v>
      </c>
      <c r="B475" s="185" t="n">
        <f aca="false">(YEAR(Q475)-YEAR(P475))*12+MONTH(Q475)-MONTH(P475)+1</f>
        <v>1</v>
      </c>
      <c r="C475" s="185" t="n">
        <f aca="false">B475*W475</f>
        <v>0</v>
      </c>
    </row>
    <row r="476" customFormat="false" ht="12.75" hidden="false" customHeight="false" outlineLevel="0" collapsed="false">
      <c r="A476" s="185" t="e">
        <f aca="false">VLOOKUP(G476,DDEGL_USERS,2,FALSE())</f>
        <v>#N/A</v>
      </c>
      <c r="B476" s="185" t="n">
        <f aca="false">(YEAR(Q476)-YEAR(P476))*12+MONTH(Q476)-MONTH(P476)+1</f>
        <v>1</v>
      </c>
      <c r="C476" s="185" t="n">
        <f aca="false">B476*W476</f>
        <v>0</v>
      </c>
    </row>
    <row r="477" customFormat="false" ht="12.75" hidden="false" customHeight="false" outlineLevel="0" collapsed="false">
      <c r="A477" s="185" t="e">
        <f aca="false">VLOOKUP(G477,DDEGL_USERS,2,FALSE())</f>
        <v>#N/A</v>
      </c>
      <c r="B477" s="185" t="n">
        <f aca="false">(YEAR(Q477)-YEAR(P477))*12+MONTH(Q477)-MONTH(P477)+1</f>
        <v>1</v>
      </c>
      <c r="C477" s="185" t="n">
        <f aca="false">B477*W477</f>
        <v>0</v>
      </c>
    </row>
    <row r="478" customFormat="false" ht="12.75" hidden="false" customHeight="false" outlineLevel="0" collapsed="false">
      <c r="A478" s="185" t="e">
        <f aca="false">VLOOKUP(G478,DDEGL_USERS,2,FALSE())</f>
        <v>#N/A</v>
      </c>
      <c r="B478" s="185" t="n">
        <f aca="false">(YEAR(Q478)-YEAR(P478))*12+MONTH(Q478)-MONTH(P478)+1</f>
        <v>1</v>
      </c>
      <c r="C478" s="185" t="n">
        <f aca="false">B478*W478</f>
        <v>0</v>
      </c>
    </row>
    <row r="479" customFormat="false" ht="12.75" hidden="false" customHeight="false" outlineLevel="0" collapsed="false">
      <c r="A479" s="185" t="e">
        <f aca="false">VLOOKUP(G479,DDEGL_USERS,2,FALSE())</f>
        <v>#N/A</v>
      </c>
      <c r="B479" s="185" t="n">
        <f aca="false">(YEAR(Q479)-YEAR(P479))*12+MONTH(Q479)-MONTH(P479)+1</f>
        <v>1</v>
      </c>
      <c r="C479" s="185" t="n">
        <f aca="false">B479*W479</f>
        <v>0</v>
      </c>
    </row>
    <row r="480" customFormat="false" ht="12.75" hidden="false" customHeight="false" outlineLevel="0" collapsed="false">
      <c r="A480" s="185" t="e">
        <f aca="false">VLOOKUP(G480,DDEGL_USERS,2,FALSE())</f>
        <v>#N/A</v>
      </c>
      <c r="B480" s="185" t="n">
        <f aca="false">(YEAR(Q480)-YEAR(P480))*12+MONTH(Q480)-MONTH(P480)+1</f>
        <v>1</v>
      </c>
      <c r="C480" s="185" t="n">
        <f aca="false">B480*W480</f>
        <v>0</v>
      </c>
    </row>
    <row r="481" customFormat="false" ht="12.75" hidden="false" customHeight="false" outlineLevel="0" collapsed="false">
      <c r="A481" s="185" t="e">
        <f aca="false">VLOOKUP(G481,DDEGL_USERS,2,FALSE())</f>
        <v>#N/A</v>
      </c>
      <c r="B481" s="185" t="n">
        <f aca="false">(YEAR(Q481)-YEAR(P481))*12+MONTH(Q481)-MONTH(P481)+1</f>
        <v>1</v>
      </c>
      <c r="C481" s="185" t="n">
        <f aca="false">B481*W481</f>
        <v>0</v>
      </c>
    </row>
    <row r="482" customFormat="false" ht="12.75" hidden="false" customHeight="false" outlineLevel="0" collapsed="false">
      <c r="A482" s="185" t="e">
        <f aca="false">VLOOKUP(G482,DDEGL_USERS,2,FALSE())</f>
        <v>#N/A</v>
      </c>
      <c r="B482" s="185" t="n">
        <f aca="false">(YEAR(Q482)-YEAR(P482))*12+MONTH(Q482)-MONTH(P482)+1</f>
        <v>1</v>
      </c>
      <c r="C482" s="185" t="n">
        <f aca="false">B482*W482</f>
        <v>0</v>
      </c>
    </row>
    <row r="483" customFormat="false" ht="12.75" hidden="false" customHeight="false" outlineLevel="0" collapsed="false">
      <c r="A483" s="185" t="e">
        <f aca="false">VLOOKUP(G483,DDEGL_USERS,2,FALSE())</f>
        <v>#N/A</v>
      </c>
      <c r="B483" s="185" t="n">
        <f aca="false">(YEAR(Q483)-YEAR(P483))*12+MONTH(Q483)-MONTH(P483)+1</f>
        <v>1</v>
      </c>
      <c r="C483" s="185" t="n">
        <f aca="false">B483*W483</f>
        <v>0</v>
      </c>
    </row>
    <row r="484" customFormat="false" ht="12.75" hidden="false" customHeight="false" outlineLevel="0" collapsed="false">
      <c r="A484" s="185" t="e">
        <f aca="false">VLOOKUP(G484,DDEGL_USERS,2,FALSE())</f>
        <v>#N/A</v>
      </c>
      <c r="B484" s="185" t="n">
        <f aca="false">(YEAR(Q484)-YEAR(P484))*12+MONTH(Q484)-MONTH(P484)+1</f>
        <v>1</v>
      </c>
      <c r="C484" s="185" t="n">
        <f aca="false">B484*W484</f>
        <v>0</v>
      </c>
    </row>
    <row r="485" customFormat="false" ht="12.75" hidden="false" customHeight="false" outlineLevel="0" collapsed="false">
      <c r="A485" s="185" t="e">
        <f aca="false">VLOOKUP(G485,DDEGL_USERS,2,FALSE())</f>
        <v>#N/A</v>
      </c>
      <c r="B485" s="185" t="n">
        <f aca="false">(YEAR(Q485)-YEAR(P485))*12+MONTH(Q485)-MONTH(P485)+1</f>
        <v>1</v>
      </c>
      <c r="C485" s="185" t="n">
        <f aca="false">B485*W485</f>
        <v>0</v>
      </c>
    </row>
    <row r="486" customFormat="false" ht="12.75" hidden="false" customHeight="false" outlineLevel="0" collapsed="false">
      <c r="A486" s="185" t="e">
        <f aca="false">VLOOKUP(G486,DDEGL_USERS,2,FALSE())</f>
        <v>#N/A</v>
      </c>
      <c r="B486" s="185" t="n">
        <f aca="false">(YEAR(Q486)-YEAR(P486))*12+MONTH(Q486)-MONTH(P486)+1</f>
        <v>1</v>
      </c>
      <c r="C486" s="185" t="n">
        <f aca="false">B486*W486</f>
        <v>0</v>
      </c>
    </row>
    <row r="487" customFormat="false" ht="12.75" hidden="false" customHeight="false" outlineLevel="0" collapsed="false">
      <c r="A487" s="185" t="e">
        <f aca="false">VLOOKUP(G487,DDEGL_USERS,2,FALSE())</f>
        <v>#N/A</v>
      </c>
      <c r="B487" s="185" t="n">
        <f aca="false">(YEAR(Q487)-YEAR(P487))*12+MONTH(Q487)-MONTH(P487)+1</f>
        <v>1</v>
      </c>
      <c r="C487" s="185" t="n">
        <f aca="false">B487*W487</f>
        <v>0</v>
      </c>
    </row>
    <row r="488" customFormat="false" ht="12.75" hidden="false" customHeight="false" outlineLevel="0" collapsed="false">
      <c r="A488" s="185" t="e">
        <f aca="false">VLOOKUP(G488,DDEGL_USERS,2,FALSE())</f>
        <v>#N/A</v>
      </c>
      <c r="B488" s="185" t="n">
        <f aca="false">(YEAR(Q488)-YEAR(P488))*12+MONTH(Q488)-MONTH(P488)+1</f>
        <v>1</v>
      </c>
      <c r="C488" s="185" t="n">
        <f aca="false">B488*W488</f>
        <v>0</v>
      </c>
    </row>
    <row r="489" customFormat="false" ht="12.75" hidden="false" customHeight="false" outlineLevel="0" collapsed="false">
      <c r="A489" s="185" t="e">
        <f aca="false">VLOOKUP(G489,DDEGL_USERS,2,FALSE())</f>
        <v>#N/A</v>
      </c>
      <c r="B489" s="185" t="n">
        <f aca="false">(YEAR(Q489)-YEAR(P489))*12+MONTH(Q489)-MONTH(P489)+1</f>
        <v>1</v>
      </c>
      <c r="C489" s="185" t="n">
        <f aca="false">B489*W489</f>
        <v>0</v>
      </c>
    </row>
    <row r="490" customFormat="false" ht="12.75" hidden="false" customHeight="false" outlineLevel="0" collapsed="false">
      <c r="A490" s="185" t="e">
        <f aca="false">VLOOKUP(G490,DDEGL_USERS,2,FALSE())</f>
        <v>#N/A</v>
      </c>
      <c r="B490" s="185" t="n">
        <f aca="false">(YEAR(Q490)-YEAR(P490))*12+MONTH(Q490)-MONTH(P490)+1</f>
        <v>1</v>
      </c>
      <c r="C490" s="185" t="n">
        <f aca="false">B490*W490</f>
        <v>0</v>
      </c>
    </row>
    <row r="491" customFormat="false" ht="12.75" hidden="false" customHeight="false" outlineLevel="0" collapsed="false">
      <c r="A491" s="185" t="e">
        <f aca="false">VLOOKUP(G491,DDEGL_USERS,2,FALSE())</f>
        <v>#N/A</v>
      </c>
      <c r="B491" s="185" t="n">
        <f aca="false">(YEAR(Q491)-YEAR(P491))*12+MONTH(Q491)-MONTH(P491)+1</f>
        <v>1</v>
      </c>
      <c r="C491" s="185" t="n">
        <f aca="false">B491*W491</f>
        <v>0</v>
      </c>
    </row>
    <row r="492" customFormat="false" ht="12.75" hidden="false" customHeight="false" outlineLevel="0" collapsed="false">
      <c r="A492" s="185" t="e">
        <f aca="false">VLOOKUP(G492,DDEGL_USERS,2,FALSE())</f>
        <v>#N/A</v>
      </c>
      <c r="B492" s="185" t="n">
        <f aca="false">(YEAR(Q492)-YEAR(P492))*12+MONTH(Q492)-MONTH(P492)+1</f>
        <v>1</v>
      </c>
      <c r="C492" s="185" t="n">
        <f aca="false">B492*W492</f>
        <v>0</v>
      </c>
    </row>
    <row r="493" customFormat="false" ht="12.75" hidden="false" customHeight="false" outlineLevel="0" collapsed="false">
      <c r="A493" s="185" t="e">
        <f aca="false">VLOOKUP(G493,DDEGL_USERS,2,FALSE())</f>
        <v>#N/A</v>
      </c>
      <c r="B493" s="185" t="n">
        <f aca="false">(YEAR(Q493)-YEAR(P493))*12+MONTH(Q493)-MONTH(P493)+1</f>
        <v>1</v>
      </c>
      <c r="C493" s="185" t="n">
        <f aca="false">B493*W493</f>
        <v>0</v>
      </c>
    </row>
    <row r="494" customFormat="false" ht="12.75" hidden="false" customHeight="false" outlineLevel="0" collapsed="false">
      <c r="A494" s="185" t="e">
        <f aca="false">VLOOKUP(G494,DDEGL_USERS,2,FALSE())</f>
        <v>#N/A</v>
      </c>
      <c r="B494" s="185" t="n">
        <f aca="false">(YEAR(Q494)-YEAR(P494))*12+MONTH(Q494)-MONTH(P494)+1</f>
        <v>1</v>
      </c>
      <c r="C494" s="185" t="n">
        <f aca="false">B494*W494</f>
        <v>0</v>
      </c>
    </row>
    <row r="495" customFormat="false" ht="12.75" hidden="false" customHeight="false" outlineLevel="0" collapsed="false">
      <c r="A495" s="185" t="e">
        <f aca="false">VLOOKUP(G495,DDEGL_USERS,2,FALSE())</f>
        <v>#N/A</v>
      </c>
      <c r="B495" s="185" t="n">
        <f aca="false">(YEAR(Q495)-YEAR(P495))*12+MONTH(Q495)-MONTH(P495)+1</f>
        <v>1</v>
      </c>
      <c r="C495" s="185" t="n">
        <f aca="false">B495*W495</f>
        <v>0</v>
      </c>
    </row>
    <row r="496" customFormat="false" ht="12.75" hidden="false" customHeight="false" outlineLevel="0" collapsed="false">
      <c r="A496" s="185" t="e">
        <f aca="false">VLOOKUP(G496,DDEGL_USERS,2,FALSE())</f>
        <v>#N/A</v>
      </c>
      <c r="B496" s="185" t="n">
        <f aca="false">(YEAR(Q496)-YEAR(P496))*12+MONTH(Q496)-MONTH(P496)+1</f>
        <v>1</v>
      </c>
      <c r="C496" s="185" t="n">
        <f aca="false">B496*W496</f>
        <v>0</v>
      </c>
    </row>
    <row r="497" customFormat="false" ht="12.75" hidden="false" customHeight="false" outlineLevel="0" collapsed="false">
      <c r="A497" s="185" t="e">
        <f aca="false">VLOOKUP(G497,DDEGL_USERS,2,FALSE())</f>
        <v>#N/A</v>
      </c>
      <c r="B497" s="185" t="n">
        <f aca="false">(YEAR(Q497)-YEAR(P497))*12+MONTH(Q497)-MONTH(P497)+1</f>
        <v>1</v>
      </c>
      <c r="C497" s="185" t="n">
        <f aca="false">B497*W497</f>
        <v>0</v>
      </c>
    </row>
    <row r="498" customFormat="false" ht="12.75" hidden="false" customHeight="false" outlineLevel="0" collapsed="false">
      <c r="A498" s="185" t="e">
        <f aca="false">VLOOKUP(G498,DDEGL_USERS,2,FALSE())</f>
        <v>#N/A</v>
      </c>
      <c r="B498" s="185" t="n">
        <f aca="false">(YEAR(Q498)-YEAR(P498))*12+MONTH(Q498)-MONTH(P498)+1</f>
        <v>1</v>
      </c>
      <c r="C498" s="185" t="n">
        <f aca="false">B498*W498</f>
        <v>0</v>
      </c>
    </row>
    <row r="499" customFormat="false" ht="12.75" hidden="false" customHeight="false" outlineLevel="0" collapsed="false">
      <c r="A499" s="185" t="e">
        <f aca="false">VLOOKUP(G499,DDEGL_USERS,2,FALSE())</f>
        <v>#N/A</v>
      </c>
      <c r="B499" s="185" t="n">
        <f aca="false">(YEAR(Q499)-YEAR(P499))*12+MONTH(Q499)-MONTH(P499)+1</f>
        <v>1</v>
      </c>
      <c r="C499" s="185" t="n">
        <f aca="false">B499*W499</f>
        <v>0</v>
      </c>
    </row>
    <row r="500" customFormat="false" ht="12.75" hidden="false" customHeight="false" outlineLevel="0" collapsed="false">
      <c r="A500" s="185" t="e">
        <f aca="false">VLOOKUP(G500,DDEGL_USERS,2,FALSE())</f>
        <v>#N/A</v>
      </c>
      <c r="B500" s="185" t="n">
        <f aca="false">(YEAR(Q500)-YEAR(P500))*12+MONTH(Q500)-MONTH(P500)+1</f>
        <v>1</v>
      </c>
      <c r="C500" s="185" t="n">
        <f aca="false">B500*W500</f>
        <v>0</v>
      </c>
    </row>
    <row r="501" customFormat="false" ht="12.75" hidden="false" customHeight="false" outlineLevel="0" collapsed="false">
      <c r="A501" s="185" t="e">
        <f aca="false">VLOOKUP(G501,DDEGL_USERS,2,FALSE())</f>
        <v>#N/A</v>
      </c>
      <c r="B501" s="185" t="n">
        <f aca="false">(YEAR(Q501)-YEAR(P501))*12+MONTH(Q501)-MONTH(P501)+1</f>
        <v>1</v>
      </c>
      <c r="C501" s="185" t="n">
        <f aca="false">B501*W501</f>
        <v>0</v>
      </c>
    </row>
    <row r="502" customFormat="false" ht="12.75" hidden="false" customHeight="false" outlineLevel="0" collapsed="false">
      <c r="A502" s="185" t="e">
        <f aca="false">VLOOKUP(G502,DDEGL_USERS,2,FALSE())</f>
        <v>#N/A</v>
      </c>
      <c r="B502" s="185" t="n">
        <f aca="false">(YEAR(Q502)-YEAR(P502))*12+MONTH(Q502)-MONTH(P502)+1</f>
        <v>1</v>
      </c>
      <c r="C502" s="185" t="n">
        <f aca="false">B502*W502</f>
        <v>0</v>
      </c>
    </row>
    <row r="503" customFormat="false" ht="12.75" hidden="false" customHeight="false" outlineLevel="0" collapsed="false">
      <c r="A503" s="185" t="e">
        <f aca="false">VLOOKUP(G503,DDEGL_USERS,2,FALSE())</f>
        <v>#N/A</v>
      </c>
      <c r="B503" s="185" t="n">
        <f aca="false">(YEAR(Q503)-YEAR(P503))*12+MONTH(Q503)-MONTH(P503)+1</f>
        <v>1</v>
      </c>
      <c r="C503" s="185" t="n">
        <f aca="false">B503*W503</f>
        <v>0</v>
      </c>
    </row>
    <row r="504" customFormat="false" ht="12.75" hidden="false" customHeight="false" outlineLevel="0" collapsed="false">
      <c r="A504" s="185" t="e">
        <f aca="false">VLOOKUP(G504,DDEGL_USERS,2,FALSE())</f>
        <v>#N/A</v>
      </c>
      <c r="B504" s="185" t="n">
        <f aca="false">(YEAR(Q504)-YEAR(P504))*12+MONTH(Q504)-MONTH(P504)+1</f>
        <v>1</v>
      </c>
      <c r="C504" s="185" t="n">
        <f aca="false">B504*W504</f>
        <v>0</v>
      </c>
    </row>
  </sheetData>
  <conditionalFormatting sqref="D8">
    <cfRule type="cellIs" priority="2" operator="equal" aboveAverage="0" equalAverage="0" bottom="0" percent="0" rank="0" text="" dxfId="4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86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86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542</v>
      </c>
    </row>
    <row r="2" customFormat="false" ht="15.75" hidden="false" customHeight="false" outlineLevel="0" collapsed="false">
      <c r="A2" s="120" t="s">
        <v>543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87" t="s">
        <v>544</v>
      </c>
      <c r="B5" s="144" t="s">
        <v>545</v>
      </c>
      <c r="D5" s="187" t="s">
        <v>544</v>
      </c>
      <c r="E5" s="144" t="s">
        <v>545</v>
      </c>
      <c r="G5" s="187" t="s">
        <v>544</v>
      </c>
      <c r="H5" s="144" t="s">
        <v>545</v>
      </c>
    </row>
    <row r="6" customFormat="false" ht="12.75" hidden="false" customHeight="false" outlineLevel="0" collapsed="false">
      <c r="A6" s="158" t="s">
        <v>546</v>
      </c>
      <c r="B6" s="157" t="s">
        <v>547</v>
      </c>
      <c r="D6" s="158" t="s">
        <v>508</v>
      </c>
      <c r="E6" s="157" t="s">
        <v>61</v>
      </c>
      <c r="G6" s="158" t="s">
        <v>548</v>
      </c>
      <c r="H6" s="157" t="s">
        <v>549</v>
      </c>
    </row>
    <row r="7" customFormat="false" ht="12.75" hidden="false" customHeight="false" outlineLevel="0" collapsed="false">
      <c r="A7" s="154" t="s">
        <v>550</v>
      </c>
      <c r="B7" s="153" t="s">
        <v>551</v>
      </c>
      <c r="D7" s="154" t="s">
        <v>514</v>
      </c>
      <c r="E7" s="153" t="s">
        <v>68</v>
      </c>
      <c r="G7" s="154" t="s">
        <v>552</v>
      </c>
      <c r="H7" s="153" t="s">
        <v>553</v>
      </c>
    </row>
    <row r="8" customFormat="false" ht="12.75" hidden="false" customHeight="false" outlineLevel="0" collapsed="false">
      <c r="A8" s="158" t="s">
        <v>554</v>
      </c>
      <c r="B8" s="157" t="s">
        <v>549</v>
      </c>
      <c r="D8" s="158" t="s">
        <v>555</v>
      </c>
      <c r="E8" s="157" t="s">
        <v>556</v>
      </c>
      <c r="G8" s="158" t="s">
        <v>557</v>
      </c>
      <c r="H8" s="157" t="s">
        <v>558</v>
      </c>
    </row>
    <row r="9" customFormat="false" ht="12.75" hidden="false" customHeight="false" outlineLevel="0" collapsed="false">
      <c r="A9" s="154" t="s">
        <v>559</v>
      </c>
      <c r="B9" s="153" t="s">
        <v>560</v>
      </c>
      <c r="D9" s="154" t="s">
        <v>561</v>
      </c>
      <c r="E9" s="153" t="s">
        <v>562</v>
      </c>
      <c r="G9" s="154" t="s">
        <v>528</v>
      </c>
      <c r="H9" s="153" t="s">
        <v>63</v>
      </c>
    </row>
    <row r="10" customFormat="false" ht="12.75" hidden="false" customHeight="false" outlineLevel="0" collapsed="false">
      <c r="A10" s="158" t="s">
        <v>563</v>
      </c>
      <c r="B10" s="157" t="s">
        <v>564</v>
      </c>
      <c r="D10" s="158" t="s">
        <v>565</v>
      </c>
      <c r="E10" s="157" t="s">
        <v>566</v>
      </c>
      <c r="G10" s="188" t="n">
        <v>0</v>
      </c>
      <c r="H10" s="189" t="s">
        <v>31</v>
      </c>
    </row>
    <row r="11" customFormat="false" ht="12.75" hidden="false" customHeight="false" outlineLevel="0" collapsed="false">
      <c r="A11" s="154" t="s">
        <v>567</v>
      </c>
      <c r="B11" s="153" t="s">
        <v>568</v>
      </c>
      <c r="D11" s="154" t="s">
        <v>569</v>
      </c>
      <c r="E11" s="153" t="s">
        <v>570</v>
      </c>
    </row>
    <row r="12" customFormat="false" ht="12.75" hidden="false" customHeight="false" outlineLevel="0" collapsed="false">
      <c r="A12" s="158" t="s">
        <v>571</v>
      </c>
      <c r="B12" s="157" t="s">
        <v>61</v>
      </c>
      <c r="D12" s="158" t="s">
        <v>572</v>
      </c>
      <c r="E12" s="157" t="s">
        <v>573</v>
      </c>
    </row>
    <row r="13" customFormat="false" ht="12.75" hidden="false" customHeight="false" outlineLevel="0" collapsed="false">
      <c r="A13" s="154" t="s">
        <v>574</v>
      </c>
      <c r="B13" s="153" t="s">
        <v>575</v>
      </c>
      <c r="D13" s="154" t="s">
        <v>576</v>
      </c>
      <c r="E13" s="153" t="s">
        <v>553</v>
      </c>
    </row>
    <row r="14" customFormat="false" ht="12.75" hidden="false" customHeight="false" outlineLevel="0" collapsed="false">
      <c r="A14" s="158" t="s">
        <v>577</v>
      </c>
      <c r="B14" s="157" t="s">
        <v>68</v>
      </c>
      <c r="D14" s="158" t="s">
        <v>578</v>
      </c>
      <c r="E14" s="157" t="s">
        <v>579</v>
      </c>
    </row>
    <row r="15" customFormat="false" ht="12.75" hidden="false" customHeight="false" outlineLevel="0" collapsed="false">
      <c r="A15" s="154" t="s">
        <v>580</v>
      </c>
      <c r="B15" s="153" t="s">
        <v>68</v>
      </c>
      <c r="D15" s="154" t="s">
        <v>581</v>
      </c>
      <c r="E15" s="153" t="s">
        <v>582</v>
      </c>
    </row>
    <row r="16" customFormat="false" ht="12.75" hidden="false" customHeight="false" outlineLevel="0" collapsed="false">
      <c r="A16" s="158" t="s">
        <v>583</v>
      </c>
      <c r="B16" s="157" t="s">
        <v>584</v>
      </c>
      <c r="D16" s="158" t="s">
        <v>585</v>
      </c>
      <c r="E16" s="157" t="s">
        <v>586</v>
      </c>
    </row>
    <row r="17" customFormat="false" ht="12.75" hidden="false" customHeight="false" outlineLevel="0" collapsed="false">
      <c r="A17" s="154" t="s">
        <v>587</v>
      </c>
      <c r="B17" s="153" t="s">
        <v>588</v>
      </c>
      <c r="D17" s="154" t="s">
        <v>589</v>
      </c>
      <c r="E17" s="153" t="s">
        <v>590</v>
      </c>
    </row>
    <row r="18" customFormat="false" ht="12.75" hidden="false" customHeight="false" outlineLevel="0" collapsed="false">
      <c r="A18" s="158" t="s">
        <v>591</v>
      </c>
      <c r="B18" s="157" t="s">
        <v>556</v>
      </c>
      <c r="D18" s="158" t="s">
        <v>592</v>
      </c>
      <c r="E18" s="157" t="s">
        <v>593</v>
      </c>
    </row>
    <row r="19" customFormat="false" ht="12.75" hidden="false" customHeight="false" outlineLevel="0" collapsed="false">
      <c r="A19" s="154" t="s">
        <v>475</v>
      </c>
      <c r="B19" s="153" t="s">
        <v>59</v>
      </c>
      <c r="D19" s="154" t="s">
        <v>520</v>
      </c>
      <c r="E19" s="153" t="s">
        <v>65</v>
      </c>
    </row>
    <row r="20" customFormat="false" ht="12.75" hidden="false" customHeight="false" outlineLevel="0" collapsed="false">
      <c r="A20" s="158" t="s">
        <v>594</v>
      </c>
      <c r="B20" s="157" t="s">
        <v>595</v>
      </c>
      <c r="D20" s="158" t="s">
        <v>596</v>
      </c>
      <c r="E20" s="157" t="s">
        <v>597</v>
      </c>
    </row>
    <row r="21" customFormat="false" ht="12.75" hidden="false" customHeight="false" outlineLevel="0" collapsed="false">
      <c r="A21" s="154" t="s">
        <v>598</v>
      </c>
      <c r="B21" s="153" t="s">
        <v>599</v>
      </c>
      <c r="D21" s="154" t="s">
        <v>600</v>
      </c>
      <c r="E21" s="153" t="s">
        <v>601</v>
      </c>
    </row>
    <row r="22" customFormat="false" ht="12.75" hidden="false" customHeight="false" outlineLevel="0" collapsed="false">
      <c r="A22" s="158" t="s">
        <v>602</v>
      </c>
      <c r="B22" s="157" t="s">
        <v>603</v>
      </c>
      <c r="D22" s="158" t="s">
        <v>604</v>
      </c>
      <c r="E22" s="157" t="s">
        <v>605</v>
      </c>
    </row>
    <row r="23" customFormat="false" ht="12.75" hidden="false" customHeight="false" outlineLevel="0" collapsed="false">
      <c r="A23" s="154" t="s">
        <v>606</v>
      </c>
      <c r="B23" s="153" t="s">
        <v>607</v>
      </c>
      <c r="D23" s="154" t="s">
        <v>608</v>
      </c>
      <c r="E23" s="153" t="s">
        <v>609</v>
      </c>
    </row>
    <row r="24" customFormat="false" ht="12.75" hidden="false" customHeight="false" outlineLevel="0" collapsed="false">
      <c r="A24" s="158" t="s">
        <v>486</v>
      </c>
      <c r="B24" s="157" t="s">
        <v>64</v>
      </c>
      <c r="D24" s="158" t="s">
        <v>610</v>
      </c>
      <c r="E24" s="157" t="s">
        <v>611</v>
      </c>
    </row>
    <row r="25" customFormat="false" ht="12.75" hidden="false" customHeight="false" outlineLevel="0" collapsed="false">
      <c r="A25" s="154" t="s">
        <v>612</v>
      </c>
      <c r="B25" s="153" t="s">
        <v>613</v>
      </c>
    </row>
    <row r="26" customFormat="false" ht="12.75" hidden="false" customHeight="false" outlineLevel="0" collapsed="false">
      <c r="A26" s="158" t="s">
        <v>614</v>
      </c>
      <c r="B26" s="157" t="s">
        <v>615</v>
      </c>
    </row>
    <row r="27" customFormat="false" ht="12.75" hidden="false" customHeight="false" outlineLevel="0" collapsed="false">
      <c r="A27" s="154" t="s">
        <v>616</v>
      </c>
      <c r="B27" s="153" t="s">
        <v>573</v>
      </c>
    </row>
    <row r="28" customFormat="false" ht="12.75" hidden="false" customHeight="false" outlineLevel="0" collapsed="false">
      <c r="A28" s="158" t="s">
        <v>617</v>
      </c>
      <c r="B28" s="157" t="s">
        <v>618</v>
      </c>
    </row>
    <row r="29" customFormat="false" ht="12.75" hidden="false" customHeight="false" outlineLevel="0" collapsed="false">
      <c r="A29" s="154" t="s">
        <v>619</v>
      </c>
      <c r="B29" s="153" t="s">
        <v>620</v>
      </c>
    </row>
    <row r="30" customFormat="false" ht="12.75" hidden="false" customHeight="false" outlineLevel="0" collapsed="false">
      <c r="A30" s="158" t="s">
        <v>621</v>
      </c>
      <c r="B30" s="157" t="s">
        <v>622</v>
      </c>
    </row>
    <row r="31" customFormat="false" ht="12.75" hidden="false" customHeight="false" outlineLevel="0" collapsed="false">
      <c r="A31" s="154" t="s">
        <v>494</v>
      </c>
      <c r="B31" s="153" t="s">
        <v>67</v>
      </c>
    </row>
    <row r="32" customFormat="false" ht="12.75" hidden="false" customHeight="false" outlineLevel="0" collapsed="false">
      <c r="A32" s="158" t="s">
        <v>623</v>
      </c>
      <c r="B32" s="157" t="s">
        <v>570</v>
      </c>
    </row>
    <row r="33" customFormat="false" ht="12.75" hidden="false" customHeight="false" outlineLevel="0" collapsed="false">
      <c r="A33" s="154" t="s">
        <v>624</v>
      </c>
      <c r="B33" s="153" t="s">
        <v>625</v>
      </c>
    </row>
    <row r="34" customFormat="false" ht="12.75" hidden="false" customHeight="false" outlineLevel="0" collapsed="false">
      <c r="A34" s="158" t="s">
        <v>626</v>
      </c>
      <c r="B34" s="157" t="s">
        <v>627</v>
      </c>
    </row>
    <row r="35" customFormat="false" ht="12.75" hidden="false" customHeight="false" outlineLevel="0" collapsed="false">
      <c r="A35" s="154" t="s">
        <v>628</v>
      </c>
      <c r="B35" s="153" t="s">
        <v>553</v>
      </c>
    </row>
    <row r="36" customFormat="false" ht="12.75" hidden="false" customHeight="false" outlineLevel="0" collapsed="false">
      <c r="A36" s="158" t="s">
        <v>629</v>
      </c>
      <c r="B36" s="157" t="s">
        <v>630</v>
      </c>
    </row>
    <row r="37" customFormat="false" ht="12.75" hidden="false" customHeight="false" outlineLevel="0" collapsed="false">
      <c r="A37" s="154" t="s">
        <v>631</v>
      </c>
      <c r="B37" s="153" t="s">
        <v>632</v>
      </c>
    </row>
    <row r="38" customFormat="false" ht="12.75" hidden="false" customHeight="false" outlineLevel="0" collapsed="false">
      <c r="A38" s="158" t="s">
        <v>633</v>
      </c>
      <c r="B38" s="157" t="s">
        <v>634</v>
      </c>
    </row>
    <row r="39" customFormat="false" ht="12.75" hidden="false" customHeight="false" outlineLevel="0" collapsed="false">
      <c r="A39" s="154" t="s">
        <v>635</v>
      </c>
      <c r="B39" s="153" t="s">
        <v>579</v>
      </c>
    </row>
    <row r="40" customFormat="false" ht="12.75" hidden="false" customHeight="false" outlineLevel="0" collapsed="false">
      <c r="A40" s="158" t="s">
        <v>636</v>
      </c>
      <c r="B40" s="157" t="s">
        <v>582</v>
      </c>
    </row>
    <row r="41" customFormat="false" ht="12.75" hidden="false" customHeight="false" outlineLevel="0" collapsed="false">
      <c r="A41" s="154" t="s">
        <v>637</v>
      </c>
      <c r="B41" s="153" t="s">
        <v>638</v>
      </c>
    </row>
    <row r="42" customFormat="false" ht="12.75" hidden="false" customHeight="false" outlineLevel="0" collapsed="false">
      <c r="A42" s="158" t="s">
        <v>639</v>
      </c>
      <c r="B42" s="157" t="s">
        <v>64</v>
      </c>
    </row>
    <row r="43" customFormat="false" ht="12.75" hidden="false" customHeight="false" outlineLevel="0" collapsed="false">
      <c r="A43" s="154" t="s">
        <v>640</v>
      </c>
      <c r="B43" s="153" t="s">
        <v>641</v>
      </c>
    </row>
    <row r="44" customFormat="false" ht="12.75" hidden="false" customHeight="false" outlineLevel="0" collapsed="false">
      <c r="A44" s="158" t="s">
        <v>642</v>
      </c>
      <c r="B44" s="157" t="s">
        <v>643</v>
      </c>
    </row>
    <row r="45" customFormat="false" ht="12.75" hidden="false" customHeight="false" outlineLevel="0" collapsed="false">
      <c r="A45" s="154" t="s">
        <v>644</v>
      </c>
      <c r="B45" s="153" t="s">
        <v>586</v>
      </c>
    </row>
    <row r="46" customFormat="false" ht="12.75" hidden="false" customHeight="false" outlineLevel="0" collapsed="false">
      <c r="A46" s="158" t="s">
        <v>645</v>
      </c>
      <c r="B46" s="157" t="s">
        <v>615</v>
      </c>
    </row>
    <row r="47" customFormat="false" ht="12.75" hidden="false" customHeight="false" outlineLevel="0" collapsed="false">
      <c r="A47" s="154" t="s">
        <v>646</v>
      </c>
      <c r="B47" s="153" t="s">
        <v>647</v>
      </c>
    </row>
    <row r="48" customFormat="false" ht="12.75" hidden="false" customHeight="false" outlineLevel="0" collapsed="false">
      <c r="A48" s="158" t="s">
        <v>648</v>
      </c>
      <c r="B48" s="157" t="s">
        <v>647</v>
      </c>
    </row>
    <row r="49" customFormat="false" ht="12.75" hidden="false" customHeight="false" outlineLevel="0" collapsed="false">
      <c r="A49" s="154" t="s">
        <v>649</v>
      </c>
      <c r="B49" s="153" t="s">
        <v>573</v>
      </c>
    </row>
    <row r="50" customFormat="false" ht="12.75" hidden="false" customHeight="false" outlineLevel="0" collapsed="false">
      <c r="A50" s="158" t="s">
        <v>650</v>
      </c>
      <c r="B50" s="157" t="s">
        <v>590</v>
      </c>
    </row>
    <row r="51" customFormat="false" ht="12.75" hidden="false" customHeight="false" outlineLevel="0" collapsed="false">
      <c r="A51" s="154" t="s">
        <v>651</v>
      </c>
      <c r="B51" s="153" t="s">
        <v>652</v>
      </c>
    </row>
    <row r="52" customFormat="false" ht="12.75" hidden="false" customHeight="false" outlineLevel="0" collapsed="false">
      <c r="A52" s="158" t="s">
        <v>653</v>
      </c>
      <c r="B52" s="157" t="s">
        <v>654</v>
      </c>
    </row>
    <row r="53" customFormat="false" ht="12.75" hidden="false" customHeight="false" outlineLevel="0" collapsed="false">
      <c r="A53" s="154" t="s">
        <v>655</v>
      </c>
      <c r="B53" s="153" t="s">
        <v>593</v>
      </c>
    </row>
    <row r="54" customFormat="false" ht="12.75" hidden="false" customHeight="false" outlineLevel="0" collapsed="false">
      <c r="A54" s="158" t="s">
        <v>656</v>
      </c>
      <c r="B54" s="157" t="s">
        <v>657</v>
      </c>
    </row>
    <row r="55" customFormat="false" ht="12.75" hidden="false" customHeight="false" outlineLevel="0" collapsed="false">
      <c r="A55" s="154" t="s">
        <v>658</v>
      </c>
      <c r="B55" s="153" t="s">
        <v>558</v>
      </c>
    </row>
    <row r="56" customFormat="false" ht="12.75" hidden="false" customHeight="false" outlineLevel="0" collapsed="false">
      <c r="A56" s="158" t="s">
        <v>659</v>
      </c>
      <c r="B56" s="157" t="s">
        <v>660</v>
      </c>
    </row>
    <row r="57" customFormat="false" ht="12.75" hidden="false" customHeight="false" outlineLevel="0" collapsed="false">
      <c r="A57" s="154" t="s">
        <v>661</v>
      </c>
      <c r="B57" s="153" t="s">
        <v>662</v>
      </c>
    </row>
    <row r="58" customFormat="false" ht="12.75" hidden="false" customHeight="false" outlineLevel="0" collapsed="false">
      <c r="A58" s="158" t="s">
        <v>663</v>
      </c>
      <c r="B58" s="157" t="s">
        <v>65</v>
      </c>
    </row>
    <row r="59" customFormat="false" ht="12.75" hidden="false" customHeight="false" outlineLevel="0" collapsed="false">
      <c r="A59" s="154" t="s">
        <v>664</v>
      </c>
      <c r="B59" s="153" t="s">
        <v>665</v>
      </c>
    </row>
    <row r="60" customFormat="false" ht="12.75" hidden="false" customHeight="false" outlineLevel="0" collapsed="false">
      <c r="A60" s="158" t="s">
        <v>666</v>
      </c>
      <c r="B60" s="157" t="s">
        <v>597</v>
      </c>
    </row>
    <row r="61" customFormat="false" ht="12.75" hidden="false" customHeight="false" outlineLevel="0" collapsed="false">
      <c r="A61" s="154" t="s">
        <v>667</v>
      </c>
      <c r="B61" s="153" t="s">
        <v>601</v>
      </c>
    </row>
    <row r="62" customFormat="false" ht="12.75" hidden="false" customHeight="false" outlineLevel="0" collapsed="false">
      <c r="A62" s="158" t="s">
        <v>668</v>
      </c>
      <c r="B62" s="157" t="s">
        <v>669</v>
      </c>
    </row>
    <row r="63" customFormat="false" ht="12.75" hidden="false" customHeight="false" outlineLevel="0" collapsed="false">
      <c r="A63" s="154" t="s">
        <v>670</v>
      </c>
      <c r="B63" s="153" t="s">
        <v>570</v>
      </c>
    </row>
    <row r="64" customFormat="false" ht="12.75" hidden="false" customHeight="false" outlineLevel="0" collapsed="false">
      <c r="A64" s="158" t="s">
        <v>671</v>
      </c>
      <c r="B64" s="157" t="s">
        <v>672</v>
      </c>
    </row>
    <row r="65" customFormat="false" ht="12.75" hidden="false" customHeight="false" outlineLevel="0" collapsed="false">
      <c r="A65" s="154" t="s">
        <v>673</v>
      </c>
      <c r="B65" s="153" t="s">
        <v>605</v>
      </c>
    </row>
    <row r="66" customFormat="false" ht="12.75" hidden="false" customHeight="false" outlineLevel="0" collapsed="false">
      <c r="A66" s="158" t="s">
        <v>674</v>
      </c>
      <c r="B66" s="157" t="s">
        <v>675</v>
      </c>
    </row>
    <row r="67" customFormat="false" ht="12.75" hidden="false" customHeight="false" outlineLevel="0" collapsed="false">
      <c r="A67" s="154" t="s">
        <v>676</v>
      </c>
      <c r="B67" s="153" t="s">
        <v>609</v>
      </c>
    </row>
    <row r="68" customFormat="false" ht="12.75" hidden="false" customHeight="false" outlineLevel="0" collapsed="false">
      <c r="A68" s="158" t="s">
        <v>677</v>
      </c>
      <c r="B68" s="157" t="s">
        <v>678</v>
      </c>
    </row>
    <row r="69" customFormat="false" ht="12.75" hidden="false" customHeight="false" outlineLevel="0" collapsed="false">
      <c r="A69" s="154" t="s">
        <v>679</v>
      </c>
      <c r="B69" s="153" t="s">
        <v>680</v>
      </c>
    </row>
    <row r="70" customFormat="false" ht="12.75" hidden="false" customHeight="false" outlineLevel="0" collapsed="false">
      <c r="A70" s="158" t="s">
        <v>681</v>
      </c>
      <c r="B70" s="157" t="s">
        <v>682</v>
      </c>
    </row>
    <row r="71" customFormat="false" ht="12.75" hidden="false" customHeight="false" outlineLevel="0" collapsed="false">
      <c r="A71" s="154" t="s">
        <v>683</v>
      </c>
      <c r="B71" s="153" t="s">
        <v>684</v>
      </c>
    </row>
    <row r="72" customFormat="false" ht="12.75" hidden="false" customHeight="false" outlineLevel="0" collapsed="false">
      <c r="A72" s="158" t="s">
        <v>685</v>
      </c>
      <c r="B72" s="157" t="s">
        <v>611</v>
      </c>
    </row>
    <row r="73" customFormat="false" ht="12.75" hidden="false" customHeight="false" outlineLevel="0" collapsed="false">
      <c r="A73" s="154" t="s">
        <v>686</v>
      </c>
      <c r="B73" s="153" t="s">
        <v>687</v>
      </c>
    </row>
    <row r="74" customFormat="false" ht="12.75" hidden="false" customHeight="false" outlineLevel="0" collapsed="false">
      <c r="A74" s="158" t="s">
        <v>688</v>
      </c>
      <c r="B74" s="157" t="s">
        <v>63</v>
      </c>
    </row>
    <row r="75" customFormat="false" ht="12.75" hidden="false" customHeight="false" outlineLevel="0" collapsed="false">
      <c r="A75" s="150" t="s">
        <v>689</v>
      </c>
      <c r="B75" s="150" t="s">
        <v>690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37007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99285000</v>
      </c>
      <c r="C7" s="50" t="s">
        <v>28</v>
      </c>
      <c r="D7" s="50"/>
      <c r="E7" s="51" t="n">
        <f aca="false">VLOOKUP("Grand Total",$A$9:$E$23,5,FALSE())/B7</f>
        <v>0.0375182555270182</v>
      </c>
      <c r="F7" s="52"/>
      <c r="G7" s="53" t="s">
        <v>29</v>
      </c>
      <c r="H7" s="54" t="n">
        <f aca="false">'E-Mail'!C5</f>
        <v>4088400</v>
      </c>
      <c r="I7" s="55"/>
      <c r="J7" s="56" t="s">
        <v>28</v>
      </c>
      <c r="K7" s="51" t="n">
        <f aca="false">VLOOKUP("Grand Total",$G$9:$K$23,5,FALSE())/H7</f>
        <v>0.0538107817239018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1</v>
      </c>
      <c r="E10" s="64" t="n">
        <v>1825000</v>
      </c>
      <c r="F10" s="65"/>
      <c r="G10" s="57" t="s">
        <v>39</v>
      </c>
      <c r="H10" s="57" t="s">
        <v>40</v>
      </c>
      <c r="I10" s="57" t="s">
        <v>41</v>
      </c>
      <c r="J10" s="63" t="n">
        <v>2</v>
      </c>
      <c r="K10" s="64" t="n">
        <v>1600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2</v>
      </c>
      <c r="E11" s="64" t="n">
        <v>1887500</v>
      </c>
      <c r="F11" s="65"/>
      <c r="G11" s="57" t="s">
        <v>44</v>
      </c>
      <c r="H11" s="57" t="s">
        <v>40</v>
      </c>
      <c r="I11" s="57" t="s">
        <v>41</v>
      </c>
      <c r="J11" s="63" t="n">
        <v>27</v>
      </c>
      <c r="K11" s="64" t="n">
        <v>128000</v>
      </c>
    </row>
    <row r="12" customFormat="false" ht="12.75" hidden="false" customHeight="false" outlineLevel="0" collapsed="false">
      <c r="A12" s="57" t="s">
        <v>45</v>
      </c>
      <c r="B12" s="57" t="s">
        <v>46</v>
      </c>
      <c r="C12" s="57" t="s">
        <v>38</v>
      </c>
      <c r="D12" s="63" t="n">
        <v>3</v>
      </c>
      <c r="E12" s="64" t="n">
        <v>12500</v>
      </c>
      <c r="F12" s="65"/>
      <c r="G12" s="57" t="s">
        <v>47</v>
      </c>
      <c r="H12" s="57" t="s">
        <v>40</v>
      </c>
      <c r="I12" s="57" t="s">
        <v>41</v>
      </c>
      <c r="J12" s="63" t="n">
        <v>4</v>
      </c>
      <c r="K12" s="64" t="n">
        <v>69600</v>
      </c>
    </row>
    <row r="13" customFormat="false" ht="12.75" hidden="false" customHeight="false" outlineLevel="0" collapsed="false">
      <c r="A13" s="66" t="s">
        <v>48</v>
      </c>
      <c r="B13" s="67"/>
      <c r="C13" s="67"/>
      <c r="D13" s="68" t="n">
        <v>6</v>
      </c>
      <c r="E13" s="69" t="n">
        <v>3725000</v>
      </c>
      <c r="F13" s="65"/>
      <c r="G13" s="57" t="s">
        <v>49</v>
      </c>
      <c r="H13" s="57" t="s">
        <v>40</v>
      </c>
      <c r="I13" s="57" t="s">
        <v>41</v>
      </c>
      <c r="J13" s="63" t="n">
        <v>2</v>
      </c>
      <c r="K13" s="64" t="n">
        <v>20800</v>
      </c>
    </row>
    <row r="14" customFormat="false" ht="12.75" hidden="false" customHeight="false" outlineLevel="0" collapsed="false">
      <c r="F14" s="65"/>
      <c r="G14" s="66" t="s">
        <v>48</v>
      </c>
      <c r="H14" s="67"/>
      <c r="I14" s="67"/>
      <c r="J14" s="68" t="n">
        <v>35</v>
      </c>
      <c r="K14" s="69" t="n">
        <v>220000</v>
      </c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50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37007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51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52</v>
      </c>
      <c r="B8" s="42"/>
      <c r="C8" s="42"/>
      <c r="D8" s="44"/>
      <c r="F8" s="72" t="s">
        <v>53</v>
      </c>
      <c r="G8" s="42"/>
      <c r="H8" s="42"/>
      <c r="I8" s="44"/>
      <c r="K8" s="72" t="s">
        <v>54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55</v>
      </c>
      <c r="B10" s="74" t="s">
        <v>56</v>
      </c>
      <c r="C10" s="75" t="s">
        <v>35</v>
      </c>
      <c r="D10" s="76" t="s">
        <v>57</v>
      </c>
      <c r="F10" s="74" t="s">
        <v>55</v>
      </c>
      <c r="G10" s="74" t="s">
        <v>56</v>
      </c>
      <c r="H10" s="74" t="s">
        <v>35</v>
      </c>
      <c r="I10" s="76" t="s">
        <v>57</v>
      </c>
      <c r="J10" s="77"/>
      <c r="K10" s="74" t="s">
        <v>55</v>
      </c>
      <c r="L10" s="74" t="s">
        <v>56</v>
      </c>
      <c r="M10" s="74" t="s">
        <v>35</v>
      </c>
      <c r="N10" s="78" t="s">
        <v>57</v>
      </c>
    </row>
    <row r="11" customFormat="false" ht="12.75" hidden="false" customHeight="false" outlineLevel="0" collapsed="false">
      <c r="A11" s="57" t="s">
        <v>58</v>
      </c>
      <c r="B11" s="57" t="s">
        <v>59</v>
      </c>
      <c r="C11" s="63" t="n">
        <v>2</v>
      </c>
      <c r="D11" s="64" t="n">
        <v>20000</v>
      </c>
      <c r="F11" s="79" t="s">
        <v>60</v>
      </c>
      <c r="G11" s="57" t="s">
        <v>61</v>
      </c>
      <c r="H11" s="80" t="n">
        <v>1</v>
      </c>
      <c r="I11" s="64" t="n">
        <v>24800</v>
      </c>
      <c r="J11" s="77"/>
      <c r="K11" s="79" t="s">
        <v>62</v>
      </c>
      <c r="L11" s="57" t="s">
        <v>63</v>
      </c>
      <c r="M11" s="63" t="n">
        <v>2</v>
      </c>
      <c r="N11" s="64" t="n">
        <v>50000</v>
      </c>
    </row>
    <row r="12" customFormat="false" ht="12.75" hidden="false" customHeight="false" outlineLevel="0" collapsed="false">
      <c r="A12" s="81"/>
      <c r="B12" s="82" t="s">
        <v>64</v>
      </c>
      <c r="C12" s="83" t="n">
        <v>1</v>
      </c>
      <c r="D12" s="84" t="n">
        <v>155000</v>
      </c>
      <c r="F12" s="85"/>
      <c r="G12" s="82" t="s">
        <v>65</v>
      </c>
      <c r="H12" s="86" t="n">
        <v>1</v>
      </c>
      <c r="I12" s="84" t="n">
        <v>800</v>
      </c>
      <c r="J12" s="77"/>
      <c r="K12" s="87" t="s">
        <v>66</v>
      </c>
      <c r="L12" s="88"/>
      <c r="M12" s="89" t="n">
        <v>2</v>
      </c>
      <c r="N12" s="90" t="n">
        <v>50000</v>
      </c>
    </row>
    <row r="13" customFormat="false" ht="12.75" hidden="false" customHeight="false" outlineLevel="0" collapsed="false">
      <c r="A13" s="81"/>
      <c r="B13" s="82" t="s">
        <v>67</v>
      </c>
      <c r="C13" s="83" t="n">
        <v>1</v>
      </c>
      <c r="D13" s="84" t="n">
        <v>5000</v>
      </c>
      <c r="F13" s="85"/>
      <c r="G13" s="82" t="s">
        <v>68</v>
      </c>
      <c r="H13" s="86" t="n">
        <v>1</v>
      </c>
      <c r="I13" s="84" t="n">
        <v>600</v>
      </c>
      <c r="J13" s="77"/>
      <c r="K13" s="91" t="s">
        <v>48</v>
      </c>
      <c r="L13" s="92"/>
      <c r="M13" s="93" t="n">
        <v>2</v>
      </c>
      <c r="N13" s="94" t="n">
        <v>50000</v>
      </c>
    </row>
    <row r="14" customFormat="false" ht="12.75" hidden="false" customHeight="false" outlineLevel="0" collapsed="false">
      <c r="A14" s="87" t="s">
        <v>69</v>
      </c>
      <c r="B14" s="88"/>
      <c r="C14" s="89" t="n">
        <v>4</v>
      </c>
      <c r="D14" s="90" t="n">
        <v>180000</v>
      </c>
      <c r="F14" s="87" t="s">
        <v>70</v>
      </c>
      <c r="G14" s="88"/>
      <c r="H14" s="95" t="n">
        <v>3</v>
      </c>
      <c r="I14" s="90" t="n">
        <v>26200</v>
      </c>
      <c r="J14" s="96"/>
    </row>
    <row r="15" customFormat="false" ht="12.75" hidden="false" customHeight="false" outlineLevel="0" collapsed="false">
      <c r="A15" s="66" t="s">
        <v>48</v>
      </c>
      <c r="B15" s="67"/>
      <c r="C15" s="68" t="n">
        <v>4</v>
      </c>
      <c r="D15" s="69" t="n">
        <v>180000</v>
      </c>
      <c r="F15" s="91" t="s">
        <v>48</v>
      </c>
      <c r="G15" s="92"/>
      <c r="H15" s="97" t="n">
        <v>3</v>
      </c>
      <c r="I15" s="94" t="n">
        <v>26200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71</v>
      </c>
      <c r="B1" s="99"/>
      <c r="F1" s="100"/>
      <c r="G1" s="101" t="s">
        <v>72</v>
      </c>
      <c r="H1" s="102" t="n">
        <f aca="false">SUM(H11:H984)</f>
        <v>4088400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37007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73</v>
      </c>
    </row>
    <row r="6" customFormat="false" ht="9.75" hidden="false" customHeight="true" outlineLevel="0" collapsed="false">
      <c r="A6" s="105" t="s">
        <v>74</v>
      </c>
    </row>
    <row r="7" customFormat="false" ht="9.75" hidden="false" customHeight="true" outlineLevel="0" collapsed="false">
      <c r="A7" s="105" t="s">
        <v>75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76</v>
      </c>
      <c r="B9" s="106" t="s">
        <v>77</v>
      </c>
      <c r="C9" s="107" t="s">
        <v>78</v>
      </c>
      <c r="D9" s="107" t="s">
        <v>79</v>
      </c>
      <c r="E9" s="108" t="s">
        <v>80</v>
      </c>
      <c r="F9" s="107" t="s">
        <v>81</v>
      </c>
      <c r="G9" s="107" t="s">
        <v>82</v>
      </c>
      <c r="H9" s="107" t="s">
        <v>3</v>
      </c>
      <c r="I9" s="106" t="s">
        <v>83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84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85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86</v>
      </c>
      <c r="B12" s="112" t="n">
        <v>37043</v>
      </c>
      <c r="C12" s="113" t="n">
        <v>95</v>
      </c>
      <c r="D12" s="113" t="n">
        <v>97.25</v>
      </c>
      <c r="E12" s="113" t="n">
        <v>95.917</v>
      </c>
      <c r="F12" s="113" t="n">
        <v>97.25</v>
      </c>
      <c r="G12" s="113" t="s">
        <v>87</v>
      </c>
      <c r="H12" s="114" t="n">
        <v>50400</v>
      </c>
      <c r="I12" s="111" t="s">
        <v>41</v>
      </c>
    </row>
    <row r="13" customFormat="false" ht="22.5" hidden="false" customHeight="false" outlineLevel="0" collapsed="false">
      <c r="A13" s="111" t="s">
        <v>88</v>
      </c>
      <c r="B13" s="111" t="s">
        <v>89</v>
      </c>
      <c r="C13" s="113" t="n">
        <v>140</v>
      </c>
      <c r="D13" s="113" t="n">
        <v>140</v>
      </c>
      <c r="E13" s="113" t="n">
        <v>140</v>
      </c>
      <c r="F13" s="113" t="n">
        <v>140</v>
      </c>
      <c r="G13" s="113" t="s">
        <v>90</v>
      </c>
      <c r="H13" s="114" t="n">
        <v>35200</v>
      </c>
      <c r="I13" s="111" t="s">
        <v>41</v>
      </c>
    </row>
    <row r="14" customFormat="false" ht="14.25" hidden="false" customHeight="true" outlineLevel="0" collapsed="false">
      <c r="A14" s="110" t="s">
        <v>91</v>
      </c>
      <c r="B14" s="110"/>
      <c r="C14" s="110"/>
      <c r="D14" s="110"/>
      <c r="E14" s="110"/>
      <c r="F14" s="110"/>
      <c r="G14" s="110"/>
      <c r="H14" s="110"/>
      <c r="I14" s="110"/>
    </row>
    <row r="15" customFormat="false" ht="33" hidden="false" customHeight="false" outlineLevel="0" collapsed="false">
      <c r="A15" s="111" t="s">
        <v>92</v>
      </c>
      <c r="B15" s="111" t="s">
        <v>93</v>
      </c>
      <c r="C15" s="113" t="n">
        <v>122</v>
      </c>
      <c r="D15" s="113" t="n">
        <v>122</v>
      </c>
      <c r="E15" s="113" t="n">
        <v>122</v>
      </c>
      <c r="F15" s="113" t="n">
        <v>122</v>
      </c>
      <c r="G15" s="113" t="s">
        <v>94</v>
      </c>
      <c r="H15" s="113" t="n">
        <v>400</v>
      </c>
      <c r="I15" s="111" t="s">
        <v>41</v>
      </c>
    </row>
    <row r="16" customFormat="false" ht="14.25" hidden="false" customHeight="true" outlineLevel="0" collapsed="false">
      <c r="A16" s="110" t="s">
        <v>40</v>
      </c>
      <c r="B16" s="110"/>
      <c r="C16" s="110"/>
      <c r="D16" s="110"/>
      <c r="E16" s="110"/>
      <c r="F16" s="110"/>
      <c r="G16" s="110"/>
      <c r="H16" s="110"/>
      <c r="I16" s="110"/>
    </row>
    <row r="17" customFormat="false" ht="22.5" hidden="false" customHeight="false" outlineLevel="0" collapsed="false">
      <c r="A17" s="111" t="s">
        <v>95</v>
      </c>
      <c r="B17" s="111" t="s">
        <v>96</v>
      </c>
      <c r="C17" s="113" t="n">
        <v>64</v>
      </c>
      <c r="D17" s="113" t="n">
        <v>68</v>
      </c>
      <c r="E17" s="113" t="n">
        <v>67</v>
      </c>
      <c r="F17" s="113" t="n">
        <v>67.5</v>
      </c>
      <c r="G17" s="113" t="s">
        <v>97</v>
      </c>
      <c r="H17" s="114" t="n">
        <v>5600</v>
      </c>
      <c r="I17" s="111" t="s">
        <v>41</v>
      </c>
    </row>
    <row r="18" customFormat="false" ht="22.5" hidden="false" customHeight="false" outlineLevel="0" collapsed="false">
      <c r="A18" s="111" t="s">
        <v>98</v>
      </c>
      <c r="B18" s="111" t="s">
        <v>99</v>
      </c>
      <c r="C18" s="113" t="n">
        <v>39.5</v>
      </c>
      <c r="D18" s="113" t="n">
        <v>45.5</v>
      </c>
      <c r="E18" s="113" t="n">
        <v>42.409</v>
      </c>
      <c r="F18" s="113" t="n">
        <v>45.5</v>
      </c>
      <c r="G18" s="113" t="s">
        <v>100</v>
      </c>
      <c r="H18" s="114" t="n">
        <v>44000</v>
      </c>
      <c r="I18" s="111" t="s">
        <v>41</v>
      </c>
    </row>
    <row r="19" customFormat="false" ht="22.5" hidden="false" customHeight="false" outlineLevel="0" collapsed="false">
      <c r="A19" s="111" t="s">
        <v>101</v>
      </c>
      <c r="B19" s="111" t="s">
        <v>102</v>
      </c>
      <c r="C19" s="113" t="n">
        <v>68</v>
      </c>
      <c r="D19" s="113" t="n">
        <v>70.75</v>
      </c>
      <c r="E19" s="113" t="n">
        <v>69.821</v>
      </c>
      <c r="F19" s="113" t="n">
        <v>70.75</v>
      </c>
      <c r="G19" s="113" t="s">
        <v>103</v>
      </c>
      <c r="H19" s="114" t="n">
        <v>132000</v>
      </c>
      <c r="I19" s="111" t="s">
        <v>41</v>
      </c>
    </row>
    <row r="20" customFormat="false" ht="22.5" hidden="false" customHeight="false" outlineLevel="0" collapsed="false">
      <c r="A20" s="111" t="s">
        <v>104</v>
      </c>
      <c r="B20" s="112" t="n">
        <v>37012</v>
      </c>
      <c r="C20" s="113" t="n">
        <v>58</v>
      </c>
      <c r="D20" s="113" t="n">
        <v>59.1</v>
      </c>
      <c r="E20" s="113" t="n">
        <v>58.615</v>
      </c>
      <c r="F20" s="113" t="n">
        <v>58.65</v>
      </c>
      <c r="G20" s="113" t="s">
        <v>105</v>
      </c>
      <c r="H20" s="114" t="n">
        <v>1249600</v>
      </c>
      <c r="I20" s="111" t="s">
        <v>41</v>
      </c>
    </row>
    <row r="21" customFormat="false" ht="22.5" hidden="false" customHeight="false" outlineLevel="0" collapsed="false">
      <c r="A21" s="111" t="s">
        <v>106</v>
      </c>
      <c r="B21" s="112" t="n">
        <v>37043</v>
      </c>
      <c r="C21" s="113" t="n">
        <v>77</v>
      </c>
      <c r="D21" s="113" t="n">
        <v>78.5</v>
      </c>
      <c r="E21" s="113" t="n">
        <v>78.105</v>
      </c>
      <c r="F21" s="113" t="n">
        <v>78</v>
      </c>
      <c r="G21" s="113" t="s">
        <v>107</v>
      </c>
      <c r="H21" s="114" t="n">
        <v>319200</v>
      </c>
      <c r="I21" s="111" t="s">
        <v>41</v>
      </c>
    </row>
    <row r="22" customFormat="false" ht="22.5" hidden="false" customHeight="false" outlineLevel="0" collapsed="false">
      <c r="A22" s="111" t="s">
        <v>108</v>
      </c>
      <c r="B22" s="111" t="s">
        <v>89</v>
      </c>
      <c r="C22" s="113" t="n">
        <v>121.5</v>
      </c>
      <c r="D22" s="113" t="n">
        <v>122.25</v>
      </c>
      <c r="E22" s="113" t="n">
        <v>121.875</v>
      </c>
      <c r="F22" s="113" t="n">
        <v>121.5</v>
      </c>
      <c r="G22" s="113" t="s">
        <v>109</v>
      </c>
      <c r="H22" s="114" t="n">
        <v>70400</v>
      </c>
      <c r="I22" s="111" t="s">
        <v>41</v>
      </c>
    </row>
    <row r="23" customFormat="false" ht="22.5" hidden="false" customHeight="false" outlineLevel="0" collapsed="false">
      <c r="A23" s="111" t="s">
        <v>110</v>
      </c>
      <c r="B23" s="112" t="n">
        <v>37135</v>
      </c>
      <c r="C23" s="113" t="n">
        <v>45.25</v>
      </c>
      <c r="D23" s="113" t="n">
        <v>45.6</v>
      </c>
      <c r="E23" s="113" t="n">
        <v>45.425</v>
      </c>
      <c r="F23" s="113" t="n">
        <v>45.35</v>
      </c>
      <c r="G23" s="113" t="s">
        <v>111</v>
      </c>
      <c r="H23" s="114" t="n">
        <v>395200</v>
      </c>
      <c r="I23" s="111" t="s">
        <v>41</v>
      </c>
    </row>
    <row r="24" customFormat="false" ht="22.5" hidden="false" customHeight="false" outlineLevel="0" collapsed="false">
      <c r="A24" s="111" t="s">
        <v>112</v>
      </c>
      <c r="B24" s="111" t="s">
        <v>113</v>
      </c>
      <c r="C24" s="113" t="n">
        <v>42.75</v>
      </c>
      <c r="D24" s="113" t="n">
        <v>43</v>
      </c>
      <c r="E24" s="113" t="n">
        <v>42.9</v>
      </c>
      <c r="F24" s="113" t="n">
        <v>42.75</v>
      </c>
      <c r="G24" s="113" t="s">
        <v>114</v>
      </c>
      <c r="H24" s="114" t="n">
        <v>358400</v>
      </c>
      <c r="I24" s="111" t="s">
        <v>41</v>
      </c>
    </row>
    <row r="25" customFormat="false" ht="22.5" hidden="false" customHeight="false" outlineLevel="0" collapsed="false">
      <c r="A25" s="111" t="s">
        <v>115</v>
      </c>
      <c r="B25" s="111" t="s">
        <v>116</v>
      </c>
      <c r="C25" s="113" t="n">
        <v>46.5</v>
      </c>
      <c r="D25" s="113" t="n">
        <v>46.5</v>
      </c>
      <c r="E25" s="113" t="n">
        <v>46.5</v>
      </c>
      <c r="F25" s="113" t="n">
        <v>46.5</v>
      </c>
      <c r="G25" s="113" t="s">
        <v>117</v>
      </c>
      <c r="H25" s="114" t="n">
        <v>33600</v>
      </c>
      <c r="I25" s="111" t="s">
        <v>41</v>
      </c>
    </row>
    <row r="26" customFormat="false" ht="22.5" hidden="false" customHeight="false" outlineLevel="0" collapsed="false">
      <c r="A26" s="111" t="s">
        <v>118</v>
      </c>
      <c r="B26" s="112" t="n">
        <v>37013</v>
      </c>
      <c r="C26" s="113" t="n">
        <v>44.25</v>
      </c>
      <c r="D26" s="113" t="n">
        <v>44.5</v>
      </c>
      <c r="E26" s="113" t="n">
        <v>44.375</v>
      </c>
      <c r="F26" s="113" t="n">
        <v>44.5</v>
      </c>
      <c r="G26" s="113" t="s">
        <v>119</v>
      </c>
      <c r="H26" s="114" t="n">
        <v>35200</v>
      </c>
      <c r="I26" s="111" t="s">
        <v>41</v>
      </c>
    </row>
    <row r="27" customFormat="false" ht="22.5" hidden="false" customHeight="false" outlineLevel="0" collapsed="false">
      <c r="A27" s="111" t="s">
        <v>120</v>
      </c>
      <c r="B27" s="112" t="n">
        <v>37044</v>
      </c>
      <c r="C27" s="113" t="n">
        <v>62.5</v>
      </c>
      <c r="D27" s="113" t="n">
        <v>62.5</v>
      </c>
      <c r="E27" s="113" t="n">
        <v>62.5</v>
      </c>
      <c r="F27" s="113" t="n">
        <v>62.5</v>
      </c>
      <c r="G27" s="113" t="s">
        <v>121</v>
      </c>
      <c r="H27" s="114" t="n">
        <v>16000</v>
      </c>
      <c r="I27" s="111" t="s">
        <v>41</v>
      </c>
    </row>
    <row r="28" customFormat="false" ht="22.5" hidden="false" customHeight="false" outlineLevel="0" collapsed="false">
      <c r="A28" s="111" t="s">
        <v>122</v>
      </c>
      <c r="B28" s="111" t="s">
        <v>123</v>
      </c>
      <c r="C28" s="113" t="n">
        <v>79.25</v>
      </c>
      <c r="D28" s="113" t="n">
        <v>79.25</v>
      </c>
      <c r="E28" s="113" t="n">
        <v>79.25</v>
      </c>
      <c r="F28" s="113" t="n">
        <v>79.25</v>
      </c>
      <c r="G28" s="113" t="s">
        <v>124</v>
      </c>
      <c r="H28" s="114" t="n">
        <v>34400</v>
      </c>
      <c r="I28" s="111" t="s">
        <v>41</v>
      </c>
    </row>
    <row r="29" customFormat="false" ht="22.5" hidden="false" customHeight="false" outlineLevel="0" collapsed="false">
      <c r="A29" s="111" t="s">
        <v>125</v>
      </c>
      <c r="B29" s="111" t="s">
        <v>99</v>
      </c>
      <c r="C29" s="113" t="n">
        <v>43</v>
      </c>
      <c r="D29" s="113" t="n">
        <v>50</v>
      </c>
      <c r="E29" s="113" t="n">
        <v>47.313</v>
      </c>
      <c r="F29" s="113" t="n">
        <v>50</v>
      </c>
      <c r="G29" s="113" t="s">
        <v>126</v>
      </c>
      <c r="H29" s="114" t="n">
        <v>6400</v>
      </c>
      <c r="I29" s="111" t="s">
        <v>41</v>
      </c>
    </row>
    <row r="30" customFormat="false" ht="22.5" hidden="false" customHeight="false" outlineLevel="0" collapsed="false">
      <c r="A30" s="111" t="s">
        <v>127</v>
      </c>
      <c r="B30" s="111" t="s">
        <v>102</v>
      </c>
      <c r="C30" s="113" t="n">
        <v>62</v>
      </c>
      <c r="D30" s="113" t="n">
        <v>63.5</v>
      </c>
      <c r="E30" s="113" t="n">
        <v>62.75</v>
      </c>
      <c r="F30" s="113" t="n">
        <v>63.5</v>
      </c>
      <c r="G30" s="113" t="s">
        <v>128</v>
      </c>
      <c r="H30" s="114" t="n">
        <v>8000</v>
      </c>
      <c r="I30" s="111" t="s">
        <v>41</v>
      </c>
    </row>
    <row r="31" customFormat="false" ht="22.5" hidden="false" customHeight="false" outlineLevel="0" collapsed="false">
      <c r="A31" s="111" t="s">
        <v>129</v>
      </c>
      <c r="B31" s="112" t="n">
        <v>37012</v>
      </c>
      <c r="C31" s="113" t="n">
        <v>52.5</v>
      </c>
      <c r="D31" s="113" t="n">
        <v>53</v>
      </c>
      <c r="E31" s="113" t="n">
        <v>52.75</v>
      </c>
      <c r="F31" s="113" t="n">
        <v>52.5</v>
      </c>
      <c r="G31" s="113" t="s">
        <v>130</v>
      </c>
      <c r="H31" s="114" t="n">
        <v>35200</v>
      </c>
      <c r="I31" s="111" t="s">
        <v>41</v>
      </c>
    </row>
    <row r="32" customFormat="false" ht="22.5" hidden="false" customHeight="false" outlineLevel="0" collapsed="false">
      <c r="A32" s="111" t="s">
        <v>131</v>
      </c>
      <c r="B32" s="111" t="s">
        <v>89</v>
      </c>
      <c r="C32" s="113" t="n">
        <v>116</v>
      </c>
      <c r="D32" s="113" t="n">
        <v>116</v>
      </c>
      <c r="E32" s="113" t="n">
        <v>116</v>
      </c>
      <c r="F32" s="113" t="n">
        <v>116</v>
      </c>
      <c r="G32" s="113" t="s">
        <v>109</v>
      </c>
      <c r="H32" s="114" t="n">
        <v>35200</v>
      </c>
      <c r="I32" s="111" t="s">
        <v>41</v>
      </c>
    </row>
    <row r="33" customFormat="false" ht="22.5" hidden="false" customHeight="false" outlineLevel="0" collapsed="false">
      <c r="A33" s="111" t="s">
        <v>132</v>
      </c>
      <c r="B33" s="111" t="s">
        <v>99</v>
      </c>
      <c r="C33" s="113" t="n">
        <v>52.75</v>
      </c>
      <c r="D33" s="113" t="n">
        <v>60</v>
      </c>
      <c r="E33" s="113" t="n">
        <v>55.306</v>
      </c>
      <c r="F33" s="113" t="n">
        <v>60</v>
      </c>
      <c r="G33" s="113" t="s">
        <v>133</v>
      </c>
      <c r="H33" s="114" t="n">
        <v>7200</v>
      </c>
      <c r="I33" s="111" t="s">
        <v>41</v>
      </c>
    </row>
    <row r="34" customFormat="false" ht="22.5" hidden="false" customHeight="false" outlineLevel="0" collapsed="false">
      <c r="A34" s="111" t="s">
        <v>134</v>
      </c>
      <c r="B34" s="112" t="n">
        <v>37012</v>
      </c>
      <c r="C34" s="113" t="n">
        <v>66</v>
      </c>
      <c r="D34" s="113" t="n">
        <v>66.5</v>
      </c>
      <c r="E34" s="113" t="n">
        <v>66.333</v>
      </c>
      <c r="F34" s="113" t="n">
        <v>66.5</v>
      </c>
      <c r="G34" s="113" t="s">
        <v>135</v>
      </c>
      <c r="H34" s="114" t="n">
        <v>52800</v>
      </c>
      <c r="I34" s="111" t="s">
        <v>41</v>
      </c>
    </row>
    <row r="35" customFormat="false" ht="22.5" hidden="false" customHeight="false" outlineLevel="0" collapsed="false">
      <c r="A35" s="111" t="s">
        <v>136</v>
      </c>
      <c r="B35" s="111" t="s">
        <v>89</v>
      </c>
      <c r="C35" s="113" t="n">
        <v>132.5</v>
      </c>
      <c r="D35" s="113" t="n">
        <v>134</v>
      </c>
      <c r="E35" s="113" t="n">
        <v>133.25</v>
      </c>
      <c r="F35" s="113" t="n">
        <v>134</v>
      </c>
      <c r="G35" s="113" t="s">
        <v>137</v>
      </c>
      <c r="H35" s="114" t="n">
        <v>70400</v>
      </c>
      <c r="I35" s="111" t="s">
        <v>41</v>
      </c>
    </row>
    <row r="36" customFormat="false" ht="22.5" hidden="false" customHeight="false" outlineLevel="0" collapsed="false">
      <c r="A36" s="111" t="s">
        <v>138</v>
      </c>
      <c r="B36" s="111" t="s">
        <v>139</v>
      </c>
      <c r="C36" s="113" t="n">
        <v>93</v>
      </c>
      <c r="D36" s="113" t="n">
        <v>93</v>
      </c>
      <c r="E36" s="113" t="n">
        <v>93</v>
      </c>
      <c r="F36" s="113" t="n">
        <v>93</v>
      </c>
      <c r="G36" s="113" t="s">
        <v>140</v>
      </c>
      <c r="H36" s="114" t="n">
        <v>35200</v>
      </c>
      <c r="I36" s="111" t="s">
        <v>41</v>
      </c>
    </row>
    <row r="37" customFormat="false" ht="22.5" hidden="false" customHeight="false" outlineLevel="0" collapsed="false">
      <c r="A37" s="111" t="s">
        <v>141</v>
      </c>
      <c r="B37" s="111" t="s">
        <v>142</v>
      </c>
      <c r="C37" s="113" t="n">
        <v>52.5</v>
      </c>
      <c r="D37" s="113" t="n">
        <v>52.5</v>
      </c>
      <c r="E37" s="113" t="n">
        <v>52.5</v>
      </c>
      <c r="F37" s="113" t="n">
        <v>52.5</v>
      </c>
      <c r="G37" s="113" t="s">
        <v>143</v>
      </c>
      <c r="H37" s="114" t="n">
        <v>204000</v>
      </c>
      <c r="I37" s="111" t="s">
        <v>41</v>
      </c>
    </row>
    <row r="38" customFormat="false" ht="22.5" hidden="false" customHeight="false" outlineLevel="0" collapsed="false">
      <c r="A38" s="111" t="s">
        <v>144</v>
      </c>
      <c r="B38" s="111" t="s">
        <v>123</v>
      </c>
      <c r="C38" s="113" t="n">
        <v>79.75</v>
      </c>
      <c r="D38" s="113" t="n">
        <v>79.75</v>
      </c>
      <c r="E38" s="113" t="n">
        <v>79.75</v>
      </c>
      <c r="F38" s="113" t="n">
        <v>79.75</v>
      </c>
      <c r="G38" s="113" t="s">
        <v>145</v>
      </c>
      <c r="H38" s="114" t="n">
        <v>34400</v>
      </c>
      <c r="I38" s="111" t="s">
        <v>41</v>
      </c>
    </row>
    <row r="39" customFormat="false" ht="22.5" hidden="false" customHeight="false" outlineLevel="0" collapsed="false">
      <c r="A39" s="111" t="s">
        <v>146</v>
      </c>
      <c r="B39" s="112" t="n">
        <v>37012</v>
      </c>
      <c r="C39" s="113" t="n">
        <v>300</v>
      </c>
      <c r="D39" s="113" t="n">
        <v>317</v>
      </c>
      <c r="E39" s="113" t="n">
        <v>308.5</v>
      </c>
      <c r="F39" s="113" t="n">
        <v>317</v>
      </c>
      <c r="G39" s="113" t="s">
        <v>147</v>
      </c>
      <c r="H39" s="114" t="n">
        <v>20800</v>
      </c>
      <c r="I39" s="111" t="s">
        <v>41</v>
      </c>
    </row>
    <row r="40" customFormat="false" ht="22.5" hidden="false" customHeight="false" outlineLevel="0" collapsed="false">
      <c r="A40" s="111" t="s">
        <v>148</v>
      </c>
      <c r="B40" s="112" t="n">
        <v>37012</v>
      </c>
      <c r="C40" s="113" t="n">
        <v>56.8</v>
      </c>
      <c r="D40" s="113" t="n">
        <v>56.8</v>
      </c>
      <c r="E40" s="113" t="n">
        <v>56.8</v>
      </c>
      <c r="F40" s="113" t="n">
        <v>56.8</v>
      </c>
      <c r="G40" s="113" t="s">
        <v>149</v>
      </c>
      <c r="H40" s="114" t="n">
        <v>17600</v>
      </c>
      <c r="I40" s="111" t="s">
        <v>41</v>
      </c>
    </row>
    <row r="41" customFormat="false" ht="22.5" hidden="false" customHeight="false" outlineLevel="0" collapsed="false">
      <c r="A41" s="111" t="s">
        <v>150</v>
      </c>
      <c r="B41" s="112" t="n">
        <v>37043</v>
      </c>
      <c r="C41" s="113" t="n">
        <v>74.25</v>
      </c>
      <c r="D41" s="113" t="n">
        <v>75.25</v>
      </c>
      <c r="E41" s="113" t="n">
        <v>74.75</v>
      </c>
      <c r="F41" s="113" t="n">
        <v>75.25</v>
      </c>
      <c r="G41" s="113" t="s">
        <v>151</v>
      </c>
      <c r="H41" s="114" t="n">
        <v>33600</v>
      </c>
      <c r="I41" s="111" t="s">
        <v>41</v>
      </c>
    </row>
    <row r="42" customFormat="false" ht="22.5" hidden="false" customHeight="false" outlineLevel="0" collapsed="false">
      <c r="A42" s="111" t="s">
        <v>152</v>
      </c>
      <c r="B42" s="112" t="n">
        <v>37135</v>
      </c>
      <c r="C42" s="113" t="n">
        <v>57.5</v>
      </c>
      <c r="D42" s="113" t="n">
        <v>57.5</v>
      </c>
      <c r="E42" s="113" t="n">
        <v>57.5</v>
      </c>
      <c r="F42" s="113" t="n">
        <v>57.5</v>
      </c>
      <c r="G42" s="113" t="s">
        <v>153</v>
      </c>
      <c r="H42" s="114" t="n">
        <v>15200</v>
      </c>
      <c r="I42" s="111" t="s">
        <v>41</v>
      </c>
    </row>
    <row r="43" customFormat="false" ht="22.5" hidden="false" customHeight="false" outlineLevel="0" collapsed="false">
      <c r="A43" s="111" t="s">
        <v>154</v>
      </c>
      <c r="B43" s="111" t="s">
        <v>96</v>
      </c>
      <c r="C43" s="113" t="n">
        <v>60.75</v>
      </c>
      <c r="D43" s="113" t="n">
        <v>61.25</v>
      </c>
      <c r="E43" s="113" t="n">
        <v>60.987</v>
      </c>
      <c r="F43" s="113" t="n">
        <v>61</v>
      </c>
      <c r="G43" s="113" t="s">
        <v>155</v>
      </c>
      <c r="H43" s="114" t="n">
        <v>15200</v>
      </c>
      <c r="I43" s="111" t="s">
        <v>41</v>
      </c>
    </row>
    <row r="44" customFormat="false" ht="22.5" hidden="false" customHeight="false" outlineLevel="0" collapsed="false">
      <c r="A44" s="111" t="s">
        <v>156</v>
      </c>
      <c r="B44" s="111" t="s">
        <v>99</v>
      </c>
      <c r="C44" s="113" t="n">
        <v>39.5</v>
      </c>
      <c r="D44" s="113" t="n">
        <v>40.25</v>
      </c>
      <c r="E44" s="113" t="n">
        <v>39.571</v>
      </c>
      <c r="F44" s="113" t="n">
        <v>39.6</v>
      </c>
      <c r="G44" s="113" t="s">
        <v>157</v>
      </c>
      <c r="H44" s="114" t="n">
        <v>11200</v>
      </c>
      <c r="I44" s="111" t="s">
        <v>41</v>
      </c>
    </row>
    <row r="45" customFormat="false" ht="22.5" hidden="false" customHeight="false" outlineLevel="0" collapsed="false">
      <c r="A45" s="111" t="s">
        <v>158</v>
      </c>
      <c r="B45" s="111" t="s">
        <v>102</v>
      </c>
      <c r="C45" s="113" t="n">
        <v>63</v>
      </c>
      <c r="D45" s="113" t="n">
        <v>68.5</v>
      </c>
      <c r="E45" s="113" t="n">
        <v>66.607</v>
      </c>
      <c r="F45" s="113" t="n">
        <v>68.5</v>
      </c>
      <c r="G45" s="113" t="s">
        <v>159</v>
      </c>
      <c r="H45" s="114" t="n">
        <v>56000</v>
      </c>
      <c r="I45" s="111" t="s">
        <v>41</v>
      </c>
    </row>
    <row r="46" customFormat="false" ht="22.5" hidden="false" customHeight="false" outlineLevel="0" collapsed="false">
      <c r="A46" s="111" t="s">
        <v>160</v>
      </c>
      <c r="B46" s="112" t="n">
        <v>37012</v>
      </c>
      <c r="C46" s="113" t="n">
        <v>54.5</v>
      </c>
      <c r="D46" s="113" t="n">
        <v>56.75</v>
      </c>
      <c r="E46" s="113" t="n">
        <v>55.367</v>
      </c>
      <c r="F46" s="113" t="n">
        <v>56.75</v>
      </c>
      <c r="G46" s="113" t="s">
        <v>161</v>
      </c>
      <c r="H46" s="114" t="n">
        <v>264000</v>
      </c>
      <c r="I46" s="111" t="s">
        <v>41</v>
      </c>
    </row>
    <row r="47" customFormat="false" ht="22.5" hidden="false" customHeight="false" outlineLevel="0" collapsed="false">
      <c r="A47" s="111" t="s">
        <v>162</v>
      </c>
      <c r="B47" s="112" t="n">
        <v>37043</v>
      </c>
      <c r="C47" s="113" t="n">
        <v>75.5</v>
      </c>
      <c r="D47" s="113" t="n">
        <v>75.5</v>
      </c>
      <c r="E47" s="113" t="n">
        <v>75.5</v>
      </c>
      <c r="F47" s="113" t="n">
        <v>75.5</v>
      </c>
      <c r="G47" s="113" t="s">
        <v>163</v>
      </c>
      <c r="H47" s="114" t="n">
        <v>67200</v>
      </c>
      <c r="I47" s="111" t="s">
        <v>41</v>
      </c>
    </row>
    <row r="48" customFormat="false" ht="22.5" hidden="false" customHeight="false" outlineLevel="0" collapsed="false">
      <c r="A48" s="111" t="s">
        <v>164</v>
      </c>
      <c r="B48" s="111" t="s">
        <v>89</v>
      </c>
      <c r="C48" s="113" t="n">
        <v>115.25</v>
      </c>
      <c r="D48" s="113" t="n">
        <v>116</v>
      </c>
      <c r="E48" s="113" t="n">
        <v>115.688</v>
      </c>
      <c r="F48" s="113" t="n">
        <v>115.25</v>
      </c>
      <c r="G48" s="113" t="s">
        <v>149</v>
      </c>
      <c r="H48" s="114" t="n">
        <v>140800</v>
      </c>
      <c r="I48" s="111" t="s">
        <v>41</v>
      </c>
    </row>
    <row r="49" customFormat="false" ht="22.5" hidden="false" customHeight="false" outlineLevel="0" collapsed="false">
      <c r="A49" s="111" t="s">
        <v>165</v>
      </c>
      <c r="B49" s="111" t="s">
        <v>113</v>
      </c>
      <c r="C49" s="113" t="n">
        <v>42.8</v>
      </c>
      <c r="D49" s="113" t="n">
        <v>42.8</v>
      </c>
      <c r="E49" s="113" t="n">
        <v>42.8</v>
      </c>
      <c r="F49" s="113" t="n">
        <v>42.8</v>
      </c>
      <c r="G49" s="113" t="s">
        <v>166</v>
      </c>
      <c r="H49" s="114" t="n">
        <v>51200</v>
      </c>
      <c r="I49" s="111" t="s">
        <v>41</v>
      </c>
    </row>
    <row r="50" customFormat="false" ht="22.5" hidden="false" customHeight="false" outlineLevel="0" collapsed="false">
      <c r="A50" s="111" t="s">
        <v>167</v>
      </c>
      <c r="B50" s="111" t="s">
        <v>168</v>
      </c>
      <c r="C50" s="113" t="n">
        <v>40.35</v>
      </c>
      <c r="D50" s="113" t="n">
        <v>40.35</v>
      </c>
      <c r="E50" s="113" t="n">
        <v>40.35</v>
      </c>
      <c r="F50" s="113" t="n">
        <v>40.35</v>
      </c>
      <c r="G50" s="113" t="s">
        <v>169</v>
      </c>
      <c r="H50" s="114" t="n">
        <v>34400</v>
      </c>
      <c r="I50" s="111" t="s">
        <v>41</v>
      </c>
    </row>
    <row r="51" customFormat="false" ht="22.5" hidden="false" customHeight="false" outlineLevel="0" collapsed="false">
      <c r="A51" s="111" t="s">
        <v>170</v>
      </c>
      <c r="B51" s="112" t="n">
        <v>37044</v>
      </c>
      <c r="C51" s="113" t="n">
        <v>62</v>
      </c>
      <c r="D51" s="113" t="n">
        <v>62</v>
      </c>
      <c r="E51" s="113" t="n">
        <v>62</v>
      </c>
      <c r="F51" s="113" t="n">
        <v>62</v>
      </c>
      <c r="G51" s="113" t="s">
        <v>171</v>
      </c>
      <c r="H51" s="114" t="n">
        <v>16000</v>
      </c>
      <c r="I51" s="111" t="s">
        <v>41</v>
      </c>
    </row>
    <row r="52" customFormat="false" ht="22.5" hidden="false" customHeight="false" outlineLevel="0" collapsed="false">
      <c r="A52" s="111" t="s">
        <v>172</v>
      </c>
      <c r="B52" s="112" t="n">
        <v>37012</v>
      </c>
      <c r="C52" s="113" t="n">
        <v>300</v>
      </c>
      <c r="D52" s="113" t="n">
        <v>305</v>
      </c>
      <c r="E52" s="113" t="n">
        <v>303.333</v>
      </c>
      <c r="F52" s="113" t="n">
        <v>305</v>
      </c>
      <c r="G52" s="113" t="s">
        <v>173</v>
      </c>
      <c r="H52" s="114" t="n">
        <v>31200</v>
      </c>
      <c r="I52" s="111" t="s">
        <v>41</v>
      </c>
    </row>
    <row r="53" customFormat="false" ht="22.5" hidden="false" customHeight="false" outlineLevel="0" collapsed="false">
      <c r="A53" s="111" t="s">
        <v>174</v>
      </c>
      <c r="B53" s="112" t="n">
        <v>37043</v>
      </c>
      <c r="C53" s="113" t="n">
        <v>390</v>
      </c>
      <c r="D53" s="113" t="n">
        <v>396</v>
      </c>
      <c r="E53" s="113" t="n">
        <v>393.25</v>
      </c>
      <c r="F53" s="113" t="n">
        <v>395</v>
      </c>
      <c r="G53" s="113" t="s">
        <v>175</v>
      </c>
      <c r="H53" s="114" t="n">
        <v>41600</v>
      </c>
      <c r="I53" s="111" t="s">
        <v>41</v>
      </c>
    </row>
    <row r="54" customFormat="false" ht="22.5" hidden="false" customHeight="false" outlineLevel="0" collapsed="false">
      <c r="A54" s="111" t="s">
        <v>176</v>
      </c>
      <c r="B54" s="111" t="s">
        <v>99</v>
      </c>
      <c r="C54" s="113" t="n">
        <v>302</v>
      </c>
      <c r="D54" s="113" t="n">
        <v>330</v>
      </c>
      <c r="E54" s="113" t="n">
        <v>311.5</v>
      </c>
      <c r="F54" s="113" t="n">
        <v>330</v>
      </c>
      <c r="G54" s="113" t="s">
        <v>177</v>
      </c>
      <c r="H54" s="114" t="n">
        <v>2400</v>
      </c>
      <c r="I54" s="111" t="s">
        <v>41</v>
      </c>
    </row>
    <row r="55" customFormat="false" ht="22.5" hidden="false" customHeight="false" outlineLevel="0" collapsed="false">
      <c r="A55" s="111" t="s">
        <v>178</v>
      </c>
      <c r="B55" s="111" t="s">
        <v>99</v>
      </c>
      <c r="C55" s="113" t="n">
        <v>41.5</v>
      </c>
      <c r="D55" s="113" t="n">
        <v>43</v>
      </c>
      <c r="E55" s="113" t="n">
        <v>42.25</v>
      </c>
      <c r="F55" s="113" t="n">
        <v>41.5</v>
      </c>
      <c r="G55" s="113" t="s">
        <v>179</v>
      </c>
      <c r="H55" s="114" t="n">
        <v>1600</v>
      </c>
      <c r="I55" s="111" t="s">
        <v>41</v>
      </c>
    </row>
    <row r="56" customFormat="false" ht="14.25" hidden="false" customHeight="false" outlineLevel="0" collapsed="false">
      <c r="A56" s="111"/>
      <c r="B56" s="111"/>
      <c r="C56" s="113"/>
      <c r="D56" s="113"/>
      <c r="E56" s="113"/>
      <c r="F56" s="113"/>
      <c r="G56" s="113"/>
      <c r="H56" s="114"/>
      <c r="I56" s="111"/>
    </row>
    <row r="57" customFormat="false" ht="14.25" hidden="false" customHeight="false" outlineLevel="0" collapsed="false">
      <c r="A57" s="111"/>
      <c r="B57" s="111"/>
      <c r="C57" s="113"/>
      <c r="D57" s="113"/>
      <c r="E57" s="113"/>
      <c r="F57" s="113"/>
      <c r="G57" s="113"/>
      <c r="H57" s="114"/>
      <c r="I57" s="111"/>
    </row>
    <row r="58" customFormat="false" ht="14.25" hidden="false" customHeight="false" outlineLevel="0" collapsed="false">
      <c r="A58" s="111"/>
      <c r="B58" s="111"/>
      <c r="C58" s="113"/>
      <c r="D58" s="113"/>
      <c r="E58" s="113"/>
      <c r="F58" s="113"/>
      <c r="G58" s="113"/>
      <c r="H58" s="114"/>
      <c r="I58" s="111"/>
    </row>
    <row r="59" customFormat="false" ht="14.25" hidden="false" customHeight="false" outlineLevel="0" collapsed="false">
      <c r="A59" s="111"/>
      <c r="B59" s="112"/>
      <c r="C59" s="113"/>
      <c r="D59" s="113"/>
      <c r="E59" s="113"/>
      <c r="F59" s="113"/>
      <c r="G59" s="113"/>
      <c r="H59" s="114"/>
      <c r="I59" s="111"/>
    </row>
    <row r="60" customFormat="false" ht="14.25" hidden="false" customHeight="false" outlineLevel="0" collapsed="false">
      <c r="A60" s="111"/>
      <c r="B60" s="112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</row>
    <row r="64" customFormat="false" ht="14.25" hidden="false" customHeight="false" outlineLevel="0" collapsed="false">
      <c r="A64" s="111"/>
      <c r="B64" s="112"/>
      <c r="C64" s="113"/>
      <c r="D64" s="113"/>
      <c r="E64" s="113"/>
      <c r="F64" s="113"/>
      <c r="G64" s="113"/>
      <c r="H64" s="114"/>
      <c r="I64" s="111"/>
    </row>
    <row r="65" customFormat="false" ht="14.25" hidden="false" customHeight="false" outlineLevel="0" collapsed="false">
      <c r="A65" s="111"/>
      <c r="B65" s="111"/>
      <c r="C65" s="113"/>
      <c r="D65" s="113"/>
      <c r="E65" s="113"/>
      <c r="F65" s="113"/>
      <c r="G65" s="113"/>
      <c r="H65" s="114"/>
      <c r="I65" s="111"/>
    </row>
    <row r="66" customFormat="false" ht="14.25" hidden="false" customHeight="false" outlineLevel="0" collapsed="false">
      <c r="A66" s="111"/>
      <c r="B66" s="112"/>
      <c r="C66" s="113"/>
      <c r="D66" s="113"/>
      <c r="E66" s="113"/>
      <c r="F66" s="113"/>
      <c r="G66" s="113"/>
      <c r="H66" s="114"/>
      <c r="I66" s="111"/>
    </row>
    <row r="67" customFormat="false" ht="14.25" hidden="false" customHeight="false" outlineLevel="0" collapsed="false">
      <c r="A67" s="111"/>
      <c r="B67" s="112"/>
      <c r="C67" s="113"/>
      <c r="D67" s="113"/>
      <c r="E67" s="113"/>
      <c r="F67" s="113"/>
      <c r="G67" s="113"/>
      <c r="H67" s="114"/>
      <c r="I67" s="111"/>
    </row>
    <row r="68" customFormat="false" ht="14.25" hidden="false" customHeight="false" outlineLevel="0" collapsed="false">
      <c r="A68" s="111"/>
      <c r="B68" s="111"/>
      <c r="C68" s="113"/>
      <c r="D68" s="113"/>
      <c r="E68" s="113"/>
      <c r="F68" s="113"/>
      <c r="G68" s="113"/>
      <c r="H68" s="114"/>
      <c r="I68" s="111"/>
    </row>
    <row r="69" customFormat="false" ht="14.25" hidden="false" customHeight="false" outlineLevel="0" collapsed="false">
      <c r="A69" s="111"/>
      <c r="B69" s="112"/>
      <c r="C69" s="113"/>
      <c r="D69" s="113"/>
      <c r="E69" s="113"/>
      <c r="F69" s="113"/>
      <c r="G69" s="113"/>
      <c r="H69" s="114"/>
      <c r="I69" s="111"/>
    </row>
    <row r="70" customFormat="false" ht="14.25" hidden="false" customHeight="false" outlineLevel="0" collapsed="false">
      <c r="A70" s="111"/>
      <c r="B70" s="111"/>
      <c r="C70" s="113"/>
      <c r="D70" s="113"/>
      <c r="E70" s="113"/>
      <c r="F70" s="113"/>
      <c r="G70" s="113"/>
      <c r="H70" s="114"/>
      <c r="I70" s="111"/>
    </row>
    <row r="71" customFormat="false" ht="14.25" hidden="false" customHeight="false" outlineLevel="0" collapsed="false">
      <c r="A71" s="111"/>
      <c r="B71" s="111"/>
      <c r="C71" s="113"/>
      <c r="D71" s="113"/>
      <c r="E71" s="113"/>
      <c r="F71" s="113"/>
      <c r="G71" s="113"/>
      <c r="H71" s="114"/>
      <c r="I71" s="111"/>
    </row>
    <row r="72" customFormat="false" ht="14.25" hidden="false" customHeight="false" outlineLevel="0" collapsed="false">
      <c r="A72" s="111"/>
      <c r="B72" s="111"/>
      <c r="C72" s="113"/>
      <c r="D72" s="113"/>
      <c r="E72" s="113"/>
      <c r="F72" s="113"/>
      <c r="G72" s="113"/>
      <c r="H72" s="113"/>
      <c r="I72" s="111"/>
    </row>
    <row r="73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16:I16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71</v>
      </c>
      <c r="F1" s="101"/>
      <c r="G1" s="56" t="s">
        <v>180</v>
      </c>
      <c r="H1" s="102" t="n">
        <f aca="false">SUM(H11:H990)</f>
        <v>8002500</v>
      </c>
    </row>
    <row r="2" customFormat="false" ht="15.75" hidden="false" customHeight="false" outlineLevel="0" collapsed="false">
      <c r="A2" s="47" t="s">
        <v>181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37007</v>
      </c>
      <c r="F3" s="103"/>
      <c r="G3" s="116"/>
      <c r="H3" s="104"/>
    </row>
    <row r="5" customFormat="false" ht="9.75" hidden="false" customHeight="true" outlineLevel="0" collapsed="false">
      <c r="A5" s="105" t="s">
        <v>182</v>
      </c>
      <c r="J5" s="117"/>
      <c r="K5" s="117"/>
      <c r="L5" s="117"/>
    </row>
    <row r="6" customFormat="false" ht="9.75" hidden="false" customHeight="true" outlineLevel="0" collapsed="false">
      <c r="A6" s="105" t="s">
        <v>74</v>
      </c>
      <c r="J6" s="117"/>
      <c r="K6" s="117"/>
      <c r="L6" s="117"/>
    </row>
    <row r="7" customFormat="false" ht="9.75" hidden="false" customHeight="true" outlineLevel="0" collapsed="false">
      <c r="A7" s="105" t="s">
        <v>75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76</v>
      </c>
      <c r="B9" s="106" t="s">
        <v>77</v>
      </c>
      <c r="C9" s="107" t="s">
        <v>78</v>
      </c>
      <c r="D9" s="107" t="s">
        <v>79</v>
      </c>
      <c r="E9" s="108" t="s">
        <v>80</v>
      </c>
      <c r="F9" s="107" t="s">
        <v>81</v>
      </c>
      <c r="G9" s="107" t="s">
        <v>82</v>
      </c>
      <c r="H9" s="107" t="s">
        <v>3</v>
      </c>
      <c r="I9" s="106" t="s">
        <v>83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84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183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184</v>
      </c>
      <c r="B12" s="111" t="s">
        <v>185</v>
      </c>
      <c r="C12" s="113" t="n">
        <v>4.795</v>
      </c>
      <c r="D12" s="113" t="n">
        <v>4.88</v>
      </c>
      <c r="E12" s="113" t="n">
        <v>4.853</v>
      </c>
      <c r="F12" s="113" t="n">
        <v>4.795</v>
      </c>
      <c r="G12" s="113" t="s">
        <v>186</v>
      </c>
      <c r="H12" s="114" t="n">
        <v>22500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187</v>
      </c>
      <c r="B13" s="111" t="s">
        <v>185</v>
      </c>
      <c r="C13" s="113" t="n">
        <v>4.82</v>
      </c>
      <c r="D13" s="113" t="n">
        <v>4.82</v>
      </c>
      <c r="E13" s="113" t="n">
        <v>4.82</v>
      </c>
      <c r="F13" s="113" t="n">
        <v>4.82</v>
      </c>
      <c r="G13" s="113" t="s">
        <v>188</v>
      </c>
      <c r="H13" s="114" t="n">
        <v>10000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189</v>
      </c>
      <c r="B14" s="112" t="n">
        <v>37012</v>
      </c>
      <c r="C14" s="113" t="n">
        <v>9.6</v>
      </c>
      <c r="D14" s="113" t="n">
        <v>9.6</v>
      </c>
      <c r="E14" s="113" t="n">
        <v>9.6</v>
      </c>
      <c r="F14" s="113" t="n">
        <v>9.6</v>
      </c>
      <c r="G14" s="113" t="s">
        <v>190</v>
      </c>
      <c r="H14" s="114" t="n">
        <v>155000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191</v>
      </c>
      <c r="B15" s="111" t="s">
        <v>185</v>
      </c>
      <c r="C15" s="113" t="n">
        <v>5.17</v>
      </c>
      <c r="D15" s="113" t="n">
        <v>5.25</v>
      </c>
      <c r="E15" s="113" t="n">
        <v>5.211</v>
      </c>
      <c r="F15" s="113" t="n">
        <v>5.17</v>
      </c>
      <c r="G15" s="113" t="s">
        <v>192</v>
      </c>
      <c r="H15" s="114" t="n">
        <v>220000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193</v>
      </c>
      <c r="B16" s="111" t="s">
        <v>185</v>
      </c>
      <c r="C16" s="113" t="n">
        <v>4.865</v>
      </c>
      <c r="D16" s="113" t="n">
        <v>4.94</v>
      </c>
      <c r="E16" s="113" t="n">
        <v>4.884</v>
      </c>
      <c r="F16" s="113" t="n">
        <v>4.865</v>
      </c>
      <c r="G16" s="113" t="s">
        <v>194</v>
      </c>
      <c r="H16" s="114" t="n">
        <v>85000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195</v>
      </c>
      <c r="B17" s="111" t="s">
        <v>185</v>
      </c>
      <c r="C17" s="113" t="n">
        <v>5.223</v>
      </c>
      <c r="D17" s="113" t="n">
        <v>5.223</v>
      </c>
      <c r="E17" s="113" t="n">
        <v>5.223</v>
      </c>
      <c r="F17" s="113" t="n">
        <v>5.223</v>
      </c>
      <c r="G17" s="113" t="s">
        <v>100</v>
      </c>
      <c r="H17" s="114" t="n">
        <v>10000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196</v>
      </c>
      <c r="B18" s="111" t="s">
        <v>185</v>
      </c>
      <c r="C18" s="113" t="n">
        <v>5.135</v>
      </c>
      <c r="D18" s="113" t="n">
        <v>5.19</v>
      </c>
      <c r="E18" s="113" t="n">
        <v>5.167</v>
      </c>
      <c r="F18" s="113" t="n">
        <v>5.14</v>
      </c>
      <c r="G18" s="113" t="s">
        <v>197</v>
      </c>
      <c r="H18" s="114" t="n">
        <v>40000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198</v>
      </c>
      <c r="B19" s="111" t="s">
        <v>185</v>
      </c>
      <c r="C19" s="113" t="n">
        <v>4.76</v>
      </c>
      <c r="D19" s="113" t="n">
        <v>4.9</v>
      </c>
      <c r="E19" s="113" t="n">
        <v>4.82</v>
      </c>
      <c r="F19" s="113" t="n">
        <v>4.85</v>
      </c>
      <c r="G19" s="113" t="s">
        <v>199</v>
      </c>
      <c r="H19" s="114" t="n">
        <v>247500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200</v>
      </c>
      <c r="B20" s="111" t="s">
        <v>185</v>
      </c>
      <c r="C20" s="113" t="n">
        <v>4.45</v>
      </c>
      <c r="D20" s="113" t="n">
        <v>5</v>
      </c>
      <c r="E20" s="113" t="n">
        <v>4.63</v>
      </c>
      <c r="F20" s="113" t="n">
        <v>5</v>
      </c>
      <c r="G20" s="113" t="s">
        <v>124</v>
      </c>
      <c r="H20" s="114" t="n">
        <v>112500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201</v>
      </c>
      <c r="B21" s="111" t="s">
        <v>185</v>
      </c>
      <c r="C21" s="113" t="n">
        <v>4.945</v>
      </c>
      <c r="D21" s="113" t="n">
        <v>4.945</v>
      </c>
      <c r="E21" s="113" t="n">
        <v>4.945</v>
      </c>
      <c r="F21" s="113" t="n">
        <v>4.945</v>
      </c>
      <c r="G21" s="113" t="s">
        <v>202</v>
      </c>
      <c r="H21" s="114" t="n">
        <v>10000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203</v>
      </c>
      <c r="B22" s="111" t="s">
        <v>185</v>
      </c>
      <c r="C22" s="113" t="n">
        <v>4.93</v>
      </c>
      <c r="D22" s="113" t="n">
        <v>4.95</v>
      </c>
      <c r="E22" s="113" t="n">
        <v>4.937</v>
      </c>
      <c r="F22" s="113" t="n">
        <v>4.93</v>
      </c>
      <c r="G22" s="113" t="s">
        <v>204</v>
      </c>
      <c r="H22" s="114" t="n">
        <v>40000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205</v>
      </c>
      <c r="B23" s="111" t="s">
        <v>185</v>
      </c>
      <c r="C23" s="113" t="n">
        <v>4.13</v>
      </c>
      <c r="D23" s="113" t="n">
        <v>4.2</v>
      </c>
      <c r="E23" s="113" t="n">
        <v>4.162</v>
      </c>
      <c r="F23" s="113" t="n">
        <v>4.2</v>
      </c>
      <c r="G23" s="113" t="s">
        <v>206</v>
      </c>
      <c r="H23" s="114" t="n">
        <v>25000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207</v>
      </c>
      <c r="B24" s="112" t="n">
        <v>37012</v>
      </c>
      <c r="C24" s="113" t="n">
        <v>4.2</v>
      </c>
      <c r="D24" s="113" t="n">
        <v>4.25</v>
      </c>
      <c r="E24" s="113" t="n">
        <v>4.225</v>
      </c>
      <c r="F24" s="113" t="n">
        <v>4.225</v>
      </c>
      <c r="G24" s="113" t="s">
        <v>208</v>
      </c>
      <c r="H24" s="114" t="n">
        <v>930000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209</v>
      </c>
      <c r="B25" s="111" t="s">
        <v>185</v>
      </c>
      <c r="C25" s="113" t="n">
        <v>5.11</v>
      </c>
      <c r="D25" s="113" t="n">
        <v>5.23</v>
      </c>
      <c r="E25" s="113" t="n">
        <v>5.184</v>
      </c>
      <c r="F25" s="113" t="n">
        <v>5.11</v>
      </c>
      <c r="G25" s="113" t="s">
        <v>210</v>
      </c>
      <c r="H25" s="114" t="n">
        <v>37500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211</v>
      </c>
      <c r="B26" s="111" t="s">
        <v>185</v>
      </c>
      <c r="C26" s="113" t="n">
        <v>4.85</v>
      </c>
      <c r="D26" s="113" t="n">
        <v>4.875</v>
      </c>
      <c r="E26" s="113" t="n">
        <v>4.863</v>
      </c>
      <c r="F26" s="113" t="n">
        <v>4.85</v>
      </c>
      <c r="G26" s="113" t="s">
        <v>212</v>
      </c>
      <c r="H26" s="114" t="n">
        <v>35000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213</v>
      </c>
      <c r="B27" s="111" t="s">
        <v>185</v>
      </c>
      <c r="C27" s="113" t="n">
        <v>4.75</v>
      </c>
      <c r="D27" s="113" t="n">
        <v>4.75</v>
      </c>
      <c r="E27" s="113" t="n">
        <v>4.75</v>
      </c>
      <c r="F27" s="113" t="n">
        <v>4.75</v>
      </c>
      <c r="G27" s="113" t="s">
        <v>214</v>
      </c>
      <c r="H27" s="114" t="n">
        <v>10000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215</v>
      </c>
      <c r="B28" s="111" t="s">
        <v>185</v>
      </c>
      <c r="C28" s="113" t="n">
        <v>4.99</v>
      </c>
      <c r="D28" s="113" t="n">
        <v>5.053</v>
      </c>
      <c r="E28" s="113" t="n">
        <v>5.033</v>
      </c>
      <c r="F28" s="113" t="n">
        <v>4.99</v>
      </c>
      <c r="G28" s="113" t="s">
        <v>216</v>
      </c>
      <c r="H28" s="114" t="n">
        <v>175000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217</v>
      </c>
      <c r="B29" s="111" t="s">
        <v>185</v>
      </c>
      <c r="C29" s="113" t="n">
        <v>5.035</v>
      </c>
      <c r="D29" s="113" t="n">
        <v>5.05</v>
      </c>
      <c r="E29" s="113" t="n">
        <v>5.044</v>
      </c>
      <c r="F29" s="113" t="n">
        <v>5.05</v>
      </c>
      <c r="G29" s="113" t="s">
        <v>218</v>
      </c>
      <c r="H29" s="114" t="n">
        <v>25000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219</v>
      </c>
      <c r="B30" s="111" t="s">
        <v>185</v>
      </c>
      <c r="C30" s="113" t="n">
        <v>4.78</v>
      </c>
      <c r="D30" s="113" t="n">
        <v>4.8</v>
      </c>
      <c r="E30" s="113" t="n">
        <v>4.788</v>
      </c>
      <c r="F30" s="113" t="n">
        <v>4.78</v>
      </c>
      <c r="G30" s="113" t="s">
        <v>220</v>
      </c>
      <c r="H30" s="114" t="n">
        <v>50000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221</v>
      </c>
      <c r="B31" s="111" t="s">
        <v>185</v>
      </c>
      <c r="C31" s="113" t="n">
        <v>4.81</v>
      </c>
      <c r="D31" s="113" t="n">
        <v>4.86</v>
      </c>
      <c r="E31" s="113" t="n">
        <v>4.833</v>
      </c>
      <c r="F31" s="113" t="n">
        <v>4.83</v>
      </c>
      <c r="G31" s="113" t="s">
        <v>222</v>
      </c>
      <c r="H31" s="114" t="n">
        <v>17500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223</v>
      </c>
      <c r="B32" s="111" t="s">
        <v>185</v>
      </c>
      <c r="C32" s="113" t="n">
        <v>12.75</v>
      </c>
      <c r="D32" s="113" t="n">
        <v>12.76</v>
      </c>
      <c r="E32" s="113" t="n">
        <v>12.753</v>
      </c>
      <c r="F32" s="113" t="n">
        <v>12.76</v>
      </c>
      <c r="G32" s="113" t="s">
        <v>224</v>
      </c>
      <c r="H32" s="114" t="n">
        <v>15000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225</v>
      </c>
      <c r="B33" s="111" t="s">
        <v>185</v>
      </c>
      <c r="C33" s="113" t="n">
        <v>14.5</v>
      </c>
      <c r="D33" s="113" t="n">
        <v>15</v>
      </c>
      <c r="E33" s="113" t="n">
        <v>14.833</v>
      </c>
      <c r="F33" s="113" t="n">
        <v>15</v>
      </c>
      <c r="G33" s="113" t="s">
        <v>226</v>
      </c>
      <c r="H33" s="114" t="n">
        <v>30000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227</v>
      </c>
      <c r="B34" s="111" t="s">
        <v>185</v>
      </c>
      <c r="C34" s="113" t="n">
        <v>4.8</v>
      </c>
      <c r="D34" s="113" t="n">
        <v>4.85</v>
      </c>
      <c r="E34" s="113" t="n">
        <v>4.82</v>
      </c>
      <c r="F34" s="113" t="n">
        <v>4.83</v>
      </c>
      <c r="G34" s="113" t="s">
        <v>228</v>
      </c>
      <c r="H34" s="114" t="n">
        <v>35000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229</v>
      </c>
      <c r="B35" s="111" t="s">
        <v>185</v>
      </c>
      <c r="C35" s="113" t="n">
        <v>4.8</v>
      </c>
      <c r="D35" s="113" t="n">
        <v>4.86</v>
      </c>
      <c r="E35" s="113" t="n">
        <v>4.823</v>
      </c>
      <c r="F35" s="113" t="n">
        <v>4.86</v>
      </c>
      <c r="G35" s="113" t="s">
        <v>230</v>
      </c>
      <c r="H35" s="114" t="n">
        <v>97500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231</v>
      </c>
      <c r="B36" s="111" t="s">
        <v>185</v>
      </c>
      <c r="C36" s="113" t="n">
        <v>4.82</v>
      </c>
      <c r="D36" s="113" t="n">
        <v>4.88</v>
      </c>
      <c r="E36" s="113" t="n">
        <v>4.849</v>
      </c>
      <c r="F36" s="113" t="n">
        <v>4.85</v>
      </c>
      <c r="G36" s="113" t="s">
        <v>232</v>
      </c>
      <c r="H36" s="114" t="n">
        <v>70000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233</v>
      </c>
      <c r="B37" s="111" t="s">
        <v>185</v>
      </c>
      <c r="C37" s="113" t="n">
        <v>5.29</v>
      </c>
      <c r="D37" s="113" t="n">
        <v>5.33</v>
      </c>
      <c r="E37" s="113" t="n">
        <v>5.305</v>
      </c>
      <c r="F37" s="113" t="n">
        <v>5.3</v>
      </c>
      <c r="G37" s="113" t="s">
        <v>145</v>
      </c>
      <c r="H37" s="114" t="n">
        <v>50000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234</v>
      </c>
      <c r="B38" s="111" t="s">
        <v>185</v>
      </c>
      <c r="C38" s="113" t="n">
        <v>4.8</v>
      </c>
      <c r="D38" s="113" t="n">
        <v>4.82</v>
      </c>
      <c r="E38" s="113" t="n">
        <v>4.809</v>
      </c>
      <c r="F38" s="113" t="n">
        <v>4.8</v>
      </c>
      <c r="G38" s="113" t="s">
        <v>235</v>
      </c>
      <c r="H38" s="114" t="n">
        <v>55000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236</v>
      </c>
      <c r="B39" s="111" t="s">
        <v>185</v>
      </c>
      <c r="C39" s="113" t="n">
        <v>4.79</v>
      </c>
      <c r="D39" s="113" t="n">
        <v>4.86</v>
      </c>
      <c r="E39" s="113" t="n">
        <v>4.813</v>
      </c>
      <c r="F39" s="113" t="n">
        <v>4.81</v>
      </c>
      <c r="G39" s="113" t="s">
        <v>237</v>
      </c>
      <c r="H39" s="114" t="n">
        <v>22500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238</v>
      </c>
      <c r="B40" s="111" t="s">
        <v>185</v>
      </c>
      <c r="C40" s="113" t="n">
        <v>4.865</v>
      </c>
      <c r="D40" s="113" t="n">
        <v>4.87</v>
      </c>
      <c r="E40" s="113" t="n">
        <v>4.868</v>
      </c>
      <c r="F40" s="113" t="n">
        <v>4.865</v>
      </c>
      <c r="G40" s="113" t="s">
        <v>239</v>
      </c>
      <c r="H40" s="114" t="n">
        <v>25000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240</v>
      </c>
      <c r="B41" s="111" t="s">
        <v>185</v>
      </c>
      <c r="C41" s="113" t="n">
        <v>4.97</v>
      </c>
      <c r="D41" s="113" t="n">
        <v>5.01</v>
      </c>
      <c r="E41" s="113" t="n">
        <v>4.988</v>
      </c>
      <c r="F41" s="113" t="n">
        <v>5.01</v>
      </c>
      <c r="G41" s="113" t="s">
        <v>241</v>
      </c>
      <c r="H41" s="114" t="n">
        <v>70000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242</v>
      </c>
      <c r="B42" s="111" t="s">
        <v>185</v>
      </c>
      <c r="C42" s="113" t="n">
        <v>4.97</v>
      </c>
      <c r="D42" s="113" t="n">
        <v>4.99</v>
      </c>
      <c r="E42" s="113" t="n">
        <v>4.98</v>
      </c>
      <c r="F42" s="113" t="n">
        <v>4.97</v>
      </c>
      <c r="G42" s="113" t="s">
        <v>243</v>
      </c>
      <c r="H42" s="114" t="n">
        <v>10000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244</v>
      </c>
      <c r="B43" s="111" t="s">
        <v>185</v>
      </c>
      <c r="C43" s="113" t="n">
        <v>5.31</v>
      </c>
      <c r="D43" s="113" t="n">
        <v>5.31</v>
      </c>
      <c r="E43" s="113" t="n">
        <v>5.31</v>
      </c>
      <c r="F43" s="113" t="n">
        <v>5.31</v>
      </c>
      <c r="G43" s="113" t="s">
        <v>128</v>
      </c>
      <c r="H43" s="114" t="n">
        <v>5000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245</v>
      </c>
      <c r="B44" s="111" t="s">
        <v>185</v>
      </c>
      <c r="C44" s="113" t="n">
        <v>4.74</v>
      </c>
      <c r="D44" s="113" t="n">
        <v>4.77</v>
      </c>
      <c r="E44" s="113" t="n">
        <v>4.758</v>
      </c>
      <c r="F44" s="113" t="n">
        <v>4.76</v>
      </c>
      <c r="G44" s="113" t="s">
        <v>246</v>
      </c>
      <c r="H44" s="114" t="n">
        <v>42500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0" t="s">
        <v>46</v>
      </c>
      <c r="B45" s="110"/>
      <c r="C45" s="110"/>
      <c r="D45" s="110"/>
      <c r="E45" s="110"/>
      <c r="F45" s="110"/>
      <c r="G45" s="110"/>
      <c r="H45" s="110"/>
      <c r="I45" s="110"/>
      <c r="J45" s="117"/>
      <c r="K45" s="117"/>
      <c r="L45" s="117"/>
    </row>
    <row r="46" customFormat="false" ht="14.25" hidden="false" customHeight="true" outlineLevel="0" collapsed="false">
      <c r="A46" s="111" t="s">
        <v>247</v>
      </c>
      <c r="B46" s="111" t="s">
        <v>185</v>
      </c>
      <c r="C46" s="113" t="n">
        <v>0</v>
      </c>
      <c r="D46" s="113" t="n">
        <v>0</v>
      </c>
      <c r="E46" s="113" t="n">
        <v>0</v>
      </c>
      <c r="F46" s="113" t="n">
        <v>0</v>
      </c>
      <c r="G46" s="113" t="s">
        <v>248</v>
      </c>
      <c r="H46" s="114" t="n">
        <v>85000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1" t="s">
        <v>249</v>
      </c>
      <c r="B47" s="111" t="s">
        <v>185</v>
      </c>
      <c r="C47" s="113" t="n">
        <v>-0.003</v>
      </c>
      <c r="D47" s="113" t="n">
        <v>0</v>
      </c>
      <c r="E47" s="113" t="n">
        <v>-0.001</v>
      </c>
      <c r="F47" s="113" t="n">
        <v>-0.003</v>
      </c>
      <c r="G47" s="113" t="s">
        <v>250</v>
      </c>
      <c r="H47" s="114" t="n">
        <v>50000</v>
      </c>
      <c r="I47" s="111" t="s">
        <v>38</v>
      </c>
      <c r="J47" s="117"/>
      <c r="K47" s="117"/>
      <c r="L47" s="117"/>
    </row>
    <row r="48" customFormat="false" ht="14.25" hidden="false" customHeight="true" outlineLevel="0" collapsed="false">
      <c r="A48" s="111" t="s">
        <v>251</v>
      </c>
      <c r="B48" s="111" t="s">
        <v>185</v>
      </c>
      <c r="C48" s="113" t="n">
        <v>0</v>
      </c>
      <c r="D48" s="113" t="n">
        <v>0</v>
      </c>
      <c r="E48" s="113" t="n">
        <v>0</v>
      </c>
      <c r="F48" s="113" t="n">
        <v>0</v>
      </c>
      <c r="G48" s="113" t="s">
        <v>252</v>
      </c>
      <c r="H48" s="114" t="n">
        <v>25000</v>
      </c>
      <c r="I48" s="111" t="s">
        <v>38</v>
      </c>
      <c r="J48" s="117"/>
      <c r="K48" s="117"/>
      <c r="L48" s="117"/>
    </row>
    <row r="49" customFormat="false" ht="14.25" hidden="false" customHeight="true" outlineLevel="0" collapsed="false">
      <c r="A49" s="111" t="s">
        <v>253</v>
      </c>
      <c r="B49" s="111" t="s">
        <v>185</v>
      </c>
      <c r="C49" s="113" t="n">
        <v>0</v>
      </c>
      <c r="D49" s="113" t="n">
        <v>0</v>
      </c>
      <c r="E49" s="113" t="n">
        <v>0</v>
      </c>
      <c r="F49" s="113" t="n">
        <v>0</v>
      </c>
      <c r="G49" s="113" t="s">
        <v>254</v>
      </c>
      <c r="H49" s="114" t="n">
        <v>100000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255</v>
      </c>
      <c r="B50" s="111" t="s">
        <v>185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s">
        <v>256</v>
      </c>
      <c r="H50" s="114" t="n">
        <v>30000</v>
      </c>
      <c r="I50" s="111" t="s">
        <v>38</v>
      </c>
      <c r="J50" s="117"/>
      <c r="K50" s="117"/>
      <c r="L50" s="117"/>
    </row>
    <row r="51" customFormat="false" ht="10.5" hidden="false" customHeight="true" outlineLevel="0" collapsed="false">
      <c r="A51" s="111" t="s">
        <v>257</v>
      </c>
      <c r="B51" s="111" t="s">
        <v>185</v>
      </c>
      <c r="C51" s="113" t="n">
        <v>0</v>
      </c>
      <c r="D51" s="113" t="n">
        <v>0</v>
      </c>
      <c r="E51" s="113" t="n">
        <v>0</v>
      </c>
      <c r="F51" s="113" t="n">
        <v>0</v>
      </c>
      <c r="G51" s="113" t="s">
        <v>258</v>
      </c>
      <c r="H51" s="114" t="n">
        <v>25000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259</v>
      </c>
      <c r="B52" s="112" t="n">
        <v>37012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260</v>
      </c>
      <c r="H52" s="114" t="n">
        <v>310000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261</v>
      </c>
      <c r="B53" s="111" t="s">
        <v>185</v>
      </c>
      <c r="C53" s="113" t="n">
        <v>0.005</v>
      </c>
      <c r="D53" s="113" t="n">
        <v>0.005</v>
      </c>
      <c r="E53" s="113" t="n">
        <v>0.005</v>
      </c>
      <c r="F53" s="113" t="n">
        <v>0.005</v>
      </c>
      <c r="G53" s="113" t="s">
        <v>262</v>
      </c>
      <c r="H53" s="114" t="n">
        <v>10000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263</v>
      </c>
      <c r="B54" s="111" t="s">
        <v>185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s">
        <v>169</v>
      </c>
      <c r="H54" s="114" t="n">
        <v>30000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264</v>
      </c>
      <c r="B55" s="111" t="s">
        <v>185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265</v>
      </c>
      <c r="H55" s="114" t="n">
        <v>40000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266</v>
      </c>
      <c r="B56" s="111" t="s">
        <v>185</v>
      </c>
      <c r="C56" s="113" t="n">
        <v>0.005</v>
      </c>
      <c r="D56" s="113" t="n">
        <v>0.005</v>
      </c>
      <c r="E56" s="113" t="n">
        <v>0.005</v>
      </c>
      <c r="F56" s="113" t="n">
        <v>0.005</v>
      </c>
      <c r="G56" s="113" t="s">
        <v>267</v>
      </c>
      <c r="H56" s="114" t="n">
        <v>5000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268</v>
      </c>
      <c r="B57" s="111" t="s">
        <v>185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269</v>
      </c>
      <c r="H57" s="114" t="n">
        <v>15000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270</v>
      </c>
      <c r="B58" s="111" t="s">
        <v>185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271</v>
      </c>
      <c r="H58" s="114" t="n">
        <v>45000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272</v>
      </c>
      <c r="B59" s="111" t="s">
        <v>185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271</v>
      </c>
      <c r="H59" s="114" t="n">
        <v>30000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273</v>
      </c>
      <c r="B60" s="111" t="s">
        <v>185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274</v>
      </c>
      <c r="H60" s="114" t="n">
        <v>10000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275</v>
      </c>
      <c r="B61" s="111" t="s">
        <v>185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s">
        <v>276</v>
      </c>
      <c r="H61" s="114" t="n">
        <v>12500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277</v>
      </c>
      <c r="B62" s="111" t="s">
        <v>96</v>
      </c>
      <c r="C62" s="113" t="n">
        <v>0</v>
      </c>
      <c r="D62" s="113" t="n">
        <v>0</v>
      </c>
      <c r="E62" s="113" t="n">
        <v>0</v>
      </c>
      <c r="F62" s="113" t="n">
        <v>0</v>
      </c>
      <c r="G62" s="113" t="s">
        <v>278</v>
      </c>
      <c r="H62" s="114" t="n">
        <v>20000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279</v>
      </c>
      <c r="B63" s="111" t="s">
        <v>185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s">
        <v>280</v>
      </c>
      <c r="H63" s="114" t="n">
        <v>35000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0" t="s">
        <v>281</v>
      </c>
      <c r="B64" s="110"/>
      <c r="C64" s="110"/>
      <c r="D64" s="110"/>
      <c r="E64" s="110"/>
      <c r="F64" s="110"/>
      <c r="G64" s="110"/>
      <c r="H64" s="110"/>
      <c r="I64" s="110"/>
      <c r="J64" s="117"/>
      <c r="K64" s="117"/>
      <c r="L64" s="117"/>
    </row>
    <row r="65" customFormat="false" ht="14.25" hidden="false" customHeight="true" outlineLevel="0" collapsed="false">
      <c r="A65" s="111" t="s">
        <v>282</v>
      </c>
      <c r="B65" s="112" t="n">
        <v>37012</v>
      </c>
      <c r="C65" s="113" t="n">
        <v>0.008</v>
      </c>
      <c r="D65" s="113" t="n">
        <v>0.008</v>
      </c>
      <c r="E65" s="113" t="n">
        <v>0.008</v>
      </c>
      <c r="F65" s="113" t="n">
        <v>0.008</v>
      </c>
      <c r="G65" s="113" t="s">
        <v>283</v>
      </c>
      <c r="H65" s="114" t="n">
        <v>1550000</v>
      </c>
      <c r="I65" s="111" t="s">
        <v>38</v>
      </c>
    </row>
    <row r="66" customFormat="false" ht="14.25" hidden="false" customHeight="true" outlineLevel="0" collapsed="false">
      <c r="A66" s="111" t="s">
        <v>284</v>
      </c>
      <c r="B66" s="112" t="n">
        <v>37012</v>
      </c>
      <c r="C66" s="113" t="n">
        <v>0.005</v>
      </c>
      <c r="D66" s="113" t="n">
        <v>0.005</v>
      </c>
      <c r="E66" s="113" t="n">
        <v>0.005</v>
      </c>
      <c r="F66" s="113" t="n">
        <v>0.005</v>
      </c>
      <c r="G66" s="113" t="s">
        <v>285</v>
      </c>
      <c r="H66" s="114" t="n">
        <v>155000</v>
      </c>
      <c r="I66" s="111" t="s">
        <v>38</v>
      </c>
    </row>
    <row r="67" customFormat="false" ht="14.25" hidden="false" customHeight="true" outlineLevel="0" collapsed="false">
      <c r="A67" s="111" t="s">
        <v>286</v>
      </c>
      <c r="B67" s="112" t="n">
        <v>37012</v>
      </c>
      <c r="C67" s="113" t="n">
        <v>-0.005</v>
      </c>
      <c r="D67" s="113" t="n">
        <v>-0.005</v>
      </c>
      <c r="E67" s="113" t="n">
        <v>-0.005</v>
      </c>
      <c r="F67" s="113" t="n">
        <v>-0.005</v>
      </c>
      <c r="G67" s="113" t="s">
        <v>287</v>
      </c>
      <c r="H67" s="114" t="n">
        <v>930000</v>
      </c>
      <c r="I67" s="111" t="s">
        <v>38</v>
      </c>
    </row>
    <row r="68" customFormat="false" ht="14.25" hidden="false" customHeight="true" outlineLevel="0" collapsed="false">
      <c r="A68" s="111" t="s">
        <v>288</v>
      </c>
      <c r="B68" s="112" t="n">
        <v>37012</v>
      </c>
      <c r="C68" s="113" t="n">
        <v>-0.005</v>
      </c>
      <c r="D68" s="113" t="n">
        <v>-0.005</v>
      </c>
      <c r="E68" s="113" t="n">
        <v>-0.005</v>
      </c>
      <c r="F68" s="113" t="n">
        <v>-0.005</v>
      </c>
      <c r="G68" s="113" t="s">
        <v>289</v>
      </c>
      <c r="H68" s="114" t="n">
        <v>620000</v>
      </c>
      <c r="I68" s="111" t="s">
        <v>38</v>
      </c>
    </row>
    <row r="69" customFormat="false" ht="14.25" hidden="false" customHeight="true" outlineLevel="0" collapsed="false">
      <c r="A69" s="111" t="s">
        <v>290</v>
      </c>
      <c r="B69" s="112" t="n">
        <v>37012</v>
      </c>
      <c r="C69" s="113" t="n">
        <v>-0.013</v>
      </c>
      <c r="D69" s="113" t="n">
        <v>-0.013</v>
      </c>
      <c r="E69" s="113" t="n">
        <v>-0.013</v>
      </c>
      <c r="F69" s="113" t="n">
        <v>-0.013</v>
      </c>
      <c r="G69" s="113" t="s">
        <v>291</v>
      </c>
      <c r="H69" s="114" t="n">
        <v>310000</v>
      </c>
      <c r="I69" s="111" t="s">
        <v>38</v>
      </c>
    </row>
    <row r="70" customFormat="false" ht="14.25" hidden="false" customHeight="true" outlineLevel="0" collapsed="false">
      <c r="A70" s="111" t="s">
        <v>292</v>
      </c>
      <c r="B70" s="112" t="n">
        <v>37012</v>
      </c>
      <c r="C70" s="113" t="n">
        <v>-0.005</v>
      </c>
      <c r="D70" s="113" t="n">
        <v>-0.005</v>
      </c>
      <c r="E70" s="113" t="n">
        <v>-0.005</v>
      </c>
      <c r="F70" s="113" t="n">
        <v>-0.005</v>
      </c>
      <c r="G70" s="113" t="s">
        <v>293</v>
      </c>
      <c r="H70" s="114" t="n">
        <v>310000</v>
      </c>
      <c r="I70" s="111" t="s">
        <v>38</v>
      </c>
    </row>
    <row r="71" customFormat="false" ht="14.25" hidden="false" customHeight="true" outlineLevel="0" collapsed="false">
      <c r="A71" s="111" t="s">
        <v>294</v>
      </c>
      <c r="B71" s="112" t="n">
        <v>37012</v>
      </c>
      <c r="C71" s="113" t="n">
        <v>0</v>
      </c>
      <c r="D71" s="113" t="n">
        <v>0</v>
      </c>
      <c r="E71" s="113" t="n">
        <v>0</v>
      </c>
      <c r="F71" s="113" t="n">
        <v>0</v>
      </c>
      <c r="G71" s="113" t="s">
        <v>295</v>
      </c>
      <c r="H71" s="114" t="n">
        <v>310000</v>
      </c>
      <c r="I71" s="111" t="s">
        <v>38</v>
      </c>
    </row>
    <row r="72" customFormat="false" ht="14.25" hidden="false" customHeight="true" outlineLevel="0" collapsed="false">
      <c r="A72" s="111" t="s">
        <v>296</v>
      </c>
      <c r="B72" s="112" t="n">
        <v>37012</v>
      </c>
      <c r="C72" s="113" t="n">
        <v>0</v>
      </c>
      <c r="D72" s="113" t="n">
        <v>0</v>
      </c>
      <c r="E72" s="113" t="n">
        <v>0</v>
      </c>
      <c r="F72" s="113" t="n">
        <v>0</v>
      </c>
      <c r="G72" s="113" t="s">
        <v>297</v>
      </c>
      <c r="H72" s="114" t="n">
        <v>155000</v>
      </c>
      <c r="I72" s="111" t="s">
        <v>38</v>
      </c>
    </row>
    <row r="73" customFormat="false" ht="14.25" hidden="false" customHeight="true" outlineLevel="0" collapsed="false">
      <c r="A73" s="111"/>
      <c r="B73" s="112"/>
      <c r="C73" s="113"/>
      <c r="D73" s="113"/>
      <c r="E73" s="113"/>
      <c r="F73" s="113"/>
      <c r="G73" s="113"/>
      <c r="H73" s="114"/>
      <c r="I73" s="111"/>
    </row>
    <row r="74" customFormat="false" ht="14.25" hidden="false" customHeight="true" outlineLevel="0" collapsed="false">
      <c r="A74" s="111"/>
      <c r="B74" s="112"/>
      <c r="C74" s="113"/>
      <c r="D74" s="113"/>
      <c r="E74" s="113"/>
      <c r="F74" s="113"/>
      <c r="G74" s="113"/>
      <c r="H74" s="114"/>
      <c r="I74" s="111"/>
      <c r="J74" s="117"/>
      <c r="K74" s="117"/>
      <c r="L74" s="117"/>
    </row>
    <row r="75" customFormat="false" ht="14.25" hidden="false" customHeight="true" outlineLevel="0" collapsed="false">
      <c r="A75" s="111"/>
      <c r="B75" s="112"/>
      <c r="C75" s="113"/>
      <c r="D75" s="113"/>
      <c r="E75" s="113"/>
      <c r="F75" s="113"/>
      <c r="G75" s="113"/>
      <c r="H75" s="114"/>
      <c r="I75" s="111"/>
    </row>
    <row r="76" customFormat="false" ht="14.25" hidden="false" customHeight="false" outlineLevel="0" collapsed="false">
      <c r="A76" s="111"/>
      <c r="B76" s="112"/>
      <c r="C76" s="113"/>
      <c r="D76" s="113"/>
      <c r="E76" s="113"/>
      <c r="F76" s="113"/>
      <c r="G76" s="113"/>
      <c r="H76" s="114"/>
      <c r="I76" s="111"/>
    </row>
    <row r="77" customFormat="false" ht="14.25" hidden="false" customHeight="tru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</row>
    <row r="78" customFormat="false" ht="14.25" hidden="false" customHeight="true" outlineLevel="0" collapsed="false">
      <c r="A78" s="111"/>
      <c r="B78" s="112"/>
      <c r="C78" s="113"/>
      <c r="D78" s="113"/>
      <c r="E78" s="113"/>
      <c r="F78" s="113"/>
      <c r="G78" s="113"/>
      <c r="H78" s="114"/>
      <c r="I78" s="111"/>
    </row>
    <row r="79" customFormat="false" ht="14.25" hidden="false" customHeight="true" outlineLevel="0" collapsed="false">
      <c r="A79" s="111"/>
      <c r="B79" s="112"/>
      <c r="C79" s="113"/>
      <c r="D79" s="113"/>
      <c r="E79" s="113"/>
      <c r="F79" s="113"/>
      <c r="G79" s="113"/>
      <c r="H79" s="114"/>
      <c r="I79" s="111"/>
    </row>
    <row r="80" customFormat="false" ht="14.25" hidden="false" customHeight="true" outlineLevel="0" collapsed="false">
      <c r="A80" s="111"/>
      <c r="B80" s="112"/>
      <c r="C80" s="113"/>
      <c r="D80" s="113"/>
      <c r="E80" s="113"/>
      <c r="F80" s="113"/>
      <c r="G80" s="113"/>
      <c r="H80" s="114"/>
      <c r="I80" s="111"/>
    </row>
    <row r="81" customFormat="false" ht="14.25" hidden="false" customHeight="false" outlineLevel="0" collapsed="false">
      <c r="A81" s="111"/>
      <c r="B81" s="112"/>
      <c r="C81" s="113"/>
      <c r="D81" s="113"/>
      <c r="E81" s="113"/>
      <c r="F81" s="113"/>
      <c r="G81" s="113"/>
      <c r="H81" s="114"/>
      <c r="I81" s="111"/>
    </row>
    <row r="82" customFormat="false" ht="14.25" hidden="false" customHeight="false" outlineLevel="0" collapsed="false">
      <c r="A82" s="111"/>
      <c r="B82" s="112"/>
      <c r="C82" s="113"/>
      <c r="D82" s="113"/>
      <c r="E82" s="113"/>
      <c r="F82" s="113"/>
      <c r="G82" s="113"/>
      <c r="H82" s="114"/>
      <c r="I82" s="111"/>
    </row>
    <row r="83" customFormat="false" ht="14.25" hidden="false" customHeight="false" outlineLevel="0" collapsed="false">
      <c r="A83" s="111"/>
      <c r="B83" s="111"/>
      <c r="C83" s="113"/>
      <c r="D83" s="113"/>
      <c r="E83" s="113"/>
      <c r="F83" s="113"/>
      <c r="G83" s="113"/>
      <c r="H83" s="114"/>
      <c r="I83" s="111"/>
    </row>
    <row r="84" customFormat="false" ht="14.25" hidden="false" customHeight="false" outlineLevel="0" collapsed="false">
      <c r="A84" s="111"/>
      <c r="B84" s="112"/>
      <c r="C84" s="113"/>
      <c r="D84" s="113"/>
      <c r="E84" s="113"/>
      <c r="F84" s="113"/>
      <c r="G84" s="113"/>
      <c r="H84" s="114"/>
      <c r="I84" s="111"/>
    </row>
    <row r="85" customFormat="false" ht="14.25" hidden="false" customHeight="false" outlineLevel="0" collapsed="false">
      <c r="A85" s="111"/>
      <c r="B85" s="111"/>
      <c r="C85" s="113"/>
      <c r="D85" s="113"/>
      <c r="E85" s="113"/>
      <c r="F85" s="113"/>
      <c r="G85" s="113"/>
      <c r="H85" s="114"/>
      <c r="I85" s="111"/>
    </row>
    <row r="86" customFormat="false" ht="14.25" hidden="false" customHeight="false" outlineLevel="0" collapsed="false">
      <c r="A86" s="111"/>
      <c r="B86" s="112"/>
      <c r="C86" s="113"/>
      <c r="D86" s="113"/>
      <c r="E86" s="113"/>
      <c r="F86" s="113"/>
      <c r="G86" s="113"/>
      <c r="H86" s="114"/>
      <c r="I86" s="111"/>
    </row>
    <row r="87" customFormat="false" ht="14.25" hidden="false" customHeight="false" outlineLevel="0" collapsed="false">
      <c r="A87" s="111"/>
      <c r="B87" s="112"/>
      <c r="C87" s="113"/>
      <c r="D87" s="113"/>
      <c r="E87" s="113"/>
      <c r="F87" s="113"/>
      <c r="G87" s="113"/>
      <c r="H87" s="114"/>
      <c r="I87" s="111"/>
    </row>
    <row r="88" customFormat="false" ht="14.25" hidden="false" customHeight="false" outlineLevel="0" collapsed="false">
      <c r="A88" s="111"/>
      <c r="B88" s="112"/>
      <c r="C88" s="113"/>
      <c r="D88" s="113"/>
      <c r="E88" s="113"/>
      <c r="F88" s="113"/>
      <c r="G88" s="113"/>
      <c r="H88" s="114"/>
      <c r="I88" s="111"/>
    </row>
    <row r="89" customFormat="false" ht="14.2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</row>
    <row r="90" customFormat="false" ht="14.25" hidden="false" customHeight="false" outlineLevel="0" collapsed="false">
      <c r="A90" s="111"/>
      <c r="B90" s="112"/>
      <c r="C90" s="113"/>
      <c r="D90" s="113"/>
      <c r="E90" s="113"/>
      <c r="F90" s="113"/>
      <c r="G90" s="113"/>
      <c r="H90" s="114"/>
      <c r="I90" s="111"/>
    </row>
    <row r="91" customFormat="false" ht="13.5" hidden="false" customHeight="false" outlineLevel="0" collapsed="false"/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5:I45"/>
    <mergeCell ref="A64:I64"/>
    <mergeCell ref="A77:I77"/>
    <mergeCell ref="A89:I8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71</v>
      </c>
      <c r="F1" s="118"/>
      <c r="G1" s="56" t="s">
        <v>298</v>
      </c>
      <c r="H1" s="102" t="n">
        <f aca="false">SUM(H11:H995)</f>
        <v>91282500</v>
      </c>
    </row>
    <row r="2" customFormat="false" ht="15.75" hidden="false" customHeight="false" outlineLevel="0" collapsed="false">
      <c r="A2" s="47" t="s">
        <v>299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37007</v>
      </c>
      <c r="F3" s="119"/>
      <c r="G3" s="116"/>
      <c r="H3" s="104"/>
    </row>
    <row r="5" customFormat="false" ht="9.75" hidden="false" customHeight="true" outlineLevel="0" collapsed="false">
      <c r="A5" s="105" t="s">
        <v>300</v>
      </c>
      <c r="J5" s="117"/>
      <c r="K5" s="117"/>
    </row>
    <row r="6" customFormat="false" ht="9.75" hidden="false" customHeight="true" outlineLevel="0" collapsed="false">
      <c r="A6" s="105" t="s">
        <v>74</v>
      </c>
      <c r="J6" s="117"/>
      <c r="K6" s="117"/>
    </row>
    <row r="7" customFormat="false" ht="9.75" hidden="false" customHeight="true" outlineLevel="0" collapsed="false">
      <c r="A7" s="105" t="s">
        <v>75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76</v>
      </c>
      <c r="B9" s="106" t="s">
        <v>77</v>
      </c>
      <c r="C9" s="107" t="s">
        <v>78</v>
      </c>
      <c r="D9" s="107" t="s">
        <v>79</v>
      </c>
      <c r="E9" s="108" t="s">
        <v>80</v>
      </c>
      <c r="F9" s="107" t="s">
        <v>81</v>
      </c>
      <c r="G9" s="107" t="s">
        <v>82</v>
      </c>
      <c r="H9" s="107" t="s">
        <v>3</v>
      </c>
      <c r="I9" s="106" t="s">
        <v>83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84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301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302</v>
      </c>
      <c r="B12" s="111" t="s">
        <v>303</v>
      </c>
      <c r="C12" s="113" t="n">
        <v>-0.205</v>
      </c>
      <c r="D12" s="113" t="n">
        <v>-0.2</v>
      </c>
      <c r="E12" s="113" t="n">
        <v>-0.201</v>
      </c>
      <c r="F12" s="113" t="n">
        <v>-0.2</v>
      </c>
      <c r="G12" s="113" t="s">
        <v>304</v>
      </c>
      <c r="H12" s="114" t="n">
        <v>4530000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0" t="s">
        <v>305</v>
      </c>
      <c r="B13" s="110"/>
      <c r="C13" s="110"/>
      <c r="D13" s="110"/>
      <c r="E13" s="110"/>
      <c r="F13" s="110"/>
      <c r="G13" s="110"/>
      <c r="H13" s="110"/>
      <c r="I13" s="110"/>
      <c r="J13" s="117"/>
      <c r="K13" s="117"/>
    </row>
    <row r="14" customFormat="false" ht="14.25" hidden="false" customHeight="true" outlineLevel="0" collapsed="false">
      <c r="A14" s="111" t="s">
        <v>306</v>
      </c>
      <c r="B14" s="112" t="n">
        <v>37012</v>
      </c>
      <c r="C14" s="113" t="n">
        <v>0.255</v>
      </c>
      <c r="D14" s="113" t="n">
        <v>0.255</v>
      </c>
      <c r="E14" s="113" t="n">
        <v>0.255</v>
      </c>
      <c r="F14" s="113" t="n">
        <v>0.255</v>
      </c>
      <c r="G14" s="113" t="s">
        <v>307</v>
      </c>
      <c r="H14" s="114" t="n">
        <v>310000</v>
      </c>
      <c r="I14" s="111" t="s">
        <v>38</v>
      </c>
      <c r="J14" s="117"/>
      <c r="K14" s="117"/>
    </row>
    <row r="15" customFormat="false" ht="14.25" hidden="false" customHeight="true" outlineLevel="0" collapsed="false">
      <c r="A15" s="110" t="s">
        <v>43</v>
      </c>
      <c r="B15" s="110"/>
      <c r="C15" s="110"/>
      <c r="D15" s="110"/>
      <c r="E15" s="110"/>
      <c r="F15" s="110"/>
      <c r="G15" s="110"/>
      <c r="H15" s="110"/>
      <c r="I15" s="110"/>
      <c r="J15" s="117"/>
      <c r="K15" s="117"/>
    </row>
    <row r="16" customFormat="false" ht="14.25" hidden="false" customHeight="true" outlineLevel="0" collapsed="false">
      <c r="A16" s="111" t="s">
        <v>308</v>
      </c>
      <c r="B16" s="112" t="n">
        <v>37012</v>
      </c>
      <c r="C16" s="113" t="n">
        <v>-0.083</v>
      </c>
      <c r="D16" s="113" t="n">
        <v>-0.078</v>
      </c>
      <c r="E16" s="113" t="n">
        <v>-0.08</v>
      </c>
      <c r="F16" s="113" t="n">
        <v>-0.08</v>
      </c>
      <c r="G16" s="113" t="s">
        <v>283</v>
      </c>
      <c r="H16" s="114" t="n">
        <v>1085000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309</v>
      </c>
      <c r="B17" s="112" t="n">
        <v>37043</v>
      </c>
      <c r="C17" s="113" t="n">
        <v>-1.025</v>
      </c>
      <c r="D17" s="113" t="n">
        <v>-1.025</v>
      </c>
      <c r="E17" s="113" t="n">
        <v>-1.025</v>
      </c>
      <c r="F17" s="113" t="n">
        <v>-1.025</v>
      </c>
      <c r="G17" s="113" t="s">
        <v>310</v>
      </c>
      <c r="H17" s="114" t="n">
        <v>150000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311</v>
      </c>
      <c r="B18" s="112" t="n">
        <v>37012</v>
      </c>
      <c r="C18" s="113" t="n">
        <v>0.253</v>
      </c>
      <c r="D18" s="113" t="n">
        <v>0.253</v>
      </c>
      <c r="E18" s="113" t="n">
        <v>0.253</v>
      </c>
      <c r="F18" s="113" t="n">
        <v>0.253</v>
      </c>
      <c r="G18" s="113" t="s">
        <v>312</v>
      </c>
      <c r="H18" s="114" t="n">
        <v>155000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313</v>
      </c>
      <c r="B19" s="111" t="s">
        <v>314</v>
      </c>
      <c r="C19" s="113" t="n">
        <v>0.248</v>
      </c>
      <c r="D19" s="113" t="n">
        <v>0.248</v>
      </c>
      <c r="E19" s="113" t="n">
        <v>0.248</v>
      </c>
      <c r="F19" s="113" t="n">
        <v>0.248</v>
      </c>
      <c r="G19" s="113" t="s">
        <v>315</v>
      </c>
      <c r="H19" s="114" t="n">
        <v>920000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316</v>
      </c>
      <c r="B20" s="112" t="n">
        <v>37012</v>
      </c>
      <c r="C20" s="113" t="n">
        <v>0.315</v>
      </c>
      <c r="D20" s="113" t="n">
        <v>0.323</v>
      </c>
      <c r="E20" s="113" t="n">
        <v>0.319</v>
      </c>
      <c r="F20" s="113" t="n">
        <v>0.315</v>
      </c>
      <c r="G20" s="113" t="s">
        <v>317</v>
      </c>
      <c r="H20" s="114" t="n">
        <v>310000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318</v>
      </c>
      <c r="B21" s="112" t="n">
        <v>37012</v>
      </c>
      <c r="C21" s="113" t="n">
        <v>0</v>
      </c>
      <c r="D21" s="113" t="n">
        <v>0.008</v>
      </c>
      <c r="E21" s="113" t="n">
        <v>0.002</v>
      </c>
      <c r="F21" s="113" t="n">
        <v>0.008</v>
      </c>
      <c r="G21" s="113" t="s">
        <v>283</v>
      </c>
      <c r="H21" s="114" t="n">
        <v>4650000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319</v>
      </c>
      <c r="B22" s="112" t="n">
        <v>37012</v>
      </c>
      <c r="C22" s="113" t="n">
        <v>0.01</v>
      </c>
      <c r="D22" s="113" t="n">
        <v>0.013</v>
      </c>
      <c r="E22" s="113" t="n">
        <v>0.011</v>
      </c>
      <c r="F22" s="113" t="n">
        <v>0.013</v>
      </c>
      <c r="G22" s="113" t="s">
        <v>320</v>
      </c>
      <c r="H22" s="114" t="n">
        <v>775000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321</v>
      </c>
      <c r="B23" s="111" t="s">
        <v>303</v>
      </c>
      <c r="C23" s="113" t="n">
        <v>-0.023</v>
      </c>
      <c r="D23" s="113" t="n">
        <v>-0.023</v>
      </c>
      <c r="E23" s="113" t="n">
        <v>-0.023</v>
      </c>
      <c r="F23" s="113" t="n">
        <v>-0.023</v>
      </c>
      <c r="G23" s="113" t="s">
        <v>241</v>
      </c>
      <c r="H23" s="114" t="n">
        <v>1510000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322</v>
      </c>
      <c r="B24" s="112" t="n">
        <v>37012</v>
      </c>
      <c r="C24" s="113" t="n">
        <v>-0.063</v>
      </c>
      <c r="D24" s="113" t="n">
        <v>-0.06</v>
      </c>
      <c r="E24" s="113" t="n">
        <v>-0.062</v>
      </c>
      <c r="F24" s="113" t="n">
        <v>-0.06</v>
      </c>
      <c r="G24" s="113" t="s">
        <v>323</v>
      </c>
      <c r="H24" s="114" t="n">
        <v>1860000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324</v>
      </c>
      <c r="B25" s="111" t="s">
        <v>325</v>
      </c>
      <c r="C25" s="113" t="n">
        <v>-0.02</v>
      </c>
      <c r="D25" s="113" t="n">
        <v>-0.02</v>
      </c>
      <c r="E25" s="113" t="n">
        <v>-0.02</v>
      </c>
      <c r="F25" s="113" t="n">
        <v>-0.02</v>
      </c>
      <c r="G25" s="113" t="s">
        <v>326</v>
      </c>
      <c r="H25" s="114" t="n">
        <v>765000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327</v>
      </c>
      <c r="B26" s="112" t="n">
        <v>37012</v>
      </c>
      <c r="C26" s="113" t="n">
        <v>-0.93</v>
      </c>
      <c r="D26" s="113" t="n">
        <v>-0.925</v>
      </c>
      <c r="E26" s="113" t="n">
        <v>-0.928</v>
      </c>
      <c r="F26" s="113" t="n">
        <v>-0.925</v>
      </c>
      <c r="G26" s="113" t="s">
        <v>190</v>
      </c>
      <c r="H26" s="114" t="n">
        <v>310000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328</v>
      </c>
      <c r="B27" s="112" t="n">
        <v>37012</v>
      </c>
      <c r="C27" s="113" t="n">
        <v>-0.093</v>
      </c>
      <c r="D27" s="113" t="n">
        <v>-0.085</v>
      </c>
      <c r="E27" s="113" t="n">
        <v>-0.09</v>
      </c>
      <c r="F27" s="113" t="n">
        <v>-0.093</v>
      </c>
      <c r="G27" s="113" t="s">
        <v>329</v>
      </c>
      <c r="H27" s="114" t="n">
        <v>775000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330</v>
      </c>
      <c r="B28" s="111" t="s">
        <v>314</v>
      </c>
      <c r="C28" s="113" t="n">
        <v>-0.083</v>
      </c>
      <c r="D28" s="113" t="n">
        <v>-0.083</v>
      </c>
      <c r="E28" s="113" t="n">
        <v>-0.083</v>
      </c>
      <c r="F28" s="113" t="n">
        <v>-0.083</v>
      </c>
      <c r="G28" s="113" t="s">
        <v>331</v>
      </c>
      <c r="H28" s="114" t="n">
        <v>1840000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332</v>
      </c>
      <c r="B29" s="112" t="n">
        <v>37012</v>
      </c>
      <c r="C29" s="113" t="n">
        <v>0</v>
      </c>
      <c r="D29" s="113" t="n">
        <v>0.02</v>
      </c>
      <c r="E29" s="113" t="n">
        <v>0.011</v>
      </c>
      <c r="F29" s="113" t="n">
        <v>0.02</v>
      </c>
      <c r="G29" s="113" t="s">
        <v>333</v>
      </c>
      <c r="H29" s="114" t="n">
        <v>1240000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334</v>
      </c>
      <c r="B30" s="112" t="n">
        <v>37043</v>
      </c>
      <c r="C30" s="113" t="n">
        <v>0.045</v>
      </c>
      <c r="D30" s="113" t="n">
        <v>0.045</v>
      </c>
      <c r="E30" s="113" t="n">
        <v>0.045</v>
      </c>
      <c r="F30" s="113" t="n">
        <v>0.045</v>
      </c>
      <c r="G30" s="113" t="s">
        <v>197</v>
      </c>
      <c r="H30" s="114" t="n">
        <v>300000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335</v>
      </c>
      <c r="B31" s="112" t="n">
        <v>37012</v>
      </c>
      <c r="C31" s="113" t="n">
        <v>-0.09</v>
      </c>
      <c r="D31" s="113" t="n">
        <v>-0.09</v>
      </c>
      <c r="E31" s="113" t="n">
        <v>-0.09</v>
      </c>
      <c r="F31" s="113" t="n">
        <v>-0.09</v>
      </c>
      <c r="G31" s="113" t="s">
        <v>336</v>
      </c>
      <c r="H31" s="114" t="n">
        <v>310000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1" t="s">
        <v>337</v>
      </c>
      <c r="B32" s="112" t="n">
        <v>37012</v>
      </c>
      <c r="C32" s="113" t="n">
        <v>-0.075</v>
      </c>
      <c r="D32" s="113" t="n">
        <v>-0.075</v>
      </c>
      <c r="E32" s="113" t="n">
        <v>-0.075</v>
      </c>
      <c r="F32" s="113" t="n">
        <v>-0.075</v>
      </c>
      <c r="G32" s="113" t="s">
        <v>338</v>
      </c>
      <c r="H32" s="114" t="n">
        <v>310000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339</v>
      </c>
      <c r="B33" s="111" t="s">
        <v>303</v>
      </c>
      <c r="C33" s="113" t="n">
        <v>1.05</v>
      </c>
      <c r="D33" s="113" t="n">
        <v>1.065</v>
      </c>
      <c r="E33" s="113" t="n">
        <v>1.06</v>
      </c>
      <c r="F33" s="113" t="n">
        <v>1.055</v>
      </c>
      <c r="G33" s="113" t="s">
        <v>340</v>
      </c>
      <c r="H33" s="114" t="n">
        <v>9815000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341</v>
      </c>
      <c r="B34" s="112" t="n">
        <v>37012</v>
      </c>
      <c r="C34" s="113" t="n">
        <v>0.015</v>
      </c>
      <c r="D34" s="113" t="n">
        <v>0.02</v>
      </c>
      <c r="E34" s="113" t="n">
        <v>0.018</v>
      </c>
      <c r="F34" s="113" t="n">
        <v>0.015</v>
      </c>
      <c r="G34" s="113" t="s">
        <v>342</v>
      </c>
      <c r="H34" s="114" t="n">
        <v>620000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343</v>
      </c>
      <c r="B35" s="112" t="n">
        <v>37043</v>
      </c>
      <c r="C35" s="113" t="n">
        <v>0.44</v>
      </c>
      <c r="D35" s="113" t="n">
        <v>0.44</v>
      </c>
      <c r="E35" s="113" t="n">
        <v>0.44</v>
      </c>
      <c r="F35" s="113" t="n">
        <v>0.44</v>
      </c>
      <c r="G35" s="113" t="s">
        <v>149</v>
      </c>
      <c r="H35" s="114" t="n">
        <v>150000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1" t="s">
        <v>344</v>
      </c>
      <c r="B36" s="111" t="s">
        <v>303</v>
      </c>
      <c r="C36" s="113" t="n">
        <v>1.59</v>
      </c>
      <c r="D36" s="113" t="n">
        <v>1.62</v>
      </c>
      <c r="E36" s="113" t="n">
        <v>1.598</v>
      </c>
      <c r="F36" s="113" t="n">
        <v>1.59</v>
      </c>
      <c r="G36" s="113" t="s">
        <v>345</v>
      </c>
      <c r="H36" s="114" t="n">
        <v>4907500</v>
      </c>
      <c r="I36" s="111" t="s">
        <v>38</v>
      </c>
      <c r="J36" s="117"/>
      <c r="K36" s="117"/>
    </row>
    <row r="37" customFormat="false" ht="10.5" hidden="false" customHeight="true" outlineLevel="0" collapsed="false">
      <c r="A37" s="111" t="s">
        <v>346</v>
      </c>
      <c r="B37" s="112" t="n">
        <v>37012</v>
      </c>
      <c r="C37" s="113" t="n">
        <v>-0.14</v>
      </c>
      <c r="D37" s="113" t="n">
        <v>-0.135</v>
      </c>
      <c r="E37" s="113" t="n">
        <v>-0.137</v>
      </c>
      <c r="F37" s="113" t="n">
        <v>-0.14</v>
      </c>
      <c r="G37" s="113" t="s">
        <v>342</v>
      </c>
      <c r="H37" s="114" t="n">
        <v>930000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1" t="s">
        <v>347</v>
      </c>
      <c r="B38" s="112" t="n">
        <v>37012</v>
      </c>
      <c r="C38" s="113" t="n">
        <v>-0.02</v>
      </c>
      <c r="D38" s="113" t="n">
        <v>-0.02</v>
      </c>
      <c r="E38" s="113" t="n">
        <v>-0.02</v>
      </c>
      <c r="F38" s="113" t="n">
        <v>-0.02</v>
      </c>
      <c r="G38" s="113" t="s">
        <v>348</v>
      </c>
      <c r="H38" s="114" t="n">
        <v>310000</v>
      </c>
      <c r="I38" s="111" t="s">
        <v>38</v>
      </c>
      <c r="J38" s="117"/>
      <c r="K38" s="117"/>
    </row>
    <row r="39" customFormat="false" ht="14.25" hidden="false" customHeight="true" outlineLevel="0" collapsed="false">
      <c r="A39" s="110" t="s">
        <v>349</v>
      </c>
      <c r="B39" s="110"/>
      <c r="C39" s="110"/>
      <c r="D39" s="110"/>
      <c r="E39" s="110"/>
      <c r="F39" s="110"/>
      <c r="G39" s="110"/>
      <c r="H39" s="110"/>
      <c r="I39" s="110"/>
      <c r="J39" s="117"/>
      <c r="K39" s="117"/>
    </row>
    <row r="40" customFormat="false" ht="14.25" hidden="false" customHeight="true" outlineLevel="0" collapsed="false">
      <c r="A40" s="111" t="s">
        <v>350</v>
      </c>
      <c r="B40" s="112" t="n">
        <v>37012</v>
      </c>
      <c r="C40" s="113" t="n">
        <v>0.115</v>
      </c>
      <c r="D40" s="113" t="n">
        <v>0.128</v>
      </c>
      <c r="E40" s="113" t="n">
        <v>0.121</v>
      </c>
      <c r="F40" s="113" t="n">
        <v>0.128</v>
      </c>
      <c r="G40" s="113" t="s">
        <v>351</v>
      </c>
      <c r="H40" s="114" t="n">
        <v>620000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1" t="s">
        <v>352</v>
      </c>
      <c r="B41" s="111" t="s">
        <v>325</v>
      </c>
      <c r="C41" s="113" t="n">
        <v>0.118</v>
      </c>
      <c r="D41" s="113" t="n">
        <v>0.118</v>
      </c>
      <c r="E41" s="113" t="n">
        <v>0.118</v>
      </c>
      <c r="F41" s="113" t="n">
        <v>0.118</v>
      </c>
      <c r="G41" s="113" t="s">
        <v>188</v>
      </c>
      <c r="H41" s="114" t="n">
        <v>765000</v>
      </c>
      <c r="I41" s="111" t="s">
        <v>38</v>
      </c>
      <c r="J41" s="117"/>
      <c r="K41" s="117"/>
    </row>
    <row r="42" customFormat="false" ht="14.25" hidden="false" customHeight="true" outlineLevel="0" collapsed="false">
      <c r="A42" s="111" t="s">
        <v>353</v>
      </c>
      <c r="B42" s="111" t="s">
        <v>314</v>
      </c>
      <c r="C42" s="113" t="n">
        <v>0.12</v>
      </c>
      <c r="D42" s="113" t="n">
        <v>0.123</v>
      </c>
      <c r="E42" s="113" t="n">
        <v>0.121</v>
      </c>
      <c r="F42" s="113" t="n">
        <v>0.12</v>
      </c>
      <c r="G42" s="113" t="s">
        <v>285</v>
      </c>
      <c r="H42" s="114" t="n">
        <v>3680000</v>
      </c>
      <c r="I42" s="111" t="s">
        <v>38</v>
      </c>
      <c r="J42" s="117"/>
      <c r="K42" s="117"/>
    </row>
    <row r="43" customFormat="false" ht="22.5" hidden="false" customHeight="false" outlineLevel="0" collapsed="false">
      <c r="A43" s="111" t="s">
        <v>354</v>
      </c>
      <c r="B43" s="111" t="s">
        <v>303</v>
      </c>
      <c r="C43" s="113" t="n">
        <v>0.235</v>
      </c>
      <c r="D43" s="113" t="n">
        <v>0.243</v>
      </c>
      <c r="E43" s="113" t="n">
        <v>0.238</v>
      </c>
      <c r="F43" s="113" t="n">
        <v>0.243</v>
      </c>
      <c r="G43" s="113" t="s">
        <v>355</v>
      </c>
      <c r="H43" s="114" t="n">
        <v>2265000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1" t="s">
        <v>356</v>
      </c>
      <c r="B44" s="111" t="s">
        <v>357</v>
      </c>
      <c r="C44" s="113" t="n">
        <v>8.2</v>
      </c>
      <c r="D44" s="113" t="n">
        <v>8.8</v>
      </c>
      <c r="E44" s="113" t="n">
        <v>8.605</v>
      </c>
      <c r="F44" s="113" t="n">
        <v>8.8</v>
      </c>
      <c r="G44" s="113" t="s">
        <v>358</v>
      </c>
      <c r="H44" s="114" t="n">
        <v>2530000</v>
      </c>
      <c r="I44" s="111" t="s">
        <v>38</v>
      </c>
      <c r="J44" s="117"/>
      <c r="K44" s="117"/>
    </row>
    <row r="45" customFormat="false" ht="14.25" hidden="false" customHeight="true" outlineLevel="0" collapsed="false">
      <c r="A45" s="111" t="s">
        <v>359</v>
      </c>
      <c r="B45" s="112" t="n">
        <v>37165</v>
      </c>
      <c r="C45" s="113" t="n">
        <v>6.1</v>
      </c>
      <c r="D45" s="113" t="n">
        <v>6.1</v>
      </c>
      <c r="E45" s="113" t="n">
        <v>6.1</v>
      </c>
      <c r="F45" s="113" t="n">
        <v>6.1</v>
      </c>
      <c r="G45" s="113" t="s">
        <v>360</v>
      </c>
      <c r="H45" s="114" t="n">
        <v>155000</v>
      </c>
      <c r="I45" s="111" t="s">
        <v>38</v>
      </c>
      <c r="J45" s="117"/>
      <c r="K45" s="117"/>
    </row>
    <row r="46" customFormat="false" ht="14.25" hidden="false" customHeight="true" outlineLevel="0" collapsed="false">
      <c r="A46" s="110" t="s">
        <v>361</v>
      </c>
      <c r="B46" s="110"/>
      <c r="C46" s="110"/>
      <c r="D46" s="110"/>
      <c r="E46" s="110"/>
      <c r="F46" s="110"/>
      <c r="G46" s="110"/>
      <c r="H46" s="110"/>
      <c r="I46" s="110"/>
      <c r="J46" s="117"/>
      <c r="K46" s="117"/>
    </row>
    <row r="47" customFormat="false" ht="14.25" hidden="false" customHeight="true" outlineLevel="0" collapsed="false">
      <c r="A47" s="111" t="s">
        <v>362</v>
      </c>
      <c r="B47" s="112" t="n">
        <v>37012</v>
      </c>
      <c r="C47" s="113" t="n">
        <v>4.87</v>
      </c>
      <c r="D47" s="113" t="n">
        <v>4.988</v>
      </c>
      <c r="E47" s="113" t="n">
        <v>4.925</v>
      </c>
      <c r="F47" s="113" t="n">
        <v>4.87</v>
      </c>
      <c r="G47" s="113" t="s">
        <v>363</v>
      </c>
      <c r="H47" s="114" t="n">
        <v>1007500</v>
      </c>
      <c r="I47" s="111" t="s">
        <v>38</v>
      </c>
      <c r="J47" s="117"/>
      <c r="K47" s="117"/>
    </row>
    <row r="48" customFormat="false" ht="14.25" hidden="false" customHeight="true" outlineLevel="0" collapsed="false">
      <c r="A48" s="110" t="s">
        <v>364</v>
      </c>
      <c r="B48" s="110"/>
      <c r="C48" s="110"/>
      <c r="D48" s="110"/>
      <c r="E48" s="110"/>
      <c r="F48" s="110"/>
      <c r="G48" s="110"/>
      <c r="H48" s="110"/>
      <c r="I48" s="110"/>
      <c r="J48" s="117"/>
      <c r="K48" s="117"/>
    </row>
    <row r="49" customFormat="false" ht="14.25" hidden="false" customHeight="true" outlineLevel="0" collapsed="false">
      <c r="A49" s="111" t="s">
        <v>365</v>
      </c>
      <c r="B49" s="112" t="n">
        <v>37012</v>
      </c>
      <c r="C49" s="113" t="n">
        <v>-0.03</v>
      </c>
      <c r="D49" s="113" t="n">
        <v>-0.03</v>
      </c>
      <c r="E49" s="113" t="n">
        <v>-0.03</v>
      </c>
      <c r="F49" s="113" t="n">
        <v>-0.03</v>
      </c>
      <c r="G49" s="113" t="s">
        <v>366</v>
      </c>
      <c r="H49" s="114" t="n">
        <v>620000</v>
      </c>
      <c r="I49" s="111" t="s">
        <v>38</v>
      </c>
      <c r="J49" s="117"/>
      <c r="K49" s="117"/>
    </row>
    <row r="50" customFormat="false" ht="14.25" hidden="false" customHeight="false" outlineLevel="0" collapsed="false">
      <c r="A50" s="111" t="s">
        <v>367</v>
      </c>
      <c r="B50" s="112" t="n">
        <v>37012</v>
      </c>
      <c r="C50" s="113" t="n">
        <v>-0.025</v>
      </c>
      <c r="D50" s="113" t="n">
        <v>-0.025</v>
      </c>
      <c r="E50" s="113" t="n">
        <v>-0.025</v>
      </c>
      <c r="F50" s="113" t="n">
        <v>-0.025</v>
      </c>
      <c r="G50" s="113" t="s">
        <v>90</v>
      </c>
      <c r="H50" s="114" t="n">
        <v>310000</v>
      </c>
      <c r="I50" s="111" t="s">
        <v>38</v>
      </c>
      <c r="J50" s="117"/>
      <c r="K50" s="117"/>
    </row>
    <row r="51" customFormat="false" ht="14.25" hidden="false" customHeight="true" outlineLevel="0" collapsed="false">
      <c r="A51" s="110" t="s">
        <v>37</v>
      </c>
      <c r="B51" s="110"/>
      <c r="C51" s="110"/>
      <c r="D51" s="110"/>
      <c r="E51" s="110"/>
      <c r="F51" s="110"/>
      <c r="G51" s="110"/>
      <c r="H51" s="110"/>
      <c r="I51" s="110"/>
      <c r="J51" s="117"/>
      <c r="K51" s="117"/>
    </row>
    <row r="52" customFormat="false" ht="14.25" hidden="false" customHeight="false" outlineLevel="0" collapsed="false">
      <c r="A52" s="111" t="s">
        <v>368</v>
      </c>
      <c r="B52" s="112" t="n">
        <v>37012</v>
      </c>
      <c r="C52" s="113" t="n">
        <v>4.895</v>
      </c>
      <c r="D52" s="113" t="n">
        <v>5.005</v>
      </c>
      <c r="E52" s="113" t="n">
        <v>4.954</v>
      </c>
      <c r="F52" s="113" t="n">
        <v>4.895</v>
      </c>
      <c r="G52" s="113" t="s">
        <v>369</v>
      </c>
      <c r="H52" s="114" t="n">
        <v>11547500</v>
      </c>
      <c r="I52" s="111" t="s">
        <v>38</v>
      </c>
      <c r="J52" s="117"/>
      <c r="K52" s="117"/>
    </row>
    <row r="53" customFormat="false" ht="14.25" hidden="false" customHeight="false" outlineLevel="0" collapsed="false">
      <c r="A53" s="111" t="s">
        <v>370</v>
      </c>
      <c r="B53" s="112" t="n">
        <v>37043</v>
      </c>
      <c r="C53" s="113" t="n">
        <v>4.895</v>
      </c>
      <c r="D53" s="113" t="n">
        <v>4.935</v>
      </c>
      <c r="E53" s="113" t="n">
        <v>4.921</v>
      </c>
      <c r="F53" s="113" t="n">
        <v>4.895</v>
      </c>
      <c r="G53" s="113" t="s">
        <v>371</v>
      </c>
      <c r="H53" s="114" t="n">
        <v>525000</v>
      </c>
      <c r="I53" s="111" t="s">
        <v>38</v>
      </c>
      <c r="J53" s="117"/>
      <c r="K53" s="117"/>
    </row>
    <row r="54" customFormat="false" ht="14.25" hidden="false" customHeight="false" outlineLevel="0" collapsed="false">
      <c r="A54" s="111" t="s">
        <v>372</v>
      </c>
      <c r="B54" s="111" t="s">
        <v>314</v>
      </c>
      <c r="C54" s="113" t="n">
        <v>5.02</v>
      </c>
      <c r="D54" s="113" t="n">
        <v>5.12</v>
      </c>
      <c r="E54" s="113" t="n">
        <v>5.075</v>
      </c>
      <c r="F54" s="113" t="n">
        <v>5.08</v>
      </c>
      <c r="G54" s="113" t="s">
        <v>358</v>
      </c>
      <c r="H54" s="114" t="n">
        <v>11040000</v>
      </c>
      <c r="I54" s="111" t="s">
        <v>38</v>
      </c>
      <c r="J54" s="117"/>
      <c r="K54" s="117"/>
    </row>
    <row r="55" customFormat="false" ht="14.25" hidden="false" customHeight="true" outlineLevel="0" collapsed="false">
      <c r="A55" s="111" t="s">
        <v>373</v>
      </c>
      <c r="B55" s="112" t="n">
        <v>36893</v>
      </c>
      <c r="C55" s="113" t="n">
        <v>5.48</v>
      </c>
      <c r="D55" s="113" t="n">
        <v>5.48</v>
      </c>
      <c r="E55" s="113" t="n">
        <v>5.48</v>
      </c>
      <c r="F55" s="113" t="n">
        <v>5.48</v>
      </c>
      <c r="G55" s="113" t="s">
        <v>374</v>
      </c>
      <c r="H55" s="114" t="n">
        <v>155000</v>
      </c>
      <c r="I55" s="111" t="s">
        <v>38</v>
      </c>
      <c r="J55" s="117"/>
      <c r="K55" s="117"/>
    </row>
    <row r="56" customFormat="false" ht="14.25" hidden="false" customHeight="false" outlineLevel="0" collapsed="false">
      <c r="A56" s="111" t="s">
        <v>375</v>
      </c>
      <c r="B56" s="112" t="n">
        <v>36924</v>
      </c>
      <c r="C56" s="113" t="n">
        <v>5.33</v>
      </c>
      <c r="D56" s="113" t="n">
        <v>5.33</v>
      </c>
      <c r="E56" s="113" t="n">
        <v>5.33</v>
      </c>
      <c r="F56" s="113" t="n">
        <v>5.33</v>
      </c>
      <c r="G56" s="113" t="s">
        <v>374</v>
      </c>
      <c r="H56" s="114" t="n">
        <v>140000</v>
      </c>
      <c r="I56" s="111" t="s">
        <v>38</v>
      </c>
      <c r="J56" s="117"/>
      <c r="K56" s="117"/>
    </row>
    <row r="57" customFormat="false" ht="22.5" hidden="false" customHeight="false" outlineLevel="0" collapsed="false">
      <c r="A57" s="111" t="s">
        <v>376</v>
      </c>
      <c r="B57" s="111" t="s">
        <v>303</v>
      </c>
      <c r="C57" s="113" t="n">
        <v>5.33</v>
      </c>
      <c r="D57" s="113" t="n">
        <v>5.355</v>
      </c>
      <c r="E57" s="113" t="n">
        <v>5.344</v>
      </c>
      <c r="F57" s="113" t="n">
        <v>5.355</v>
      </c>
      <c r="G57" s="113" t="s">
        <v>377</v>
      </c>
      <c r="H57" s="114" t="n">
        <v>3397500</v>
      </c>
      <c r="I57" s="111" t="s">
        <v>38</v>
      </c>
    </row>
    <row r="58" customFormat="false" ht="14.25" hidden="false" customHeight="false" outlineLevel="0" collapsed="false">
      <c r="A58" s="111" t="s">
        <v>378</v>
      </c>
      <c r="B58" s="111" t="s">
        <v>142</v>
      </c>
      <c r="C58" s="113" t="n">
        <v>4.805</v>
      </c>
      <c r="D58" s="113" t="n">
        <v>4.888</v>
      </c>
      <c r="E58" s="113" t="n">
        <v>4.849</v>
      </c>
      <c r="F58" s="113" t="n">
        <v>4.83</v>
      </c>
      <c r="G58" s="113" t="s">
        <v>379</v>
      </c>
      <c r="H58" s="114" t="n">
        <v>10950000</v>
      </c>
      <c r="I58" s="111" t="s">
        <v>38</v>
      </c>
    </row>
    <row r="59" customFormat="false" ht="14.25" hidden="false" customHeight="true" outlineLevel="0" collapsed="false">
      <c r="A59" s="111" t="s">
        <v>380</v>
      </c>
      <c r="B59" s="111" t="s">
        <v>381</v>
      </c>
      <c r="C59" s="113" t="n">
        <v>4.35</v>
      </c>
      <c r="D59" s="113" t="n">
        <v>4.405</v>
      </c>
      <c r="E59" s="113" t="n">
        <v>4.387</v>
      </c>
      <c r="F59" s="113" t="n">
        <v>4.35</v>
      </c>
      <c r="G59" s="113" t="s">
        <v>107</v>
      </c>
      <c r="H59" s="114" t="n">
        <v>2737500</v>
      </c>
      <c r="I59" s="111" t="s">
        <v>38</v>
      </c>
    </row>
    <row r="60" customFormat="false" ht="14.25" hidden="false" customHeight="false" outlineLevel="0" collapsed="false">
      <c r="A60" s="111"/>
      <c r="B60" s="111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  <c r="J63" s="117"/>
      <c r="K63" s="117"/>
    </row>
    <row r="64" customFormat="false" ht="14.25" hidden="false" customHeight="false" outlineLevel="0" collapsed="false">
      <c r="A64" s="111"/>
      <c r="B64" s="111"/>
      <c r="C64" s="113"/>
      <c r="D64" s="113"/>
      <c r="E64" s="113"/>
      <c r="F64" s="113"/>
      <c r="G64" s="113"/>
      <c r="H64" s="114"/>
      <c r="I64" s="111"/>
      <c r="J64" s="117"/>
      <c r="K64" s="117"/>
    </row>
    <row r="65" customFormat="false" ht="13.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15:I15"/>
    <mergeCell ref="A39:I39"/>
    <mergeCell ref="A46:I46"/>
    <mergeCell ref="A48:I48"/>
    <mergeCell ref="A51:I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382</v>
      </c>
    </row>
    <row r="2" customFormat="false" ht="15.75" hidden="false" customHeight="false" outlineLevel="0" collapsed="false">
      <c r="A2" s="120" t="s">
        <v>383</v>
      </c>
    </row>
    <row r="3" customFormat="false" ht="12.75" hidden="false" customHeight="false" outlineLevel="0" collapsed="false">
      <c r="A3" s="39" t="n">
        <f aca="false">'E-Mail'!$B$1</f>
        <v>37007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6</v>
      </c>
      <c r="C6" s="122" t="n">
        <f aca="false">SUMIF($S$15:$S$4990,A6,$R$15:$R$4990)</f>
        <v>3725000</v>
      </c>
    </row>
    <row r="7" customFormat="false" ht="12.75" hidden="false" customHeight="false" outlineLevel="0" collapsed="false">
      <c r="A7" s="38" t="s">
        <v>385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386</v>
      </c>
      <c r="I9" s="124" t="s">
        <v>387</v>
      </c>
    </row>
    <row r="10" customFormat="false" ht="10.5" hidden="false" customHeight="true" outlineLevel="0" collapsed="false">
      <c r="A10" s="125" t="s">
        <v>388</v>
      </c>
    </row>
    <row r="11" customFormat="false" ht="10.5" hidden="false" customHeight="true" outlineLevel="0" collapsed="false">
      <c r="A11" s="126" t="s">
        <v>389</v>
      </c>
    </row>
    <row r="12" customFormat="false" ht="12.75" hidden="false" customHeight="false" outlineLevel="0" collapsed="false">
      <c r="A12" s="126" t="s">
        <v>390</v>
      </c>
    </row>
    <row r="13" customFormat="false" ht="12.75" hidden="false" customHeight="false" outlineLevel="0" collapsed="false">
      <c r="A13" s="126" t="s">
        <v>391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392</v>
      </c>
      <c r="B15" s="127" t="s">
        <v>393</v>
      </c>
      <c r="C15" s="127" t="s">
        <v>394</v>
      </c>
      <c r="D15" s="127" t="s">
        <v>395</v>
      </c>
      <c r="E15" s="127" t="s">
        <v>33</v>
      </c>
      <c r="F15" s="127" t="s">
        <v>396</v>
      </c>
      <c r="G15" s="127" t="s">
        <v>77</v>
      </c>
      <c r="H15" s="127" t="s">
        <v>386</v>
      </c>
      <c r="I15" s="127" t="s">
        <v>387</v>
      </c>
      <c r="J15" s="127" t="s">
        <v>397</v>
      </c>
      <c r="K15" s="127" t="s">
        <v>398</v>
      </c>
      <c r="L15" s="127" t="s">
        <v>399</v>
      </c>
      <c r="M15" s="127" t="s">
        <v>400</v>
      </c>
      <c r="N15" s="127" t="s">
        <v>401</v>
      </c>
      <c r="O15" s="127" t="s">
        <v>402</v>
      </c>
      <c r="P15" s="127" t="s">
        <v>403</v>
      </c>
      <c r="Q15" s="127" t="s">
        <v>404</v>
      </c>
      <c r="R15" s="127" t="s">
        <v>405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406</v>
      </c>
      <c r="B16" s="129" t="n">
        <v>153580361</v>
      </c>
      <c r="C16" s="130"/>
      <c r="D16" s="130" t="s">
        <v>407</v>
      </c>
      <c r="E16" s="130" t="s">
        <v>46</v>
      </c>
      <c r="F16" s="130" t="s">
        <v>408</v>
      </c>
      <c r="G16" s="130" t="s">
        <v>185</v>
      </c>
      <c r="H16" s="128" t="s">
        <v>409</v>
      </c>
      <c r="I16" s="128" t="s">
        <v>409</v>
      </c>
      <c r="J16" s="130"/>
      <c r="K16" s="131"/>
      <c r="L16" s="130"/>
      <c r="M16" s="130" t="s">
        <v>410</v>
      </c>
      <c r="N16" s="131" t="n">
        <v>0</v>
      </c>
      <c r="O16" s="130" t="s">
        <v>411</v>
      </c>
      <c r="P16" s="132" t="n">
        <v>7500</v>
      </c>
      <c r="Q16" s="130" t="s">
        <v>412</v>
      </c>
      <c r="R16" s="132" t="n">
        <v>7500</v>
      </c>
      <c r="S16" s="130" t="s">
        <v>38</v>
      </c>
      <c r="T16" s="130" t="s">
        <v>45</v>
      </c>
    </row>
    <row r="17" customFormat="false" ht="35.25" hidden="false" customHeight="false" outlineLevel="0" collapsed="false">
      <c r="A17" s="128" t="s">
        <v>406</v>
      </c>
      <c r="B17" s="129" t="n">
        <v>110358497</v>
      </c>
      <c r="C17" s="130"/>
      <c r="D17" s="130" t="s">
        <v>407</v>
      </c>
      <c r="E17" s="130" t="s">
        <v>46</v>
      </c>
      <c r="F17" s="130" t="s">
        <v>408</v>
      </c>
      <c r="G17" s="130" t="s">
        <v>185</v>
      </c>
      <c r="H17" s="128" t="s">
        <v>409</v>
      </c>
      <c r="I17" s="128" t="s">
        <v>409</v>
      </c>
      <c r="J17" s="130"/>
      <c r="K17" s="131"/>
      <c r="L17" s="130"/>
      <c r="M17" s="130" t="s">
        <v>410</v>
      </c>
      <c r="N17" s="131" t="n">
        <v>0</v>
      </c>
      <c r="O17" s="130" t="s">
        <v>411</v>
      </c>
      <c r="P17" s="132" t="n">
        <v>2500</v>
      </c>
      <c r="Q17" s="130" t="s">
        <v>412</v>
      </c>
      <c r="R17" s="132" t="n">
        <v>2500</v>
      </c>
      <c r="S17" s="130" t="s">
        <v>38</v>
      </c>
      <c r="T17" s="130" t="s">
        <v>45</v>
      </c>
    </row>
    <row r="18" customFormat="false" ht="35.25" hidden="false" customHeight="false" outlineLevel="0" collapsed="false">
      <c r="A18" s="128" t="s">
        <v>406</v>
      </c>
      <c r="B18" s="129" t="n">
        <v>207729940</v>
      </c>
      <c r="C18" s="130"/>
      <c r="D18" s="130" t="s">
        <v>407</v>
      </c>
      <c r="E18" s="130" t="s">
        <v>46</v>
      </c>
      <c r="F18" s="130" t="s">
        <v>408</v>
      </c>
      <c r="G18" s="130" t="s">
        <v>185</v>
      </c>
      <c r="H18" s="128" t="s">
        <v>409</v>
      </c>
      <c r="I18" s="128" t="s">
        <v>409</v>
      </c>
      <c r="J18" s="130"/>
      <c r="K18" s="131"/>
      <c r="L18" s="130"/>
      <c r="M18" s="130" t="s">
        <v>410</v>
      </c>
      <c r="N18" s="131" t="n">
        <v>0</v>
      </c>
      <c r="O18" s="130" t="s">
        <v>411</v>
      </c>
      <c r="P18" s="132" t="n">
        <v>2500</v>
      </c>
      <c r="Q18" s="130" t="s">
        <v>412</v>
      </c>
      <c r="R18" s="132" t="n">
        <v>2500</v>
      </c>
      <c r="S18" s="130" t="s">
        <v>38</v>
      </c>
      <c r="T18" s="130" t="s">
        <v>45</v>
      </c>
    </row>
    <row r="19" customFormat="false" ht="24" hidden="false" customHeight="false" outlineLevel="0" collapsed="false">
      <c r="A19" s="128" t="s">
        <v>406</v>
      </c>
      <c r="B19" s="129" t="n">
        <v>166645635</v>
      </c>
      <c r="C19" s="130"/>
      <c r="D19" s="130" t="s">
        <v>413</v>
      </c>
      <c r="E19" s="130" t="s">
        <v>43</v>
      </c>
      <c r="F19" s="130" t="s">
        <v>414</v>
      </c>
      <c r="G19" s="130" t="s">
        <v>303</v>
      </c>
      <c r="H19" s="128" t="s">
        <v>415</v>
      </c>
      <c r="I19" s="128" t="s">
        <v>416</v>
      </c>
      <c r="J19" s="130"/>
      <c r="K19" s="131"/>
      <c r="L19" s="130"/>
      <c r="M19" s="130" t="s">
        <v>417</v>
      </c>
      <c r="N19" s="131" t="n">
        <v>1.59</v>
      </c>
      <c r="O19" s="130" t="s">
        <v>411</v>
      </c>
      <c r="P19" s="132" t="n">
        <v>10000</v>
      </c>
      <c r="Q19" s="130" t="s">
        <v>412</v>
      </c>
      <c r="R19" s="132" t="n">
        <v>1510000</v>
      </c>
      <c r="S19" s="130" t="s">
        <v>38</v>
      </c>
      <c r="T19" s="130" t="s">
        <v>42</v>
      </c>
    </row>
    <row r="20" customFormat="false" ht="24" hidden="false" customHeight="false" outlineLevel="0" collapsed="false">
      <c r="A20" s="128" t="s">
        <v>406</v>
      </c>
      <c r="B20" s="129" t="n">
        <v>450675317</v>
      </c>
      <c r="C20" s="130"/>
      <c r="D20" s="130" t="s">
        <v>413</v>
      </c>
      <c r="E20" s="130" t="s">
        <v>43</v>
      </c>
      <c r="F20" s="130" t="s">
        <v>414</v>
      </c>
      <c r="G20" s="130" t="s">
        <v>303</v>
      </c>
      <c r="H20" s="128" t="s">
        <v>415</v>
      </c>
      <c r="I20" s="128" t="s">
        <v>416</v>
      </c>
      <c r="J20" s="130"/>
      <c r="K20" s="131"/>
      <c r="L20" s="130"/>
      <c r="M20" s="130" t="s">
        <v>418</v>
      </c>
      <c r="N20" s="131" t="n">
        <v>1.59</v>
      </c>
      <c r="O20" s="130" t="s">
        <v>411</v>
      </c>
      <c r="P20" s="132" t="n">
        <v>2500</v>
      </c>
      <c r="Q20" s="130" t="s">
        <v>412</v>
      </c>
      <c r="R20" s="132" t="n">
        <v>377500</v>
      </c>
      <c r="S20" s="130" t="s">
        <v>38</v>
      </c>
      <c r="T20" s="130" t="s">
        <v>42</v>
      </c>
    </row>
    <row r="21" customFormat="false" ht="14.25" hidden="false" customHeight="false" outlineLevel="0" collapsed="false">
      <c r="A21" s="128" t="s">
        <v>406</v>
      </c>
      <c r="B21" s="129" t="n">
        <v>100245237</v>
      </c>
      <c r="C21" s="130"/>
      <c r="D21" s="130" t="s">
        <v>413</v>
      </c>
      <c r="E21" s="130" t="s">
        <v>37</v>
      </c>
      <c r="F21" s="130" t="s">
        <v>419</v>
      </c>
      <c r="G21" s="130" t="s">
        <v>142</v>
      </c>
      <c r="H21" s="128" t="s">
        <v>420</v>
      </c>
      <c r="I21" s="128" t="s">
        <v>421</v>
      </c>
      <c r="J21" s="130"/>
      <c r="K21" s="131"/>
      <c r="L21" s="130"/>
      <c r="M21" s="130" t="s">
        <v>410</v>
      </c>
      <c r="N21" s="131" t="n">
        <v>4.83</v>
      </c>
      <c r="O21" s="130" t="s">
        <v>411</v>
      </c>
      <c r="P21" s="132" t="n">
        <v>5000</v>
      </c>
      <c r="Q21" s="130" t="s">
        <v>412</v>
      </c>
      <c r="R21" s="132" t="n">
        <v>1825000</v>
      </c>
      <c r="S21" s="130" t="s">
        <v>38</v>
      </c>
      <c r="T21" s="130" t="s">
        <v>36</v>
      </c>
    </row>
    <row r="22" customFormat="false" ht="12.75" hidden="false" customHeight="true" outlineLevel="0" collapsed="false">
      <c r="A22" s="133" t="s">
        <v>422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</row>
    <row r="23" customFormat="false" ht="10.5" hidden="false" customHeight="true" outlineLevel="0" collapsed="false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</row>
    <row r="24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2">
    <mergeCell ref="A22:T22"/>
    <mergeCell ref="A23:T23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153580361&amp;dt=Apr-26-01"/>
    <hyperlink ref="B17" r:id="rId2" display="https://www.intcx.com/ReportServlet/any.class?operation=confirm&amp;dealID=110358497&amp;dt=Apr-26-01"/>
    <hyperlink ref="B18" r:id="rId3" display="https://www.intcx.com/ReportServlet/any.class?operation=confirm&amp;dealID=207729940&amp;dt=Apr-26-01"/>
    <hyperlink ref="B19" r:id="rId4" display="https://www.intcx.com/ReportServlet/any.class?operation=confirm&amp;dealID=166645635&amp;dt=Apr-26-01"/>
    <hyperlink ref="B20" r:id="rId5" display="https://www.intcx.com/ReportServlet/any.class?operation=confirm&amp;dealID=450675317&amp;dt=Apr-26-01"/>
    <hyperlink ref="B21" r:id="rId6" display="https://www.intcx.com/ReportServlet/any.class?operation=confirm&amp;dealID=100245237&amp;dt=Apr-2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423</v>
      </c>
    </row>
    <row r="2" customFormat="false" ht="15.75" hidden="false" customHeight="false" outlineLevel="0" collapsed="false">
      <c r="A2" s="120" t="s">
        <v>383</v>
      </c>
    </row>
    <row r="3" customFormat="false" ht="12.75" hidden="false" customHeight="false" outlineLevel="0" collapsed="false">
      <c r="A3" s="39" t="n">
        <f aca="false">'E-Mail'!$B$1</f>
        <v>37007</v>
      </c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35</v>
      </c>
      <c r="C6" s="122" t="n">
        <f aca="false">SUMIF($S$15:$S$4967,A6,$R$15:$R$4967)</f>
        <v>220000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4" t="str">
        <f aca="false">IF(A16=0,"No Activity"," ")</f>
        <v> </v>
      </c>
      <c r="H9" s="124" t="s">
        <v>386</v>
      </c>
      <c r="I9" s="124" t="s">
        <v>387</v>
      </c>
    </row>
    <row r="10" customFormat="false" ht="12.75" hidden="false" customHeight="true" outlineLevel="0" collapsed="false">
      <c r="A10" s="125" t="s">
        <v>424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389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390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391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392</v>
      </c>
      <c r="B15" s="127" t="s">
        <v>393</v>
      </c>
      <c r="C15" s="127" t="s">
        <v>394</v>
      </c>
      <c r="D15" s="127" t="s">
        <v>395</v>
      </c>
      <c r="E15" s="127" t="s">
        <v>33</v>
      </c>
      <c r="F15" s="127" t="s">
        <v>396</v>
      </c>
      <c r="G15" s="127" t="s">
        <v>77</v>
      </c>
      <c r="H15" s="127" t="s">
        <v>386</v>
      </c>
      <c r="I15" s="127" t="s">
        <v>387</v>
      </c>
      <c r="J15" s="127" t="s">
        <v>397</v>
      </c>
      <c r="K15" s="127" t="s">
        <v>398</v>
      </c>
      <c r="L15" s="127" t="s">
        <v>399</v>
      </c>
      <c r="M15" s="127" t="s">
        <v>400</v>
      </c>
      <c r="N15" s="127" t="s">
        <v>401</v>
      </c>
      <c r="O15" s="127" t="s">
        <v>402</v>
      </c>
      <c r="P15" s="127" t="s">
        <v>403</v>
      </c>
      <c r="Q15" s="127" t="s">
        <v>404</v>
      </c>
      <c r="R15" s="127" t="s">
        <v>405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406</v>
      </c>
      <c r="B16" s="129" t="n">
        <v>407920486</v>
      </c>
      <c r="C16" s="130"/>
      <c r="D16" s="130" t="s">
        <v>407</v>
      </c>
      <c r="E16" s="130" t="s">
        <v>40</v>
      </c>
      <c r="F16" s="130" t="s">
        <v>425</v>
      </c>
      <c r="G16" s="130" t="s">
        <v>102</v>
      </c>
      <c r="H16" s="128" t="s">
        <v>426</v>
      </c>
      <c r="I16" s="128" t="s">
        <v>427</v>
      </c>
      <c r="J16" s="130"/>
      <c r="K16" s="131"/>
      <c r="L16" s="130"/>
      <c r="M16" s="130" t="s">
        <v>428</v>
      </c>
      <c r="N16" s="131" t="n">
        <v>69</v>
      </c>
      <c r="O16" s="130" t="s">
        <v>429</v>
      </c>
      <c r="P16" s="131" t="n">
        <v>50</v>
      </c>
      <c r="Q16" s="130" t="s">
        <v>430</v>
      </c>
      <c r="R16" s="132" t="n">
        <v>4000</v>
      </c>
      <c r="S16" s="130" t="s">
        <v>41</v>
      </c>
      <c r="T16" s="130" t="s">
        <v>44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406</v>
      </c>
      <c r="B17" s="129" t="n">
        <v>503156223</v>
      </c>
      <c r="C17" s="130"/>
      <c r="D17" s="130" t="s">
        <v>407</v>
      </c>
      <c r="E17" s="130" t="s">
        <v>40</v>
      </c>
      <c r="F17" s="130" t="s">
        <v>431</v>
      </c>
      <c r="G17" s="130" t="s">
        <v>99</v>
      </c>
      <c r="H17" s="128" t="s">
        <v>409</v>
      </c>
      <c r="I17" s="128" t="s">
        <v>409</v>
      </c>
      <c r="J17" s="130"/>
      <c r="K17" s="131"/>
      <c r="L17" s="130"/>
      <c r="M17" s="130" t="s">
        <v>417</v>
      </c>
      <c r="N17" s="131" t="n">
        <v>52.75</v>
      </c>
      <c r="O17" s="130" t="s">
        <v>429</v>
      </c>
      <c r="P17" s="131" t="n">
        <v>50</v>
      </c>
      <c r="Q17" s="130" t="s">
        <v>430</v>
      </c>
      <c r="R17" s="131" t="n">
        <v>800</v>
      </c>
      <c r="S17" s="130" t="s">
        <v>41</v>
      </c>
      <c r="T17" s="130" t="s">
        <v>39</v>
      </c>
      <c r="U17" s="135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406</v>
      </c>
      <c r="B18" s="129" t="n">
        <v>100068026</v>
      </c>
      <c r="C18" s="130"/>
      <c r="D18" s="130" t="s">
        <v>413</v>
      </c>
      <c r="E18" s="130" t="s">
        <v>40</v>
      </c>
      <c r="F18" s="130" t="s">
        <v>425</v>
      </c>
      <c r="G18" s="130" t="s">
        <v>102</v>
      </c>
      <c r="H18" s="128" t="s">
        <v>426</v>
      </c>
      <c r="I18" s="128" t="s">
        <v>427</v>
      </c>
      <c r="J18" s="130"/>
      <c r="K18" s="131"/>
      <c r="L18" s="130"/>
      <c r="M18" s="130" t="s">
        <v>432</v>
      </c>
      <c r="N18" s="131" t="n">
        <v>69</v>
      </c>
      <c r="O18" s="130" t="s">
        <v>429</v>
      </c>
      <c r="P18" s="131" t="n">
        <v>50</v>
      </c>
      <c r="Q18" s="130" t="s">
        <v>430</v>
      </c>
      <c r="R18" s="132" t="n">
        <v>4000</v>
      </c>
      <c r="S18" s="130" t="s">
        <v>41</v>
      </c>
      <c r="T18" s="130" t="s">
        <v>44</v>
      </c>
      <c r="U18" s="135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406</v>
      </c>
      <c r="B19" s="129" t="n">
        <v>394457756</v>
      </c>
      <c r="C19" s="130"/>
      <c r="D19" s="130" t="s">
        <v>407</v>
      </c>
      <c r="E19" s="130" t="s">
        <v>40</v>
      </c>
      <c r="F19" s="130" t="s">
        <v>425</v>
      </c>
      <c r="G19" s="130" t="s">
        <v>99</v>
      </c>
      <c r="H19" s="128" t="s">
        <v>409</v>
      </c>
      <c r="I19" s="128" t="s">
        <v>409</v>
      </c>
      <c r="J19" s="130"/>
      <c r="K19" s="131"/>
      <c r="L19" s="130"/>
      <c r="M19" s="130" t="s">
        <v>432</v>
      </c>
      <c r="N19" s="131" t="n">
        <v>42</v>
      </c>
      <c r="O19" s="130" t="s">
        <v>429</v>
      </c>
      <c r="P19" s="131" t="n">
        <v>50</v>
      </c>
      <c r="Q19" s="130" t="s">
        <v>430</v>
      </c>
      <c r="R19" s="131" t="n">
        <v>800</v>
      </c>
      <c r="S19" s="130" t="s">
        <v>41</v>
      </c>
      <c r="T19" s="130" t="s">
        <v>44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406</v>
      </c>
      <c r="B20" s="129" t="n">
        <v>395902715</v>
      </c>
      <c r="C20" s="130"/>
      <c r="D20" s="130" t="s">
        <v>407</v>
      </c>
      <c r="E20" s="130" t="s">
        <v>40</v>
      </c>
      <c r="F20" s="130" t="s">
        <v>425</v>
      </c>
      <c r="G20" s="130" t="s">
        <v>99</v>
      </c>
      <c r="H20" s="128" t="s">
        <v>409</v>
      </c>
      <c r="I20" s="128" t="s">
        <v>409</v>
      </c>
      <c r="J20" s="130"/>
      <c r="K20" s="131"/>
      <c r="L20" s="130"/>
      <c r="M20" s="130" t="s">
        <v>432</v>
      </c>
      <c r="N20" s="131" t="n">
        <v>42</v>
      </c>
      <c r="O20" s="130" t="s">
        <v>429</v>
      </c>
      <c r="P20" s="131" t="n">
        <v>100</v>
      </c>
      <c r="Q20" s="130" t="s">
        <v>430</v>
      </c>
      <c r="R20" s="132" t="n">
        <v>1600</v>
      </c>
      <c r="S20" s="130" t="s">
        <v>41</v>
      </c>
      <c r="T20" s="130" t="s">
        <v>44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406</v>
      </c>
      <c r="B21" s="129" t="n">
        <v>106882439</v>
      </c>
      <c r="C21" s="130"/>
      <c r="D21" s="130" t="s">
        <v>407</v>
      </c>
      <c r="E21" s="130" t="s">
        <v>40</v>
      </c>
      <c r="F21" s="130" t="s">
        <v>425</v>
      </c>
      <c r="G21" s="130" t="s">
        <v>99</v>
      </c>
      <c r="H21" s="128" t="s">
        <v>409</v>
      </c>
      <c r="I21" s="128" t="s">
        <v>409</v>
      </c>
      <c r="J21" s="130"/>
      <c r="K21" s="131"/>
      <c r="L21" s="130"/>
      <c r="M21" s="130" t="s">
        <v>433</v>
      </c>
      <c r="N21" s="131" t="n">
        <v>42</v>
      </c>
      <c r="O21" s="130" t="s">
        <v>429</v>
      </c>
      <c r="P21" s="131" t="n">
        <v>50</v>
      </c>
      <c r="Q21" s="130" t="s">
        <v>430</v>
      </c>
      <c r="R21" s="131" t="n">
        <v>800</v>
      </c>
      <c r="S21" s="130" t="s">
        <v>41</v>
      </c>
      <c r="T21" s="130" t="s">
        <v>44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406</v>
      </c>
      <c r="B22" s="129" t="n">
        <v>179311105</v>
      </c>
      <c r="C22" s="130"/>
      <c r="D22" s="130" t="s">
        <v>407</v>
      </c>
      <c r="E22" s="130" t="s">
        <v>40</v>
      </c>
      <c r="F22" s="130" t="s">
        <v>431</v>
      </c>
      <c r="G22" s="130" t="s">
        <v>99</v>
      </c>
      <c r="H22" s="128" t="s">
        <v>409</v>
      </c>
      <c r="I22" s="128" t="s">
        <v>409</v>
      </c>
      <c r="J22" s="130"/>
      <c r="K22" s="131"/>
      <c r="L22" s="130"/>
      <c r="M22" s="130" t="s">
        <v>428</v>
      </c>
      <c r="N22" s="131" t="n">
        <v>55.5</v>
      </c>
      <c r="O22" s="130" t="s">
        <v>429</v>
      </c>
      <c r="P22" s="131" t="n">
        <v>50</v>
      </c>
      <c r="Q22" s="130" t="s">
        <v>430</v>
      </c>
      <c r="R22" s="131" t="n">
        <v>800</v>
      </c>
      <c r="S22" s="130" t="s">
        <v>41</v>
      </c>
      <c r="T22" s="130" t="s">
        <v>39</v>
      </c>
      <c r="U22" s="117"/>
      <c r="V22" s="117"/>
      <c r="W22" s="117"/>
      <c r="X22" s="117"/>
      <c r="Y22" s="117"/>
      <c r="Z22" s="117"/>
    </row>
    <row r="23" customFormat="false" ht="14.25" hidden="false" customHeight="false" outlineLevel="0" collapsed="false">
      <c r="A23" s="128" t="s">
        <v>406</v>
      </c>
      <c r="B23" s="129" t="n">
        <v>796473816</v>
      </c>
      <c r="C23" s="130"/>
      <c r="D23" s="130" t="s">
        <v>407</v>
      </c>
      <c r="E23" s="130" t="s">
        <v>40</v>
      </c>
      <c r="F23" s="130" t="s">
        <v>425</v>
      </c>
      <c r="G23" s="130" t="s">
        <v>99</v>
      </c>
      <c r="H23" s="128" t="s">
        <v>409</v>
      </c>
      <c r="I23" s="128" t="s">
        <v>409</v>
      </c>
      <c r="J23" s="130"/>
      <c r="K23" s="131"/>
      <c r="L23" s="130"/>
      <c r="M23" s="130" t="s">
        <v>428</v>
      </c>
      <c r="N23" s="131" t="n">
        <v>44.5</v>
      </c>
      <c r="O23" s="130" t="s">
        <v>429</v>
      </c>
      <c r="P23" s="131" t="n">
        <v>50</v>
      </c>
      <c r="Q23" s="130" t="s">
        <v>430</v>
      </c>
      <c r="R23" s="131" t="n">
        <v>800</v>
      </c>
      <c r="S23" s="130" t="s">
        <v>41</v>
      </c>
      <c r="T23" s="130" t="s">
        <v>44</v>
      </c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 t="s">
        <v>406</v>
      </c>
      <c r="B24" s="129" t="n">
        <v>137744656</v>
      </c>
      <c r="C24" s="130"/>
      <c r="D24" s="130" t="s">
        <v>407</v>
      </c>
      <c r="E24" s="130" t="s">
        <v>40</v>
      </c>
      <c r="F24" s="130" t="s">
        <v>425</v>
      </c>
      <c r="G24" s="130" t="s">
        <v>99</v>
      </c>
      <c r="H24" s="128" t="s">
        <v>409</v>
      </c>
      <c r="I24" s="128" t="s">
        <v>409</v>
      </c>
      <c r="J24" s="130"/>
      <c r="K24" s="131"/>
      <c r="L24" s="130"/>
      <c r="M24" s="130" t="s">
        <v>418</v>
      </c>
      <c r="N24" s="131" t="n">
        <v>42</v>
      </c>
      <c r="O24" s="130" t="s">
        <v>429</v>
      </c>
      <c r="P24" s="131" t="n">
        <v>50</v>
      </c>
      <c r="Q24" s="130" t="s">
        <v>430</v>
      </c>
      <c r="R24" s="131" t="n">
        <v>800</v>
      </c>
      <c r="S24" s="130" t="s">
        <v>41</v>
      </c>
      <c r="T24" s="130" t="s">
        <v>44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406</v>
      </c>
      <c r="B25" s="129" t="n">
        <v>365489970</v>
      </c>
      <c r="C25" s="130"/>
      <c r="D25" s="130" t="s">
        <v>407</v>
      </c>
      <c r="E25" s="130" t="s">
        <v>40</v>
      </c>
      <c r="F25" s="130" t="s">
        <v>434</v>
      </c>
      <c r="G25" s="130" t="s">
        <v>99</v>
      </c>
      <c r="H25" s="128" t="s">
        <v>409</v>
      </c>
      <c r="I25" s="128" t="s">
        <v>409</v>
      </c>
      <c r="J25" s="130"/>
      <c r="K25" s="131"/>
      <c r="L25" s="130"/>
      <c r="M25" s="130" t="s">
        <v>432</v>
      </c>
      <c r="N25" s="131" t="n">
        <v>46</v>
      </c>
      <c r="O25" s="130" t="s">
        <v>429</v>
      </c>
      <c r="P25" s="131" t="n">
        <v>50</v>
      </c>
      <c r="Q25" s="130" t="s">
        <v>430</v>
      </c>
      <c r="R25" s="131" t="n">
        <v>800</v>
      </c>
      <c r="S25" s="130" t="s">
        <v>41</v>
      </c>
      <c r="T25" s="130" t="s">
        <v>44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406</v>
      </c>
      <c r="B26" s="129" t="n">
        <v>905932870</v>
      </c>
      <c r="C26" s="130"/>
      <c r="D26" s="130" t="s">
        <v>407</v>
      </c>
      <c r="E26" s="130" t="s">
        <v>40</v>
      </c>
      <c r="F26" s="130" t="s">
        <v>434</v>
      </c>
      <c r="G26" s="130" t="s">
        <v>99</v>
      </c>
      <c r="H26" s="128" t="s">
        <v>409</v>
      </c>
      <c r="I26" s="128" t="s">
        <v>409</v>
      </c>
      <c r="J26" s="130"/>
      <c r="K26" s="131"/>
      <c r="L26" s="130"/>
      <c r="M26" s="130" t="s">
        <v>432</v>
      </c>
      <c r="N26" s="131" t="n">
        <v>46.5</v>
      </c>
      <c r="O26" s="130" t="s">
        <v>429</v>
      </c>
      <c r="P26" s="131" t="n">
        <v>50</v>
      </c>
      <c r="Q26" s="130" t="s">
        <v>430</v>
      </c>
      <c r="R26" s="131" t="n">
        <v>800</v>
      </c>
      <c r="S26" s="130" t="s">
        <v>41</v>
      </c>
      <c r="T26" s="130" t="s">
        <v>44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 t="s">
        <v>406</v>
      </c>
      <c r="B27" s="129" t="n">
        <v>557209671</v>
      </c>
      <c r="C27" s="130"/>
      <c r="D27" s="130" t="s">
        <v>407</v>
      </c>
      <c r="E27" s="130" t="s">
        <v>40</v>
      </c>
      <c r="F27" s="130" t="s">
        <v>434</v>
      </c>
      <c r="G27" s="130" t="s">
        <v>99</v>
      </c>
      <c r="H27" s="128" t="s">
        <v>409</v>
      </c>
      <c r="I27" s="128" t="s">
        <v>409</v>
      </c>
      <c r="J27" s="130"/>
      <c r="K27" s="131"/>
      <c r="L27" s="130"/>
      <c r="M27" s="130" t="s">
        <v>428</v>
      </c>
      <c r="N27" s="131" t="n">
        <v>47</v>
      </c>
      <c r="O27" s="130" t="s">
        <v>429</v>
      </c>
      <c r="P27" s="131" t="n">
        <v>50</v>
      </c>
      <c r="Q27" s="130" t="s">
        <v>430</v>
      </c>
      <c r="R27" s="131" t="n">
        <v>800</v>
      </c>
      <c r="S27" s="130" t="s">
        <v>41</v>
      </c>
      <c r="T27" s="130" t="s">
        <v>44</v>
      </c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 t="s">
        <v>406</v>
      </c>
      <c r="B28" s="129" t="n">
        <v>569488910</v>
      </c>
      <c r="C28" s="130"/>
      <c r="D28" s="130" t="s">
        <v>407</v>
      </c>
      <c r="E28" s="130" t="s">
        <v>40</v>
      </c>
      <c r="F28" s="130" t="s">
        <v>434</v>
      </c>
      <c r="G28" s="130" t="s">
        <v>99</v>
      </c>
      <c r="H28" s="128" t="s">
        <v>409</v>
      </c>
      <c r="I28" s="128" t="s">
        <v>409</v>
      </c>
      <c r="J28" s="130"/>
      <c r="K28" s="131"/>
      <c r="L28" s="130"/>
      <c r="M28" s="130" t="s">
        <v>435</v>
      </c>
      <c r="N28" s="131" t="n">
        <v>48</v>
      </c>
      <c r="O28" s="130" t="s">
        <v>429</v>
      </c>
      <c r="P28" s="131" t="n">
        <v>50</v>
      </c>
      <c r="Q28" s="130" t="s">
        <v>430</v>
      </c>
      <c r="R28" s="131" t="n">
        <v>800</v>
      </c>
      <c r="S28" s="130" t="s">
        <v>41</v>
      </c>
      <c r="T28" s="130" t="s">
        <v>44</v>
      </c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 t="s">
        <v>406</v>
      </c>
      <c r="B29" s="129" t="n">
        <v>780056639</v>
      </c>
      <c r="C29" s="130"/>
      <c r="D29" s="130" t="s">
        <v>407</v>
      </c>
      <c r="E29" s="130" t="s">
        <v>40</v>
      </c>
      <c r="F29" s="130" t="s">
        <v>434</v>
      </c>
      <c r="G29" s="130" t="s">
        <v>99</v>
      </c>
      <c r="H29" s="128" t="s">
        <v>409</v>
      </c>
      <c r="I29" s="128" t="s">
        <v>409</v>
      </c>
      <c r="J29" s="130"/>
      <c r="K29" s="131"/>
      <c r="L29" s="130"/>
      <c r="M29" s="130" t="s">
        <v>428</v>
      </c>
      <c r="N29" s="131" t="n">
        <v>49</v>
      </c>
      <c r="O29" s="130" t="s">
        <v>429</v>
      </c>
      <c r="P29" s="131" t="n">
        <v>50</v>
      </c>
      <c r="Q29" s="130" t="s">
        <v>430</v>
      </c>
      <c r="R29" s="131" t="n">
        <v>800</v>
      </c>
      <c r="S29" s="130" t="s">
        <v>41</v>
      </c>
      <c r="T29" s="130" t="s">
        <v>44</v>
      </c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 t="s">
        <v>406</v>
      </c>
      <c r="B30" s="129" t="n">
        <v>189809685</v>
      </c>
      <c r="C30" s="130"/>
      <c r="D30" s="130" t="s">
        <v>407</v>
      </c>
      <c r="E30" s="130" t="s">
        <v>40</v>
      </c>
      <c r="F30" s="130" t="s">
        <v>434</v>
      </c>
      <c r="G30" s="130" t="s">
        <v>99</v>
      </c>
      <c r="H30" s="128" t="s">
        <v>409</v>
      </c>
      <c r="I30" s="128" t="s">
        <v>409</v>
      </c>
      <c r="J30" s="130"/>
      <c r="K30" s="131"/>
      <c r="L30" s="130"/>
      <c r="M30" s="130" t="s">
        <v>435</v>
      </c>
      <c r="N30" s="131" t="n">
        <v>49</v>
      </c>
      <c r="O30" s="130" t="s">
        <v>429</v>
      </c>
      <c r="P30" s="131" t="n">
        <v>50</v>
      </c>
      <c r="Q30" s="130" t="s">
        <v>430</v>
      </c>
      <c r="R30" s="131" t="n">
        <v>800</v>
      </c>
      <c r="S30" s="130" t="s">
        <v>41</v>
      </c>
      <c r="T30" s="130" t="s">
        <v>44</v>
      </c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 t="s">
        <v>406</v>
      </c>
      <c r="B31" s="129" t="n">
        <v>967678239</v>
      </c>
      <c r="C31" s="130"/>
      <c r="D31" s="130" t="s">
        <v>413</v>
      </c>
      <c r="E31" s="130" t="s">
        <v>40</v>
      </c>
      <c r="F31" s="130" t="s">
        <v>425</v>
      </c>
      <c r="G31" s="136" t="n">
        <v>37043</v>
      </c>
      <c r="H31" s="128" t="s">
        <v>436</v>
      </c>
      <c r="I31" s="128" t="s">
        <v>437</v>
      </c>
      <c r="J31" s="130"/>
      <c r="K31" s="131"/>
      <c r="L31" s="130"/>
      <c r="M31" s="130" t="s">
        <v>432</v>
      </c>
      <c r="N31" s="131" t="n">
        <v>78</v>
      </c>
      <c r="O31" s="130" t="s">
        <v>429</v>
      </c>
      <c r="P31" s="131" t="n">
        <v>50</v>
      </c>
      <c r="Q31" s="130" t="s">
        <v>430</v>
      </c>
      <c r="R31" s="132" t="n">
        <v>16800</v>
      </c>
      <c r="S31" s="130" t="s">
        <v>41</v>
      </c>
      <c r="T31" s="130" t="s">
        <v>47</v>
      </c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 t="s">
        <v>406</v>
      </c>
      <c r="B32" s="129" t="n">
        <v>138274015</v>
      </c>
      <c r="C32" s="130"/>
      <c r="D32" s="130" t="s">
        <v>407</v>
      </c>
      <c r="E32" s="130" t="s">
        <v>40</v>
      </c>
      <c r="F32" s="130" t="s">
        <v>425</v>
      </c>
      <c r="G32" s="130" t="s">
        <v>102</v>
      </c>
      <c r="H32" s="128" t="s">
        <v>426</v>
      </c>
      <c r="I32" s="128" t="s">
        <v>427</v>
      </c>
      <c r="J32" s="130"/>
      <c r="K32" s="131"/>
      <c r="L32" s="130"/>
      <c r="M32" s="130" t="s">
        <v>438</v>
      </c>
      <c r="N32" s="131" t="n">
        <v>69.5</v>
      </c>
      <c r="O32" s="130" t="s">
        <v>429</v>
      </c>
      <c r="P32" s="131" t="n">
        <v>50</v>
      </c>
      <c r="Q32" s="130" t="s">
        <v>430</v>
      </c>
      <c r="R32" s="132" t="n">
        <v>4000</v>
      </c>
      <c r="S32" s="130" t="s">
        <v>41</v>
      </c>
      <c r="T32" s="130" t="s">
        <v>44</v>
      </c>
      <c r="U32" s="117"/>
      <c r="V32" s="117"/>
      <c r="W32" s="117"/>
      <c r="X32" s="117"/>
      <c r="Y32" s="117"/>
      <c r="Z32" s="117"/>
    </row>
    <row r="33" customFormat="false" ht="14.25" hidden="false" customHeight="false" outlineLevel="0" collapsed="false">
      <c r="A33" s="128" t="s">
        <v>406</v>
      </c>
      <c r="B33" s="129" t="n">
        <v>710591914</v>
      </c>
      <c r="C33" s="130"/>
      <c r="D33" s="130" t="s">
        <v>413</v>
      </c>
      <c r="E33" s="130" t="s">
        <v>40</v>
      </c>
      <c r="F33" s="130" t="s">
        <v>425</v>
      </c>
      <c r="G33" s="136" t="n">
        <v>37012</v>
      </c>
      <c r="H33" s="128" t="s">
        <v>439</v>
      </c>
      <c r="I33" s="128" t="s">
        <v>440</v>
      </c>
      <c r="J33" s="130"/>
      <c r="K33" s="131"/>
      <c r="L33" s="130"/>
      <c r="M33" s="130" t="s">
        <v>441</v>
      </c>
      <c r="N33" s="131" t="n">
        <v>58.5</v>
      </c>
      <c r="O33" s="130" t="s">
        <v>429</v>
      </c>
      <c r="P33" s="131" t="n">
        <v>50</v>
      </c>
      <c r="Q33" s="130" t="s">
        <v>430</v>
      </c>
      <c r="R33" s="132" t="n">
        <v>17600</v>
      </c>
      <c r="S33" s="130" t="s">
        <v>41</v>
      </c>
      <c r="T33" s="130" t="s">
        <v>44</v>
      </c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 t="s">
        <v>406</v>
      </c>
      <c r="B34" s="129" t="n">
        <v>978859261</v>
      </c>
      <c r="C34" s="130"/>
      <c r="D34" s="130" t="s">
        <v>407</v>
      </c>
      <c r="E34" s="130" t="s">
        <v>40</v>
      </c>
      <c r="F34" s="130" t="s">
        <v>425</v>
      </c>
      <c r="G34" s="130" t="s">
        <v>102</v>
      </c>
      <c r="H34" s="128" t="s">
        <v>426</v>
      </c>
      <c r="I34" s="128" t="s">
        <v>427</v>
      </c>
      <c r="J34" s="130"/>
      <c r="K34" s="131"/>
      <c r="L34" s="130"/>
      <c r="M34" s="130" t="s">
        <v>442</v>
      </c>
      <c r="N34" s="131" t="n">
        <v>69.75</v>
      </c>
      <c r="O34" s="130" t="s">
        <v>429</v>
      </c>
      <c r="P34" s="131" t="n">
        <v>50</v>
      </c>
      <c r="Q34" s="130" t="s">
        <v>430</v>
      </c>
      <c r="R34" s="132" t="n">
        <v>4000</v>
      </c>
      <c r="S34" s="130" t="s">
        <v>41</v>
      </c>
      <c r="T34" s="130" t="s">
        <v>44</v>
      </c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 t="s">
        <v>406</v>
      </c>
      <c r="B35" s="129" t="n">
        <v>136880369</v>
      </c>
      <c r="C35" s="130"/>
      <c r="D35" s="130" t="s">
        <v>407</v>
      </c>
      <c r="E35" s="130" t="s">
        <v>40</v>
      </c>
      <c r="F35" s="130" t="s">
        <v>425</v>
      </c>
      <c r="G35" s="130" t="s">
        <v>102</v>
      </c>
      <c r="H35" s="128" t="s">
        <v>426</v>
      </c>
      <c r="I35" s="128" t="s">
        <v>427</v>
      </c>
      <c r="J35" s="130"/>
      <c r="K35" s="131"/>
      <c r="L35" s="130"/>
      <c r="M35" s="130" t="s">
        <v>428</v>
      </c>
      <c r="N35" s="131" t="n">
        <v>69</v>
      </c>
      <c r="O35" s="130" t="s">
        <v>429</v>
      </c>
      <c r="P35" s="131" t="n">
        <v>50</v>
      </c>
      <c r="Q35" s="130" t="s">
        <v>430</v>
      </c>
      <c r="R35" s="132" t="n">
        <v>4000</v>
      </c>
      <c r="S35" s="130" t="s">
        <v>41</v>
      </c>
      <c r="T35" s="130" t="s">
        <v>44</v>
      </c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 t="s">
        <v>406</v>
      </c>
      <c r="B36" s="129" t="n">
        <v>140962058</v>
      </c>
      <c r="C36" s="130"/>
      <c r="D36" s="130" t="s">
        <v>407</v>
      </c>
      <c r="E36" s="130" t="s">
        <v>40</v>
      </c>
      <c r="F36" s="130" t="s">
        <v>425</v>
      </c>
      <c r="G36" s="130" t="s">
        <v>102</v>
      </c>
      <c r="H36" s="128" t="s">
        <v>426</v>
      </c>
      <c r="I36" s="128" t="s">
        <v>427</v>
      </c>
      <c r="J36" s="130"/>
      <c r="K36" s="131"/>
      <c r="L36" s="130"/>
      <c r="M36" s="130" t="s">
        <v>442</v>
      </c>
      <c r="N36" s="131" t="n">
        <v>70.5</v>
      </c>
      <c r="O36" s="130" t="s">
        <v>429</v>
      </c>
      <c r="P36" s="131" t="n">
        <v>50</v>
      </c>
      <c r="Q36" s="130" t="s">
        <v>430</v>
      </c>
      <c r="R36" s="132" t="n">
        <v>4000</v>
      </c>
      <c r="S36" s="130" t="s">
        <v>41</v>
      </c>
      <c r="T36" s="130" t="s">
        <v>44</v>
      </c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 t="s">
        <v>406</v>
      </c>
      <c r="B37" s="129" t="n">
        <v>147533071</v>
      </c>
      <c r="C37" s="130"/>
      <c r="D37" s="130" t="s">
        <v>407</v>
      </c>
      <c r="E37" s="130" t="s">
        <v>40</v>
      </c>
      <c r="F37" s="130" t="s">
        <v>431</v>
      </c>
      <c r="G37" s="136" t="n">
        <v>37012</v>
      </c>
      <c r="H37" s="128" t="s">
        <v>439</v>
      </c>
      <c r="I37" s="128" t="s">
        <v>440</v>
      </c>
      <c r="J37" s="130"/>
      <c r="K37" s="131"/>
      <c r="L37" s="130"/>
      <c r="M37" s="130" t="s">
        <v>432</v>
      </c>
      <c r="N37" s="131" t="n">
        <v>66</v>
      </c>
      <c r="O37" s="130" t="s">
        <v>429</v>
      </c>
      <c r="P37" s="131" t="n">
        <v>50</v>
      </c>
      <c r="Q37" s="130" t="s">
        <v>430</v>
      </c>
      <c r="R37" s="132" t="n">
        <v>17600</v>
      </c>
      <c r="S37" s="130" t="s">
        <v>41</v>
      </c>
      <c r="T37" s="130" t="s">
        <v>47</v>
      </c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28" t="s">
        <v>406</v>
      </c>
      <c r="B38" s="129" t="n">
        <v>682790320</v>
      </c>
      <c r="C38" s="130"/>
      <c r="D38" s="130" t="s">
        <v>407</v>
      </c>
      <c r="E38" s="130" t="s">
        <v>40</v>
      </c>
      <c r="F38" s="130" t="s">
        <v>425</v>
      </c>
      <c r="G38" s="130" t="s">
        <v>102</v>
      </c>
      <c r="H38" s="128" t="s">
        <v>426</v>
      </c>
      <c r="I38" s="128" t="s">
        <v>427</v>
      </c>
      <c r="J38" s="130"/>
      <c r="K38" s="131"/>
      <c r="L38" s="130"/>
      <c r="M38" s="130" t="s">
        <v>428</v>
      </c>
      <c r="N38" s="131" t="n">
        <v>70.5</v>
      </c>
      <c r="O38" s="130" t="s">
        <v>429</v>
      </c>
      <c r="P38" s="131" t="n">
        <v>50</v>
      </c>
      <c r="Q38" s="130" t="s">
        <v>430</v>
      </c>
      <c r="R38" s="132" t="n">
        <v>4000</v>
      </c>
      <c r="S38" s="130" t="s">
        <v>41</v>
      </c>
      <c r="T38" s="130" t="s">
        <v>44</v>
      </c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 t="s">
        <v>406</v>
      </c>
      <c r="B39" s="129" t="n">
        <v>120999571</v>
      </c>
      <c r="C39" s="130"/>
      <c r="D39" s="130" t="s">
        <v>413</v>
      </c>
      <c r="E39" s="130" t="s">
        <v>40</v>
      </c>
      <c r="F39" s="130" t="s">
        <v>443</v>
      </c>
      <c r="G39" s="136" t="n">
        <v>37043</v>
      </c>
      <c r="H39" s="128" t="s">
        <v>436</v>
      </c>
      <c r="I39" s="128" t="s">
        <v>437</v>
      </c>
      <c r="J39" s="130"/>
      <c r="K39" s="131"/>
      <c r="L39" s="130"/>
      <c r="M39" s="130" t="s">
        <v>441</v>
      </c>
      <c r="N39" s="131" t="n">
        <v>396</v>
      </c>
      <c r="O39" s="130" t="s">
        <v>429</v>
      </c>
      <c r="P39" s="131" t="n">
        <v>25</v>
      </c>
      <c r="Q39" s="130" t="s">
        <v>430</v>
      </c>
      <c r="R39" s="132" t="n">
        <v>10400</v>
      </c>
      <c r="S39" s="130" t="s">
        <v>41</v>
      </c>
      <c r="T39" s="130" t="s">
        <v>49</v>
      </c>
      <c r="U39" s="117"/>
      <c r="V39" s="117"/>
      <c r="W39" s="117"/>
      <c r="X39" s="117"/>
      <c r="Y39" s="117"/>
      <c r="Z39" s="117"/>
    </row>
    <row r="40" customFormat="false" ht="14.25" hidden="false" customHeight="false" outlineLevel="0" collapsed="false">
      <c r="A40" s="128" t="s">
        <v>406</v>
      </c>
      <c r="B40" s="129" t="n">
        <v>149586051</v>
      </c>
      <c r="C40" s="130"/>
      <c r="D40" s="130" t="s">
        <v>413</v>
      </c>
      <c r="E40" s="130" t="s">
        <v>40</v>
      </c>
      <c r="F40" s="130" t="s">
        <v>443</v>
      </c>
      <c r="G40" s="136" t="n">
        <v>37043</v>
      </c>
      <c r="H40" s="128" t="s">
        <v>436</v>
      </c>
      <c r="I40" s="128" t="s">
        <v>437</v>
      </c>
      <c r="J40" s="130"/>
      <c r="K40" s="131"/>
      <c r="L40" s="130"/>
      <c r="M40" s="130" t="s">
        <v>441</v>
      </c>
      <c r="N40" s="131" t="n">
        <v>392</v>
      </c>
      <c r="O40" s="130" t="s">
        <v>429</v>
      </c>
      <c r="P40" s="131" t="n">
        <v>25</v>
      </c>
      <c r="Q40" s="130" t="s">
        <v>430</v>
      </c>
      <c r="R40" s="132" t="n">
        <v>10400</v>
      </c>
      <c r="S40" s="130" t="s">
        <v>41</v>
      </c>
      <c r="T40" s="130" t="s">
        <v>49</v>
      </c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 t="s">
        <v>406</v>
      </c>
      <c r="B41" s="129" t="n">
        <v>761498494</v>
      </c>
      <c r="C41" s="130"/>
      <c r="D41" s="130" t="s">
        <v>407</v>
      </c>
      <c r="E41" s="130" t="s">
        <v>40</v>
      </c>
      <c r="F41" s="130" t="s">
        <v>425</v>
      </c>
      <c r="G41" s="130" t="s">
        <v>102</v>
      </c>
      <c r="H41" s="128" t="s">
        <v>426</v>
      </c>
      <c r="I41" s="128" t="s">
        <v>427</v>
      </c>
      <c r="J41" s="130"/>
      <c r="K41" s="131"/>
      <c r="L41" s="130"/>
      <c r="M41" s="130" t="s">
        <v>428</v>
      </c>
      <c r="N41" s="131" t="n">
        <v>70.5</v>
      </c>
      <c r="O41" s="130" t="s">
        <v>429</v>
      </c>
      <c r="P41" s="131" t="n">
        <v>50</v>
      </c>
      <c r="Q41" s="130" t="s">
        <v>430</v>
      </c>
      <c r="R41" s="132" t="n">
        <v>4000</v>
      </c>
      <c r="S41" s="130" t="s">
        <v>41</v>
      </c>
      <c r="T41" s="130" t="s">
        <v>44</v>
      </c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 t="s">
        <v>406</v>
      </c>
      <c r="B42" s="129" t="n">
        <v>383515001</v>
      </c>
      <c r="C42" s="130"/>
      <c r="D42" s="130" t="s">
        <v>407</v>
      </c>
      <c r="E42" s="130" t="s">
        <v>40</v>
      </c>
      <c r="F42" s="130" t="s">
        <v>431</v>
      </c>
      <c r="G42" s="136" t="n">
        <v>37012</v>
      </c>
      <c r="H42" s="128" t="s">
        <v>439</v>
      </c>
      <c r="I42" s="128" t="s">
        <v>440</v>
      </c>
      <c r="J42" s="130"/>
      <c r="K42" s="131"/>
      <c r="L42" s="130"/>
      <c r="M42" s="130" t="s">
        <v>432</v>
      </c>
      <c r="N42" s="131" t="n">
        <v>66.5</v>
      </c>
      <c r="O42" s="130" t="s">
        <v>429</v>
      </c>
      <c r="P42" s="131" t="n">
        <v>50</v>
      </c>
      <c r="Q42" s="130" t="s">
        <v>430</v>
      </c>
      <c r="R42" s="132" t="n">
        <v>17600</v>
      </c>
      <c r="S42" s="130" t="s">
        <v>41</v>
      </c>
      <c r="T42" s="130" t="s">
        <v>47</v>
      </c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 t="s">
        <v>406</v>
      </c>
      <c r="B43" s="129" t="n">
        <v>2218078460</v>
      </c>
      <c r="C43" s="130" t="n">
        <v>147544670</v>
      </c>
      <c r="D43" s="130" t="s">
        <v>407</v>
      </c>
      <c r="E43" s="130" t="s">
        <v>40</v>
      </c>
      <c r="F43" s="130" t="s">
        <v>425</v>
      </c>
      <c r="G43" s="130" t="s">
        <v>102</v>
      </c>
      <c r="H43" s="128" t="s">
        <v>426</v>
      </c>
      <c r="I43" s="128" t="s">
        <v>427</v>
      </c>
      <c r="J43" s="130"/>
      <c r="K43" s="131"/>
      <c r="L43" s="130"/>
      <c r="M43" s="130" t="s">
        <v>428</v>
      </c>
      <c r="N43" s="131" t="n">
        <v>70.55</v>
      </c>
      <c r="O43" s="130" t="s">
        <v>429</v>
      </c>
      <c r="P43" s="131" t="n">
        <v>50</v>
      </c>
      <c r="Q43" s="130" t="s">
        <v>430</v>
      </c>
      <c r="R43" s="132" t="n">
        <v>4000</v>
      </c>
      <c r="S43" s="130" t="s">
        <v>41</v>
      </c>
      <c r="T43" s="130" t="s">
        <v>44</v>
      </c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 t="s">
        <v>406</v>
      </c>
      <c r="B44" s="129" t="n">
        <v>2223600851</v>
      </c>
      <c r="C44" s="130" t="n">
        <v>2223589751</v>
      </c>
      <c r="D44" s="130" t="s">
        <v>407</v>
      </c>
      <c r="E44" s="130" t="s">
        <v>40</v>
      </c>
      <c r="F44" s="130" t="s">
        <v>425</v>
      </c>
      <c r="G44" s="130" t="s">
        <v>102</v>
      </c>
      <c r="H44" s="128" t="s">
        <v>426</v>
      </c>
      <c r="I44" s="128" t="s">
        <v>427</v>
      </c>
      <c r="J44" s="130"/>
      <c r="K44" s="131"/>
      <c r="L44" s="130"/>
      <c r="M44" s="130" t="s">
        <v>428</v>
      </c>
      <c r="N44" s="131" t="n">
        <v>70.55</v>
      </c>
      <c r="O44" s="130" t="s">
        <v>429</v>
      </c>
      <c r="P44" s="131" t="n">
        <v>50</v>
      </c>
      <c r="Q44" s="130" t="s">
        <v>430</v>
      </c>
      <c r="R44" s="132" t="n">
        <v>4000</v>
      </c>
      <c r="S44" s="130" t="s">
        <v>41</v>
      </c>
      <c r="T44" s="130" t="s">
        <v>44</v>
      </c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 t="s">
        <v>406</v>
      </c>
      <c r="B45" s="129" t="n">
        <v>211522826</v>
      </c>
      <c r="C45" s="130"/>
      <c r="D45" s="130" t="s">
        <v>407</v>
      </c>
      <c r="E45" s="130" t="s">
        <v>40</v>
      </c>
      <c r="F45" s="130" t="s">
        <v>431</v>
      </c>
      <c r="G45" s="136" t="n">
        <v>37012</v>
      </c>
      <c r="H45" s="128" t="s">
        <v>439</v>
      </c>
      <c r="I45" s="128" t="s">
        <v>440</v>
      </c>
      <c r="J45" s="130"/>
      <c r="K45" s="131"/>
      <c r="L45" s="130"/>
      <c r="M45" s="130" t="s">
        <v>444</v>
      </c>
      <c r="N45" s="131" t="n">
        <v>66.5</v>
      </c>
      <c r="O45" s="130" t="s">
        <v>429</v>
      </c>
      <c r="P45" s="131" t="n">
        <v>50</v>
      </c>
      <c r="Q45" s="130" t="s">
        <v>430</v>
      </c>
      <c r="R45" s="132" t="n">
        <v>17600</v>
      </c>
      <c r="S45" s="130" t="s">
        <v>41</v>
      </c>
      <c r="T45" s="130" t="s">
        <v>47</v>
      </c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 t="s">
        <v>406</v>
      </c>
      <c r="B46" s="129" t="n">
        <v>121526655</v>
      </c>
      <c r="C46" s="130"/>
      <c r="D46" s="130" t="s">
        <v>413</v>
      </c>
      <c r="E46" s="130" t="s">
        <v>40</v>
      </c>
      <c r="F46" s="130" t="s">
        <v>425</v>
      </c>
      <c r="G46" s="136" t="n">
        <v>37012</v>
      </c>
      <c r="H46" s="128" t="s">
        <v>439</v>
      </c>
      <c r="I46" s="128" t="s">
        <v>440</v>
      </c>
      <c r="J46" s="130"/>
      <c r="K46" s="131"/>
      <c r="L46" s="130"/>
      <c r="M46" s="130" t="s">
        <v>441</v>
      </c>
      <c r="N46" s="131" t="n">
        <v>59.05</v>
      </c>
      <c r="O46" s="130" t="s">
        <v>429</v>
      </c>
      <c r="P46" s="131" t="n">
        <v>50</v>
      </c>
      <c r="Q46" s="130" t="s">
        <v>430</v>
      </c>
      <c r="R46" s="132" t="n">
        <v>17600</v>
      </c>
      <c r="S46" s="130" t="s">
        <v>41</v>
      </c>
      <c r="T46" s="130" t="s">
        <v>44</v>
      </c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 t="s">
        <v>406</v>
      </c>
      <c r="B47" s="129" t="n">
        <v>113733854</v>
      </c>
      <c r="C47" s="130"/>
      <c r="D47" s="130" t="s">
        <v>407</v>
      </c>
      <c r="E47" s="130" t="s">
        <v>40</v>
      </c>
      <c r="F47" s="130" t="s">
        <v>425</v>
      </c>
      <c r="G47" s="130" t="s">
        <v>102</v>
      </c>
      <c r="H47" s="128" t="s">
        <v>426</v>
      </c>
      <c r="I47" s="128" t="s">
        <v>427</v>
      </c>
      <c r="J47" s="130"/>
      <c r="K47" s="131"/>
      <c r="L47" s="130"/>
      <c r="M47" s="130" t="s">
        <v>442</v>
      </c>
      <c r="N47" s="131" t="n">
        <v>70.25</v>
      </c>
      <c r="O47" s="130" t="s">
        <v>429</v>
      </c>
      <c r="P47" s="131" t="n">
        <v>50</v>
      </c>
      <c r="Q47" s="130" t="s">
        <v>430</v>
      </c>
      <c r="R47" s="132" t="n">
        <v>4000</v>
      </c>
      <c r="S47" s="130" t="s">
        <v>41</v>
      </c>
      <c r="T47" s="130" t="s">
        <v>44</v>
      </c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 t="s">
        <v>406</v>
      </c>
      <c r="B48" s="129" t="n">
        <v>127444428</v>
      </c>
      <c r="C48" s="130"/>
      <c r="D48" s="130" t="s">
        <v>407</v>
      </c>
      <c r="E48" s="130" t="s">
        <v>40</v>
      </c>
      <c r="F48" s="130" t="s">
        <v>425</v>
      </c>
      <c r="G48" s="130" t="s">
        <v>102</v>
      </c>
      <c r="H48" s="128" t="s">
        <v>426</v>
      </c>
      <c r="I48" s="128" t="s">
        <v>427</v>
      </c>
      <c r="J48" s="130"/>
      <c r="K48" s="131"/>
      <c r="L48" s="130"/>
      <c r="M48" s="130" t="s">
        <v>438</v>
      </c>
      <c r="N48" s="131" t="n">
        <v>70.75</v>
      </c>
      <c r="O48" s="130" t="s">
        <v>429</v>
      </c>
      <c r="P48" s="131" t="n">
        <v>50</v>
      </c>
      <c r="Q48" s="130" t="s">
        <v>430</v>
      </c>
      <c r="R48" s="132" t="n">
        <v>4000</v>
      </c>
      <c r="S48" s="130" t="s">
        <v>41</v>
      </c>
      <c r="T48" s="130" t="s">
        <v>44</v>
      </c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 t="s">
        <v>406</v>
      </c>
      <c r="B49" s="129" t="n">
        <v>157036056</v>
      </c>
      <c r="C49" s="130"/>
      <c r="D49" s="130" t="s">
        <v>413</v>
      </c>
      <c r="E49" s="130" t="s">
        <v>40</v>
      </c>
      <c r="F49" s="130" t="s">
        <v>425</v>
      </c>
      <c r="G49" s="136" t="n">
        <v>37012</v>
      </c>
      <c r="H49" s="128" t="s">
        <v>439</v>
      </c>
      <c r="I49" s="128" t="s">
        <v>440</v>
      </c>
      <c r="J49" s="130"/>
      <c r="K49" s="131"/>
      <c r="L49" s="130"/>
      <c r="M49" s="130" t="s">
        <v>418</v>
      </c>
      <c r="N49" s="131" t="n">
        <v>58.5</v>
      </c>
      <c r="O49" s="130" t="s">
        <v>429</v>
      </c>
      <c r="P49" s="131" t="n">
        <v>50</v>
      </c>
      <c r="Q49" s="130" t="s">
        <v>430</v>
      </c>
      <c r="R49" s="132" t="n">
        <v>17600</v>
      </c>
      <c r="S49" s="130" t="s">
        <v>41</v>
      </c>
      <c r="T49" s="130" t="s">
        <v>44</v>
      </c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 t="s">
        <v>406</v>
      </c>
      <c r="B50" s="129" t="n">
        <v>426293731</v>
      </c>
      <c r="C50" s="130"/>
      <c r="D50" s="130" t="s">
        <v>407</v>
      </c>
      <c r="E50" s="130" t="s">
        <v>40</v>
      </c>
      <c r="F50" s="130" t="s">
        <v>425</v>
      </c>
      <c r="G50" s="136" t="n">
        <v>37012</v>
      </c>
      <c r="H50" s="128" t="s">
        <v>439</v>
      </c>
      <c r="I50" s="128" t="s">
        <v>440</v>
      </c>
      <c r="J50" s="130"/>
      <c r="K50" s="131"/>
      <c r="L50" s="130"/>
      <c r="M50" s="130" t="s">
        <v>441</v>
      </c>
      <c r="N50" s="131" t="n">
        <v>58.5</v>
      </c>
      <c r="O50" s="130" t="s">
        <v>429</v>
      </c>
      <c r="P50" s="131" t="n">
        <v>50</v>
      </c>
      <c r="Q50" s="130" t="s">
        <v>430</v>
      </c>
      <c r="R50" s="132" t="n">
        <v>17600</v>
      </c>
      <c r="S50" s="130" t="s">
        <v>41</v>
      </c>
      <c r="T50" s="130" t="s">
        <v>44</v>
      </c>
      <c r="U50" s="117"/>
      <c r="V50" s="117"/>
      <c r="W50" s="117"/>
      <c r="X50" s="117"/>
      <c r="Y50" s="117"/>
      <c r="Z50" s="117"/>
    </row>
    <row r="51" customFormat="false" ht="14.25" hidden="false" customHeight="true" outlineLevel="0" collapsed="false">
      <c r="A51" s="133" t="s">
        <v>422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1"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407920486&amp;dt=Apr-26-01"/>
    <hyperlink ref="B17" r:id="rId2" display="https://www.intcx.com/ReportServlet/any.class?operation=confirm&amp;dealID=503156223&amp;dt=Apr-26-01"/>
    <hyperlink ref="B18" r:id="rId3" display="https://www.intcx.com/ReportServlet/any.class?operation=confirm&amp;dealID=100068026&amp;dt=Apr-26-01"/>
    <hyperlink ref="B19" r:id="rId4" display="https://www.intcx.com/ReportServlet/any.class?operation=confirm&amp;dealID=394457756&amp;dt=Apr-26-01"/>
    <hyperlink ref="B20" r:id="rId5" display="https://www.intcx.com/ReportServlet/any.class?operation=confirm&amp;dealID=395902715&amp;dt=Apr-26-01"/>
    <hyperlink ref="B21" r:id="rId6" display="https://www.intcx.com/ReportServlet/any.class?operation=confirm&amp;dealID=106882439&amp;dt=Apr-26-01"/>
    <hyperlink ref="B22" r:id="rId7" display="https://www.intcx.com/ReportServlet/any.class?operation=confirm&amp;dealID=179311105&amp;dt=Apr-26-01"/>
    <hyperlink ref="B23" r:id="rId8" display="https://www.intcx.com/ReportServlet/any.class?operation=confirm&amp;dealID=796473816&amp;dt=Apr-26-01"/>
    <hyperlink ref="B24" r:id="rId9" display="https://www.intcx.com/ReportServlet/any.class?operation=confirm&amp;dealID=137744656&amp;dt=Apr-26-01"/>
    <hyperlink ref="B25" r:id="rId10" display="https://www.intcx.com/ReportServlet/any.class?operation=confirm&amp;dealID=365489970&amp;dt=Apr-26-01"/>
    <hyperlink ref="B26" r:id="rId11" display="https://www.intcx.com/ReportServlet/any.class?operation=confirm&amp;dealID=905932870&amp;dt=Apr-26-01"/>
    <hyperlink ref="B27" r:id="rId12" display="https://www.intcx.com/ReportServlet/any.class?operation=confirm&amp;dealID=557209671&amp;dt=Apr-26-01"/>
    <hyperlink ref="B28" r:id="rId13" display="https://www.intcx.com/ReportServlet/any.class?operation=confirm&amp;dealID=569488910&amp;dt=Apr-26-01"/>
    <hyperlink ref="B29" r:id="rId14" display="https://www.intcx.com/ReportServlet/any.class?operation=confirm&amp;dealID=780056639&amp;dt=Apr-26-01"/>
    <hyperlink ref="B30" r:id="rId15" display="https://www.intcx.com/ReportServlet/any.class?operation=confirm&amp;dealID=189809685&amp;dt=Apr-26-01"/>
    <hyperlink ref="B31" r:id="rId16" display="https://www.intcx.com/ReportServlet/any.class?operation=confirm&amp;dealID=967678239&amp;dt=Apr-26-01"/>
    <hyperlink ref="B32" r:id="rId17" display="https://www.intcx.com/ReportServlet/any.class?operation=confirm&amp;dealID=138274015&amp;dt=Apr-26-01"/>
    <hyperlink ref="B33" r:id="rId18" display="https://www.intcx.com/ReportServlet/any.class?operation=confirm&amp;dealID=710591914&amp;dt=Apr-26-01"/>
    <hyperlink ref="B34" r:id="rId19" display="https://www.intcx.com/ReportServlet/any.class?operation=confirm&amp;dealID=978859261&amp;dt=Apr-26-01"/>
    <hyperlink ref="B35" r:id="rId20" display="https://www.intcx.com/ReportServlet/any.class?operation=confirm&amp;dealID=136880369&amp;dt=Apr-26-01"/>
    <hyperlink ref="B36" r:id="rId21" display="https://www.intcx.com/ReportServlet/any.class?operation=confirm&amp;dealID=140962058&amp;dt=Apr-26-01"/>
    <hyperlink ref="B37" r:id="rId22" display="https://www.intcx.com/ReportServlet/any.class?operation=confirm&amp;dealID=147533071&amp;dt=Apr-26-01"/>
    <hyperlink ref="B38" r:id="rId23" display="https://www.intcx.com/ReportServlet/any.class?operation=confirm&amp;dealID=682790320&amp;dt=Apr-26-01"/>
    <hyperlink ref="B39" r:id="rId24" display="https://www.intcx.com/ReportServlet/any.class?operation=confirm&amp;dealID=120999571&amp;dt=Apr-26-01"/>
    <hyperlink ref="B40" r:id="rId25" display="https://www.intcx.com/ReportServlet/any.class?operation=confirm&amp;dealID=149586051&amp;dt=Apr-26-01"/>
    <hyperlink ref="B41" r:id="rId26" display="https://www.intcx.com/ReportServlet/any.class?operation=confirm&amp;dealID=761498494&amp;dt=Apr-26-01"/>
    <hyperlink ref="B42" r:id="rId27" display="https://www.intcx.com/ReportServlet/any.class?operation=confirm&amp;dealID=383515001&amp;dt=Apr-26-01"/>
    <hyperlink ref="B43" r:id="rId28" display="https://www.intcx.com/ReportServlet/any.class?operation=confirm&amp;dealID=147544670&amp;dt=Apr-26-01"/>
    <hyperlink ref="B44" r:id="rId29" display="https://www.intcx.com/ReportServlet/any.class?operation=confirm&amp;dealID=2223589751&amp;dt=Apr-26-01"/>
    <hyperlink ref="B45" r:id="rId30" display="https://www.intcx.com/ReportServlet/any.class?operation=confirm&amp;dealID=211522826&amp;dt=Apr-26-01"/>
    <hyperlink ref="B46" r:id="rId31" display="https://www.intcx.com/ReportServlet/any.class?operation=confirm&amp;dealID=121526655&amp;dt=Apr-26-01"/>
    <hyperlink ref="B47" r:id="rId32" display="https://www.intcx.com/ReportServlet/any.class?operation=confirm&amp;dealID=113733854&amp;dt=Apr-26-01"/>
    <hyperlink ref="B48" r:id="rId33" display="https://www.intcx.com/ReportServlet/any.class?operation=confirm&amp;dealID=127444428&amp;dt=Apr-26-01"/>
    <hyperlink ref="B49" r:id="rId34" display="https://www.intcx.com/ReportServlet/any.class?operation=confirm&amp;dealID=157036056&amp;dt=Apr-26-01"/>
    <hyperlink ref="B50" r:id="rId35" display="https://www.intcx.com/ReportServlet/any.class?operation=confirm&amp;dealID=426293731&amp;dt=Apr-2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445</v>
      </c>
    </row>
    <row r="2" customFormat="false" ht="15.75" hidden="false" customHeight="false" outlineLevel="0" collapsed="false">
      <c r="A2" s="120" t="s">
        <v>383</v>
      </c>
    </row>
    <row r="3" customFormat="false" ht="12.75" hidden="false" customHeight="false" outlineLevel="0" collapsed="false">
      <c r="A3" s="39" t="n">
        <f aca="false">'E-Mail'!$B$1</f>
        <v>37007</v>
      </c>
    </row>
    <row r="5" customFormat="false" ht="13.5" hidden="false" customHeight="false" outlineLevel="0" collapsed="false">
      <c r="A5" s="121" t="s">
        <v>384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386</v>
      </c>
      <c r="I9" s="124" t="s">
        <v>387</v>
      </c>
    </row>
    <row r="10" customFormat="false" ht="13.5" hidden="false" customHeight="false" outlineLevel="0" collapsed="false">
      <c r="A10" s="125" t="s">
        <v>446</v>
      </c>
    </row>
    <row r="11" customFormat="false" ht="12.75" hidden="false" customHeight="false" outlineLevel="0" collapsed="false">
      <c r="A11" s="126" t="s">
        <v>389</v>
      </c>
    </row>
    <row r="12" customFormat="false" ht="12.75" hidden="false" customHeight="false" outlineLevel="0" collapsed="false">
      <c r="A12" s="126" t="s">
        <v>390</v>
      </c>
    </row>
    <row r="13" customFormat="false" ht="12.75" hidden="false" customHeight="false" outlineLevel="0" collapsed="false">
      <c r="A13" s="126" t="s">
        <v>391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392</v>
      </c>
      <c r="B15" s="127" t="s">
        <v>393</v>
      </c>
      <c r="C15" s="127" t="s">
        <v>394</v>
      </c>
      <c r="D15" s="127" t="s">
        <v>395</v>
      </c>
      <c r="E15" s="127" t="s">
        <v>33</v>
      </c>
      <c r="F15" s="127" t="s">
        <v>396</v>
      </c>
      <c r="G15" s="127" t="s">
        <v>77</v>
      </c>
      <c r="H15" s="127" t="s">
        <v>386</v>
      </c>
      <c r="I15" s="127" t="s">
        <v>387</v>
      </c>
      <c r="J15" s="127" t="s">
        <v>397</v>
      </c>
      <c r="K15" s="127" t="s">
        <v>398</v>
      </c>
      <c r="L15" s="127" t="s">
        <v>399</v>
      </c>
      <c r="M15" s="127" t="s">
        <v>400</v>
      </c>
      <c r="N15" s="127" t="s">
        <v>401</v>
      </c>
      <c r="O15" s="127" t="s">
        <v>402</v>
      </c>
      <c r="P15" s="127" t="s">
        <v>403</v>
      </c>
      <c r="Q15" s="127" t="s">
        <v>404</v>
      </c>
      <c r="R15" s="127" t="s">
        <v>405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2001-04-27T11:45:32Z</dcterms:modified>
  <cp:revision>0</cp:revision>
  <dc:subject/>
  <dc:title>Enron North America Corp. - Deal Report</dc:title>
</cp:coreProperties>
</file>