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<sst xmlns="http://schemas.openxmlformats.org/spreadsheetml/2006/main" count="1621" uniqueCount="751">
  <si>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</si>
  <si>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</si>
  <si>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</si>
  <si>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</si>
  <si>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</si>
  <si>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</si>
  <si>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</si>
  <si>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</si>
  <si>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</si>
  <si>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</si>
  <si>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</si>
  <si>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</si>
  <si>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</si>
  <si>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</si>
  <si>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</si>
  <si>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</si>
  <si>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</si>
  <si>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</si>
  <si>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</si>
  <si>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</si>
  <si>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</si>
  <si>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</si>
  <si>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</si>
  <si>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</si>
  <si>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</si>
  <si>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</si>
  <si>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</si>
  <si>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</si>
  <si>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</si>
  <si>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</si>
  <si>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</si>
  <si>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</si>
  <si>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</si>
  <si>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</si>
  <si>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</si>
  <si>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</si>
  <si>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</si>
  <si>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</si>
  <si>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</si>
  <si>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</si>
  <si>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</si>
  <si>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</si>
  <si>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Storey, G</t>
  </si>
  <si>
    <t xml:space="preserve">NG Fin BS, LD1 for IF</t>
  </si>
  <si>
    <t xml:space="preserve">Dorland , C</t>
  </si>
  <si>
    <t xml:space="preserve">NG Fin Sw Swap, IF for GDD</t>
  </si>
  <si>
    <t xml:space="preserve">Fischer, M</t>
  </si>
  <si>
    <t xml:space="preserve">Mckay, B</t>
  </si>
  <si>
    <t xml:space="preserve">Herndon, R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</si>
  <si>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</si>
  <si>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</si>
  <si>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</si>
  <si>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</si>
  <si>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</si>
  <si>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</si>
  <si>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</si>
  <si>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</si>
  <si>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</si>
  <si>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Coal</t>
  </si>
  <si>
    <t xml:space="preserve">John Massey</t>
  </si>
  <si>
    <t xml:space="preserve">Power</t>
  </si>
  <si>
    <t xml:space="preserve">Mike Carson</t>
  </si>
  <si>
    <t xml:space="preserve">Natural Gas Liquids</t>
  </si>
  <si>
    <t xml:space="preserve">Wade Hicks</t>
  </si>
  <si>
    <t xml:space="preserve">Coal Total</t>
  </si>
  <si>
    <t xml:space="preserve">Don Baughman</t>
  </si>
  <si>
    <t xml:space="preserve">Natural Gas Liquids Total</t>
  </si>
  <si>
    <t xml:space="preserve">US Natural Gas</t>
  </si>
  <si>
    <t xml:space="preserve">Chris Germany</t>
  </si>
  <si>
    <t xml:space="preserve">Power Total</t>
  </si>
  <si>
    <t xml:space="preserve">John Arnold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</si>
  <si>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</si>
  <si>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</si>
  <si>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</si>
  <si>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</si>
  <si>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</si>
  <si>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Apr-24-01 thru Apr-24-01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</si>
  <si>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</si>
  <si>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</si>
  <si>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</si>
  <si>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</si>
  <si>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</si>
  <si>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</si>
  <si>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</si>
  <si>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</si>
  <si>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</si>
  <si>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</si>
  <si>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</si>
  <si>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Apr-24-01 12:33 GMT</t>
  </si>
  <si>
    <t xml:space="preserve">    Fin Swap-Peak - NYPOOL J - Sep01</t>
  </si>
  <si>
    <t xml:space="preserve">Apr-24-01 12:32 GMT</t>
  </si>
  <si>
    <t xml:space="preserve">    Fin Swap-Peak - NYPOOL G - May01</t>
  </si>
  <si>
    <t xml:space="preserve">Apr-24-01 17:20 GMT</t>
  </si>
  <si>
    <t xml:space="preserve">    Fin Swap-Peak - NYPOOL G - Jul01-Aug01</t>
  </si>
  <si>
    <t xml:space="preserve">Jul01-Aug01</t>
  </si>
  <si>
    <t xml:space="preserve">Apr-24-01 14:01 GMT</t>
  </si>
  <si>
    <t xml:space="preserve">Firm-LD Off-Peak</t>
  </si>
  <si>
    <t xml:space="preserve">    Firm-LD Off-Peak - SP-15 Off-Peak - Next Day Off-Peak</t>
  </si>
  <si>
    <t xml:space="preserve">Next Day Off-Peak</t>
  </si>
  <si>
    <t xml:space="preserve">Apr-24-01 13:29 GMT</t>
  </si>
  <si>
    <t xml:space="preserve">    Firm-LD Peak - Cin - Next Day</t>
  </si>
  <si>
    <t xml:space="preserve">Next Day</t>
  </si>
  <si>
    <t xml:space="preserve">Apr-24-01 14:31 GMT</t>
  </si>
  <si>
    <t xml:space="preserve">    Firm-LD Peak - Cin - Next Week</t>
  </si>
  <si>
    <t xml:space="preserve">Next Week</t>
  </si>
  <si>
    <t xml:space="preserve">Apr-24-01 18:39 GMT</t>
  </si>
  <si>
    <t xml:space="preserve">    Firm-LD Peak - Cin - May01</t>
  </si>
  <si>
    <t xml:space="preserve">Apr-24-01 18:21 GMT</t>
  </si>
  <si>
    <t xml:space="preserve">    Firm-LD Peak - Cin - Jun01</t>
  </si>
  <si>
    <t xml:space="preserve">Apr-24-01 17:10 GMT</t>
  </si>
  <si>
    <t xml:space="preserve">    Firm-LD Peak - Cin - Jul01-Aug01</t>
  </si>
  <si>
    <t xml:space="preserve">Apr-24-01 20:22 GMT</t>
  </si>
  <si>
    <t xml:space="preserve">    Firm-LD Peak - Cin - Sep01</t>
  </si>
  <si>
    <t xml:space="preserve">Apr-24-01 15:40 GMT</t>
  </si>
  <si>
    <t xml:space="preserve">    Firm-LD Peak - Cin - Dec01</t>
  </si>
  <si>
    <t xml:space="preserve">Apr-24-01 20:36 GMT</t>
  </si>
  <si>
    <t xml:space="preserve">    Firm-LD Peak - Cin - Q4 01</t>
  </si>
  <si>
    <t xml:space="preserve">Q4 01</t>
  </si>
  <si>
    <t xml:space="preserve">Apr-24-01 19:33 GMT</t>
  </si>
  <si>
    <t xml:space="preserve">    Firm-LD Peak - Cin - Jan02-Feb02</t>
  </si>
  <si>
    <t xml:space="preserve">Jan02-Feb02</t>
  </si>
  <si>
    <t xml:space="preserve">Apr-24-01 17:58 GMT</t>
  </si>
  <si>
    <t xml:space="preserve">    Firm-LD Peak - Cin - May02</t>
  </si>
  <si>
    <t xml:space="preserve">Apr-24-01 12:25 GMT</t>
  </si>
  <si>
    <t xml:space="preserve">    Firm-LD Peak - Cin - Cal 02</t>
  </si>
  <si>
    <t xml:space="preserve">Cal 02</t>
  </si>
  <si>
    <t xml:space="preserve">Apr-24-01 19:32 GMT</t>
  </si>
  <si>
    <t xml:space="preserve">    Firm-LD Peak - Comed - Next Day</t>
  </si>
  <si>
    <t xml:space="preserve">Apr-24-01 13:37 GMT</t>
  </si>
  <si>
    <t xml:space="preserve">    Firm-LD Peak - Comed - Q4 01</t>
  </si>
  <si>
    <t xml:space="preserve">Apr-24-01 13:14 GMT</t>
  </si>
  <si>
    <t xml:space="preserve">    Firm-LD Peak - Ent - Next Day</t>
  </si>
  <si>
    <t xml:space="preserve">Apr-24-01 15:17 GMT</t>
  </si>
  <si>
    <t xml:space="preserve">    Firm-LD Peak - Ent - Next Week</t>
  </si>
  <si>
    <t xml:space="preserve">Apr-24-01 14:21 GMT</t>
  </si>
  <si>
    <t xml:space="preserve">    Firm-LD Peak - Ent - May01</t>
  </si>
  <si>
    <t xml:space="preserve">Apr-24-01 18:25 GMT</t>
  </si>
  <si>
    <t xml:space="preserve">    Firm-LD Peak - Ent - Sep01</t>
  </si>
  <si>
    <t xml:space="preserve">    Firm-LD Peak - Ent - Dec01</t>
  </si>
  <si>
    <t xml:space="preserve">Apr-24-01 12:00 GMT</t>
  </si>
  <si>
    <t xml:space="preserve">    Firm-LD Peak - Ent - Q4 01</t>
  </si>
  <si>
    <t xml:space="preserve">    Firm-LD Peak - Ent - Jan02-Feb02</t>
  </si>
  <si>
    <t xml:space="preserve">    Firm-LD Peak - Ent - Jun02</t>
  </si>
  <si>
    <t xml:space="preserve">Apr-24-01 14:28 GMT</t>
  </si>
  <si>
    <t xml:space="preserve">    Firm-LD Peak - Ent - Jul02-Aug02</t>
  </si>
  <si>
    <t xml:space="preserve">Jul02-Aug02</t>
  </si>
  <si>
    <t xml:space="preserve">Apr-24-01 15:07 GMT</t>
  </si>
  <si>
    <t xml:space="preserve">    Firm-LD Peak - Ent - Q4 02</t>
  </si>
  <si>
    <t xml:space="preserve">Q4 02</t>
  </si>
  <si>
    <t xml:space="preserve">Apr-24-01 15:37 GMT</t>
  </si>
  <si>
    <t xml:space="preserve">    Firm-LD Peak - Mid C - May01</t>
  </si>
  <si>
    <t xml:space="preserve">    Firm-LD Peak - Mid C - Jun01</t>
  </si>
  <si>
    <t xml:space="preserve">Apr-24-01 15:22 GMT</t>
  </si>
  <si>
    <t xml:space="preserve">    Firm-LD Peak - Mid C - Jul01</t>
  </si>
  <si>
    <t xml:space="preserve">Apr-24-01 15:23 GMT</t>
  </si>
  <si>
    <t xml:space="preserve">    Firm-LD Peak - NP-15 - May01</t>
  </si>
  <si>
    <t xml:space="preserve">Apr-24-01 16:21 GMT</t>
  </si>
  <si>
    <t xml:space="preserve">    Firm-LD Peak - NP-15 - Jun01</t>
  </si>
  <si>
    <t xml:space="preserve">Apr-24-01 15:20 GMT</t>
  </si>
  <si>
    <t xml:space="preserve">    Firm-LD Peak - NP-15 - Q4 01</t>
  </si>
  <si>
    <t xml:space="preserve">Apr-24-01 16:07 GMT</t>
  </si>
  <si>
    <t xml:space="preserve">    Firm-LD Peak - Nepool - Next Day</t>
  </si>
  <si>
    <t xml:space="preserve">Apr-24-01 14:27 GMT</t>
  </si>
  <si>
    <t xml:space="preserve">    Firm-LD Peak - Nepool - Next Week</t>
  </si>
  <si>
    <t xml:space="preserve">Apr-24-01 19:36 GMT</t>
  </si>
  <si>
    <t xml:space="preserve">    Firm-LD Peak - Nepool - May01</t>
  </si>
  <si>
    <t xml:space="preserve">Apr-24-01 11:56 GMT</t>
  </si>
  <si>
    <t xml:space="preserve">    Firm-LD Peak - Nepool - Jun01</t>
  </si>
  <si>
    <t xml:space="preserve">Apr-24-01 20:00 GMT</t>
  </si>
  <si>
    <t xml:space="preserve">    Firm-LD Peak - Nepool - Jul01-Aug01</t>
  </si>
  <si>
    <t xml:space="preserve">Apr-24-01 19:23 GMT</t>
  </si>
  <si>
    <t xml:space="preserve">    Firm-LD Peak - Nepool - Sep01</t>
  </si>
  <si>
    <t xml:space="preserve">Apr-24-01 18:15 GMT</t>
  </si>
  <si>
    <t xml:space="preserve">    Firm-LD Peak - Nepool - Q4 01</t>
  </si>
  <si>
    <t xml:space="preserve">Apr-24-01 18:41 GMT</t>
  </si>
  <si>
    <t xml:space="preserve">    Firm-LD Peak - PJM-W - Custom</t>
  </si>
  <si>
    <t xml:space="preserve">Custom</t>
  </si>
  <si>
    <t xml:space="preserve">Apr-24-01 15:50 GMT</t>
  </si>
  <si>
    <t xml:space="preserve">    Firm-LD Peak - PJM-W - Next Day</t>
  </si>
  <si>
    <t xml:space="preserve">Apr-24-01 13:42 GMT</t>
  </si>
  <si>
    <t xml:space="preserve">    Firm-LD Peak - PJM-W - Bal Week</t>
  </si>
  <si>
    <t xml:space="preserve">Bal Week</t>
  </si>
  <si>
    <t xml:space="preserve">Apr-24-01 20:13 GMT</t>
  </si>
  <si>
    <t xml:space="preserve">    Firm-LD Peak - PJM-W - Next Week</t>
  </si>
  <si>
    <t xml:space="preserve">Apr-24-01 11:58 GMT</t>
  </si>
  <si>
    <t xml:space="preserve">    Firm-LD Peak - PJM-W - May01</t>
  </si>
  <si>
    <t xml:space="preserve">Apr-24-01 20:12 GMT</t>
  </si>
  <si>
    <t xml:space="preserve">    Firm-LD Peak - PJM-W - Jun01</t>
  </si>
  <si>
    <t xml:space="preserve">    Firm-LD Peak - PJM-W - Q4 01</t>
  </si>
  <si>
    <t xml:space="preserve">Apr-24-01 18:50 GMT</t>
  </si>
  <si>
    <t xml:space="preserve">    Firm-LD Peak - PJM-W - Jan02-Feb02</t>
  </si>
  <si>
    <t xml:space="preserve">Apr-24-01 14:59 GMT</t>
  </si>
  <si>
    <t xml:space="preserve">    Firm-LD Peak - PJM-W - Mar02-Apr02</t>
  </si>
  <si>
    <t xml:space="preserve">Mar02-Apr02</t>
  </si>
  <si>
    <t xml:space="preserve">Apr-24-01 15:03 GMT</t>
  </si>
  <si>
    <t xml:space="preserve">    Firm-LD Peak - PJM-W - Jun02</t>
  </si>
  <si>
    <t xml:space="preserve">Apr-24-01 15:08 GMT</t>
  </si>
  <si>
    <t xml:space="preserve">    Firm-LD Peak - PJM-W - Jul02-Aug02</t>
  </si>
  <si>
    <t xml:space="preserve">Apr-24-01 18:27 GMT</t>
  </si>
  <si>
    <t xml:space="preserve">    Firm-LD Peak - Palo - May01</t>
  </si>
  <si>
    <t xml:space="preserve">Apr-24-01 15:06 GMT</t>
  </si>
  <si>
    <t xml:space="preserve">    Firm-LD Peak - Palo - Sep01</t>
  </si>
  <si>
    <t xml:space="preserve">Apr-24-01 18:54 GMT</t>
  </si>
  <si>
    <t xml:space="preserve">    Firm-LD Peak - SP-15 - Next Day</t>
  </si>
  <si>
    <t xml:space="preserve">Apr-24-01 13:26 GMT</t>
  </si>
  <si>
    <t xml:space="preserve">    Firm-LD Peak - SP-15 - Jun01</t>
  </si>
  <si>
    <t xml:space="preserve">Apr-24-01 15:36 GMT</t>
  </si>
  <si>
    <t xml:space="preserve">    Firm-LD Peak - TVA - Next Day</t>
  </si>
  <si>
    <t xml:space="preserve">Apr-24-01 13:11 GMT</t>
  </si>
  <si>
    <t xml:space="preserve">    Firm-LD Peak - TVA - Bal Week</t>
  </si>
  <si>
    <t xml:space="preserve">Apr-24-01 13:24 GMT</t>
  </si>
  <si>
    <t xml:space="preserve">    Firm-LD Peak - Ercot UBU - Next Day</t>
  </si>
  <si>
    <t xml:space="preserve">Apr-24-01 11:51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</si>
  <si>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</si>
  <si>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</si>
  <si>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</si>
  <si>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</si>
  <si>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</si>
  <si>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</si>
  <si>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Apr-24-01 14:22 GMT</t>
  </si>
  <si>
    <t xml:space="preserve">    NG Firm Phys, FP - ANR-SE - Next Day Gas</t>
  </si>
  <si>
    <t xml:space="preserve">Apr-24-01 13:54 GMT</t>
  </si>
  <si>
    <t xml:space="preserve">    NG Firm Phys, FP - Malin - Next Day Gas</t>
  </si>
  <si>
    <t xml:space="preserve">    NG Firm Phys, FP - Cheyenne - Next Day Gas</t>
  </si>
  <si>
    <t xml:space="preserve">Apr-24-01 13:30 GMT</t>
  </si>
  <si>
    <t xml:space="preserve">    NG Firm Phys, FP - TCO - Next Day Gas</t>
  </si>
  <si>
    <t xml:space="preserve">Apr-24-01 15:28 GMT</t>
  </si>
  <si>
    <t xml:space="preserve">    NG Firm Phys, FP - CG-ONSH - Next Day Gas</t>
  </si>
  <si>
    <t xml:space="preserve">    NG Firm Phys, FP - CNG-SP - Next Day Gas</t>
  </si>
  <si>
    <t xml:space="preserve">Apr-24-01 15:24 GMT</t>
  </si>
  <si>
    <t xml:space="preserve">    NG Firm Phys, FP - Cons Pwr - Next Day Gas</t>
  </si>
  <si>
    <t xml:space="preserve">Apr-24-01 14:48 GMT</t>
  </si>
  <si>
    <t xml:space="preserve">    NG Firm Phys, FP - EP-Keystone - Next Day Gas</t>
  </si>
  <si>
    <t xml:space="preserve">Apr-24-01 14:10 GMT</t>
  </si>
  <si>
    <t xml:space="preserve">    NG Firm Phys, FP - EP-San Juan Blanco - Next Day Gas</t>
  </si>
  <si>
    <t xml:space="preserve">Apr-24-01 14:17 GMT</t>
  </si>
  <si>
    <t xml:space="preserve">    NG Firm Phys, FP - FGT-Z2 - Next Day Gas</t>
  </si>
  <si>
    <t xml:space="preserve">    NG Firm Phys, FP - Henry - Next Day Gas</t>
  </si>
  <si>
    <t xml:space="preserve">Apr-24-01 14:42 GMT</t>
  </si>
  <si>
    <t xml:space="preserve">    NG Firm Phys, FP - Henry - Bal Month Gas</t>
  </si>
  <si>
    <t xml:space="preserve">Bal Month Gas</t>
  </si>
  <si>
    <t xml:space="preserve">    NG Firm Phys, FP - Opal - Next Day Gas</t>
  </si>
  <si>
    <t xml:space="preserve">Apr-24-01 13:22 GMT</t>
  </si>
  <si>
    <t xml:space="preserve">    NG Firm Phys, FP - Opal - May01</t>
  </si>
  <si>
    <t xml:space="preserve">Apr-24-01 17:23 GMT</t>
  </si>
  <si>
    <t xml:space="preserve">    NG Firm Phys, FP - Mich - Next Day Gas</t>
  </si>
  <si>
    <t xml:space="preserve">    NG Firm Phys, FP - NGPL-LA - Next Day Gas</t>
  </si>
  <si>
    <t xml:space="preserve">    NG Firm Phys, FP - NGPL-Mid - Next Day Gas</t>
  </si>
  <si>
    <t xml:space="preserve">Apr-24-01 15:29 GMT</t>
  </si>
  <si>
    <t xml:space="preserve">    NG Firm Phys, FP - NGPL-Nicor - Next Day Gas</t>
  </si>
  <si>
    <t xml:space="preserve">Apr-24-01 14:36 GMT</t>
  </si>
  <si>
    <t xml:space="preserve">    NG Firm Phys, FP - NGPL-Nipsco - Next Day Gas</t>
  </si>
  <si>
    <t xml:space="preserve">    NG Firm Phys, FP - NGPL-TxOk East-GC - Next Day Gas</t>
  </si>
  <si>
    <t xml:space="preserve">Apr-24-01 14:16 GMT</t>
  </si>
  <si>
    <t xml:space="preserve">    NG Firm Phys, FP - NNG-Demarc - Next Day Gas</t>
  </si>
  <si>
    <t xml:space="preserve">Apr-24-01 14:34 GMT</t>
  </si>
  <si>
    <t xml:space="preserve">    NG Firm Phys, FP - PG&amp;E-Citygate - Next Day Gas</t>
  </si>
  <si>
    <t xml:space="preserve">Apr-24-01 13:47 GMT</t>
  </si>
  <si>
    <t xml:space="preserve">    NG Firm Phys, FP - PG&amp;E-Topock - Next Day Gas</t>
  </si>
  <si>
    <t xml:space="preserve">Apr-24-01 13:16 GMT</t>
  </si>
  <si>
    <t xml:space="preserve">    NG Firm Phys, FP - Panhandle - Next Day Gas</t>
  </si>
  <si>
    <t xml:space="preserve">Apr-24-01 14:06 GMT</t>
  </si>
  <si>
    <t xml:space="preserve">    NG Firm Phys, FP - PGLC - Next Day Gas</t>
  </si>
  <si>
    <t xml:space="preserve">Apr-24-01 13:53 GMT</t>
  </si>
  <si>
    <t xml:space="preserve">    NG Firm Phys, FP - Socal-Ehrenberg - Next Day Gas</t>
  </si>
  <si>
    <t xml:space="preserve">Apr-24-01 13:38 GMT</t>
  </si>
  <si>
    <t xml:space="preserve">    NG Firm Phys, FP - Socal-Topock - Next Day Gas</t>
  </si>
  <si>
    <t xml:space="preserve">    NG Firm Phys, FP - Tenn-5L - Next Day Gas</t>
  </si>
  <si>
    <t xml:space="preserve">Apr-24-01 14:54 GMT</t>
  </si>
  <si>
    <t xml:space="preserve">    NG Firm Phys, FP - Tenn-8L - Next Day Gas</t>
  </si>
  <si>
    <t xml:space="preserve">Apr-24-01 14:20 GMT</t>
  </si>
  <si>
    <t xml:space="preserve">    NG Firm Phys, FP - TET ELA - Next Day Gas</t>
  </si>
  <si>
    <t xml:space="preserve">Apr-24-01 14:18 GMT</t>
  </si>
  <si>
    <t xml:space="preserve">    NG Firm Phys, FP - TET M3 - Next Day Gas</t>
  </si>
  <si>
    <t xml:space="preserve">Apr-24-01 14:47 GMT</t>
  </si>
  <si>
    <t xml:space="preserve">    NG Firm Phys, FP - TET-STX - Next Day Gas</t>
  </si>
  <si>
    <t xml:space="preserve">Apr-24-01 14:25 GMT</t>
  </si>
  <si>
    <t xml:space="preserve">    NG Firm Phys, FP - TET WLA - Next Day Gas</t>
  </si>
  <si>
    <t xml:space="preserve">    NG Firm Phys, FP - TGT-SL - Next Day Gas</t>
  </si>
  <si>
    <t xml:space="preserve">    NG Firm Phys, FP - Tran 65 - Next Day Gas</t>
  </si>
  <si>
    <t xml:space="preserve">    NG Firm Phys, FP - Transco Z-6 (NY) - Next Day Gas</t>
  </si>
  <si>
    <t xml:space="preserve">Apr-24-01 14:43 GMT</t>
  </si>
  <si>
    <t xml:space="preserve">    NG Firm Phys, FP - Trunk ELA - Next Day Gas</t>
  </si>
  <si>
    <t xml:space="preserve">Apr-24-01 14:24 GMT</t>
  </si>
  <si>
    <t xml:space="preserve">    NG Firm Phys, FP - Waha - Next Day Gas</t>
  </si>
  <si>
    <t xml:space="preserve">Apr-24-01 14:08 GMT</t>
  </si>
  <si>
    <t xml:space="preserve">NG Firm Phys, ID, GDD</t>
  </si>
  <si>
    <t xml:space="preserve">    NG Firm Phys, ID, GDD - ANR-SE-T - May01</t>
  </si>
  <si>
    <t xml:space="preserve">Apr-24-01 20:54 GMT</t>
  </si>
  <si>
    <t xml:space="preserve">    NG Firm Phys, ID, GDD - TCO - Next Day Gas</t>
  </si>
  <si>
    <t xml:space="preserve">Apr-24-01 13:00 GMT</t>
  </si>
  <si>
    <t xml:space="preserve">    NG Firm Phys, ID, GDD - TCO - May01-Oct01</t>
  </si>
  <si>
    <t xml:space="preserve">May01-Oct01</t>
  </si>
  <si>
    <t xml:space="preserve">Apr-24-01 20:45 GMT</t>
  </si>
  <si>
    <t xml:space="preserve">    NG Firm Phys, ID, GDD - CG-ML - Next Day Gas</t>
  </si>
  <si>
    <t xml:space="preserve">Apr-24-01 13:05 GMT</t>
  </si>
  <si>
    <t xml:space="preserve">    NG Firm Phys, ID, GDD - CG-ONSH - Next Day Gas</t>
  </si>
  <si>
    <t xml:space="preserve">Apr-24-01 13:32 GMT</t>
  </si>
  <si>
    <t xml:space="preserve">    NG Firm Phys, ID, GDD - CG-ONSH - May01</t>
  </si>
  <si>
    <t xml:space="preserve">Apr-24-01 16:04 GMT</t>
  </si>
  <si>
    <t xml:space="preserve">    NG Firm Phys, ID, GDD - CNG-SP - Next Day Gas</t>
  </si>
  <si>
    <t xml:space="preserve">Apr-24-01 12:49 GMT</t>
  </si>
  <si>
    <t xml:space="preserve">    NG Firm Phys, ID, GDD - EP-Keystone - Next Day Gas</t>
  </si>
  <si>
    <t xml:space="preserve">    NG Firm Phys, ID, GDD - Henry - Next Day Gas</t>
  </si>
  <si>
    <t xml:space="preserve">Apr-24-01 13:55 GMT</t>
  </si>
  <si>
    <t xml:space="preserve">    NG Firm Phys, ID, GDD - Mich - Next Day Gas</t>
  </si>
  <si>
    <t xml:space="preserve">Apr-24-01 14:00 GMT</t>
  </si>
  <si>
    <t xml:space="preserve">    NG Firm Phys, ID, GDD - NGPL-LA - May01</t>
  </si>
  <si>
    <t xml:space="preserve">Apr-24-01 20:44 GMT</t>
  </si>
  <si>
    <t xml:space="preserve">    NG Firm Phys, ID, GDD - NGPL-Nicor - Next Day Gas</t>
  </si>
  <si>
    <t xml:space="preserve">    NG Firm Phys, ID, GDD - NGPL-STX - Next Day Gas</t>
  </si>
  <si>
    <t xml:space="preserve">Apr-24-01 13:18 GMT</t>
  </si>
  <si>
    <t xml:space="preserve">    NG Firm Phys, ID, GDD - Panhandle - Next Day Gas</t>
  </si>
  <si>
    <t xml:space="preserve">Apr-24-01 13:27 GMT</t>
  </si>
  <si>
    <t xml:space="preserve">    NG Firm Phys, ID, GDD - Tenn-5L - Next Day Gas</t>
  </si>
  <si>
    <t xml:space="preserve">Apr-24-01 13:31 GMT</t>
  </si>
  <si>
    <t xml:space="preserve">    NG Firm Phys, ID, GDD - Tenn-8L - Next Day Gas</t>
  </si>
  <si>
    <t xml:space="preserve">Apr-24-01 12:37 GMT</t>
  </si>
  <si>
    <t xml:space="preserve">    NG Firm Phys, ID, GDD - TET ELA - Next Day Gas</t>
  </si>
  <si>
    <t xml:space="preserve">Apr-24-01 13:56 GMT</t>
  </si>
  <si>
    <t xml:space="preserve">    NG Firm Phys, ID, GDD - TET M3 - Next Day Gas</t>
  </si>
  <si>
    <t xml:space="preserve">Apr-24-01 12:46 GMT</t>
  </si>
  <si>
    <t xml:space="preserve">    NG Firm Phys, ID, GDD - TET-STX - Custom</t>
  </si>
  <si>
    <t xml:space="preserve">Apr-24-01 20:04 GMT</t>
  </si>
  <si>
    <t xml:space="preserve">    NG Firm Phys, ID, GDD - TGT-SL - Next Day Gas</t>
  </si>
  <si>
    <t xml:space="preserve">Apr-24-01 13:33 GMT</t>
  </si>
  <si>
    <t xml:space="preserve">    NG Firm Phys, ID, GDD - Tran 65 - Next Day Gas</t>
  </si>
  <si>
    <t xml:space="preserve">Apr-24-01 12:29 GMT</t>
  </si>
  <si>
    <t xml:space="preserve">    NG Firm Phys, ID, GDD - Transco Z-6 (NY) - Next Day Gas</t>
  </si>
  <si>
    <t xml:space="preserve">Apr-24-01 12:26 GMT</t>
  </si>
  <si>
    <t xml:space="preserve">    NG Firm Phys, ID, GDD - Trunk ELA - Next Day Gas</t>
  </si>
  <si>
    <t xml:space="preserve">Apr-24-01 11:54 GMT</t>
  </si>
  <si>
    <t xml:space="preserve">    NG Firm Phys, ID, GDD - Waha - Next Day Gas</t>
  </si>
  <si>
    <t xml:space="preserve">NG Firm Phys, ID, IF</t>
  </si>
  <si>
    <t xml:space="preserve">    NG Firm Phys, ID, IF - ANR-SE - May01</t>
  </si>
  <si>
    <t xml:space="preserve">Apr-24-01 19:11 GMT</t>
  </si>
  <si>
    <t xml:space="preserve">    NG Firm Phys, ID, IF - Cheyenne - May01</t>
  </si>
  <si>
    <t xml:space="preserve">Apr-24-01 20:26 GMT</t>
  </si>
  <si>
    <t xml:space="preserve">    NG Firm Phys, ID, IF - TCO - May01</t>
  </si>
  <si>
    <t xml:space="preserve">Apr-24-01 20:50 GMT</t>
  </si>
  <si>
    <t xml:space="preserve">    NG Firm Phys, ID, IF - TCO - May01-Oct01</t>
  </si>
  <si>
    <t xml:space="preserve">Apr-24-01 20:41 GMT</t>
  </si>
  <si>
    <t xml:space="preserve">    NG Firm Phys, ID, IF - EP-Keystone - May01</t>
  </si>
  <si>
    <t xml:space="preserve">Apr-24-01 14:55 GMT</t>
  </si>
  <si>
    <t xml:space="preserve">    NG Firm Phys, ID, IF - Tenn-5L - May01</t>
  </si>
  <si>
    <t xml:space="preserve">Apr-24-01 15:56 GMT</t>
  </si>
  <si>
    <t xml:space="preserve">    NG Firm Phys, ID, IF - Tenn-5L - Nov01-Mar02</t>
  </si>
  <si>
    <t xml:space="preserve">Nov01-Mar02</t>
  </si>
  <si>
    <t xml:space="preserve">Apr-24-01 20:21 GMT</t>
  </si>
  <si>
    <t xml:space="preserve">    NG Firm Phys, ID, IF - Tenn-8L - May01</t>
  </si>
  <si>
    <t xml:space="preserve">    NG Firm Phys, ID, IF - Tenn-8L - Nov01-Mar02</t>
  </si>
  <si>
    <t xml:space="preserve">    NG Firm Phys, ID, IF - TET ELA - May01</t>
  </si>
  <si>
    <t xml:space="preserve">Apr-24-01 20:35 GMT</t>
  </si>
  <si>
    <t xml:space="preserve">    NG Firm Phys, ID, IF - TET WLA - May01</t>
  </si>
  <si>
    <t xml:space="preserve">Apr-24-01 19:56 GMT</t>
  </si>
  <si>
    <t xml:space="preserve">    NG Firm Phys, ID, IF - Trunk ELA - May01</t>
  </si>
  <si>
    <t xml:space="preserve">Apr-24-01 13:52 GMT</t>
  </si>
  <si>
    <t xml:space="preserve">NG Firm Phys, ID, NGI</t>
  </si>
  <si>
    <t xml:space="preserve">    NG Firm Phys, ID, NGI - Malin - May01</t>
  </si>
  <si>
    <t xml:space="preserve">Apr-24-01 15:49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</si>
  <si>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</si>
  <si>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</si>
  <si>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</si>
  <si>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</si>
  <si>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</si>
  <si>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Apr-24-01 20:47 GMT</t>
  </si>
  <si>
    <t xml:space="preserve">    NG Fin BS, LD1 for GDM - Mich - May01-Oct01</t>
  </si>
  <si>
    <t xml:space="preserve">Apr-24-01 20:06 GMT</t>
  </si>
  <si>
    <t xml:space="preserve">    NG Fin BS, LD1 for GDM - Mich - Nov01-Mar02</t>
  </si>
  <si>
    <t xml:space="preserve">Apr-24-01 19:26 GMT</t>
  </si>
  <si>
    <t xml:space="preserve">    NG Fin BS, LD1 for IF - CIG-ML - May01</t>
  </si>
  <si>
    <t xml:space="preserve">Apr-24-01 16:57 GMT</t>
  </si>
  <si>
    <t xml:space="preserve">    NG Fin BS, LD1 for IF - TCO - May01</t>
  </si>
  <si>
    <t xml:space="preserve">    NG Fin BS, LD1 for IF - TCO - May01-Oct01</t>
  </si>
  <si>
    <t xml:space="preserve">Apr-24-01 20:07 GMT</t>
  </si>
  <si>
    <t xml:space="preserve">    NG Fin BS, LD1 for IF - TCO - Nov01-Mar02</t>
  </si>
  <si>
    <t xml:space="preserve">Apr-24-01 13:04 GMT</t>
  </si>
  <si>
    <t xml:space="preserve">    NG Fin BS, LD1 for IF - CNG-SP - May01</t>
  </si>
  <si>
    <t xml:space="preserve">    NG Fin BS, LD1 for IF - Henry - May01</t>
  </si>
  <si>
    <t xml:space="preserve">Apr-24-01 16:15 GMT</t>
  </si>
  <si>
    <t xml:space="preserve">    NG Fin BS, LD1 for IF - HSC - Jun01</t>
  </si>
  <si>
    <t xml:space="preserve">Apr-24-01 21:06 GMT</t>
  </si>
  <si>
    <t xml:space="preserve">    NG Fin BS, LD1 for IF - HSC - Jul01</t>
  </si>
  <si>
    <t xml:space="preserve">Apr-24-01 21:07 GMT</t>
  </si>
  <si>
    <t xml:space="preserve">    NG Fin BS, LD1 for IF - NGPL-LA - May01</t>
  </si>
  <si>
    <t xml:space="preserve">Apr-24-01 13:50 GMT</t>
  </si>
  <si>
    <t xml:space="preserve">    NG Fin BS, LD1 for IF - NNG-Demarc - May01</t>
  </si>
  <si>
    <t xml:space="preserve">Apr-24-01 20:17 GMT</t>
  </si>
  <si>
    <t xml:space="preserve">    NG Fin BS, LD1 for IF - NNG-Demarc - May01-Oct01</t>
  </si>
  <si>
    <t xml:space="preserve">Apr-24-01 15:57 GMT</t>
  </si>
  <si>
    <t xml:space="preserve">    NG Fin BS, LD1 for IF - Panhandle - May01</t>
  </si>
  <si>
    <t xml:space="preserve">Apr-24-01 17:06 GMT</t>
  </si>
  <si>
    <t xml:space="preserve">    NG Fin BS, LD1 for IF - Perm - May01</t>
  </si>
  <si>
    <t xml:space="preserve">Apr-24-01 16:32 GMT</t>
  </si>
  <si>
    <t xml:space="preserve">    NG Fin BS, LD1 for IF - Tenn-LA - May01</t>
  </si>
  <si>
    <t xml:space="preserve">    NG Fin BS, LD1 for IF - Tenn-LA - May01-Oct01</t>
  </si>
  <si>
    <t xml:space="preserve">    NG Fin BS, LD1 for IF - TET ELA - May01</t>
  </si>
  <si>
    <t xml:space="preserve">Apr-24-01 13:34 GMT</t>
  </si>
  <si>
    <t xml:space="preserve">    NG Fin BS, LD1 for IF - TET ELA - May01-Oct01</t>
  </si>
  <si>
    <t xml:space="preserve">Apr-24-01 13:36 GMT</t>
  </si>
  <si>
    <t xml:space="preserve">    NG Fin BS, LD1 for IF - TET M3 - May01</t>
  </si>
  <si>
    <t xml:space="preserve">    NG Fin BS, LD1 for IF - TGT-SL - May01</t>
  </si>
  <si>
    <t xml:space="preserve">    NG Fin BS, LD1 for IF - Transco Z6 (NY) - May01-Oct01</t>
  </si>
  <si>
    <t xml:space="preserve">    NG Fin BS, LD1 for IF - Trunk LA - May01</t>
  </si>
  <si>
    <t xml:space="preserve">Apr-24-01 13:51 GMT</t>
  </si>
  <si>
    <t xml:space="preserve">    NG Fin BS, LD1 for IF - Trunk LA - May01-Oct01</t>
  </si>
  <si>
    <t xml:space="preserve">Apr-24-01 14:58 GMT</t>
  </si>
  <si>
    <t xml:space="preserve">    NG Fin BS, LD1 for IF - Ventura - May01</t>
  </si>
  <si>
    <t xml:space="preserve">Apr-24-01 18:30 GMT</t>
  </si>
  <si>
    <t xml:space="preserve">NG Fin BS, LD1 for NGI</t>
  </si>
  <si>
    <t xml:space="preserve">    NG Fin BS, LD1 for NGI - Chicago - May01</t>
  </si>
  <si>
    <t xml:space="preserve">Apr-24-01 18:31 GMT</t>
  </si>
  <si>
    <t xml:space="preserve">    NG Fin BS, LD1 for NGI - Chicago - Jun01-Oct01</t>
  </si>
  <si>
    <t xml:space="preserve">Jun01-Oct01</t>
  </si>
  <si>
    <t xml:space="preserve">    NG Fin BS, LD1 for NGI - Chicago - May01-Oct01</t>
  </si>
  <si>
    <t xml:space="preserve">Apr-24-01 19:14 GMT</t>
  </si>
  <si>
    <t xml:space="preserve">    NG Fin BS, LD1 for NGI - Socal - Jun01</t>
  </si>
  <si>
    <t xml:space="preserve">Apr-24-01 14:56 GMT</t>
  </si>
  <si>
    <t xml:space="preserve">    NG Fin BS, LD1 for NGI - Socal - Q3 01</t>
  </si>
  <si>
    <t xml:space="preserve">Q3 01</t>
  </si>
  <si>
    <t xml:space="preserve">Apr-24-01 16:00 GMT</t>
  </si>
  <si>
    <t xml:space="preserve">    NG Fin BS, LD1 for NGI - Socal - Oct01</t>
  </si>
  <si>
    <t xml:space="preserve">    NG Fin BS, LD1 for NGI - Socal - Nov01-Mar02</t>
  </si>
  <si>
    <t xml:space="preserve">NG Fin Sw Swap, FP for GDD</t>
  </si>
  <si>
    <t xml:space="preserve">    NG Fin Sw Swap, FP for GDD - Henry - Bal Month Gas</t>
  </si>
  <si>
    <t xml:space="preserve">    NG Fin Sw Swap, FP for GDD - Henry - May01</t>
  </si>
  <si>
    <t xml:space="preserve">NG Fin Sw Swap, GDM for GDD</t>
  </si>
  <si>
    <t xml:space="preserve">    NG Fin Sw Swap, GDM for GDD - Mich - May01</t>
  </si>
  <si>
    <t xml:space="preserve">Apr-24-01 15:19 GMT</t>
  </si>
  <si>
    <t xml:space="preserve">    NG Fin Sw Swap, IF for GDD - Henry - May01</t>
  </si>
  <si>
    <t xml:space="preserve">Apr-24-01 14:45 GMT</t>
  </si>
  <si>
    <t xml:space="preserve">    NG Fin Sw Swap, IF for GDD - HSC - May01</t>
  </si>
  <si>
    <t xml:space="preserve">Apr-24-01 15:09 GMT</t>
  </si>
  <si>
    <t xml:space="preserve">    NG Fin Sw Swap, IF for GDD - NNG-Demarc - May01</t>
  </si>
  <si>
    <t xml:space="preserve">    NG Fin Sw Swap, IF for GDD - TET ELA - May01</t>
  </si>
  <si>
    <t xml:space="preserve">    NG Fin, FP for LD1 - Henry - May01</t>
  </si>
  <si>
    <t xml:space="preserve">Apr-24-01 20:42 GMT</t>
  </si>
  <si>
    <t xml:space="preserve">    NG Fin, FP for LD1 - Henry - Jun01</t>
  </si>
  <si>
    <t xml:space="preserve">Apr-24-01 19:52 GMT</t>
  </si>
  <si>
    <t xml:space="preserve">    NG Fin, FP for LD1 - Henry - May01-Oct01</t>
  </si>
  <si>
    <t xml:space="preserve">Apr-24-01 20:15 GMT</t>
  </si>
  <si>
    <t xml:space="preserve">    NG Fin, FP for LD1 - Henry - Nov01-Mar02</t>
  </si>
  <si>
    <t xml:space="preserve">Apr-24-01 19:15 GMT</t>
  </si>
  <si>
    <t xml:space="preserve">    NG Fin, FP for LD1 - Henry - Cal 02</t>
  </si>
  <si>
    <t xml:space="preserve">Apr-24-01 19:19 GMT</t>
  </si>
  <si>
    <t xml:space="preserve">    NG Fin, FP for LD1 - Henry - Nov02-Mar03</t>
  </si>
  <si>
    <t xml:space="preserve">Nov02-Mar03</t>
  </si>
  <si>
    <t xml:space="preserve">Apr-24-01 17:43 GMT</t>
  </si>
  <si>
    <t xml:space="preserve">    NG Fin, FP for LD1 - Henry - Cal 03</t>
  </si>
  <si>
    <t xml:space="preserve">Cal 03</t>
  </si>
  <si>
    <t xml:space="preserve">Apr-24-01 16:39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</si>
  <si>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</si>
  <si>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</si>
  <si>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</si>
  <si>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</si>
  <si>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</si>
  <si>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</si>
  <si>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</si>
  <si>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</si>
  <si>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</si>
  <si>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Apr-24-01 thru Apr-24-01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</si>
  <si>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</si>
  <si>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</si>
  <si>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</si>
  <si>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</si>
  <si>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</si>
  <si>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</si>
  <si>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</si>
  <si>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</si>
  <si>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</si>
  <si>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</si>
  <si>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</si>
  <si>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</si>
  <si>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</si>
  <si>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</si>
  <si>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Apr-24-01</t>
  </si>
  <si>
    <t xml:space="preserve">Bought</t>
  </si>
  <si>
    <t xml:space="preserve">TCO</t>
  </si>
  <si>
    <t xml:space="preserve">Nov-01-01</t>
  </si>
  <si>
    <t xml:space="preserve">Mar-31-02</t>
  </si>
  <si>
    <t xml:space="preserve">AEP Energy Services, Inc.</t>
  </si>
  <si>
    <t xml:space="preserve">USD / MMBtu</t>
  </si>
  <si>
    <t xml:space="preserve">Daily</t>
  </si>
  <si>
    <t xml:space="preserve">Sold</t>
  </si>
  <si>
    <t xml:space="preserve">Henry</t>
  </si>
  <si>
    <t xml:space="preserve">Jan-01-03</t>
  </si>
  <si>
    <t xml:space="preserve">Dec-31-03</t>
  </si>
  <si>
    <t xml:space="preserve">J. Aron &amp; Company</t>
  </si>
  <si>
    <t xml:space="preserve">NNG-Demarc</t>
  </si>
  <si>
    <t xml:space="preserve">May-01-01</t>
  </si>
  <si>
    <t xml:space="preserve">May-31-01</t>
  </si>
  <si>
    <t xml:space="preserve">Aquila Risk Management Corp.</t>
  </si>
  <si>
    <t xml:space="preserve">Reliant Energy Services, Inc.</t>
  </si>
  <si>
    <t xml:space="preserve">Cinergy Marketing &amp; Trading, LLC</t>
  </si>
  <si>
    <t xml:space="preserve">Apr-24-01  Deals</t>
  </si>
  <si>
    <t xml:space="preserve">Enron Power Marketing</t>
  </si>
  <si>
    <t xml:space="preserve">Enron Power Marketing, Inc.</t>
  </si>
  <si>
    <t xml:space="preserve">Ent</t>
  </si>
  <si>
    <t xml:space="preserve">Apr-25-01</t>
  </si>
  <si>
    <t xml:space="preserve">American Electric Power Service Corp.</t>
  </si>
  <si>
    <t xml:space="preserve">USD / MWh</t>
  </si>
  <si>
    <t xml:space="preserve">Hourly</t>
  </si>
  <si>
    <t xml:space="preserve">Cin</t>
  </si>
  <si>
    <t xml:space="preserve">Morgan Stanley Capital Group, Inc.</t>
  </si>
  <si>
    <t xml:space="preserve">Aquila Energy Marketing Corp</t>
  </si>
  <si>
    <t xml:space="preserve">El Paso Merchant Energy L.P.</t>
  </si>
  <si>
    <t xml:space="preserve">Cargill-Alliant, LLC</t>
  </si>
  <si>
    <t xml:space="preserve">Apr-30-01</t>
  </si>
  <si>
    <t xml:space="preserve">May-04-01</t>
  </si>
  <si>
    <t xml:space="preserve">Oct-01-01</t>
  </si>
  <si>
    <t xml:space="preserve">Dec-31-01</t>
  </si>
  <si>
    <t xml:space="preserve">Palo</t>
  </si>
  <si>
    <t xml:space="preserve">Jul-01-01</t>
  </si>
  <si>
    <t xml:space="preserve">Aug-31-01</t>
  </si>
  <si>
    <t xml:space="preserve">Enron Canada Corporation</t>
  </si>
  <si>
    <t xml:space="preserve">Enron Canada Corp.</t>
  </si>
  <si>
    <t xml:space="preserve">Dynegy Direct</t>
  </si>
  <si>
    <t xml:space="preserve">Note: COAL PRB8800 VOL is 1 Train (12,500 ST/Train/Mo)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</si>
  <si>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</si>
  <si>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</si>
  <si>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</si>
  <si>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</si>
  <si>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</si>
  <si>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</si>
  <si>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</si>
  <si>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</si>
  <si>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</si>
  <si>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</si>
  <si>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</si>
  <si>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</si>
  <si>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</si>
  <si>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</si>
  <si>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</si>
  <si>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</si>
  <si>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</si>
  <si>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</si>
  <si>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</si>
  <si>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</si>
  <si>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</si>
  <si>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</si>
  <si>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</si>
  <si>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</si>
  <si>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</si>
  <si>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JMASSEY1</t>
  </si>
  <si>
    <t xml:space="preserve">DYNMHOR</t>
  </si>
  <si>
    <t xml:space="preserve">PRB 8800</t>
  </si>
  <si>
    <t xml:space="preserve">ngl.N/A</t>
  </si>
  <si>
    <t xml:space="preserve">Physical</t>
  </si>
  <si>
    <t xml:space="preserve">cl.PRB - Joint Line</t>
  </si>
  <si>
    <t xml:space="preserve">ng-pwr.Fixed Price</t>
  </si>
  <si>
    <t xml:space="preserve">cl.2001, 3nd Quarter</t>
  </si>
  <si>
    <t xml:space="preserve">08:55 A.M.</t>
  </si>
  <si>
    <t xml:space="preserve">BUY</t>
  </si>
  <si>
    <t xml:space="preserve">cl.2001, 4th Quarter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</si>
  <si>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</si>
  <si>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</si>
  <si>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</si>
  <si>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</si>
  <si>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ng.TETCO ELA</t>
  </si>
  <si>
    <t xml:space="preserve">ng.Next Day</t>
  </si>
  <si>
    <t xml:space="preserve">08:37 A.M.</t>
  </si>
  <si>
    <t xml:space="preserve">ENEJARNO</t>
  </si>
  <si>
    <t xml:space="preserve">DYNBROW</t>
  </si>
  <si>
    <t xml:space="preserve">ng.Not Applicable</t>
  </si>
  <si>
    <t xml:space="preserve">ng.Fixed Price Swap</t>
  </si>
  <si>
    <t xml:space="preserve">ng.NYMEX</t>
  </si>
  <si>
    <t xml:space="preserve">ng.NYMEX Last Day Settlement</t>
  </si>
  <si>
    <t xml:space="preserve">ng.Prompt Month - Financial</t>
  </si>
  <si>
    <t xml:space="preserve">12:31 P.M.</t>
  </si>
  <si>
    <t xml:space="preserve">12:51 P.M.</t>
  </si>
  <si>
    <t xml:space="preserve">SELL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</si>
  <si>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</si>
  <si>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</si>
  <si>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</si>
  <si>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</si>
  <si>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DBAUGHMANPHY</t>
  </si>
  <si>
    <t xml:space="preserve">DYNVFOR</t>
  </si>
  <si>
    <t xml:space="preserve">pwr.East Power</t>
  </si>
  <si>
    <t xml:space="preserve">pwr.NONFIRM</t>
  </si>
  <si>
    <t xml:space="preserve">pwr.IP/TVA</t>
  </si>
  <si>
    <t xml:space="preserve">pwr.Hourly Power</t>
  </si>
  <si>
    <t xml:space="preserve">HE 10 CPT</t>
  </si>
  <si>
    <t xml:space="preserve">08:07 A.M.</t>
  </si>
  <si>
    <t xml:space="preserve">MCARSONEPM</t>
  </si>
  <si>
    <t xml:space="preserve">DYNSMCGI</t>
  </si>
  <si>
    <t xml:space="preserve">pwr.TVA</t>
  </si>
  <si>
    <t xml:space="preserve">pwr.East Coast Spot Power</t>
  </si>
  <si>
    <t xml:space="preserve">HE7-22CPT</t>
  </si>
  <si>
    <t xml:space="preserve">07:31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</si>
  <si>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</si>
  <si>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</si>
  <si>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</si>
  <si>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</si>
  <si>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DYNDDEL</t>
  </si>
  <si>
    <t xml:space="preserve">ngl.propane</t>
  </si>
  <si>
    <t xml:space="preserve">ngl.Physical</t>
  </si>
  <si>
    <t xml:space="preserve">ngl.Mont Belvieu, TET</t>
  </si>
  <si>
    <t xml:space="preserve">ngl.Fixed</t>
  </si>
  <si>
    <t xml:space="preserve">ngl.April 2001</t>
  </si>
  <si>
    <t xml:space="preserve">01:00 P.M.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</si>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</sst>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" createdVersion="3">
  <cacheSource type="worksheet">
    <worksheetSource ref="A15:T22" sheet="ICE-ENA"/>
  </cacheSource>
  <cacheFields count="20">
    <cacheField name="Trade Date" numFmtId="0">
      <sharedItems count="1">
        <s v="Apr-24-01"/>
      </sharedItems>
    </cacheField>
    <cacheField name="Deal ID" numFmtId="0">
      <sharedItems containsSemiMixedTypes="0" containsString="0" containsNumber="1" containsInteger="1" minValue="132267254" maxValue="831945054" count="7">
        <n v="132267254"/>
        <n v="153186855"/>
        <n v="196811021"/>
        <n v="211102181"/>
        <n v="473047261"/>
        <n v="608179437"/>
        <n v="831945054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3">
        <s v="NG Fin BS, LD1 for IF"/>
        <s v="NG Fin Sw Swap, IF for GDD"/>
        <s v="NG Fin, FP for LD1"/>
      </sharedItems>
    </cacheField>
    <cacheField name="Hub" numFmtId="0">
      <sharedItems count="3">
        <s v="Henry"/>
        <s v="NNG-Demarc"/>
        <s v="TCO"/>
      </sharedItems>
    </cacheField>
    <cacheField name="Strip" numFmtId="0">
      <sharedItems containsDate="1" containsMixedTypes="1" minDate="2001-05-01T00:00:00" maxDate="2001-05-01T00:00:00" count="3">
        <d v="2001-05-01T00:00:00"/>
        <s v="Cal 03"/>
        <s v="Nov01-Mar02"/>
      </sharedItems>
    </cacheField>
    <cacheField name="START" numFmtId="0">
      <sharedItems count="3">
        <s v="Jan-01-03"/>
        <s v="May-01-01"/>
        <s v="Nov-01-01"/>
      </sharedItems>
    </cacheField>
    <cacheField name="END" numFmtId="0">
      <sharedItems count="3">
        <s v="Dec-31-03"/>
        <s v="Mar-31-02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5">
        <s v="AEP Energy Services, Inc."/>
        <s v="Aquila Risk Management Corp."/>
        <s v="Cinergy Marketing &amp; Trading, LLC"/>
        <s v="J. Aron &amp; Company"/>
        <s v="Reliant Energy Services, Inc."/>
      </sharedItems>
    </cacheField>
    <cacheField name="Price" numFmtId="0">
      <sharedItems containsSemiMixedTypes="0" containsString="0" containsNumber="1" minValue="-0.0325" maxValue="5.09" count="6">
        <n v="-0.0325"/>
        <n v="-0.03"/>
        <n v="0.325"/>
        <n v="4.41"/>
        <n v="4.42"/>
        <n v="5.09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20000" count="4">
        <n v="2500"/>
        <n v="5000"/>
        <n v="10000"/>
        <n v="2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155000" maxValue="1825000" count="6">
        <n v="155000"/>
        <n v="310000"/>
        <n v="620000"/>
        <n v="755000"/>
        <n v="9125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3">
        <s v="Arnold, J"/>
        <s v="Mckay, B"/>
        <s v="Storey, G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15:T32" sheet="ICE-EPM"/>
  </cacheSource>
  <cacheFields count="20">
    <cacheField name="Trade Date" numFmtId="0">
      <sharedItems count="1">
        <s v="Apr-24-01"/>
      </sharedItems>
    </cacheField>
    <cacheField name="Deal ID" numFmtId="0">
      <sharedItems containsSemiMixedTypes="0" containsString="0" containsNumber="1" containsInteger="1" minValue="101782005" maxValue="36373938046" count="17">
        <n v="101782005"/>
        <n v="110305001"/>
        <n v="117448120"/>
        <n v="122748667"/>
        <n v="124251464"/>
        <n v="129502958"/>
        <n v="129967342"/>
        <n v="154262430"/>
        <n v="189845977"/>
        <n v="247109519"/>
        <n v="289190034"/>
        <n v="333702358"/>
        <n v="454904833"/>
        <n v="500575027"/>
        <n v="557475749"/>
        <n v="998153483"/>
        <n v="36373938046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3">
        <s v="Cin"/>
        <s v="Ent"/>
        <s v="Palo"/>
      </sharedItems>
    </cacheField>
    <cacheField name="Strip" numFmtId="0">
      <sharedItems containsDate="1" containsMixedTypes="1" minDate="2001-05-01T00:00:00" maxDate="2001-05-01T00:00:00" count="5">
        <d v="2001-05-01T00:00:00"/>
        <s v="Jul01-Aug01"/>
        <s v="Next Day"/>
        <s v="Next Week"/>
        <s v="Q4 01"/>
      </sharedItems>
    </cacheField>
    <cacheField name="START" numFmtId="0">
      <sharedItems count="5">
        <s v="Apr-25-01"/>
        <s v="Apr-30-01"/>
        <s v="Jul-01-01"/>
        <s v="May-01-01"/>
        <s v="Oct-01-01"/>
      </sharedItems>
    </cacheField>
    <cacheField name="END" numFmtId="0">
      <sharedItems count="5">
        <s v="Apr-25-01"/>
        <s v="Aug-31-01"/>
        <s v="Dec-31-01"/>
        <s v="May-04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6">
        <s v="American Electric Power Service Corp."/>
        <s v="Aquila Energy Marketing Corp"/>
        <s v="Cargill-Alliant, LLC"/>
        <s v="El Paso Merchant Energy L.P."/>
        <s v="Morgan Stanley Capital Group, Inc."/>
        <s v="Reliant Energy Services, Inc."/>
      </sharedItems>
    </cacheField>
    <cacheField name="Price" numFmtId="0">
      <sharedItems containsSemiMixedTypes="0" containsString="0" containsNumber="1" minValue="34.25" maxValue="298" count="13">
        <n v="34.25"/>
        <n v="35"/>
        <n v="45"/>
        <n v="46.25"/>
        <n v="47.5"/>
        <n v="55.2"/>
        <n v="55.25"/>
        <n v="55.3"/>
        <n v="55.35"/>
        <n v="55.5"/>
        <n v="65.5"/>
        <n v="121.5"/>
        <n v="298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100" count="3">
        <n v="25"/>
        <n v="50"/>
        <n v="1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51200" count="6">
        <n v="800"/>
        <n v="4000"/>
        <n v="10400"/>
        <n v="17600"/>
        <n v="35200"/>
        <n v="512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Fischer, M"/>
        <s v="Herndon, R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DDEL"/>
      </sharedItems>
    </cacheField>
    <cacheField name="Minor Commodity " numFmtId="0">
      <sharedItems count="1">
        <s v="ngl.prop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TET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Transaction Time " numFmtId="0">
      <sharedItems count="1">
        <s v="01:00 P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54375" maxValue="0.54375" count="1">
        <n v="0.54375"/>
      </sharedItems>
    </cacheField>
    <cacheField name="Deal Number " numFmtId="0">
      <sharedItems containsSemiMixedTypes="0" containsString="0" containsNumber="1" containsInteger="1" minValue="25963" maxValue="25963" count="1">
        <n v="25963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0:Y15" sheet="DD-ENA"/>
  </cacheSource>
  <cacheFields count="25">
    <cacheField name="Enron Trader" numFmtId="0">
      <sharedItems count="3">
        <s v="Chris Germany"/>
        <s v="John Arnold"/>
        <s v="John Massey"/>
      </sharedItems>
    </cacheField>
    <cacheField name="Period" numFmtId="0">
      <sharedItems containsSemiMixedTypes="0" containsString="0" containsNumber="1" containsInteger="1" minValue="1" maxValue="31" count="3">
        <n v="1"/>
        <n v="3"/>
        <n v="31"/>
      </sharedItems>
    </cacheField>
    <cacheField name="Total Volume" numFmtId="0">
      <sharedItems containsSemiMixedTypes="0" containsString="0" containsNumber="1" containsInteger="1" minValue="5000" maxValue="155000" count="3">
        <n v="5000"/>
        <n v="37500"/>
        <n v="15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Coal"/>
        <s v="US Natural Gas"/>
      </sharedItems>
    </cacheField>
    <cacheField name="User Name " numFmtId="0">
      <sharedItems count="3">
        <s v="ENECGERMANY"/>
        <s v="ENEJARNO"/>
        <s v="JMASSEY1"/>
      </sharedItems>
    </cacheField>
    <cacheField name="Dynegy User Name " numFmtId="0">
      <sharedItems count="3">
        <s v="DYNBROW"/>
        <s v="DYNCMCG"/>
        <s v="DYNMHOR"/>
      </sharedItems>
    </cacheField>
    <cacheField name="Minor Commodity " numFmtId="0">
      <sharedItems count="2">
        <s v="ng.US Natural Gas"/>
        <s v="PRB 8800"/>
      </sharedItems>
    </cacheField>
    <cacheField name="Priority Of Service " numFmtId="0">
      <sharedItems count="3">
        <s v="ng-pwr.Firm"/>
        <s v="ng.Not Applicable"/>
        <s v="ngl.N/A"/>
      </sharedItems>
    </cacheField>
    <cacheField name="Deal Type " numFmtId="0">
      <sharedItems count="2">
        <s v="ng.Fixed Price Swap"/>
        <s v="Physical"/>
      </sharedItems>
    </cacheField>
    <cacheField name="Location " numFmtId="0">
      <sharedItems count="3">
        <s v="cl.PRB - Joint Line"/>
        <s v="ng.NYMEX"/>
        <s v="ng.TETCO EL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Blank="1" count="2">
        <s v="ng.NYMEX Last Day Settlement"/>
        <m/>
      </sharedItems>
    </cacheField>
    <cacheField name="Term " numFmtId="0">
      <sharedItems count="4">
        <s v="cl.2001, 3nd Quarter"/>
        <s v="cl.2001, 4th Quarter"/>
        <s v="ng.Next Day"/>
        <s v="ng.Prompt Month - Financial"/>
      </sharedItems>
    </cacheField>
    <cacheField name="Term Start Date " numFmtId="0">
      <sharedItems containsSemiMixedTypes="0" containsNonDate="0" containsDate="1" containsString="0" minDate="2001-04-25T00:00:00" maxDate="2001-10-01T00:00:00" count="4">
        <d v="2001-04-25T00:00:00"/>
        <d v="2001-05-01T00:00:00"/>
        <d v="2001-07-01T00:00:00"/>
        <d v="2001-10-01T00:00:00"/>
      </sharedItems>
    </cacheField>
    <cacheField name="Term End Date " numFmtId="0">
      <sharedItems containsSemiMixedTypes="0" containsNonDate="0" containsDate="1" containsString="0" minDate="2001-04-25T00:00:00" maxDate="2001-12-31T00:00:00" count="4">
        <d v="2001-04-25T00:00:00"/>
        <d v="2001-05-31T00:00:00"/>
        <d v="2001-09-30T00:00:00"/>
        <d v="2001-12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Transaction Time " numFmtId="0">
      <sharedItems count="4">
        <s v="08:37 A.M."/>
        <s v="08:55 A.M."/>
        <s v="12:31 P.M."/>
        <s v="12:51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1" maxValue="5000" count="2">
        <n v="1"/>
        <n v="5000"/>
      </sharedItems>
    </cacheField>
    <cacheField name="Price " numFmtId="0">
      <sharedItems containsSemiMixedTypes="0" containsString="0" containsNumber="1" minValue="5.055" maxValue="13.1" count="5">
        <n v="5.055"/>
        <n v="5.09"/>
        <n v="5.105"/>
        <n v="13"/>
        <n v="13.1"/>
      </sharedItems>
    </cacheField>
    <cacheField name="Deal Number " numFmtId="0">
      <sharedItems containsSemiMixedTypes="0" containsString="0" containsNumber="1" containsInteger="1" minValue="25906" maxValue="25955" count="5">
        <n v="25906"/>
        <n v="25922"/>
        <n v="25923"/>
        <n v="25952"/>
        <n v="25955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AB11" sheet="DD-EPM"/>
  </cacheSource>
  <cacheFields count="28">
    <cacheField name="Enron Trader" numFmtId="0">
      <sharedItems count="2">
        <s v="Don Baughman"/>
        <s v="Mike Carson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450" maxValue="800" count="2">
        <n v="450"/>
        <n v="800"/>
      </sharedItems>
    </cacheField>
    <cacheField name="Notional Value" numFmtId="0">
      <sharedItems containsSemiMixedTypes="0" containsString="0" containsNumber="1" containsInteger="1" minValue="18900" maxValue="28800" count="2">
        <n v="18900"/>
        <n v="288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2">
        <s v="DBAUGHMANPHY"/>
        <s v="MCARSONEPM"/>
      </sharedItems>
    </cacheField>
    <cacheField name="Dynegy User Name " numFmtId="0">
      <sharedItems count="2">
        <s v="DYNSMCGI"/>
        <s v="DYNVFOR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2">
        <s v="pwr.IP/TVA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2">
        <s v="pwr.East Coast Spot Power"/>
        <s v="pwr.Hourly Power"/>
      </sharedItems>
    </cacheField>
    <cacheField name="Term Start Date " numFmtId="0">
      <sharedItems containsSemiMixedTypes="0" containsNonDate="0" containsDate="1" containsString="0" minDate="2001-04-24T00:00:00" maxDate="2001-04-25T00:00:00" count="2">
        <d v="2001-04-24T00:00:00"/>
        <d v="2001-04-25T00:00:00"/>
      </sharedItems>
    </cacheField>
    <cacheField name="Term End Date " numFmtId="0">
      <sharedItems containsSemiMixedTypes="0" containsNonDate="0" containsDate="1" containsString="0" minDate="2001-04-24T00:00:00" maxDate="2001-04-25T00:00:00" count="2">
        <d v="2001-04-24T00:00:00"/>
        <d v="2001-04-25T00:00:00"/>
      </sharedItems>
    </cacheField>
    <cacheField name="Delivery Time " numFmtId="0">
      <sharedItems count="2">
        <s v="HE 10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24T00:00:00" maxDate="2001-04-24T00:00:00" count="1">
        <d v="2001-04-24T00:00:00"/>
      </sharedItems>
    </cacheField>
    <cacheField name="Transaction Time " numFmtId="0">
      <sharedItems count="2">
        <s v="07:31 A.M."/>
        <s v="08:07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containsInteger="1" minValue="36" maxValue="42" count="2">
        <n v="36"/>
        <n v="42"/>
      </sharedItems>
    </cacheField>
    <cacheField name="Deal Number " numFmtId="0">
      <sharedItems containsSemiMixedTypes="0" containsString="0" containsNumber="1" containsInteger="1" minValue="25855" maxValue="25867" count="2">
        <n v="25855"/>
        <n v="2586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5"/>
    <x v="0"/>
    <x v="0"/>
    <x v="0"/>
    <x v="2"/>
    <x v="2"/>
    <x v="2"/>
    <x v="1"/>
    <x v="0"/>
    <x v="0"/>
    <x v="0"/>
    <x v="0"/>
    <x v="2"/>
    <x v="0"/>
    <x v="1"/>
    <x v="0"/>
    <x v="3"/>
    <x v="0"/>
    <x v="1"/>
  </r>
  <r>
    <x v="0"/>
    <x v="2"/>
    <x v="0"/>
    <x v="1"/>
    <x v="2"/>
    <x v="0"/>
    <x v="1"/>
    <x v="0"/>
    <x v="0"/>
    <x v="0"/>
    <x v="0"/>
    <x v="0"/>
    <x v="3"/>
    <x v="4"/>
    <x v="0"/>
    <x v="0"/>
    <x v="0"/>
    <x v="4"/>
    <x v="0"/>
    <x v="0"/>
  </r>
  <r>
    <x v="0"/>
    <x v="6"/>
    <x v="0"/>
    <x v="0"/>
    <x v="2"/>
    <x v="0"/>
    <x v="1"/>
    <x v="0"/>
    <x v="0"/>
    <x v="0"/>
    <x v="0"/>
    <x v="0"/>
    <x v="0"/>
    <x v="3"/>
    <x v="0"/>
    <x v="1"/>
    <x v="0"/>
    <x v="5"/>
    <x v="0"/>
    <x v="0"/>
  </r>
  <r>
    <x v="0"/>
    <x v="4"/>
    <x v="0"/>
    <x v="1"/>
    <x v="1"/>
    <x v="1"/>
    <x v="0"/>
    <x v="1"/>
    <x v="2"/>
    <x v="0"/>
    <x v="0"/>
    <x v="0"/>
    <x v="1"/>
    <x v="0"/>
    <x v="0"/>
    <x v="2"/>
    <x v="0"/>
    <x v="1"/>
    <x v="0"/>
    <x v="2"/>
  </r>
  <r>
    <x v="0"/>
    <x v="3"/>
    <x v="0"/>
    <x v="0"/>
    <x v="2"/>
    <x v="0"/>
    <x v="0"/>
    <x v="1"/>
    <x v="2"/>
    <x v="0"/>
    <x v="0"/>
    <x v="0"/>
    <x v="4"/>
    <x v="5"/>
    <x v="0"/>
    <x v="1"/>
    <x v="0"/>
    <x v="0"/>
    <x v="0"/>
    <x v="0"/>
  </r>
  <r>
    <x v="0"/>
    <x v="1"/>
    <x v="0"/>
    <x v="1"/>
    <x v="0"/>
    <x v="1"/>
    <x v="0"/>
    <x v="1"/>
    <x v="2"/>
    <x v="0"/>
    <x v="0"/>
    <x v="0"/>
    <x v="1"/>
    <x v="1"/>
    <x v="0"/>
    <x v="2"/>
    <x v="0"/>
    <x v="1"/>
    <x v="0"/>
    <x v="2"/>
  </r>
  <r>
    <x v="0"/>
    <x v="0"/>
    <x v="0"/>
    <x v="1"/>
    <x v="0"/>
    <x v="1"/>
    <x v="0"/>
    <x v="1"/>
    <x v="2"/>
    <x v="0"/>
    <x v="0"/>
    <x v="0"/>
    <x v="2"/>
    <x v="1"/>
    <x v="0"/>
    <x v="3"/>
    <x v="0"/>
    <x v="2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">
  <r>
    <x v="0"/>
    <x v="6"/>
    <x v="0"/>
    <x v="1"/>
    <x v="0"/>
    <x v="1"/>
    <x v="2"/>
    <x v="0"/>
    <x v="0"/>
    <x v="0"/>
    <x v="0"/>
    <x v="0"/>
    <x v="0"/>
    <x v="2"/>
    <x v="0"/>
    <x v="1"/>
    <x v="0"/>
    <x v="0"/>
    <x v="0"/>
    <x v="0"/>
  </r>
  <r>
    <x v="0"/>
    <x v="13"/>
    <x v="0"/>
    <x v="1"/>
    <x v="0"/>
    <x v="0"/>
    <x v="2"/>
    <x v="0"/>
    <x v="0"/>
    <x v="0"/>
    <x v="0"/>
    <x v="0"/>
    <x v="4"/>
    <x v="0"/>
    <x v="0"/>
    <x v="1"/>
    <x v="0"/>
    <x v="0"/>
    <x v="0"/>
    <x v="1"/>
  </r>
  <r>
    <x v="0"/>
    <x v="2"/>
    <x v="0"/>
    <x v="1"/>
    <x v="0"/>
    <x v="0"/>
    <x v="0"/>
    <x v="3"/>
    <x v="4"/>
    <x v="0"/>
    <x v="0"/>
    <x v="0"/>
    <x v="1"/>
    <x v="9"/>
    <x v="0"/>
    <x v="1"/>
    <x v="0"/>
    <x v="3"/>
    <x v="0"/>
    <x v="1"/>
  </r>
  <r>
    <x v="0"/>
    <x v="12"/>
    <x v="0"/>
    <x v="0"/>
    <x v="0"/>
    <x v="0"/>
    <x v="2"/>
    <x v="0"/>
    <x v="0"/>
    <x v="0"/>
    <x v="0"/>
    <x v="0"/>
    <x v="3"/>
    <x v="1"/>
    <x v="0"/>
    <x v="1"/>
    <x v="0"/>
    <x v="0"/>
    <x v="0"/>
    <x v="0"/>
  </r>
  <r>
    <x v="0"/>
    <x v="9"/>
    <x v="0"/>
    <x v="1"/>
    <x v="0"/>
    <x v="0"/>
    <x v="0"/>
    <x v="3"/>
    <x v="4"/>
    <x v="0"/>
    <x v="0"/>
    <x v="0"/>
    <x v="0"/>
    <x v="9"/>
    <x v="0"/>
    <x v="1"/>
    <x v="0"/>
    <x v="3"/>
    <x v="0"/>
    <x v="1"/>
  </r>
  <r>
    <x v="0"/>
    <x v="0"/>
    <x v="0"/>
    <x v="0"/>
    <x v="0"/>
    <x v="0"/>
    <x v="2"/>
    <x v="0"/>
    <x v="0"/>
    <x v="0"/>
    <x v="0"/>
    <x v="0"/>
    <x v="2"/>
    <x v="1"/>
    <x v="0"/>
    <x v="1"/>
    <x v="0"/>
    <x v="0"/>
    <x v="0"/>
    <x v="1"/>
  </r>
  <r>
    <x v="0"/>
    <x v="1"/>
    <x v="0"/>
    <x v="1"/>
    <x v="0"/>
    <x v="0"/>
    <x v="0"/>
    <x v="3"/>
    <x v="4"/>
    <x v="0"/>
    <x v="0"/>
    <x v="0"/>
    <x v="1"/>
    <x v="6"/>
    <x v="0"/>
    <x v="1"/>
    <x v="0"/>
    <x v="3"/>
    <x v="0"/>
    <x v="1"/>
  </r>
  <r>
    <x v="0"/>
    <x v="5"/>
    <x v="0"/>
    <x v="1"/>
    <x v="0"/>
    <x v="1"/>
    <x v="3"/>
    <x v="1"/>
    <x v="3"/>
    <x v="0"/>
    <x v="0"/>
    <x v="0"/>
    <x v="0"/>
    <x v="10"/>
    <x v="0"/>
    <x v="1"/>
    <x v="0"/>
    <x v="1"/>
    <x v="0"/>
    <x v="0"/>
  </r>
  <r>
    <x v="0"/>
    <x v="4"/>
    <x v="0"/>
    <x v="1"/>
    <x v="0"/>
    <x v="0"/>
    <x v="0"/>
    <x v="3"/>
    <x v="4"/>
    <x v="0"/>
    <x v="0"/>
    <x v="0"/>
    <x v="1"/>
    <x v="8"/>
    <x v="0"/>
    <x v="1"/>
    <x v="0"/>
    <x v="3"/>
    <x v="0"/>
    <x v="1"/>
  </r>
  <r>
    <x v="0"/>
    <x v="7"/>
    <x v="0"/>
    <x v="1"/>
    <x v="0"/>
    <x v="0"/>
    <x v="0"/>
    <x v="3"/>
    <x v="4"/>
    <x v="0"/>
    <x v="0"/>
    <x v="0"/>
    <x v="0"/>
    <x v="8"/>
    <x v="0"/>
    <x v="2"/>
    <x v="0"/>
    <x v="4"/>
    <x v="0"/>
    <x v="1"/>
  </r>
  <r>
    <x v="0"/>
    <x v="14"/>
    <x v="0"/>
    <x v="1"/>
    <x v="0"/>
    <x v="0"/>
    <x v="0"/>
    <x v="3"/>
    <x v="4"/>
    <x v="0"/>
    <x v="0"/>
    <x v="0"/>
    <x v="1"/>
    <x v="7"/>
    <x v="0"/>
    <x v="1"/>
    <x v="0"/>
    <x v="3"/>
    <x v="0"/>
    <x v="1"/>
  </r>
  <r>
    <x v="0"/>
    <x v="8"/>
    <x v="0"/>
    <x v="1"/>
    <x v="0"/>
    <x v="1"/>
    <x v="4"/>
    <x v="4"/>
    <x v="2"/>
    <x v="0"/>
    <x v="0"/>
    <x v="0"/>
    <x v="0"/>
    <x v="4"/>
    <x v="0"/>
    <x v="1"/>
    <x v="0"/>
    <x v="5"/>
    <x v="0"/>
    <x v="3"/>
  </r>
  <r>
    <x v="0"/>
    <x v="16"/>
    <x v="0"/>
    <x v="1"/>
    <x v="0"/>
    <x v="0"/>
    <x v="0"/>
    <x v="3"/>
    <x v="4"/>
    <x v="0"/>
    <x v="0"/>
    <x v="0"/>
    <x v="0"/>
    <x v="6"/>
    <x v="0"/>
    <x v="1"/>
    <x v="0"/>
    <x v="3"/>
    <x v="0"/>
    <x v="1"/>
  </r>
  <r>
    <x v="0"/>
    <x v="3"/>
    <x v="0"/>
    <x v="1"/>
    <x v="0"/>
    <x v="2"/>
    <x v="0"/>
    <x v="3"/>
    <x v="4"/>
    <x v="0"/>
    <x v="0"/>
    <x v="0"/>
    <x v="4"/>
    <x v="12"/>
    <x v="0"/>
    <x v="0"/>
    <x v="0"/>
    <x v="2"/>
    <x v="0"/>
    <x v="2"/>
  </r>
  <r>
    <x v="0"/>
    <x v="15"/>
    <x v="0"/>
    <x v="0"/>
    <x v="0"/>
    <x v="0"/>
    <x v="0"/>
    <x v="3"/>
    <x v="4"/>
    <x v="0"/>
    <x v="0"/>
    <x v="0"/>
    <x v="5"/>
    <x v="5"/>
    <x v="0"/>
    <x v="1"/>
    <x v="0"/>
    <x v="3"/>
    <x v="0"/>
    <x v="1"/>
  </r>
  <r>
    <x v="0"/>
    <x v="10"/>
    <x v="0"/>
    <x v="1"/>
    <x v="0"/>
    <x v="0"/>
    <x v="1"/>
    <x v="2"/>
    <x v="1"/>
    <x v="0"/>
    <x v="0"/>
    <x v="0"/>
    <x v="0"/>
    <x v="11"/>
    <x v="0"/>
    <x v="1"/>
    <x v="0"/>
    <x v="4"/>
    <x v="0"/>
    <x v="3"/>
  </r>
  <r>
    <x v="0"/>
    <x v="11"/>
    <x v="0"/>
    <x v="1"/>
    <x v="0"/>
    <x v="1"/>
    <x v="4"/>
    <x v="4"/>
    <x v="2"/>
    <x v="0"/>
    <x v="0"/>
    <x v="0"/>
    <x v="0"/>
    <x v="3"/>
    <x v="0"/>
    <x v="1"/>
    <x v="0"/>
    <x v="5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">
  <r>
    <x v="2"/>
    <x v="1"/>
    <x v="1"/>
    <x v="0"/>
    <x v="0"/>
    <x v="0"/>
    <x v="2"/>
    <x v="2"/>
    <x v="1"/>
    <x v="2"/>
    <x v="1"/>
    <x v="0"/>
    <x v="0"/>
    <x v="1"/>
    <x v="0"/>
    <x v="2"/>
    <x v="2"/>
    <x v="0"/>
    <x v="0"/>
    <x v="0"/>
    <x v="1"/>
    <x v="0"/>
    <x v="0"/>
    <x v="3"/>
    <x v="1"/>
  </r>
  <r>
    <x v="2"/>
    <x v="1"/>
    <x v="1"/>
    <x v="0"/>
    <x v="0"/>
    <x v="0"/>
    <x v="2"/>
    <x v="2"/>
    <x v="1"/>
    <x v="2"/>
    <x v="1"/>
    <x v="0"/>
    <x v="0"/>
    <x v="1"/>
    <x v="1"/>
    <x v="3"/>
    <x v="3"/>
    <x v="0"/>
    <x v="0"/>
    <x v="0"/>
    <x v="1"/>
    <x v="0"/>
    <x v="0"/>
    <x v="4"/>
    <x v="2"/>
  </r>
  <r>
    <x v="0"/>
    <x v="0"/>
    <x v="0"/>
    <x v="0"/>
    <x v="0"/>
    <x v="1"/>
    <x v="0"/>
    <x v="1"/>
    <x v="0"/>
    <x v="0"/>
    <x v="1"/>
    <x v="2"/>
    <x v="0"/>
    <x v="1"/>
    <x v="2"/>
    <x v="0"/>
    <x v="0"/>
    <x v="0"/>
    <x v="0"/>
    <x v="0"/>
    <x v="0"/>
    <x v="0"/>
    <x v="1"/>
    <x v="0"/>
    <x v="0"/>
  </r>
  <r>
    <x v="1"/>
    <x v="2"/>
    <x v="2"/>
    <x v="0"/>
    <x v="0"/>
    <x v="1"/>
    <x v="1"/>
    <x v="0"/>
    <x v="0"/>
    <x v="1"/>
    <x v="0"/>
    <x v="1"/>
    <x v="0"/>
    <x v="0"/>
    <x v="3"/>
    <x v="1"/>
    <x v="1"/>
    <x v="0"/>
    <x v="0"/>
    <x v="0"/>
    <x v="2"/>
    <x v="0"/>
    <x v="1"/>
    <x v="1"/>
    <x v="3"/>
  </r>
  <r>
    <x v="1"/>
    <x v="2"/>
    <x v="2"/>
    <x v="0"/>
    <x v="0"/>
    <x v="1"/>
    <x v="1"/>
    <x v="0"/>
    <x v="0"/>
    <x v="1"/>
    <x v="0"/>
    <x v="1"/>
    <x v="0"/>
    <x v="0"/>
    <x v="3"/>
    <x v="1"/>
    <x v="1"/>
    <x v="0"/>
    <x v="0"/>
    <x v="0"/>
    <x v="3"/>
    <x v="1"/>
    <x v="1"/>
    <x v="2"/>
    <x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">
  <r>
    <x v="0"/>
    <x v="1"/>
    <x v="1"/>
    <x v="0"/>
    <x v="0"/>
    <x v="0"/>
    <x v="0"/>
    <x v="0"/>
    <x v="0"/>
    <x v="0"/>
    <x v="1"/>
    <x v="0"/>
    <x v="1"/>
    <x v="0"/>
    <x v="0"/>
    <x v="0"/>
    <x v="0"/>
    <x v="1"/>
    <x v="0"/>
    <x v="0"/>
    <x v="0"/>
    <x v="0"/>
    <x v="0"/>
    <x v="1"/>
    <x v="0"/>
    <x v="0"/>
    <x v="1"/>
    <x v="1"/>
  </r>
  <r>
    <x v="1"/>
    <x v="0"/>
    <x v="0"/>
    <x v="0"/>
    <x v="1"/>
    <x v="1"/>
    <x v="0"/>
    <x v="0"/>
    <x v="0"/>
    <x v="1"/>
    <x v="0"/>
    <x v="0"/>
    <x v="0"/>
    <x v="0"/>
    <x v="1"/>
    <x v="0"/>
    <x v="0"/>
    <x v="0"/>
    <x v="1"/>
    <x v="1"/>
    <x v="1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6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4" firstHeaderRow="2" firstDataRow="2" firstDataCol="2"/>
  <pivotFields count="28">
    <pivotField axis="axisRow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608179437&amp;dt=Apr-24-01" TargetMode="External"/><Relationship Id="rId2" Type="http://schemas.openxmlformats.org/officeDocument/2006/relationships/hyperlink" Target="https://www.intcx.com/ReportServlet/any.class?operation=confirm&amp;dealID=196811021&amp;dt=Apr-24-01" TargetMode="External"/><Relationship Id="rId3" Type="http://schemas.openxmlformats.org/officeDocument/2006/relationships/hyperlink" Target="https://www.intcx.com/ReportServlet/any.class?operation=confirm&amp;dealID=831945054&amp;dt=Apr-24-01" TargetMode="External"/><Relationship Id="rId4" Type="http://schemas.openxmlformats.org/officeDocument/2006/relationships/hyperlink" Target="https://www.intcx.com/ReportServlet/any.class?operation=confirm&amp;dealID=473047261&amp;dt=Apr-24-01" TargetMode="External"/><Relationship Id="rId5" Type="http://schemas.openxmlformats.org/officeDocument/2006/relationships/hyperlink" Target="https://www.intcx.com/ReportServlet/any.class?operation=confirm&amp;dealID=211102181&amp;dt=Apr-24-01" TargetMode="External"/><Relationship Id="rId6" Type="http://schemas.openxmlformats.org/officeDocument/2006/relationships/hyperlink" Target="https://www.intcx.com/ReportServlet/any.class?operation=confirm&amp;dealID=153186855&amp;dt=Apr-24-01" TargetMode="External"/><Relationship Id="rId7" Type="http://schemas.openxmlformats.org/officeDocument/2006/relationships/hyperlink" Target="https://www.intcx.com/ReportServlet/any.class?operation=confirm&amp;dealID=132267254&amp;dt=Apr-24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9967342&amp;dt=Apr-24-01" TargetMode="External"/><Relationship Id="rId2" Type="http://schemas.openxmlformats.org/officeDocument/2006/relationships/hyperlink" Target="https://www.intcx.com/ReportServlet/any.class?operation=confirm&amp;dealID=500575027&amp;dt=Apr-24-01" TargetMode="External"/><Relationship Id="rId3" Type="http://schemas.openxmlformats.org/officeDocument/2006/relationships/hyperlink" Target="https://www.intcx.com/ReportServlet/any.class?operation=confirm&amp;dealID=117448120&amp;dt=Apr-24-01" TargetMode="External"/><Relationship Id="rId4" Type="http://schemas.openxmlformats.org/officeDocument/2006/relationships/hyperlink" Target="https://www.intcx.com/ReportServlet/any.class?operation=confirm&amp;dealID=454904833&amp;dt=Apr-24-01" TargetMode="External"/><Relationship Id="rId5" Type="http://schemas.openxmlformats.org/officeDocument/2006/relationships/hyperlink" Target="https://www.intcx.com/ReportServlet/any.class?operation=confirm&amp;dealID=247109519&amp;dt=Apr-24-01" TargetMode="External"/><Relationship Id="rId6" Type="http://schemas.openxmlformats.org/officeDocument/2006/relationships/hyperlink" Target="https://www.intcx.com/ReportServlet/any.class?operation=confirm&amp;dealID=101782005&amp;dt=Apr-24-01" TargetMode="External"/><Relationship Id="rId7" Type="http://schemas.openxmlformats.org/officeDocument/2006/relationships/hyperlink" Target="https://www.intcx.com/ReportServlet/any.class?operation=confirm&amp;dealID=110305001&amp;dt=Apr-24-01" TargetMode="External"/><Relationship Id="rId8" Type="http://schemas.openxmlformats.org/officeDocument/2006/relationships/hyperlink" Target="https://www.intcx.com/ReportServlet/any.class?operation=confirm&amp;dealID=129502958&amp;dt=Apr-24-01" TargetMode="External"/><Relationship Id="rId9" Type="http://schemas.openxmlformats.org/officeDocument/2006/relationships/hyperlink" Target="https://www.intcx.com/ReportServlet/any.class?operation=confirm&amp;dealID=124251464&amp;dt=Apr-24-01" TargetMode="External"/><Relationship Id="rId10" Type="http://schemas.openxmlformats.org/officeDocument/2006/relationships/hyperlink" Target="https://www.intcx.com/ReportServlet/any.class?operation=confirm&amp;dealID=154262430&amp;dt=Apr-24-01" TargetMode="External"/><Relationship Id="rId11" Type="http://schemas.openxmlformats.org/officeDocument/2006/relationships/hyperlink" Target="https://www.intcx.com/ReportServlet/any.class?operation=confirm&amp;dealID=557475749&amp;dt=Apr-24-01" TargetMode="External"/><Relationship Id="rId12" Type="http://schemas.openxmlformats.org/officeDocument/2006/relationships/hyperlink" Target="https://www.intcx.com/ReportServlet/any.class?operation=confirm&amp;dealID=189845977&amp;dt=Apr-24-01" TargetMode="External"/><Relationship Id="rId13" Type="http://schemas.openxmlformats.org/officeDocument/2006/relationships/hyperlink" Target="https://www.intcx.com/ReportServlet/any.class?operation=confirm&amp;dealID=36373938046&amp;dt=Apr-24-01" TargetMode="External"/><Relationship Id="rId14" Type="http://schemas.openxmlformats.org/officeDocument/2006/relationships/hyperlink" Target="https://www.intcx.com/ReportServlet/any.class?operation=confirm&amp;dealID=122748667&amp;dt=Apr-24-01" TargetMode="External"/><Relationship Id="rId15" Type="http://schemas.openxmlformats.org/officeDocument/2006/relationships/hyperlink" Target="https://www.intcx.com/ReportServlet/any.class?operation=confirm&amp;dealID=998153483&amp;dt=Apr-24-01" TargetMode="External"/><Relationship Id="rId16" Type="http://schemas.openxmlformats.org/officeDocument/2006/relationships/hyperlink" Target="https://www.intcx.com/ReportServlet/any.class?operation=confirm&amp;dealID=289190034&amp;dt=Apr-24-01" TargetMode="External"/><Relationship Id="rId17" Type="http://schemas.openxmlformats.org/officeDocument/2006/relationships/hyperlink" Target="https://www.intcx.com/ReportServlet/any.class?operation=confirm&amp;dealID=333702358&amp;dt=Apr-24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37005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4635200</v>
      </c>
      <c r="D5" s="13"/>
      <c r="E5" s="14" t="s">
        <v>7</v>
      </c>
      <c r="F5" s="15" t="s">
        <v>8</v>
      </c>
      <c r="G5" s="16" t="n">
        <f aca="false">'ICE-EPM'!B6</f>
        <v>17</v>
      </c>
      <c r="H5" s="17" t="n">
        <f aca="false">'ICE-EPM'!C6</f>
        <v>313600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141132500</v>
      </c>
      <c r="D6" s="4"/>
      <c r="E6" s="20" t="s">
        <v>10</v>
      </c>
      <c r="F6" s="21" t="s">
        <v>11</v>
      </c>
      <c r="G6" s="22" t="n">
        <f aca="false">'ICE-ENA'!B6</f>
        <v>7</v>
      </c>
      <c r="H6" s="23" t="n">
        <f aca="false">'ICE-ENA'!C6</f>
        <v>4887500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31765000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109367500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2</v>
      </c>
      <c r="H12" s="17" t="n">
        <f aca="false">'DD-EPM'!C6</f>
        <v>1250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3</v>
      </c>
      <c r="H14" s="23" t="n">
        <f aca="false">'DD-ENA'!C7</f>
        <v>315000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2</v>
      </c>
      <c r="H15" s="23" t="n">
        <f aca="false">'DD-ENA'!C6</f>
        <v>75000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1</v>
      </c>
      <c r="H16" s="30" t="n">
        <f aca="false">'DD-EGL'!C6</f>
        <v>25000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516</v>
      </c>
    </row>
    <row r="2" customFormat="false" ht="12.75" hidden="false" customHeight="false" outlineLevel="0" collapsed="false">
      <c r="A2" s="139" t="s">
        <v>451</v>
      </c>
    </row>
    <row r="3" customFormat="false" ht="12.75" hidden="false" customHeight="false" outlineLevel="0" collapsed="false">
      <c r="A3" s="39" t="n">
        <f aca="false">'E-Mail'!$B$1</f>
        <v>37005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58</v>
      </c>
      <c r="B6" s="122" t="n">
        <f aca="false">COUNTIF($F$10:$F$5000,A6)</f>
        <v>2</v>
      </c>
      <c r="C6" s="122" t="n">
        <f aca="false">SUMIF($F$10:$F$5001,A6,$C$10:$C$5001)</f>
        <v>75000</v>
      </c>
      <c r="D6" s="0" t="s">
        <v>517</v>
      </c>
    </row>
    <row r="7" customFormat="false" ht="12.75" hidden="false" customHeight="false" outlineLevel="0" collapsed="false">
      <c r="A7" s="38" t="s">
        <v>67</v>
      </c>
      <c r="B7" s="122" t="n">
        <f aca="false">COUNTIF($F$10:$F$5000,A7)</f>
        <v>3</v>
      </c>
      <c r="C7" s="122" t="n">
        <f aca="false">SUMIF($F$10:$F$5001,A7,$C$10:$C$5001)</f>
        <v>315000</v>
      </c>
    </row>
    <row r="8" customFormat="false" ht="12.75" hidden="false" customHeight="false" outlineLevel="0" collapsed="false">
      <c r="A8" s="38" t="s">
        <v>60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56</v>
      </c>
      <c r="B10" s="143" t="s">
        <v>518</v>
      </c>
      <c r="C10" s="142" t="s">
        <v>519</v>
      </c>
      <c r="D10" s="144" t="s">
        <v>520</v>
      </c>
      <c r="E10" s="144" t="s">
        <v>521</v>
      </c>
      <c r="F10" s="144" t="s">
        <v>55</v>
      </c>
      <c r="G10" s="144" t="s">
        <v>522</v>
      </c>
      <c r="H10" s="144" t="s">
        <v>523</v>
      </c>
      <c r="I10" s="144" t="s">
        <v>524</v>
      </c>
      <c r="J10" s="144" t="s">
        <v>525</v>
      </c>
      <c r="K10" s="144" t="s">
        <v>526</v>
      </c>
      <c r="L10" s="144" t="s">
        <v>527</v>
      </c>
      <c r="M10" s="144" t="s">
        <v>528</v>
      </c>
      <c r="N10" s="144" t="s">
        <v>529</v>
      </c>
      <c r="O10" s="144" t="s">
        <v>530</v>
      </c>
      <c r="P10" s="144" t="s">
        <v>531</v>
      </c>
      <c r="Q10" s="144" t="s">
        <v>532</v>
      </c>
      <c r="R10" s="144" t="s">
        <v>533</v>
      </c>
      <c r="S10" s="144" t="s">
        <v>534</v>
      </c>
      <c r="T10" s="144" t="s">
        <v>535</v>
      </c>
      <c r="U10" s="144" t="s">
        <v>536</v>
      </c>
      <c r="V10" s="144" t="s">
        <v>537</v>
      </c>
      <c r="W10" s="144" t="s">
        <v>538</v>
      </c>
      <c r="X10" s="144" t="s">
        <v>539</v>
      </c>
      <c r="Y10" s="144" t="s">
        <v>540</v>
      </c>
    </row>
    <row r="11" customFormat="false" ht="25.5" hidden="false" customHeight="false" outlineLevel="0" collapsed="false">
      <c r="A11" s="145" t="str">
        <f aca="false">VLOOKUP(G11,DDENA_USERS,2,FALSE())</f>
        <v>John Massey</v>
      </c>
      <c r="B11" s="146" t="n">
        <f aca="false">IF(ISNUMBER(FIND("Pow",F11))=TRUE(),((VALUE(MID(R11,FIND("-",R11)+1,2)))-(VALUE(MID(R11,FIND("-",R11)-1,1)))+1)*(Q11-P11+1),IF(F11="Coal",(YEAR(Q11)-YEAR(P11))*12+MONTH(Q11)-MONTH(P11)+1,(Q11-P11+1)))</f>
        <v>3</v>
      </c>
      <c r="C11" s="145" t="n">
        <f aca="false">IF(F11="Coal",B11*W11*12500,B11*W11)</f>
        <v>37500</v>
      </c>
      <c r="D11" s="147" t="s">
        <v>541</v>
      </c>
      <c r="E11" s="147" t="s">
        <v>542</v>
      </c>
      <c r="F11" s="147" t="s">
        <v>58</v>
      </c>
      <c r="G11" s="147" t="s">
        <v>543</v>
      </c>
      <c r="H11" s="147" t="s">
        <v>544</v>
      </c>
      <c r="I11" s="147" t="s">
        <v>545</v>
      </c>
      <c r="J11" s="147" t="s">
        <v>546</v>
      </c>
      <c r="K11" s="147" t="s">
        <v>547</v>
      </c>
      <c r="L11" s="147" t="s">
        <v>548</v>
      </c>
      <c r="M11" s="147" t="s">
        <v>549</v>
      </c>
      <c r="N11" s="147"/>
      <c r="O11" s="147" t="s">
        <v>550</v>
      </c>
      <c r="P11" s="148" t="n">
        <v>37073</v>
      </c>
      <c r="Q11" s="148" t="n">
        <v>37164</v>
      </c>
      <c r="R11" s="147"/>
      <c r="S11" s="147"/>
      <c r="T11" s="149" t="n">
        <v>37005</v>
      </c>
      <c r="U11" s="147" t="s">
        <v>551</v>
      </c>
      <c r="V11" s="147" t="s">
        <v>552</v>
      </c>
      <c r="W11" s="147" t="n">
        <v>1</v>
      </c>
      <c r="X11" s="147" t="n">
        <v>13</v>
      </c>
      <c r="Y11" s="147" t="n">
        <v>25922</v>
      </c>
    </row>
    <row r="12" customFormat="false" ht="25.5" hidden="false" customHeight="false" outlineLevel="0" collapsed="false">
      <c r="A12" s="145" t="str">
        <f aca="false">VLOOKUP(G12,DDENA_USERS,2,FALSE())</f>
        <v>John Massey</v>
      </c>
      <c r="B12" s="146" t="n">
        <f aca="false">IF(ISNUMBER(FIND("Pow",F12))=TRUE(),((VALUE(MID(R12,FIND("-",R12)+1,2)))-(VALUE(MID(R12,FIND("-",R12)-1,1)))+1)*(Q12-P12+1),IF(F12="Coal",(YEAR(Q12)-YEAR(P12))*12+MONTH(Q12)-MONTH(P12)+1,(Q12-P12+1)))</f>
        <v>3</v>
      </c>
      <c r="C12" s="145" t="n">
        <f aca="false">IF(F12="Coal",B12*W12*12500,B12*W12)</f>
        <v>37500</v>
      </c>
      <c r="D12" s="150" t="s">
        <v>541</v>
      </c>
      <c r="E12" s="150" t="s">
        <v>542</v>
      </c>
      <c r="F12" s="150" t="s">
        <v>58</v>
      </c>
      <c r="G12" s="150" t="s">
        <v>543</v>
      </c>
      <c r="H12" s="150" t="s">
        <v>544</v>
      </c>
      <c r="I12" s="150" t="s">
        <v>545</v>
      </c>
      <c r="J12" s="150" t="s">
        <v>546</v>
      </c>
      <c r="K12" s="150" t="s">
        <v>547</v>
      </c>
      <c r="L12" s="150" t="s">
        <v>548</v>
      </c>
      <c r="M12" s="150" t="s">
        <v>549</v>
      </c>
      <c r="N12" s="150"/>
      <c r="O12" s="150" t="s">
        <v>553</v>
      </c>
      <c r="P12" s="151" t="n">
        <v>37165</v>
      </c>
      <c r="Q12" s="151" t="n">
        <v>37256</v>
      </c>
      <c r="R12" s="150"/>
      <c r="S12" s="150"/>
      <c r="T12" s="152" t="n">
        <v>37005</v>
      </c>
      <c r="U12" s="150" t="s">
        <v>551</v>
      </c>
      <c r="V12" s="150" t="s">
        <v>552</v>
      </c>
      <c r="W12" s="150" t="n">
        <v>1</v>
      </c>
      <c r="X12" s="150" t="n">
        <v>13.1</v>
      </c>
      <c r="Y12" s="150" t="n">
        <v>25923</v>
      </c>
    </row>
    <row r="13" customFormat="false" ht="25.5" hidden="false" customHeight="false" outlineLevel="0" collapsed="false">
      <c r="A13" s="145" t="str">
        <f aca="false">VLOOKUP(G13,DDENA_USERS,2,FALSE())</f>
        <v>Chris Germany</v>
      </c>
      <c r="B13" s="146" t="n">
        <f aca="false">IF(ISNUMBER(FIND("Pow",F13))=TRUE(),((VALUE(MID(R13,FIND("-",R13)+1,2)))-(VALUE(MID(R13,FIND("-",R13)-1,1)))+1)*(Q13-P13+1),IF(F13="Coal",(YEAR(Q13)-YEAR(P13))*12+MONTH(Q13)-MONTH(P13)+1,(Q13-P13+1)))</f>
        <v>1</v>
      </c>
      <c r="C13" s="145" t="n">
        <f aca="false">IF(F13="Coal",B13*W13*12500,B13*W13)</f>
        <v>5000</v>
      </c>
      <c r="D13" s="147" t="s">
        <v>541</v>
      </c>
      <c r="E13" s="147" t="s">
        <v>542</v>
      </c>
      <c r="F13" s="147" t="s">
        <v>67</v>
      </c>
      <c r="G13" s="147" t="s">
        <v>554</v>
      </c>
      <c r="H13" s="147" t="s">
        <v>555</v>
      </c>
      <c r="I13" s="147" t="s">
        <v>556</v>
      </c>
      <c r="J13" s="147" t="s">
        <v>557</v>
      </c>
      <c r="K13" s="147" t="s">
        <v>547</v>
      </c>
      <c r="L13" s="147" t="s">
        <v>558</v>
      </c>
      <c r="M13" s="147" t="s">
        <v>549</v>
      </c>
      <c r="N13" s="147"/>
      <c r="O13" s="147" t="s">
        <v>559</v>
      </c>
      <c r="P13" s="148" t="n">
        <v>37006</v>
      </c>
      <c r="Q13" s="148" t="n">
        <v>37006</v>
      </c>
      <c r="R13" s="147"/>
      <c r="S13" s="147"/>
      <c r="T13" s="149" t="n">
        <v>37005</v>
      </c>
      <c r="U13" s="147" t="s">
        <v>560</v>
      </c>
      <c r="V13" s="147" t="s">
        <v>552</v>
      </c>
      <c r="W13" s="147" t="n">
        <v>5000</v>
      </c>
      <c r="X13" s="147" t="n">
        <v>5.055</v>
      </c>
      <c r="Y13" s="147" t="n">
        <v>25906</v>
      </c>
    </row>
    <row r="14" customFormat="false" ht="25.5" hidden="false" customHeight="false" outlineLevel="0" collapsed="false">
      <c r="A14" s="145" t="str">
        <f aca="false">VLOOKUP(G14,DDENA_USERS,2,FALSE())</f>
        <v>John Arnold</v>
      </c>
      <c r="B14" s="146" t="n">
        <f aca="false">IF(ISNUMBER(FIND("Pow",F14))=TRUE(),((VALUE(MID(R14,FIND("-",R14)+1,2)))-(VALUE(MID(R14,FIND("-",R14)-1,1)))+1)*(Q14-P14+1),IF(F14="Coal",(YEAR(Q14)-YEAR(P14))*12+MONTH(Q14)-MONTH(P14)+1,(Q14-P14+1)))</f>
        <v>31</v>
      </c>
      <c r="C14" s="145" t="n">
        <f aca="false">IF(F14="Coal",B14*W14*12500,B14*W14)</f>
        <v>155000</v>
      </c>
      <c r="D14" s="150" t="s">
        <v>541</v>
      </c>
      <c r="E14" s="150" t="s">
        <v>542</v>
      </c>
      <c r="F14" s="150" t="s">
        <v>67</v>
      </c>
      <c r="G14" s="150" t="s">
        <v>561</v>
      </c>
      <c r="H14" s="150" t="s">
        <v>562</v>
      </c>
      <c r="I14" s="150" t="s">
        <v>556</v>
      </c>
      <c r="J14" s="150" t="s">
        <v>563</v>
      </c>
      <c r="K14" s="150" t="s">
        <v>564</v>
      </c>
      <c r="L14" s="150" t="s">
        <v>565</v>
      </c>
      <c r="M14" s="150" t="s">
        <v>549</v>
      </c>
      <c r="N14" s="150" t="s">
        <v>566</v>
      </c>
      <c r="O14" s="150" t="s">
        <v>567</v>
      </c>
      <c r="P14" s="151" t="n">
        <v>37012</v>
      </c>
      <c r="Q14" s="151" t="n">
        <v>37042</v>
      </c>
      <c r="R14" s="150"/>
      <c r="S14" s="150"/>
      <c r="T14" s="152" t="n">
        <v>37005</v>
      </c>
      <c r="U14" s="150" t="s">
        <v>568</v>
      </c>
      <c r="V14" s="150" t="s">
        <v>552</v>
      </c>
      <c r="W14" s="150" t="n">
        <v>5000</v>
      </c>
      <c r="X14" s="150" t="n">
        <v>5.09</v>
      </c>
      <c r="Y14" s="150" t="n">
        <v>25952</v>
      </c>
    </row>
    <row r="15" customFormat="false" ht="25.5" hidden="false" customHeight="false" outlineLevel="0" collapsed="false">
      <c r="A15" s="145" t="str">
        <f aca="false">VLOOKUP(G15,DDENA_USERS,2,FALSE())</f>
        <v>John Arnold</v>
      </c>
      <c r="B15" s="146" t="n">
        <f aca="false">IF(ISNUMBER(FIND("Pow",F15))=TRUE(),((VALUE(MID(R15,FIND("-",R15)+1,2)))-(VALUE(MID(R15,FIND("-",R15)-1,1)))+1)*(Q15-P15+1),IF(F15="Coal",(YEAR(Q15)-YEAR(P15))*12+MONTH(Q15)-MONTH(P15)+1,(Q15-P15+1)))</f>
        <v>31</v>
      </c>
      <c r="C15" s="145" t="n">
        <f aca="false">IF(F15="Coal",B15*W15*12500,B15*W15)</f>
        <v>155000</v>
      </c>
      <c r="D15" s="147" t="s">
        <v>541</v>
      </c>
      <c r="E15" s="147" t="s">
        <v>542</v>
      </c>
      <c r="F15" s="147" t="s">
        <v>67</v>
      </c>
      <c r="G15" s="147" t="s">
        <v>561</v>
      </c>
      <c r="H15" s="147" t="s">
        <v>562</v>
      </c>
      <c r="I15" s="147" t="s">
        <v>556</v>
      </c>
      <c r="J15" s="147" t="s">
        <v>563</v>
      </c>
      <c r="K15" s="147" t="s">
        <v>564</v>
      </c>
      <c r="L15" s="147" t="s">
        <v>565</v>
      </c>
      <c r="M15" s="147" t="s">
        <v>549</v>
      </c>
      <c r="N15" s="147" t="s">
        <v>566</v>
      </c>
      <c r="O15" s="147" t="s">
        <v>567</v>
      </c>
      <c r="P15" s="148" t="n">
        <v>37012</v>
      </c>
      <c r="Q15" s="148" t="n">
        <v>37042</v>
      </c>
      <c r="R15" s="147"/>
      <c r="S15" s="147"/>
      <c r="T15" s="149" t="n">
        <v>37005</v>
      </c>
      <c r="U15" s="147" t="s">
        <v>569</v>
      </c>
      <c r="V15" s="147" t="s">
        <v>570</v>
      </c>
      <c r="W15" s="147" t="n">
        <v>5000</v>
      </c>
      <c r="X15" s="147" t="n">
        <v>5.105</v>
      </c>
      <c r="Y15" s="147" t="n">
        <v>25955</v>
      </c>
    </row>
    <row r="16" customFormat="false" ht="12.75" hidden="false" customHeight="false" outlineLevel="0" collapsed="false">
      <c r="A16" s="145" t="e">
        <f aca="false">VLOOKUP(G16,DDENA_USERS,2,FALSE())</f>
        <v>#N/A</v>
      </c>
      <c r="B16" s="146" t="n">
        <f aca="false">IF(ISNUMBER(FIND("Pow",F16))=TRUE(),((VALUE(MID(R16,FIND("-",R16)+1,2)))-(VALUE(MID(R16,FIND("-",R16)-1,1)))+1)*(Q16-P16+1),IF(F16="Coal",(YEAR(Q16)-YEAR(P16))*12+MONTH(Q16)-MONTH(P16)+1,(Q16-P16+1)))</f>
        <v>1</v>
      </c>
      <c r="C16" s="145" t="n">
        <f aca="false">IF(F16="Coal",B16*W16*12500,B16*W16)</f>
        <v>0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  <c r="Q16" s="151"/>
      <c r="R16" s="150"/>
      <c r="S16" s="150"/>
      <c r="T16" s="152"/>
      <c r="U16" s="150"/>
      <c r="V16" s="150"/>
      <c r="W16" s="150"/>
      <c r="X16" s="150"/>
      <c r="Y16" s="150"/>
    </row>
    <row r="17" customFormat="false" ht="12.75" hidden="false" customHeight="false" outlineLevel="0" collapsed="false">
      <c r="A17" s="145" t="e">
        <f aca="false">VLOOKUP(G17,DDENA_USERS,2,FALSE())</f>
        <v>#N/A</v>
      </c>
      <c r="B17" s="146" t="n">
        <f aca="false">IF(ISNUMBER(FIND("Pow",F17))=TRUE(),((VALUE(MID(R17,FIND("-",R17)+1,2)))-(VALUE(MID(R17,FIND("-",R17)-1,1)))+1)*(Q17-P17+1),IF(F17="Coal",(YEAR(Q17)-YEAR(P17))*12+MONTH(Q17)-MONTH(P17)+1,(Q17-P17+1)))</f>
        <v>1</v>
      </c>
      <c r="C17" s="145" t="n">
        <f aca="false">IF(F17="Coal",B17*W17*12500,B17*W17)</f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8"/>
      <c r="Q17" s="148"/>
      <c r="R17" s="147"/>
      <c r="S17" s="147"/>
      <c r="T17" s="149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45" t="e">
        <f aca="false">VLOOKUP(G18,DDENA_USERS,2,FALSE())</f>
        <v>#N/A</v>
      </c>
      <c r="B18" s="146" t="n">
        <f aca="false">IF(ISNUMBER(FIND("Pow",F18))=TRUE(),((VALUE(MID(R18,FIND("-",R18)+1,2)))-(VALUE(MID(R18,FIND("-",R18)-1,1)))+1)*(Q18-P18+1),IF(F18="Coal",(YEAR(Q18)-YEAR(P18))*12+MONTH(Q18)-MONTH(P18)+1,(Q18-P18+1)))</f>
        <v>1</v>
      </c>
      <c r="C18" s="145" t="n">
        <f aca="false">IF(F18="Coal",B18*W18*12500,B18*W18)</f>
        <v>0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1"/>
      <c r="R18" s="150"/>
      <c r="S18" s="150"/>
      <c r="T18" s="152"/>
      <c r="U18" s="150"/>
      <c r="V18" s="150"/>
      <c r="W18" s="150"/>
      <c r="X18" s="150"/>
      <c r="Y18" s="150"/>
    </row>
    <row r="19" customFormat="false" ht="12.75" hidden="false" customHeight="false" outlineLevel="0" collapsed="false">
      <c r="A19" s="145" t="e">
        <f aca="false">VLOOKUP(G19,DDENA_USERS,2,FALSE())</f>
        <v>#N/A</v>
      </c>
      <c r="B19" s="146" t="n">
        <f aca="false">IF(ISNUMBER(FIND("Pow",F19))=TRUE(),((VALUE(MID(R19,FIND("-",R19)+1,2)))-(VALUE(MID(R19,FIND("-",R19)-1,1)))+1)*(Q19-P19+1),IF(F19="Coal",(YEAR(Q19)-YEAR(P19))*12+MONTH(Q19)-MONTH(P19)+1,(Q19-P19+1)))</f>
        <v>1</v>
      </c>
      <c r="C19" s="145" t="n">
        <f aca="false">IF(F19="Coal",B19*W19*12500,B19*W19)</f>
        <v>0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48"/>
      <c r="R19" s="147"/>
      <c r="S19" s="147"/>
      <c r="T19" s="149"/>
      <c r="U19" s="147"/>
      <c r="V19" s="147"/>
      <c r="W19" s="147"/>
      <c r="X19" s="147"/>
      <c r="Y19" s="147"/>
    </row>
    <row r="20" customFormat="false" ht="12.75" hidden="false" customHeight="false" outlineLevel="0" collapsed="false">
      <c r="A20" s="145" t="e">
        <f aca="false">VLOOKUP(G20,DDENA_USERS,2,FALSE())</f>
        <v>#N/A</v>
      </c>
      <c r="B20" s="146" t="n">
        <f aca="false">IF(ISNUMBER(FIND("Pow",F20))=TRUE(),((VALUE(MID(R20,FIND("-",R20)+1,2)))-(VALUE(MID(R20,FIND("-",R20)-1,1)))+1)*(Q20-P20+1),IF(F20="Coal",(YEAR(Q20)-YEAR(P20))*12+MONTH(Q20)-MONTH(P20)+1,(Q20-P20+1)))</f>
        <v>1</v>
      </c>
      <c r="C20" s="145" t="n">
        <f aca="false">IF(F20="Coal",B20*W20*12500,B20*W20)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51"/>
      <c r="R20" s="150"/>
      <c r="S20" s="150"/>
      <c r="T20" s="152"/>
      <c r="U20" s="150"/>
      <c r="V20" s="150"/>
      <c r="W20" s="150"/>
      <c r="X20" s="150"/>
      <c r="Y20" s="150"/>
    </row>
    <row r="21" customFormat="false" ht="12.75" hidden="false" customHeight="false" outlineLevel="0" collapsed="false">
      <c r="A21" s="145" t="e">
        <f aca="false">VLOOKUP(G21,DDENA_USERS,2,FALSE())</f>
        <v>#N/A</v>
      </c>
      <c r="B21" s="146" t="n">
        <f aca="false">IF(ISNUMBER(FIND("Pow",F21))=TRUE(),((VALUE(MID(R21,FIND("-",R21)+1,2)))-(VALUE(MID(R21,FIND("-",R21)-1,1)))+1)*(Q21-P21+1),IF(F21="Coal",(YEAR(Q21)-YEAR(P21))*12+MONTH(Q21)-MONTH(P21)+1,(Q21-P21+1)))</f>
        <v>1</v>
      </c>
      <c r="C21" s="145" t="n">
        <f aca="false">IF(F21="Coal",B21*W21*12500,B21*W21)</f>
        <v>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8"/>
      <c r="R21" s="147"/>
      <c r="S21" s="147"/>
      <c r="T21" s="149"/>
      <c r="U21" s="147"/>
      <c r="V21" s="147"/>
      <c r="W21" s="147"/>
      <c r="X21" s="147"/>
      <c r="Y21" s="147"/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IF(ISNUMBER(FIND("Pow",F22))=TRUE(),((VALUE(MID(R22,FIND("-",R22)+1,2)))-(VALUE(MID(R22,FIND("-",R22)-1,1)))+1)*(Q22-P22+1),IF(F22="Coal",(YEAR(Q22)-YEAR(P22))*12+MONTH(Q22)-MONTH(P22)+1,(Q22-P22+1)))</f>
        <v>1</v>
      </c>
      <c r="C22" s="145" t="n">
        <f aca="false">IF(F22="Coal",B22*W22*12500,B22*W22)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IF(ISNUMBER(FIND("Pow",F23))=TRUE(),((VALUE(MID(R23,FIND("-",R23)+1,2)))-(VALUE(MID(R23,FIND("-",R23)-1,1)))+1)*(Q23-P23+1),IF(F23="Coal",(YEAR(Q23)-YEAR(P23))*12+MONTH(Q23)-MONTH(P23)+1,(Q23-P23+1)))</f>
        <v>1</v>
      </c>
      <c r="C23" s="145" t="n">
        <f aca="false">IF(F23="Coal",B23*W23*12500,B23*W23)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IF(ISNUMBER(FIND("Pow",F24))=TRUE(),((VALUE(MID(R24,FIND("-",R24)+1,2)))-(VALUE(MID(R24,FIND("-",R24)-1,1)))+1)*(Q24-P24+1),IF(F24="Coal",(YEAR(Q24)-YEAR(P24))*12+MONTH(Q24)-MONTH(P24)+1,(Q24-P24+1)))</f>
        <v>1</v>
      </c>
      <c r="C24" s="145" t="n">
        <f aca="false">IF(F24="Coal",B24*W24*12500,B24*W24)</f>
        <v>0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51"/>
      <c r="R24" s="150"/>
      <c r="S24" s="150"/>
      <c r="T24" s="152"/>
      <c r="U24" s="150"/>
      <c r="V24" s="150"/>
      <c r="W24" s="150"/>
      <c r="X24" s="150"/>
      <c r="Y24" s="150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IF(ISNUMBER(FIND("Pow",F25))=TRUE(),((VALUE(MID(R25,FIND("-",R25)+1,2)))-(VALUE(MID(R25,FIND("-",R25)-1,1)))+1)*(Q25-P25+1),IF(F25="Coal",(YEAR(Q25)-YEAR(P25))*12+MONTH(Q25)-MONTH(P25)+1,(Q25-P25+1)))</f>
        <v>1</v>
      </c>
      <c r="C25" s="145" t="n">
        <f aca="false">IF(F25="Coal",B25*W25*12500,B25*W25)</f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8"/>
      <c r="Q25" s="148"/>
      <c r="R25" s="147"/>
      <c r="S25" s="147"/>
      <c r="T25" s="149"/>
      <c r="U25" s="147"/>
      <c r="V25" s="147"/>
      <c r="W25" s="147"/>
      <c r="X25" s="147"/>
      <c r="Y25" s="147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IF(ISNUMBER(FIND("Pow",F26))=TRUE(),((VALUE(MID(R26,FIND("-",R26)+1,2)))-(VALUE(MID(R26,FIND("-",R26)-1,1)))+1)*(Q26-P26+1),IF(F26="Coal",(YEAR(Q26)-YEAR(P26))*12+MONTH(Q26)-MONTH(P26)+1,(Q26-P26+1)))</f>
        <v>1</v>
      </c>
      <c r="C26" s="145" t="n">
        <f aca="false">IF(F26="Coal",B26*W26*12500,B26*W26)</f>
        <v>0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51"/>
      <c r="R26" s="150"/>
      <c r="S26" s="150"/>
      <c r="T26" s="152"/>
      <c r="U26" s="150"/>
      <c r="V26" s="150"/>
      <c r="W26" s="150"/>
      <c r="X26" s="150"/>
      <c r="Y26" s="150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IF(ISNUMBER(FIND("Pow",F27))=TRUE(),((VALUE(MID(R27,FIND("-",R27)+1,2)))-(VALUE(MID(R27,FIND("-",R27)-1,1)))+1)*(Q27-P27+1),IF(F27="Coal",(YEAR(Q27)-YEAR(P27))*12+MONTH(Q27)-MONTH(P27)+1,(Q27-P27+1)))</f>
        <v>1</v>
      </c>
      <c r="C27" s="145" t="n">
        <f aca="false">IF(F27="Coal",B27*W27*12500,B27*W27)</f>
        <v>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148"/>
      <c r="R27" s="147"/>
      <c r="S27" s="147"/>
      <c r="T27" s="149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IF(ISNUMBER(FIND("Pow",F28))=TRUE(),((VALUE(MID(R28,FIND("-",R28)+1,2)))-(VALUE(MID(R28,FIND("-",R28)-1,1)))+1)*(Q28-P28+1),IF(F28="Coal",(YEAR(Q28)-YEAR(P28))*12+MONTH(Q28)-MONTH(P28)+1,(Q28-P28+1)))</f>
        <v>1</v>
      </c>
      <c r="C28" s="145" t="n">
        <f aca="false">IF(F28="Coal",B28*W28*12500,B28*W28)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IF(ISNUMBER(FIND("Pow",F29))=TRUE(),((VALUE(MID(R29,FIND("-",R29)+1,2)))-(VALUE(MID(R29,FIND("-",R29)-1,1)))+1)*(Q29-P29+1),IF(F29="Coal",(YEAR(Q29)-YEAR(P29))*12+MONTH(Q29)-MONTH(P29)+1,(Q29-P29+1)))</f>
        <v>1</v>
      </c>
      <c r="C29" s="145" t="n">
        <f aca="false">IF(F29="Coal",B29*W29*12500,B29*W29)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IF(ISNUMBER(FIND("Pow",F30))=TRUE(),((VALUE(MID(R30,FIND("-",R30)+1,2)))-(VALUE(MID(R30,FIND("-",R30)-1,1)))+1)*(Q30-P30+1),IF(F30="Coal",(YEAR(Q30)-YEAR(P30))*12+MONTH(Q30)-MONTH(P30)+1,(Q30-P30+1)))</f>
        <v>1</v>
      </c>
      <c r="C30" s="145" t="n">
        <f aca="false">IF(F30="Coal",B30*W30*12500,B30*W30)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IF(ISNUMBER(FIND("Pow",F31))=TRUE(),((VALUE(MID(R31,FIND("-",R31)+1,2)))-(VALUE(MID(R31,FIND("-",R31)-1,1)))+1)*(Q31-P31+1),IF(F31="Coal",(YEAR(Q31)-YEAR(P31))*12+MONTH(Q31)-MONTH(P31)+1,(Q31-P31+1)))</f>
        <v>1</v>
      </c>
      <c r="C31" s="145" t="n">
        <f aca="false">IF(F31="Coal",B31*W31*12500,B31*W31)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IF(ISNUMBER(FIND("Pow",F32))=TRUE(),((VALUE(MID(R32,FIND("-",R32)+1,2)))-(VALUE(MID(R32,FIND("-",R32)-1,1)))+1)*(Q32-P32+1),IF(F32="Coal",(YEAR(Q32)-YEAR(P32))*12+MONTH(Q32)-MONTH(P32)+1,(Q32-P32+1)))</f>
        <v>1</v>
      </c>
      <c r="C32" s="145" t="n">
        <f aca="false">IF(F32="Coal",B32*W32*12500,B32*W32)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IF(ISNUMBER(FIND("Pow",F33))=TRUE(),((VALUE(MID(R33,FIND("-",R33)+1,2)))-(VALUE(MID(R33,FIND("-",R33)-1,1)))+1)*(Q33-P33+1),IF(F33="Coal",(YEAR(Q33)-YEAR(P33))*12+MONTH(Q33)-MONTH(P33)+1,(Q33-P33+1)))</f>
        <v>1</v>
      </c>
      <c r="C33" s="145" t="n">
        <f aca="false">IF(F33="Coal",B33*W33*12500,B33*W33)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IF(ISNUMBER(FIND("Pow",F34))=TRUE(),((VALUE(MID(R34,FIND("-",R34)+1,2)))-(VALUE(MID(R34,FIND("-",R34)-1,1)))+1)*(Q34-P34+1),IF(F34="Coal",(YEAR(Q34)-YEAR(P34))*12+MONTH(Q34)-MONTH(P34)+1,(Q34-P34+1)))</f>
        <v>1</v>
      </c>
      <c r="C34" s="145" t="n">
        <f aca="false">IF(F34="Coal",B34*W34*12500,B34*W34)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IF(ISNUMBER(FIND("Pow",F35))=TRUE(),((VALUE(MID(R35,FIND("-",R35)+1,2)))-(VALUE(MID(R35,FIND("-",R35)-1,1)))+1)*(Q35-P35+1),IF(F35="Coal",(YEAR(Q35)-YEAR(P35))*12+MONTH(Q35)-MONTH(P35)+1,(Q35-P35+1)))</f>
        <v>1</v>
      </c>
      <c r="C35" s="145" t="n">
        <f aca="false">IF(F35="Coal",B35*W35*12500,B35*W35)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IF(ISNUMBER(FIND("Pow",F36))=TRUE(),((VALUE(MID(R36,FIND("-",R36)+1,2)))-(VALUE(MID(R36,FIND("-",R36)-1,1)))+1)*(Q36-P36+1),IF(F36="Coal",(YEAR(Q36)-YEAR(P36))*12+MONTH(Q36)-MONTH(P36)+1,(Q36-P36+1)))</f>
        <v>1</v>
      </c>
      <c r="C36" s="145" t="n">
        <f aca="false">IF(F36="Coal",B36*W36*12500,B36*W36)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IF(ISNUMBER(FIND("Pow",F37))=TRUE(),((VALUE(MID(R37,FIND("-",R37)+1,2)))-(VALUE(MID(R37,FIND("-",R37)-1,1)))+1)*(Q37-P37+1),IF(F37="Coal",(YEAR(Q37)-YEAR(P37))*12+MONTH(Q37)-MONTH(P37)+1,(Q37-P37+1)))</f>
        <v>1</v>
      </c>
      <c r="C37" s="145" t="n">
        <f aca="false">IF(F37="Coal",B37*W37*12500,B37*W37)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IF(ISNUMBER(FIND("Pow",F38))=TRUE(),((VALUE(MID(R38,FIND("-",R38)+1,2)))-(VALUE(MID(R38,FIND("-",R38)-1,1)))+1)*(Q38-P38+1),IF(F38="Coal",(YEAR(Q38)-YEAR(P38))*12+MONTH(Q38)-MONTH(P38)+1,(Q38-P38+1)))</f>
        <v>1</v>
      </c>
      <c r="C38" s="145" t="n">
        <f aca="false">IF(F38="Coal",B38*W38*12500,B38*W38)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IF(ISNUMBER(FIND("Pow",F39))=TRUE(),((VALUE(MID(R39,FIND("-",R39)+1,2)))-(VALUE(MID(R39,FIND("-",R39)-1,1)))+1)*(Q39-P39+1),IF(F39="Coal",(YEAR(Q39)-YEAR(P39))*12+MONTH(Q39)-MONTH(P39)+1,(Q39-P39+1)))</f>
        <v>1</v>
      </c>
      <c r="C39" s="145" t="n">
        <f aca="false">IF(F39="Coal",B39*W39*12500,B39*W39)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IF(ISNUMBER(FIND("Pow",F40))=TRUE(),((VALUE(MID(R40,FIND("-",R40)+1,2)))-(VALUE(MID(R40,FIND("-",R40)-1,1)))+1)*(Q40-P40+1),IF(F40="Coal",(YEAR(Q40)-YEAR(P40))*12+MONTH(Q40)-MONTH(P40)+1,(Q40-P40+1)))</f>
        <v>1</v>
      </c>
      <c r="C40" s="145" t="n">
        <f aca="false">IF(F40="Coal",B40*W40*12500,B40*W40)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IF(ISNUMBER(FIND("Pow",F41))=TRUE(),((VALUE(MID(R41,FIND("-",R41)+1,2)))-(VALUE(MID(R41,FIND("-",R41)-1,1)))+1)*(Q41-P41+1),IF(F41="Coal",(YEAR(Q41)-YEAR(P41))*12+MONTH(Q41)-MONTH(P41)+1,(Q41-P41+1)))</f>
        <v>1</v>
      </c>
      <c r="C41" s="145" t="n">
        <f aca="false">IF(F41="Coal",B41*W41*12500,B41*W41)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IF(ISNUMBER(FIND("Pow",F42))=TRUE(),((VALUE(MID(R42,FIND("-",R42)+1,2)))-(VALUE(MID(R42,FIND("-",R42)-1,1)))+1)*(Q42-P42+1),IF(F42="Coal",(YEAR(Q42)-YEAR(P42))*12+MONTH(Q42)-MONTH(P42)+1,(Q42-P42+1)))</f>
        <v>1</v>
      </c>
      <c r="C42" s="145" t="n">
        <f aca="false">IF(F42="Coal",B42*W42*12500,B42*W42)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IF(ISNUMBER(FIND("Pow",F43))=TRUE(),((VALUE(MID(R43,FIND("-",R43)+1,2)))-(VALUE(MID(R43,FIND("-",R43)-1,1)))+1)*(Q43-P43+1),IF(F43="Coal",(YEAR(Q43)-YEAR(P43))*12+MONTH(Q43)-MONTH(P43)+1,(Q43-P43+1)))</f>
        <v>1</v>
      </c>
      <c r="C43" s="145" t="n">
        <f aca="false">IF(F43="Coal",B43*W43*12500,B43*W43)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IF(ISNUMBER(FIND("Pow",F44))=TRUE(),((VALUE(MID(R44,FIND("-",R44)+1,2)))-(VALUE(MID(R44,FIND("-",R44)-1,1)))+1)*(Q44-P44+1),IF(F44="Coal",(YEAR(Q44)-YEAR(P44))*12+MONTH(Q44)-MONTH(P44)+1,(Q44-P44+1)))</f>
        <v>1</v>
      </c>
      <c r="C44" s="145" t="n">
        <f aca="false">IF(F44="Coal",B44*W44*12500,B44*W44)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IF(ISNUMBER(FIND("Pow",F45))=TRUE(),((VALUE(MID(R45,FIND("-",R45)+1,2)))-(VALUE(MID(R45,FIND("-",R45)-1,1)))+1)*(Q45-P45+1),IF(F45="Coal",(YEAR(Q45)-YEAR(P45))*12+MONTH(Q45)-MONTH(P45)+1,(Q45-P45+1)))</f>
        <v>1</v>
      </c>
      <c r="C45" s="145" t="n">
        <f aca="false">IF(F45="Coal",B45*W45*12500,B45*W45)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IF(ISNUMBER(FIND("Pow",F46))=TRUE(),((VALUE(MID(R46,FIND("-",R46)+1,2)))-(VALUE(MID(R46,FIND("-",R46)-1,1)))+1)*(Q46-P46+1),IF(F46="Coal",(YEAR(Q46)-YEAR(P46))*12+MONTH(Q46)-MONTH(P46)+1,(Q46-P46+1)))</f>
        <v>1</v>
      </c>
      <c r="C46" s="145" t="n">
        <f aca="false">IF(F46="Coal",B46*W46*12500,B46*W46)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IF(ISNUMBER(FIND("Pow",F47))=TRUE(),((VALUE(MID(R47,FIND("-",R47)+1,2)))-(VALUE(MID(R47,FIND("-",R47)-1,1)))+1)*(Q47-P47+1),IF(F47="Coal",(YEAR(Q47)-YEAR(P47))*12+MONTH(Q47)-MONTH(P47)+1,(Q47-P47+1)))</f>
        <v>1</v>
      </c>
      <c r="C47" s="145" t="n">
        <f aca="false">IF(F47="Coal",B47*W47*12500,B47*W47)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IF(ISNUMBER(FIND("Pow",F48))=TRUE(),((VALUE(MID(R48,FIND("-",R48)+1,2)))-(VALUE(MID(R48,FIND("-",R48)-1,1)))+1)*(Q48-P48+1),IF(F48="Coal",(YEAR(Q48)-YEAR(P48))*12+MONTH(Q48)-MONTH(P48)+1,(Q48-P48+1)))</f>
        <v>1</v>
      </c>
      <c r="C48" s="145" t="n">
        <f aca="false">IF(F48="Coal",B48*W48*12500,B48*W48)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IF(ISNUMBER(FIND("Pow",F49))=TRUE(),((VALUE(MID(R49,FIND("-",R49)+1,2)))-(VALUE(MID(R49,FIND("-",R49)-1,1)))+1)*(Q49-P49+1),IF(F49="Coal",(YEAR(Q49)-YEAR(P49))*12+MONTH(Q49)-MONTH(P49)+1,(Q49-P49+1)))</f>
        <v>1</v>
      </c>
      <c r="C49" s="145" t="n">
        <f aca="false">IF(F49="Coal",B49*W49*12500,B49*W49)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IF(ISNUMBER(FIND("Pow",F50))=TRUE(),((VALUE(MID(R50,FIND("-",R50)+1,2)))-(VALUE(MID(R50,FIND("-",R50)-1,1)))+1)*(Q50-P50+1),IF(F50="Coal",(YEAR(Q50)-YEAR(P50))*12+MONTH(Q50)-MONTH(P50)+1,(Q50-P50+1)))</f>
        <v>1</v>
      </c>
      <c r="C50" s="145" t="n">
        <f aca="false">IF(F50="Coal",B50*W50*12500,B50*W50)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IF(ISNUMBER(FIND("Pow",F51))=TRUE(),((VALUE(MID(R51,FIND("-",R51)+1,2)))-(VALUE(MID(R51,FIND("-",R51)-1,1)))+1)*(Q51-P51+1),IF(F51="Coal",(YEAR(Q51)-YEAR(P51))*12+MONTH(Q51)-MONTH(P51)+1,(Q51-P51+1)))</f>
        <v>1</v>
      </c>
      <c r="C51" s="145" t="n">
        <f aca="false">IF(F51="Coal",B51*W51*12500,B51*W51)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IF(ISNUMBER(FIND("Pow",F52))=TRUE(),((VALUE(MID(R52,FIND("-",R52)+1,2)))-(VALUE(MID(R52,FIND("-",R52)-1,1)))+1)*(Q52-P52+1),IF(F52="Coal",(YEAR(Q52)-YEAR(P52))*12+MONTH(Q52)-MONTH(P52)+1,(Q52-P52+1)))</f>
        <v>1</v>
      </c>
      <c r="C52" s="145" t="n">
        <f aca="false">IF(F52="Coal",B52*W52*12500,B52*W52)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IF(ISNUMBER(FIND("Pow",F53))=TRUE(),((VALUE(MID(R53,FIND("-",R53)+1,2)))-(VALUE(MID(R53,FIND("-",R53)-1,1)))+1)*(Q53-P53+1),IF(F53="Coal",(YEAR(Q53)-YEAR(P53))*12+MONTH(Q53)-MONTH(P53)+1,(Q53-P53+1)))</f>
        <v>1</v>
      </c>
      <c r="C53" s="145" t="n">
        <f aca="false">IF(F53="Coal",B53*W53*12500,B53*W53)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IF(ISNUMBER(FIND("Pow",F54))=TRUE(),((VALUE(MID(R54,FIND("-",R54)+1,2)))-(VALUE(MID(R54,FIND("-",R54)-1,1)))+1)*(Q54-P54+1),IF(F54="Coal",(YEAR(Q54)-YEAR(P54))*12+MONTH(Q54)-MONTH(P54)+1,(Q54-P54+1)))</f>
        <v>1</v>
      </c>
      <c r="C54" s="145" t="n">
        <f aca="false">IF(F54="Coal",B54*W54*12500,B54*W54)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IF(ISNUMBER(FIND("Pow",F55))=TRUE(),((VALUE(MID(R55,FIND("-",R55)+1,2)))-(VALUE(MID(R55,FIND("-",R55)-1,1)))+1)*(Q55-P55+1),IF(F55="Coal",(YEAR(Q55)-YEAR(P55))*12+MONTH(Q55)-MONTH(P55)+1,(Q55-P55+1)))</f>
        <v>1</v>
      </c>
      <c r="C55" s="145" t="n">
        <f aca="false">IF(F55="Coal",B55*W55*12500,B55*W55)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IF(ISNUMBER(FIND("Pow",F56))=TRUE(),((VALUE(MID(R56,FIND("-",R56)+1,2)))-(VALUE(MID(R56,FIND("-",R56)-1,1)))+1)*(Q56-P56+1),IF(F56="Coal",(YEAR(Q56)-YEAR(P56))*12+MONTH(Q56)-MONTH(P56)+1,(Q56-P56+1)))</f>
        <v>1</v>
      </c>
      <c r="C56" s="145" t="n">
        <f aca="false">IF(F56="Coal",B56*W56*12500,B56*W56)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IF(ISNUMBER(FIND("Pow",F57))=TRUE(),((VALUE(MID(R57,FIND("-",R57)+1,2)))-(VALUE(MID(R57,FIND("-",R57)-1,1)))+1)*(Q57-P57+1),IF(F57="Coal",(YEAR(Q57)-YEAR(P57))*12+MONTH(Q57)-MONTH(P57)+1,(Q57-P57+1)))</f>
        <v>1</v>
      </c>
      <c r="C57" s="145" t="n">
        <f aca="false">IF(F57="Coal",B57*W57*12500,B57*W57)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IF(ISNUMBER(FIND("Pow",F58))=TRUE(),((VALUE(MID(R58,FIND("-",R58)+1,2)))-(VALUE(MID(R58,FIND("-",R58)-1,1)))+1)*(Q58-P58+1),IF(F58="Coal",(YEAR(Q58)-YEAR(P58))*12+MONTH(Q58)-MONTH(P58)+1,(Q58-P58+1)))</f>
        <v>1</v>
      </c>
      <c r="C58" s="145" t="n">
        <f aca="false">IF(F58="Coal",B58*W58*12500,B58*W58)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IF(ISNUMBER(FIND("Pow",F59))=TRUE(),((VALUE(MID(R59,FIND("-",R59)+1,2)))-(VALUE(MID(R59,FIND("-",R59)-1,1)))+1)*(Q59-P59+1),IF(F59="Coal",(YEAR(Q59)-YEAR(P59))*12+MONTH(Q59)-MONTH(P59)+1,(Q59-P59+1)))</f>
        <v>1</v>
      </c>
      <c r="C59" s="145" t="n">
        <f aca="false">IF(F59="Coal",B59*W59*12500,B59*W59)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IF(ISNUMBER(FIND("Pow",F60))=TRUE(),((VALUE(MID(R60,FIND("-",R60)+1,2)))-(VALUE(MID(R60,FIND("-",R60)-1,1)))+1)*(Q60-P60+1),IF(F60="Coal",(YEAR(Q60)-YEAR(P60))*12+MONTH(Q60)-MONTH(P60)+1,(Q60-P60+1)))</f>
        <v>1</v>
      </c>
      <c r="C60" s="145" t="n">
        <f aca="false">IF(F60="Coal",B60*W60*12500,B60*W60)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IF(ISNUMBER(FIND("Pow",F61))=TRUE(),((VALUE(MID(R61,FIND("-",R61)+1,2)))-(VALUE(MID(R61,FIND("-",R61)-1,1)))+1)*(Q61-P61+1),IF(F61="Coal",(YEAR(Q61)-YEAR(P61))*12+MONTH(Q61)-MONTH(P61)+1,(Q61-P61+1)))</f>
        <v>1</v>
      </c>
      <c r="C61" s="145" t="n">
        <f aca="false">IF(F61="Coal",B61*W61*12500,B61*W61)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IF(ISNUMBER(FIND("Pow",F62))=TRUE(),((VALUE(MID(R62,FIND("-",R62)+1,2)))-(VALUE(MID(R62,FIND("-",R62)-1,1)))+1)*(Q62-P62+1),IF(F62="Coal",(YEAR(Q62)-YEAR(P62))*12+MONTH(Q62)-MONTH(P62)+1,(Q62-P62+1)))</f>
        <v>1</v>
      </c>
      <c r="C62" s="145" t="n">
        <f aca="false">IF(F62="Coal",B62*W62*12500,B62*W62)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IF(ISNUMBER(FIND("Pow",F63))=TRUE(),((VALUE(MID(R63,FIND("-",R63)+1,2)))-(VALUE(MID(R63,FIND("-",R63)-1,1)))+1)*(Q63-P63+1),IF(F63="Coal",(YEAR(Q63)-YEAR(P63))*12+MONTH(Q63)-MONTH(P63)+1,(Q63-P63+1)))</f>
        <v>1</v>
      </c>
      <c r="C63" s="145" t="n">
        <f aca="false">IF(F63="Coal",B63*W63*12500,B63*W63)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IF(ISNUMBER(FIND("Pow",F64))=TRUE(),((VALUE(MID(R64,FIND("-",R64)+1,2)))-(VALUE(MID(R64,FIND("-",R64)-1,1)))+1)*(Q64-P64+1),IF(F64="Coal",(YEAR(Q64)-YEAR(P64))*12+MONTH(Q64)-MONTH(P64)+1,(Q64-P64+1)))</f>
        <v>1</v>
      </c>
      <c r="C64" s="145" t="n">
        <f aca="false">IF(F64="Coal",B64*W64*12500,B64*W64)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IF(ISNUMBER(FIND("Pow",F65))=TRUE(),((VALUE(MID(R65,FIND("-",R65)+1,2)))-(VALUE(MID(R65,FIND("-",R65)-1,1)))+1)*(Q65-P65+1),IF(F65="Coal",(YEAR(Q65)-YEAR(P65))*12+MONTH(Q65)-MONTH(P65)+1,(Q65-P65+1)))</f>
        <v>1</v>
      </c>
      <c r="C65" s="145" t="n">
        <f aca="false">IF(F65="Coal",B65*W65*12500,B65*W65)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IF(ISNUMBER(FIND("Pow",F66))=TRUE(),((VALUE(MID(R66,FIND("-",R66)+1,2)))-(VALUE(MID(R66,FIND("-",R66)-1,1)))+1)*(Q66-P66+1),IF(F66="Coal",(YEAR(Q66)-YEAR(P66))*12+MONTH(Q66)-MONTH(P66)+1,(Q66-P66+1)))</f>
        <v>1</v>
      </c>
      <c r="C66" s="145" t="n">
        <f aca="false">IF(F66="Coal",B66*W66*12500,B66*W66)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IF(ISNUMBER(FIND("Pow",F67))=TRUE(),((VALUE(MID(R67,FIND("-",R67)+1,2)))-(VALUE(MID(R67,FIND("-",R67)-1,1)))+1)*(Q67-P67+1),IF(F67="Coal",(YEAR(Q67)-YEAR(P67))*12+MONTH(Q67)-MONTH(P67)+1,(Q67-P67+1)))</f>
        <v>1</v>
      </c>
      <c r="C67" s="145" t="n">
        <f aca="false">IF(F67="Coal",B67*W67*12500,B67*W67)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IF(ISNUMBER(FIND("Pow",F68))=TRUE(),((VALUE(MID(R68,FIND("-",R68)+1,2)))-(VALUE(MID(R68,FIND("-",R68)-1,1)))+1)*(Q68-P68+1),IF(F68="Coal",(YEAR(Q68)-YEAR(P68))*12+MONTH(Q68)-MONTH(P68)+1,(Q68-P68+1)))</f>
        <v>1</v>
      </c>
      <c r="C68" s="145" t="n">
        <f aca="false">IF(F68="Coal",B68*W68*12500,B68*W68)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IF(ISNUMBER(FIND("Pow",F69))=TRUE(),((VALUE(MID(R69,FIND("-",R69)+1,2)))-(VALUE(MID(R69,FIND("-",R69)-1,1)))+1)*(Q69-P69+1),IF(F69="Coal",(YEAR(Q69)-YEAR(P69))*12+MONTH(Q69)-MONTH(P69)+1,(Q69-P69+1)))</f>
        <v>1</v>
      </c>
      <c r="C69" s="145" t="n">
        <f aca="false">IF(F69="Coal",B69*W69*12500,B69*W69)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IF(ISNUMBER(FIND("Pow",F70))=TRUE(),((VALUE(MID(R70,FIND("-",R70)+1,2)))-(VALUE(MID(R70,FIND("-",R70)-1,1)))+1)*(Q70-P70+1),IF(F70="Coal",(YEAR(Q70)-YEAR(P70))*12+MONTH(Q70)-MONTH(P70)+1,(Q70-P70+1)))</f>
        <v>1</v>
      </c>
      <c r="C70" s="145" t="n">
        <f aca="false">IF(F70="Coal",B70*W70*12500,B70*W70)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IF(ISNUMBER(FIND("Pow",F71))=TRUE(),((VALUE(MID(R71,FIND("-",R71)+1,2)))-(VALUE(MID(R71,FIND("-",R71)-1,1)))+1)*(Q71-P71+1),IF(F71="Coal",(YEAR(Q71)-YEAR(P71))*12+MONTH(Q71)-MONTH(P71)+1,(Q71-P71+1)))</f>
        <v>1</v>
      </c>
      <c r="C71" s="145" t="n">
        <f aca="false">IF(F71="Coal",B71*W71*12500,B71*W71)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IF(ISNUMBER(FIND("Pow",F72))=TRUE(),((VALUE(MID(R72,FIND("-",R72)+1,2)))-(VALUE(MID(R72,FIND("-",R72)-1,1)))+1)*(Q72-P72+1),IF(F72="Coal",(YEAR(Q72)-YEAR(P72))*12+MONTH(Q72)-MONTH(P72)+1,(Q72-P72+1)))</f>
        <v>1</v>
      </c>
      <c r="C72" s="145" t="n">
        <f aca="false">IF(F72="Coal",B72*W72*12500,B72*W72)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IF(ISNUMBER(FIND("Pow",F73))=TRUE(),((VALUE(MID(R73,FIND("-",R73)+1,2)))-(VALUE(MID(R73,FIND("-",R73)-1,1)))+1)*(Q73-P73+1),IF(F73="Coal",(YEAR(Q73)-YEAR(P73))*12+MONTH(Q73)-MONTH(P73)+1,(Q73-P73+1)))</f>
        <v>1</v>
      </c>
      <c r="C73" s="145" t="n">
        <f aca="false">IF(F73="Coal",B73*W73*12500,B73*W73)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IF(ISNUMBER(FIND("Pow",F74))=TRUE(),((VALUE(MID(R74,FIND("-",R74)+1,2)))-(VALUE(MID(R74,FIND("-",R74)-1,1)))+1)*(Q74-P74+1),IF(F74="Coal",(YEAR(Q74)-YEAR(P74))*12+MONTH(Q74)-MONTH(P74)+1,(Q74-P74+1)))</f>
        <v>1</v>
      </c>
      <c r="C74" s="145" t="n">
        <f aca="false">IF(F74="Coal",B74*W74*12500,B74*W74)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IF(ISNUMBER(FIND("Pow",F75))=TRUE(),((VALUE(MID(R75,FIND("-",R75)+1,2)))-(VALUE(MID(R75,FIND("-",R75)-1,1)))+1)*(Q75-P75+1),IF(F75="Coal",(YEAR(Q75)-YEAR(P75))*12+MONTH(Q75)-MONTH(P75)+1,(Q75-P75+1)))</f>
        <v>1</v>
      </c>
      <c r="C75" s="145" t="n">
        <f aca="false">IF(F75="Coal",B75*W75*12500,B75*W75)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IF(ISNUMBER(FIND("Pow",F76))=TRUE(),((VALUE(MID(R76,FIND("-",R76)+1,2)))-(VALUE(MID(R76,FIND("-",R76)-1,1)))+1)*(Q76-P76+1),IF(F76="Coal",(YEAR(Q76)-YEAR(P76))*12+MONTH(Q76)-MONTH(P76)+1,(Q76-P76+1)))</f>
        <v>1</v>
      </c>
      <c r="C76" s="145" t="n">
        <f aca="false">IF(F76="Coal",B76*W76*12500,B76*W76)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IF(ISNUMBER(FIND("Pow",F77))=TRUE(),((VALUE(MID(R77,FIND("-",R77)+1,2)))-(VALUE(MID(R77,FIND("-",R77)-1,1)))+1)*(Q77-P77+1),IF(F77="Coal",(YEAR(Q77)-YEAR(P77))*12+MONTH(Q77)-MONTH(P77)+1,(Q77-P77+1)))</f>
        <v>1</v>
      </c>
      <c r="C77" s="145" t="n">
        <f aca="false">IF(F77="Coal",B77*W77*12500,B77*W77)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IF(ISNUMBER(FIND("Pow",F78))=TRUE(),((VALUE(MID(R78,FIND("-",R78)+1,2)))-(VALUE(MID(R78,FIND("-",R78)-1,1)))+1)*(Q78-P78+1),IF(F78="Coal",(YEAR(Q78)-YEAR(P78))*12+MONTH(Q78)-MONTH(P78)+1,(Q78-P78+1)))</f>
        <v>1</v>
      </c>
      <c r="C78" s="145" t="n">
        <f aca="false">IF(F78="Coal",B78*W78*12500,B78*W78)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IF(ISNUMBER(FIND("Pow",F79))=TRUE(),((VALUE(MID(R79,FIND("-",R79)+1,2)))-(VALUE(MID(R79,FIND("-",R79)-1,1)))+1)*(Q79-P79+1),IF(F79="Coal",(YEAR(Q79)-YEAR(P79))*12+MONTH(Q79)-MONTH(P79)+1,(Q79-P79+1)))</f>
        <v>1</v>
      </c>
      <c r="C79" s="145" t="n">
        <f aca="false">IF(F79="Coal",B79*W79*12500,B79*W79)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IF(ISNUMBER(FIND("Pow",F80))=TRUE(),((VALUE(MID(R80,FIND("-",R80)+1,2)))-(VALUE(MID(R80,FIND("-",R80)-1,1)))+1)*(Q80-P80+1),IF(F80="Coal",(YEAR(Q80)-YEAR(P80))*12+MONTH(Q80)-MONTH(P80)+1,(Q80-P80+1)))</f>
        <v>1</v>
      </c>
      <c r="C80" s="145" t="n">
        <f aca="false">IF(F80="Coal",B80*W80*12500,B80*W80)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IF(ISNUMBER(FIND("Pow",F81))=TRUE(),((VALUE(MID(R81,FIND("-",R81)+1,2)))-(VALUE(MID(R81,FIND("-",R81)-1,1)))+1)*(Q81-P81+1),IF(F81="Coal",(YEAR(Q81)-YEAR(P81))*12+MONTH(Q81)-MONTH(P81)+1,(Q81-P81+1)))</f>
        <v>1</v>
      </c>
      <c r="C81" s="145" t="n">
        <f aca="false">IF(F81="Coal",B81*W81*12500,B81*W81)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IF(ISNUMBER(FIND("Pow",F82))=TRUE(),((VALUE(MID(R82,FIND("-",R82)+1,2)))-(VALUE(MID(R82,FIND("-",R82)-1,1)))+1)*(Q82-P82+1),IF(F82="Coal",(YEAR(Q82)-YEAR(P82))*12+MONTH(Q82)-MONTH(P82)+1,(Q82-P82+1)))</f>
        <v>1</v>
      </c>
      <c r="C82" s="145" t="n">
        <f aca="false">IF(F82="Coal",B82*W82*12500,B82*W82)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IF(ISNUMBER(FIND("Pow",F83))=TRUE(),((VALUE(MID(R83,FIND("-",R83)+1,2)))-(VALUE(MID(R83,FIND("-",R83)-1,1)))+1)*(Q83-P83+1),IF(F83="Coal",(YEAR(Q83)-YEAR(P83))*12+MONTH(Q83)-MONTH(P83)+1,(Q83-P83+1)))</f>
        <v>1</v>
      </c>
      <c r="C83" s="145" t="n">
        <f aca="false">IF(F83="Coal",B83*W83*12500,B83*W83)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IF(ISNUMBER(FIND("Pow",F84))=TRUE(),((VALUE(MID(R84,FIND("-",R84)+1,2)))-(VALUE(MID(R84,FIND("-",R84)-1,1)))+1)*(Q84-P84+1),IF(F84="Coal",(YEAR(Q84)-YEAR(P84))*12+MONTH(Q84)-MONTH(P84)+1,(Q84-P84+1)))</f>
        <v>1</v>
      </c>
      <c r="C84" s="145" t="n">
        <f aca="false">IF(F84="Coal",B84*W84*12500,B84*W84)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IF(ISNUMBER(FIND("Pow",F85))=TRUE(),((VALUE(MID(R85,FIND("-",R85)+1,2)))-(VALUE(MID(R85,FIND("-",R85)-1,1)))+1)*(Q85-P85+1),IF(F85="Coal",(YEAR(Q85)-YEAR(P85))*12+MONTH(Q85)-MONTH(P85)+1,(Q85-P85+1)))</f>
        <v>1</v>
      </c>
      <c r="C85" s="145" t="n">
        <f aca="false">IF(F85="Coal",B85*W85*12500,B85*W85)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IF(ISNUMBER(FIND("Pow",F86))=TRUE(),((VALUE(MID(R86,FIND("-",R86)+1,2)))-(VALUE(MID(R86,FIND("-",R86)-1,1)))+1)*(Q86-P86+1),IF(F86="Coal",(YEAR(Q86)-YEAR(P86))*12+MONTH(Q86)-MONTH(P86)+1,(Q86-P86+1)))</f>
        <v>1</v>
      </c>
      <c r="C86" s="145" t="n">
        <f aca="false">IF(F86="Coal",B86*W86*12500,B86*W86)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IF(ISNUMBER(FIND("Pow",F87))=TRUE(),((VALUE(MID(R87,FIND("-",R87)+1,2)))-(VALUE(MID(R87,FIND("-",R87)-1,1)))+1)*(Q87-P87+1),IF(F87="Coal",(YEAR(Q87)-YEAR(P87))*12+MONTH(Q87)-MONTH(P87)+1,(Q87-P87+1)))</f>
        <v>1</v>
      </c>
      <c r="C87" s="145" t="n">
        <f aca="false">IF(F87="Coal",B87*W87*12500,B87*W87)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IF(ISNUMBER(FIND("Pow",F88))=TRUE(),((VALUE(MID(R88,FIND("-",R88)+1,2)))-(VALUE(MID(R88,FIND("-",R88)-1,1)))+1)*(Q88-P88+1),IF(F88="Coal",(YEAR(Q88)-YEAR(P88))*12+MONTH(Q88)-MONTH(P88)+1,(Q88-P88+1)))</f>
        <v>1</v>
      </c>
      <c r="C88" s="145" t="n">
        <f aca="false">IF(F88="Coal",B88*W88*12500,B88*W88)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IF(ISNUMBER(FIND("Pow",F89))=TRUE(),((VALUE(MID(R89,FIND("-",R89)+1,2)))-(VALUE(MID(R89,FIND("-",R89)-1,1)))+1)*(Q89-P89+1),IF(F89="Coal",(YEAR(Q89)-YEAR(P89))*12+MONTH(Q89)-MONTH(P89)+1,(Q89-P89+1)))</f>
        <v>1</v>
      </c>
      <c r="C89" s="145" t="n">
        <f aca="false">IF(F89="Coal",B89*W89*12500,B89*W89)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IF(ISNUMBER(FIND("Pow",F90))=TRUE(),((VALUE(MID(R90,FIND("-",R90)+1,2)))-(VALUE(MID(R90,FIND("-",R90)-1,1)))+1)*(Q90-P90+1),IF(F90="Coal",(YEAR(Q90)-YEAR(P90))*12+MONTH(Q90)-MONTH(P90)+1,(Q90-P90+1)))</f>
        <v>1</v>
      </c>
      <c r="C90" s="145" t="n">
        <f aca="false">IF(F90="Coal",B90*W90*12500,B90*W90)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IF(ISNUMBER(FIND("Pow",F91))=TRUE(),((VALUE(MID(R91,FIND("-",R91)+1,2)))-(VALUE(MID(R91,FIND("-",R91)-1,1)))+1)*(Q91-P91+1),IF(F91="Coal",(YEAR(Q91)-YEAR(P91))*12+MONTH(Q91)-MONTH(P91)+1,(Q91-P91+1)))</f>
        <v>1</v>
      </c>
      <c r="C91" s="145" t="n">
        <f aca="false">IF(F91="Coal",B91*W91*12500,B91*W91)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IF(ISNUMBER(FIND("Pow",F92))=TRUE(),((VALUE(MID(R92,FIND("-",R92)+1,2)))-(VALUE(MID(R92,FIND("-",R92)-1,1)))+1)*(Q92-P92+1),IF(F92="Coal",(YEAR(Q92)-YEAR(P92))*12+MONTH(Q92)-MONTH(P92)+1,(Q92-P92+1)))</f>
        <v>1</v>
      </c>
      <c r="C92" s="145" t="n">
        <f aca="false">IF(F92="Coal",B92*W92*12500,B92*W92)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IF(ISNUMBER(FIND("Pow",F93))=TRUE(),((VALUE(MID(R93,FIND("-",R93)+1,2)))-(VALUE(MID(R93,FIND("-",R93)-1,1)))+1)*(Q93-P93+1),IF(F93="Coal",(YEAR(Q93)-YEAR(P93))*12+MONTH(Q93)-MONTH(P93)+1,(Q93-P93+1)))</f>
        <v>1</v>
      </c>
      <c r="C93" s="145" t="n">
        <f aca="false">IF(F93="Coal",B93*W93*12500,B93*W93)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IF(ISNUMBER(FIND("Pow",F94))=TRUE(),((VALUE(MID(R94,FIND("-",R94)+1,2)))-(VALUE(MID(R94,FIND("-",R94)-1,1)))+1)*(Q94-P94+1),IF(F94="Coal",(YEAR(Q94)-YEAR(P94))*12+MONTH(Q94)-MONTH(P94)+1,(Q94-P94+1)))</f>
        <v>1</v>
      </c>
      <c r="C94" s="145" t="n">
        <f aca="false">IF(F94="Coal",B94*W94*12500,B94*W94)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IF(ISNUMBER(FIND("Pow",F95))=TRUE(),((VALUE(MID(R95,FIND("-",R95)+1,2)))-(VALUE(MID(R95,FIND("-",R95)-1,1)))+1)*(Q95-P95+1),IF(F95="Coal",(YEAR(Q95)-YEAR(P95))*12+MONTH(Q95)-MONTH(P95)+1,(Q95-P95+1)))</f>
        <v>1</v>
      </c>
      <c r="C95" s="145" t="n">
        <f aca="false">IF(F95="Coal",B95*W95*12500,B95*W95)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IF(ISNUMBER(FIND("Pow",F96))=TRUE(),((VALUE(MID(R96,FIND("-",R96)+1,2)))-(VALUE(MID(R96,FIND("-",R96)-1,1)))+1)*(Q96-P96+1),IF(F96="Coal",(YEAR(Q96)-YEAR(P96))*12+MONTH(Q96)-MONTH(P96)+1,(Q96-P96+1)))</f>
        <v>1</v>
      </c>
      <c r="C96" s="145" t="n">
        <f aca="false">IF(F96="Coal",B96*W96*12500,B96*W96)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IF(ISNUMBER(FIND("Pow",F97))=TRUE(),((VALUE(MID(R97,FIND("-",R97)+1,2)))-(VALUE(MID(R97,FIND("-",R97)-1,1)))+1)*(Q97-P97+1),IF(F97="Coal",(YEAR(Q97)-YEAR(P97))*12+MONTH(Q97)-MONTH(P97)+1,(Q97-P97+1)))</f>
        <v>1</v>
      </c>
      <c r="C97" s="145" t="n">
        <f aca="false">IF(F97="Coal",B97*W97*12500,B97*W97)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IF(ISNUMBER(FIND("Pow",F98))=TRUE(),((VALUE(MID(R98,FIND("-",R98)+1,2)))-(VALUE(MID(R98,FIND("-",R98)-1,1)))+1)*(Q98-P98+1),IF(F98="Coal",(YEAR(Q98)-YEAR(P98))*12+MONTH(Q98)-MONTH(P98)+1,(Q98-P98+1)))</f>
        <v>1</v>
      </c>
      <c r="C98" s="145" t="n">
        <f aca="false">IF(F98="Coal",B98*W98*12500,B98*W98)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IF(ISNUMBER(FIND("Pow",F99))=TRUE(),((VALUE(MID(R99,FIND("-",R99)+1,2)))-(VALUE(MID(R99,FIND("-",R99)-1,1)))+1)*(Q99-P99+1),IF(F99="Coal",(YEAR(Q99)-YEAR(P99))*12+MONTH(Q99)-MONTH(P99)+1,(Q99-P99+1)))</f>
        <v>1</v>
      </c>
      <c r="C99" s="145" t="n">
        <f aca="false">IF(F99="Coal",B99*W99*12500,B99*W99)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IF(ISNUMBER(FIND("Pow",F100))=TRUE(),((VALUE(MID(R100,FIND("-",R100)+1,2)))-(VALUE(MID(R100,FIND("-",R100)-1,1)))+1)*(Q100-P100+1),IF(F100="Coal",(YEAR(Q100)-YEAR(P100))*12+MONTH(Q100)-MONTH(P100)+1,(Q100-P100+1)))</f>
        <v>1</v>
      </c>
      <c r="C100" s="145" t="n">
        <f aca="false">IF(F100="Coal",B100*W100*12500,B100*W100)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IF(ISNUMBER(FIND("Pow",F101))=TRUE(),((VALUE(MID(R101,FIND("-",R101)+1,2)))-(VALUE(MID(R101,FIND("-",R101)-1,1)))+1)*(Q101-P101+1),IF(F101="Coal",(YEAR(Q101)-YEAR(P101))*12+MONTH(Q101)-MONTH(P101)+1,(Q101-P101+1)))</f>
        <v>1</v>
      </c>
      <c r="C101" s="145" t="n">
        <f aca="false">IF(F101="Coal",B101*W101*12500,B101*W101)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IF(ISNUMBER(FIND("Pow",F102))=TRUE(),((VALUE(MID(R102,FIND("-",R102)+1,2)))-(VALUE(MID(R102,FIND("-",R102)-1,1)))+1)*(Q102-P102+1),IF(F102="Coal",(YEAR(Q102)-YEAR(P102))*12+MONTH(Q102)-MONTH(P102)+1,(Q102-P102+1)))</f>
        <v>1</v>
      </c>
      <c r="C102" s="145" t="n">
        <f aca="false">IF(F102="Coal",B102*W102*12500,B102*W102)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IF(ISNUMBER(FIND("Pow",F103))=TRUE(),((VALUE(MID(R103,FIND("-",R103)+1,2)))-(VALUE(MID(R103,FIND("-",R103)-1,1)))+1)*(Q103-P103+1),IF(F103="Coal",(YEAR(Q103)-YEAR(P103))*12+MONTH(Q103)-MONTH(P103)+1,(Q103-P103+1)))</f>
        <v>1</v>
      </c>
      <c r="C103" s="145" t="n">
        <f aca="false">IF(F103="Coal",B103*W103*12500,B103*W103)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IF(ISNUMBER(FIND("Pow",F104))=TRUE(),((VALUE(MID(R104,FIND("-",R104)+1,2)))-(VALUE(MID(R104,FIND("-",R104)-1,1)))+1)*(Q104-P104+1),IF(F104="Coal",(YEAR(Q104)-YEAR(P104))*12+MONTH(Q104)-MONTH(P104)+1,(Q104-P104+1)))</f>
        <v>1</v>
      </c>
      <c r="C104" s="145" t="n">
        <f aca="false">IF(F104="Coal",B104*W104*12500,B104*W104)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IF(ISNUMBER(FIND("Pow",F105))=TRUE(),((VALUE(MID(R105,FIND("-",R105)+1,2)))-(VALUE(MID(R105,FIND("-",R105)-1,1)))+1)*(Q105-P105+1),IF(F105="Coal",(YEAR(Q105)-YEAR(P105))*12+MONTH(Q105)-MONTH(P105)+1,(Q105-P105+1)))</f>
        <v>1</v>
      </c>
      <c r="C105" s="145" t="n">
        <f aca="false">IF(F105="Coal",B105*W105*12500,B105*W105)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IF(ISNUMBER(FIND("Pow",F106))=TRUE(),((VALUE(MID(R106,FIND("-",R106)+1,2)))-(VALUE(MID(R106,FIND("-",R106)-1,1)))+1)*(Q106-P106+1),IF(F106="Coal",(YEAR(Q106)-YEAR(P106))*12+MONTH(Q106)-MONTH(P106)+1,(Q106-P106+1)))</f>
        <v>1</v>
      </c>
      <c r="C106" s="145" t="n">
        <f aca="false">IF(F106="Coal",B106*W106*12500,B106*W106)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IF(ISNUMBER(FIND("Pow",F107))=TRUE(),((VALUE(MID(R107,FIND("-",R107)+1,2)))-(VALUE(MID(R107,FIND("-",R107)-1,1)))+1)*(Q107-P107+1),IF(F107="Coal",(YEAR(Q107)-YEAR(P107))*12+MONTH(Q107)-MONTH(P107)+1,(Q107-P107+1)))</f>
        <v>1</v>
      </c>
      <c r="C107" s="145" t="n">
        <f aca="false">IF(F107="Coal",B107*W107*12500,B107*W107)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IF(ISNUMBER(FIND("Pow",F108))=TRUE(),((VALUE(MID(R108,FIND("-",R108)+1,2)))-(VALUE(MID(R108,FIND("-",R108)-1,1)))+1)*(Q108-P108+1),IF(F108="Coal",(YEAR(Q108)-YEAR(P108))*12+MONTH(Q108)-MONTH(P108)+1,(Q108-P108+1)))</f>
        <v>1</v>
      </c>
      <c r="C108" s="145" t="n">
        <f aca="false">IF(F108="Coal",B108*W108*12500,B108*W108)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IF(ISNUMBER(FIND("Pow",F109))=TRUE(),((VALUE(MID(R109,FIND("-",R109)+1,2)))-(VALUE(MID(R109,FIND("-",R109)-1,1)))+1)*(Q109-P109+1),IF(F109="Coal",(YEAR(Q109)-YEAR(P109))*12+MONTH(Q109)-MONTH(P109)+1,(Q109-P109+1)))</f>
        <v>1</v>
      </c>
      <c r="C109" s="145" t="n">
        <f aca="false">IF(F109="Coal",B109*W109*12500,B109*W109)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IF(ISNUMBER(FIND("Pow",F110))=TRUE(),((VALUE(MID(R110,FIND("-",R110)+1,2)))-(VALUE(MID(R110,FIND("-",R110)-1,1)))+1)*(Q110-P110+1),IF(F110="Coal",(YEAR(Q110)-YEAR(P110))*12+MONTH(Q110)-MONTH(P110)+1,(Q110-P110+1)))</f>
        <v>1</v>
      </c>
      <c r="C110" s="145" t="n">
        <f aca="false">IF(F110="Coal",B110*W110*12500,B110*W110)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IF(ISNUMBER(FIND("Pow",F111))=TRUE(),((VALUE(MID(R111,FIND("-",R111)+1,2)))-(VALUE(MID(R111,FIND("-",R111)-1,1)))+1)*(Q111-P111+1),IF(F111="Coal",(YEAR(Q111)-YEAR(P111))*12+MONTH(Q111)-MONTH(P111)+1,(Q111-P111+1)))</f>
        <v>1</v>
      </c>
      <c r="C111" s="145" t="n">
        <f aca="false">IF(F111="Coal",B111*W111*12500,B111*W111)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IF(ISNUMBER(FIND("Pow",F112))=TRUE(),((VALUE(MID(R112,FIND("-",R112)+1,2)))-(VALUE(MID(R112,FIND("-",R112)-1,1)))+1)*(Q112-P112+1),IF(F112="Coal",(YEAR(Q112)-YEAR(P112))*12+MONTH(Q112)-MONTH(P112)+1,(Q112-P112+1)))</f>
        <v>1</v>
      </c>
      <c r="C112" s="145" t="n">
        <f aca="false">IF(F112="Coal",B112*W112*12500,B112*W112)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IF(ISNUMBER(FIND("Pow",F113))=TRUE(),((VALUE(MID(R113,FIND("-",R113)+1,2)))-(VALUE(MID(R113,FIND("-",R113)-1,1)))+1)*(Q113-P113+1),IF(F113="Coal",(YEAR(Q113)-YEAR(P113))*12+MONTH(Q113)-MONTH(P113)+1,(Q113-P113+1)))</f>
        <v>1</v>
      </c>
      <c r="C113" s="145" t="n">
        <f aca="false">IF(F113="Coal",B113*W113*12500,B113*W113)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IF(ISNUMBER(FIND("Pow",F114))=TRUE(),((VALUE(MID(R114,FIND("-",R114)+1,2)))-(VALUE(MID(R114,FIND("-",R114)-1,1)))+1)*(Q114-P114+1),IF(F114="Coal",(YEAR(Q114)-YEAR(P114))*12+MONTH(Q114)-MONTH(P114)+1,(Q114-P114+1)))</f>
        <v>1</v>
      </c>
      <c r="C114" s="145" t="n">
        <f aca="false">IF(F114="Coal",B114*W114*12500,B114*W114)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IF(ISNUMBER(FIND("Pow",F115))=TRUE(),((VALUE(MID(R115,FIND("-",R115)+1,2)))-(VALUE(MID(R115,FIND("-",R115)-1,1)))+1)*(Q115-P115+1),IF(F115="Coal",(YEAR(Q115)-YEAR(P115))*12+MONTH(Q115)-MONTH(P115)+1,(Q115-P115+1)))</f>
        <v>1</v>
      </c>
      <c r="C115" s="145" t="n">
        <f aca="false">IF(F115="Coal",B115*W115*12500,B115*W115)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IF(ISNUMBER(FIND("Pow",F116))=TRUE(),((VALUE(MID(R116,FIND("-",R116)+1,2)))-(VALUE(MID(R116,FIND("-",R116)-1,1)))+1)*(Q116-P116+1),IF(F116="Coal",(YEAR(Q116)-YEAR(P116))*12+MONTH(Q116)-MONTH(P116)+1,(Q116-P116+1)))</f>
        <v>1</v>
      </c>
      <c r="C116" s="145" t="n">
        <f aca="false">IF(F116="Coal",B116*W116*12500,B116*W116)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IF(ISNUMBER(FIND("Pow",F117))=TRUE(),((VALUE(MID(R117,FIND("-",R117)+1,2)))-(VALUE(MID(R117,FIND("-",R117)-1,1)))+1)*(Q117-P117+1),IF(F117="Coal",(YEAR(Q117)-YEAR(P117))*12+MONTH(Q117)-MONTH(P117)+1,(Q117-P117+1)))</f>
        <v>1</v>
      </c>
      <c r="C117" s="145" t="n">
        <f aca="false">IF(F117="Coal",B117*W117*12500,B117*W117)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IF(ISNUMBER(FIND("Pow",F118))=TRUE(),((VALUE(MID(R118,FIND("-",R118)+1,2)))-(VALUE(MID(R118,FIND("-",R118)-1,1)))+1)*(Q118-P118+1),IF(F118="Coal",(YEAR(Q118)-YEAR(P118))*12+MONTH(Q118)-MONTH(P118)+1,(Q118-P118+1)))</f>
        <v>1</v>
      </c>
      <c r="C118" s="145" t="n">
        <f aca="false">IF(F118="Coal",B118*W118*12500,B118*W118)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IF(ISNUMBER(FIND("Pow",F119))=TRUE(),((VALUE(MID(R119,FIND("-",R119)+1,2)))-(VALUE(MID(R119,FIND("-",R119)-1,1)))+1)*(Q119-P119+1),IF(F119="Coal",(YEAR(Q119)-YEAR(P119))*12+MONTH(Q119)-MONTH(P119)+1,(Q119-P119+1)))</f>
        <v>1</v>
      </c>
      <c r="C119" s="145" t="n">
        <f aca="false">IF(F119="Coal",B119*W119*12500,B119*W119)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IF(ISNUMBER(FIND("Pow",F120))=TRUE(),((VALUE(MID(R120,FIND("-",R120)+1,2)))-(VALUE(MID(R120,FIND("-",R120)-1,1)))+1)*(Q120-P120+1),IF(F120="Coal",(YEAR(Q120)-YEAR(P120))*12+MONTH(Q120)-MONTH(P120)+1,(Q120-P120+1)))</f>
        <v>1</v>
      </c>
      <c r="C120" s="145" t="n">
        <f aca="false">IF(F120="Coal",B120*W120*12500,B120*W120)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IF(ISNUMBER(FIND("Pow",F121))=TRUE(),((VALUE(MID(R121,FIND("-",R121)+1,2)))-(VALUE(MID(R121,FIND("-",R121)-1,1)))+1)*(Q121-P121+1),IF(F121="Coal",(YEAR(Q121)-YEAR(P121))*12+MONTH(Q121)-MONTH(P121)+1,(Q121-P121+1)))</f>
        <v>1</v>
      </c>
      <c r="C121" s="145" t="n">
        <f aca="false">IF(F121="Coal",B121*W121*12500,B121*W121)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IF(ISNUMBER(FIND("Pow",F122))=TRUE(),((VALUE(MID(R122,FIND("-",R122)+1,2)))-(VALUE(MID(R122,FIND("-",R122)-1,1)))+1)*(Q122-P122+1),IF(F122="Coal",(YEAR(Q122)-YEAR(P122))*12+MONTH(Q122)-MONTH(P122)+1,(Q122-P122+1)))</f>
        <v>1</v>
      </c>
      <c r="C122" s="145" t="n">
        <f aca="false">IF(F122="Coal",B122*W122*12500,B122*W122)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IF(ISNUMBER(FIND("Pow",F123))=TRUE(),((VALUE(MID(R123,FIND("-",R123)+1,2)))-(VALUE(MID(R123,FIND("-",R123)-1,1)))+1)*(Q123-P123+1),IF(F123="Coal",(YEAR(Q123)-YEAR(P123))*12+MONTH(Q123)-MONTH(P123)+1,(Q123-P123+1)))</f>
        <v>1</v>
      </c>
      <c r="C123" s="145" t="n">
        <f aca="false">IF(F123="Coal",B123*W123*12500,B123*W123)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IF(ISNUMBER(FIND("Pow",F124))=TRUE(),((VALUE(MID(R124,FIND("-",R124)+1,2)))-(VALUE(MID(R124,FIND("-",R124)-1,1)))+1)*(Q124-P124+1),IF(F124="Coal",(YEAR(Q124)-YEAR(P124))*12+MONTH(Q124)-MONTH(P124)+1,(Q124-P124+1)))</f>
        <v>1</v>
      </c>
      <c r="C124" s="145" t="n">
        <f aca="false">IF(F124="Coal",B124*W124*12500,B124*W124)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IF(ISNUMBER(FIND("Pow",F125))=TRUE(),((VALUE(MID(R125,FIND("-",R125)+1,2)))-(VALUE(MID(R125,FIND("-",R125)-1,1)))+1)*(Q125-P125+1),IF(F125="Coal",(YEAR(Q125)-YEAR(P125))*12+MONTH(Q125)-MONTH(P125)+1,(Q125-P125+1)))</f>
        <v>1</v>
      </c>
      <c r="C125" s="145" t="n">
        <f aca="false">IF(F125="Coal",B125*W125*12500,B125*W125)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IF(ISNUMBER(FIND("Pow",F126))=TRUE(),((VALUE(MID(R126,FIND("-",R126)+1,2)))-(VALUE(MID(R126,FIND("-",R126)-1,1)))+1)*(Q126-P126+1),IF(F126="Coal",(YEAR(Q126)-YEAR(P126))*12+MONTH(Q126)-MONTH(P126)+1,(Q126-P126+1)))</f>
        <v>1</v>
      </c>
      <c r="C126" s="145" t="n">
        <f aca="false">IF(F126="Coal",B126*W126*12500,B126*W126)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IF(ISNUMBER(FIND("Pow",F127))=TRUE(),((VALUE(MID(R127,FIND("-",R127)+1,2)))-(VALUE(MID(R127,FIND("-",R127)-1,1)))+1)*(Q127-P127+1),IF(F127="Coal",(YEAR(Q127)-YEAR(P127))*12+MONTH(Q127)-MONTH(P127)+1,(Q127-P127+1)))</f>
        <v>1</v>
      </c>
      <c r="C127" s="145" t="n">
        <f aca="false">IF(F127="Coal",B127*W127*12500,B127*W127)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IF(ISNUMBER(FIND("Pow",F128))=TRUE(),((VALUE(MID(R128,FIND("-",R128)+1,2)))-(VALUE(MID(R128,FIND("-",R128)-1,1)))+1)*(Q128-P128+1),IF(F128="Coal",(YEAR(Q128)-YEAR(P128))*12+MONTH(Q128)-MONTH(P128)+1,(Q128-P128+1)))</f>
        <v>1</v>
      </c>
      <c r="C128" s="145" t="n">
        <f aca="false">IF(F128="Coal",B128*W128*12500,B128*W128)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IF(ISNUMBER(FIND("Pow",F129))=TRUE(),((VALUE(MID(R129,FIND("-",R129)+1,2)))-(VALUE(MID(R129,FIND("-",R129)-1,1)))+1)*(Q129-P129+1),IF(F129="Coal",(YEAR(Q129)-YEAR(P129))*12+MONTH(Q129)-MONTH(P129)+1,(Q129-P129+1)))</f>
        <v>1</v>
      </c>
      <c r="C129" s="145" t="n">
        <f aca="false">IF(F129="Coal",B129*W129*12500,B129*W129)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IF(ISNUMBER(FIND("Pow",F130))=TRUE(),((VALUE(MID(R130,FIND("-",R130)+1,2)))-(VALUE(MID(R130,FIND("-",R130)-1,1)))+1)*(Q130-P130+1),IF(F130="Coal",(YEAR(Q130)-YEAR(P130))*12+MONTH(Q130)-MONTH(P130)+1,(Q130-P130+1)))</f>
        <v>1</v>
      </c>
      <c r="C130" s="145" t="n">
        <f aca="false">IF(F130="Coal",B130*W130*12500,B130*W130)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IF(ISNUMBER(FIND("Pow",F131))=TRUE(),((VALUE(MID(R131,FIND("-",R131)+1,2)))-(VALUE(MID(R131,FIND("-",R131)-1,1)))+1)*(Q131-P131+1),IF(F131="Coal",(YEAR(Q131)-YEAR(P131))*12+MONTH(Q131)-MONTH(P131)+1,(Q131-P131+1)))</f>
        <v>1</v>
      </c>
      <c r="C131" s="145" t="n">
        <f aca="false">IF(F131="Coal",B131*W131*12500,B131*W131)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IF(ISNUMBER(FIND("Pow",F132))=TRUE(),((VALUE(MID(R132,FIND("-",R132)+1,2)))-(VALUE(MID(R132,FIND("-",R132)-1,1)))+1)*(Q132-P132+1),IF(F132="Coal",(YEAR(Q132)-YEAR(P132))*12+MONTH(Q132)-MONTH(P132)+1,(Q132-P132+1)))</f>
        <v>1</v>
      </c>
      <c r="C132" s="145" t="n">
        <f aca="false">IF(F132="Coal",B132*W132*12500,B132*W132)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IF(ISNUMBER(FIND("Pow",F133))=TRUE(),((VALUE(MID(R133,FIND("-",R133)+1,2)))-(VALUE(MID(R133,FIND("-",R133)-1,1)))+1)*(Q133-P133+1),IF(F133="Coal",(YEAR(Q133)-YEAR(P133))*12+MONTH(Q133)-MONTH(P133)+1,(Q133-P133+1)))</f>
        <v>1</v>
      </c>
      <c r="C133" s="145" t="n">
        <f aca="false">IF(F133="Coal",B133*W133*12500,B133*W133)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IF(ISNUMBER(FIND("Pow",F134))=TRUE(),((VALUE(MID(R134,FIND("-",R134)+1,2)))-(VALUE(MID(R134,FIND("-",R134)-1,1)))+1)*(Q134-P134+1),IF(F134="Coal",(YEAR(Q134)-YEAR(P134))*12+MONTH(Q134)-MONTH(P134)+1,(Q134-P134+1)))</f>
        <v>1</v>
      </c>
      <c r="C134" s="145" t="n">
        <f aca="false">IF(F134="Coal",B134*W134*12500,B134*W134)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IF(ISNUMBER(FIND("Pow",F135))=TRUE(),((VALUE(MID(R135,FIND("-",R135)+1,2)))-(VALUE(MID(R135,FIND("-",R135)-1,1)))+1)*(Q135-P135+1),IF(F135="Coal",(YEAR(Q135)-YEAR(P135))*12+MONTH(Q135)-MONTH(P135)+1,(Q135-P135+1)))</f>
        <v>1</v>
      </c>
      <c r="C135" s="145" t="n">
        <f aca="false">IF(F135="Coal",B135*W135*12500,B135*W135)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IF(ISNUMBER(FIND("Pow",F136))=TRUE(),((VALUE(MID(R136,FIND("-",R136)+1,2)))-(VALUE(MID(R136,FIND("-",R136)-1,1)))+1)*(Q136-P136+1),IF(F136="Coal",(YEAR(Q136)-YEAR(P136))*12+MONTH(Q136)-MONTH(P136)+1,(Q136-P136+1)))</f>
        <v>1</v>
      </c>
      <c r="C136" s="145" t="n">
        <f aca="false">IF(F136="Coal",B136*W136*12500,B136*W136)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IF(ISNUMBER(FIND("Pow",F137))=TRUE(),((VALUE(MID(R137,FIND("-",R137)+1,2)))-(VALUE(MID(R137,FIND("-",R137)-1,1)))+1)*(Q137-P137+1),IF(F137="Coal",(YEAR(Q137)-YEAR(P137))*12+MONTH(Q137)-MONTH(P137)+1,(Q137-P137+1)))</f>
        <v>1</v>
      </c>
      <c r="C137" s="145" t="n">
        <f aca="false">IF(F137="Coal",B137*W137*12500,B137*W137)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IF(ISNUMBER(FIND("Pow",F138))=TRUE(),((VALUE(MID(R138,FIND("-",R138)+1,2)))-(VALUE(MID(R138,FIND("-",R138)-1,1)))+1)*(Q138-P138+1),IF(F138="Coal",(YEAR(Q138)-YEAR(P138))*12+MONTH(Q138)-MONTH(P138)+1,(Q138-P138+1)))</f>
        <v>1</v>
      </c>
      <c r="C138" s="145" t="n">
        <f aca="false">IF(F138="Coal",B138*W138*12500,B138*W138)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IF(ISNUMBER(FIND("Pow",F139))=TRUE(),((VALUE(MID(R139,FIND("-",R139)+1,2)))-(VALUE(MID(R139,FIND("-",R139)-1,1)))+1)*(Q139-P139+1),IF(F139="Coal",(YEAR(Q139)-YEAR(P139))*12+MONTH(Q139)-MONTH(P139)+1,(Q139-P139+1)))</f>
        <v>1</v>
      </c>
      <c r="C139" s="145" t="n">
        <f aca="false">IF(F139="Coal",B139*W139*12500,B139*W139)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IF(ISNUMBER(FIND("Pow",F140))=TRUE(),((VALUE(MID(R140,FIND("-",R140)+1,2)))-(VALUE(MID(R140,FIND("-",R140)-1,1)))+1)*(Q140-P140+1),IF(F140="Coal",(YEAR(Q140)-YEAR(P140))*12+MONTH(Q140)-MONTH(P140)+1,(Q140-P140+1)))</f>
        <v>1</v>
      </c>
      <c r="C140" s="145" t="n">
        <f aca="false">IF(F140="Coal",B140*W140*12500,B140*W140)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IF(ISNUMBER(FIND("Pow",F141))=TRUE(),((VALUE(MID(R141,FIND("-",R141)+1,2)))-(VALUE(MID(R141,FIND("-",R141)-1,1)))+1)*(Q141-P141+1),IF(F141="Coal",(YEAR(Q141)-YEAR(P141))*12+MONTH(Q141)-MONTH(P141)+1,(Q141-P141+1)))</f>
        <v>1</v>
      </c>
      <c r="C141" s="145" t="n">
        <f aca="false">IF(F141="Coal",B141*W141*12500,B141*W141)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IF(ISNUMBER(FIND("Pow",F142))=TRUE(),((VALUE(MID(R142,FIND("-",R142)+1,2)))-(VALUE(MID(R142,FIND("-",R142)-1,1)))+1)*(Q142-P142+1),IF(F142="Coal",(YEAR(Q142)-YEAR(P142))*12+MONTH(Q142)-MONTH(P142)+1,(Q142-P142+1)))</f>
        <v>1</v>
      </c>
      <c r="C142" s="145" t="n">
        <f aca="false">IF(F142="Coal",B142*W142*12500,B142*W142)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IF(ISNUMBER(FIND("Pow",F143))=TRUE(),((VALUE(MID(R143,FIND("-",R143)+1,2)))-(VALUE(MID(R143,FIND("-",R143)-1,1)))+1)*(Q143-P143+1),IF(F143="Coal",(YEAR(Q143)-YEAR(P143))*12+MONTH(Q143)-MONTH(P143)+1,(Q143-P143+1)))</f>
        <v>1</v>
      </c>
      <c r="C143" s="145" t="n">
        <f aca="false">IF(F143="Coal",B143*W143*12500,B143*W143)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IF(ISNUMBER(FIND("Pow",F144))=TRUE(),((VALUE(MID(R144,FIND("-",R144)+1,2)))-(VALUE(MID(R144,FIND("-",R144)-1,1)))+1)*(Q144-P144+1),IF(F144="Coal",(YEAR(Q144)-YEAR(P144))*12+MONTH(Q144)-MONTH(P144)+1,(Q144-P144+1)))</f>
        <v>1</v>
      </c>
      <c r="C144" s="145" t="n">
        <f aca="false">IF(F144="Coal",B144*W144*12500,B144*W144)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IF(ISNUMBER(FIND("Pow",F145))=TRUE(),((VALUE(MID(R145,FIND("-",R145)+1,2)))-(VALUE(MID(R145,FIND("-",R145)-1,1)))+1)*(Q145-P145+1),IF(F145="Coal",(YEAR(Q145)-YEAR(P145))*12+MONTH(Q145)-MONTH(P145)+1,(Q145-P145+1)))</f>
        <v>1</v>
      </c>
      <c r="C145" s="145" t="n">
        <f aca="false">IF(F145="Coal",B145*W145*12500,B145*W145)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IF(ISNUMBER(FIND("Pow",F146))=TRUE(),((VALUE(MID(R146,FIND("-",R146)+1,2)))-(VALUE(MID(R146,FIND("-",R146)-1,1)))+1)*(Q146-P146+1),IF(F146="Coal",(YEAR(Q146)-YEAR(P146))*12+MONTH(Q146)-MONTH(P146)+1,(Q146-P146+1)))</f>
        <v>1</v>
      </c>
      <c r="C146" s="145" t="n">
        <f aca="false">IF(F146="Coal",B146*W146*12500,B146*W146)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IF(ISNUMBER(FIND("Pow",F147))=TRUE(),((VALUE(MID(R147,FIND("-",R147)+1,2)))-(VALUE(MID(R147,FIND("-",R147)-1,1)))+1)*(Q147-P147+1),IF(F147="Coal",(YEAR(Q147)-YEAR(P147))*12+MONTH(Q147)-MONTH(P147)+1,(Q147-P147+1)))</f>
        <v>1</v>
      </c>
      <c r="C147" s="145" t="n">
        <f aca="false">IF(F147="Coal",B147*W147*12500,B147*W147)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IF(ISNUMBER(FIND("Pow",F148))=TRUE(),((VALUE(MID(R148,FIND("-",R148)+1,2)))-(VALUE(MID(R148,FIND("-",R148)-1,1)))+1)*(Q148-P148+1),IF(F148="Coal",(YEAR(Q148)-YEAR(P148))*12+MONTH(Q148)-MONTH(P148)+1,(Q148-P148+1)))</f>
        <v>1</v>
      </c>
      <c r="C148" s="145" t="n">
        <f aca="false">IF(F148="Coal",B148*W148*12500,B148*W148)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IF(ISNUMBER(FIND("Pow",F149))=TRUE(),((VALUE(MID(R149,FIND("-",R149)+1,2)))-(VALUE(MID(R149,FIND("-",R149)-1,1)))+1)*(Q149-P149+1),IF(F149="Coal",(YEAR(Q149)-YEAR(P149))*12+MONTH(Q149)-MONTH(P149)+1,(Q149-P149+1)))</f>
        <v>1</v>
      </c>
      <c r="C149" s="145" t="n">
        <f aca="false">IF(F149="Coal",B149*W149*12500,B149*W149)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IF(ISNUMBER(FIND("Pow",F150))=TRUE(),((VALUE(MID(R150,FIND("-",R150)+1,2)))-(VALUE(MID(R150,FIND("-",R150)-1,1)))+1)*(Q150-P150+1),IF(F150="Coal",(YEAR(Q150)-YEAR(P150))*12+MONTH(Q150)-MONTH(P150)+1,(Q150-P150+1)))</f>
        <v>1</v>
      </c>
      <c r="C150" s="145" t="n">
        <f aca="false">IF(F150="Coal",B150*W150*12500,B150*W150)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IF(ISNUMBER(FIND("Pow",F151))=TRUE(),((VALUE(MID(R151,FIND("-",R151)+1,2)))-(VALUE(MID(R151,FIND("-",R151)-1,1)))+1)*(Q151-P151+1),IF(F151="Coal",(YEAR(Q151)-YEAR(P151))*12+MONTH(Q151)-MONTH(P151)+1,(Q151-P151+1)))</f>
        <v>1</v>
      </c>
      <c r="C151" s="145" t="n">
        <f aca="false">IF(F151="Coal",B151*W151*12500,B151*W151)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IF(ISNUMBER(FIND("Pow",F152))=TRUE(),((VALUE(MID(R152,FIND("-",R152)+1,2)))-(VALUE(MID(R152,FIND("-",R152)-1,1)))+1)*(Q152-P152+1),IF(F152="Coal",(YEAR(Q152)-YEAR(P152))*12+MONTH(Q152)-MONTH(P152)+1,(Q152-P152+1)))</f>
        <v>1</v>
      </c>
      <c r="C152" s="145" t="n">
        <f aca="false">IF(F152="Coal",B152*W152*12500,B152*W152)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IF(ISNUMBER(FIND("Pow",F153))=TRUE(),((VALUE(MID(R153,FIND("-",R153)+1,2)))-(VALUE(MID(R153,FIND("-",R153)-1,1)))+1)*(Q153-P153+1),IF(F153="Coal",(YEAR(Q153)-YEAR(P153))*12+MONTH(Q153)-MONTH(P153)+1,(Q153-P153+1)))</f>
        <v>1</v>
      </c>
      <c r="C153" s="145" t="n">
        <f aca="false">IF(F153="Coal",B153*W153*12500,B153*W153)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IF(ISNUMBER(FIND("Pow",F154))=TRUE(),((VALUE(MID(R154,FIND("-",R154)+1,2)))-(VALUE(MID(R154,FIND("-",R154)-1,1)))+1)*(Q154-P154+1),IF(F154="Coal",(YEAR(Q154)-YEAR(P154))*12+MONTH(Q154)-MONTH(P154)+1,(Q154-P154+1)))</f>
        <v>1</v>
      </c>
      <c r="C154" s="145" t="n">
        <f aca="false">IF(F154="Coal",B154*W154*12500,B154*W154)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IF(ISNUMBER(FIND("Pow",F155))=TRUE(),((VALUE(MID(R155,FIND("-",R155)+1,2)))-(VALUE(MID(R155,FIND("-",R155)-1,1)))+1)*(Q155-P155+1),IF(F155="Coal",(YEAR(Q155)-YEAR(P155))*12+MONTH(Q155)-MONTH(P155)+1,(Q155-P155+1)))</f>
        <v>1</v>
      </c>
      <c r="C155" s="145" t="n">
        <f aca="false">IF(F155="Coal",B155*W155*12500,B155*W155)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IF(ISNUMBER(FIND("Pow",F156))=TRUE(),((VALUE(MID(R156,FIND("-",R156)+1,2)))-(VALUE(MID(R156,FIND("-",R156)-1,1)))+1)*(Q156-P156+1),IF(F156="Coal",(YEAR(Q156)-YEAR(P156))*12+MONTH(Q156)-MONTH(P156)+1,(Q156-P156+1)))</f>
        <v>1</v>
      </c>
      <c r="C156" s="145" t="n">
        <f aca="false">IF(F156="Coal",B156*W156*12500,B156*W156)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IF(ISNUMBER(FIND("Pow",F157))=TRUE(),((VALUE(MID(R157,FIND("-",R157)+1,2)))-(VALUE(MID(R157,FIND("-",R157)-1,1)))+1)*(Q157-P157+1),IF(F157="Coal",(YEAR(Q157)-YEAR(P157))*12+MONTH(Q157)-MONTH(P157)+1,(Q157-P157+1)))</f>
        <v>1</v>
      </c>
      <c r="C157" s="145" t="n">
        <f aca="false">IF(F157="Coal",B157*W157*12500,B157*W157)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IF(ISNUMBER(FIND("Pow",F158))=TRUE(),((VALUE(MID(R158,FIND("-",R158)+1,2)))-(VALUE(MID(R158,FIND("-",R158)-1,1)))+1)*(Q158-P158+1),IF(F158="Coal",(YEAR(Q158)-YEAR(P158))*12+MONTH(Q158)-MONTH(P158)+1,(Q158-P158+1)))</f>
        <v>1</v>
      </c>
      <c r="C158" s="145" t="n">
        <f aca="false">IF(F158="Coal",B158*W158*12500,B158*W158)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IF(ISNUMBER(FIND("Pow",F159))=TRUE(),((VALUE(MID(R159,FIND("-",R159)+1,2)))-(VALUE(MID(R159,FIND("-",R159)-1,1)))+1)*(Q159-P159+1),IF(F159="Coal",(YEAR(Q159)-YEAR(P159))*12+MONTH(Q159)-MONTH(P159)+1,(Q159-P159+1)))</f>
        <v>1</v>
      </c>
      <c r="C159" s="145" t="n">
        <f aca="false">IF(F159="Coal",B159*W159*12500,B159*W159)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IF(ISNUMBER(FIND("Pow",F160))=TRUE(),((VALUE(MID(R160,FIND("-",R160)+1,2)))-(VALUE(MID(R160,FIND("-",R160)-1,1)))+1)*(Q160-P160+1),IF(F160="Coal",(YEAR(Q160)-YEAR(P160))*12+MONTH(Q160)-MONTH(P160)+1,(Q160-P160+1)))</f>
        <v>1</v>
      </c>
      <c r="C160" s="145" t="n">
        <f aca="false">IF(F160="Coal",B160*W160*12500,B160*W160)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IF(ISNUMBER(FIND("Pow",F161))=TRUE(),((VALUE(MID(R161,FIND("-",R161)+1,2)))-(VALUE(MID(R161,FIND("-",R161)-1,1)))+1)*(Q161-P161+1),IF(F161="Coal",(YEAR(Q161)-YEAR(P161))*12+MONTH(Q161)-MONTH(P161)+1,(Q161-P161+1)))</f>
        <v>1</v>
      </c>
      <c r="C161" s="145" t="n">
        <f aca="false">IF(F161="Coal",B161*W161*12500,B161*W161)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IF(ISNUMBER(FIND("Pow",F162))=TRUE(),((VALUE(MID(R162,FIND("-",R162)+1,2)))-(VALUE(MID(R162,FIND("-",R162)-1,1)))+1)*(Q162-P162+1),IF(F162="Coal",(YEAR(Q162)-YEAR(P162))*12+MONTH(Q162)-MONTH(P162)+1,(Q162-P162+1)))</f>
        <v>1</v>
      </c>
      <c r="C162" s="145" t="n">
        <f aca="false">IF(F162="Coal",B162*W162*12500,B162*W162)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IF(ISNUMBER(FIND("Pow",F163))=TRUE(),((VALUE(MID(R163,FIND("-",R163)+1,2)))-(VALUE(MID(R163,FIND("-",R163)-1,1)))+1)*(Q163-P163+1),IF(F163="Coal",(YEAR(Q163)-YEAR(P163))*12+MONTH(Q163)-MONTH(P163)+1,(Q163-P163+1)))</f>
        <v>1</v>
      </c>
      <c r="C163" s="145" t="n">
        <f aca="false">IF(F163="Coal",B163*W163*12500,B163*W163)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IF(ISNUMBER(FIND("Pow",F164))=TRUE(),((VALUE(MID(R164,FIND("-",R164)+1,2)))-(VALUE(MID(R164,FIND("-",R164)-1,1)))+1)*(Q164-P164+1),IF(F164="Coal",(YEAR(Q164)-YEAR(P164))*12+MONTH(Q164)-MONTH(P164)+1,(Q164-P164+1)))</f>
        <v>1</v>
      </c>
      <c r="C164" s="145" t="n">
        <f aca="false">IF(F164="Coal",B164*W164*12500,B164*W164)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IF(ISNUMBER(FIND("Pow",F165))=TRUE(),((VALUE(MID(R165,FIND("-",R165)+1,2)))-(VALUE(MID(R165,FIND("-",R165)-1,1)))+1)*(Q165-P165+1),IF(F165="Coal",(YEAR(Q165)-YEAR(P165))*12+MONTH(Q165)-MONTH(P165)+1,(Q165-P165+1)))</f>
        <v>1</v>
      </c>
      <c r="C165" s="145" t="n">
        <f aca="false">IF(F165="Coal",B165*W165*12500,B165*W165)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IF(ISNUMBER(FIND("Pow",F166))=TRUE(),((VALUE(MID(R166,FIND("-",R166)+1,2)))-(VALUE(MID(R166,FIND("-",R166)-1,1)))+1)*(Q166-P166+1),IF(F166="Coal",(YEAR(Q166)-YEAR(P166))*12+MONTH(Q166)-MONTH(P166)+1,(Q166-P166+1)))</f>
        <v>1</v>
      </c>
      <c r="C166" s="145" t="n">
        <f aca="false">IF(F166="Coal",B166*W166*12500,B166*W166)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IF(ISNUMBER(FIND("Pow",F167))=TRUE(),((VALUE(MID(R167,FIND("-",R167)+1,2)))-(VALUE(MID(R167,FIND("-",R167)-1,1)))+1)*(Q167-P167+1),IF(F167="Coal",(YEAR(Q167)-YEAR(P167))*12+MONTH(Q167)-MONTH(P167)+1,(Q167-P167+1)))</f>
        <v>1</v>
      </c>
      <c r="C167" s="145" t="n">
        <f aca="false">IF(F167="Coal",B167*W167*12500,B167*W167)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IF(ISNUMBER(FIND("Pow",F168))=TRUE(),((VALUE(MID(R168,FIND("-",R168)+1,2)))-(VALUE(MID(R168,FIND("-",R168)-1,1)))+1)*(Q168-P168+1),IF(F168="Coal",(YEAR(Q168)-YEAR(P168))*12+MONTH(Q168)-MONTH(P168)+1,(Q168-P168+1)))</f>
        <v>1</v>
      </c>
      <c r="C168" s="145" t="n">
        <f aca="false">IF(F168="Coal",B168*W168*12500,B168*W168)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IF(ISNUMBER(FIND("Pow",F169))=TRUE(),((VALUE(MID(R169,FIND("-",R169)+1,2)))-(VALUE(MID(R169,FIND("-",R169)-1,1)))+1)*(Q169-P169+1),IF(F169="Coal",(YEAR(Q169)-YEAR(P169))*12+MONTH(Q169)-MONTH(P169)+1,(Q169-P169+1)))</f>
        <v>1</v>
      </c>
      <c r="C169" s="145" t="n">
        <f aca="false">IF(F169="Coal",B169*W169*12500,B169*W169)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IF(ISNUMBER(FIND("Pow",F170))=TRUE(),((VALUE(MID(R170,FIND("-",R170)+1,2)))-(VALUE(MID(R170,FIND("-",R170)-1,1)))+1)*(Q170-P170+1),IF(F170="Coal",(YEAR(Q170)-YEAR(P170))*12+MONTH(Q170)-MONTH(P170)+1,(Q170-P170+1)))</f>
        <v>1</v>
      </c>
      <c r="C170" s="145" t="n">
        <f aca="false">IF(F170="Coal",B170*W170*12500,B170*W170)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IF(ISNUMBER(FIND("Pow",F171))=TRUE(),((VALUE(MID(R171,FIND("-",R171)+1,2)))-(VALUE(MID(R171,FIND("-",R171)-1,1)))+1)*(Q171-P171+1),IF(F171="Coal",(YEAR(Q171)-YEAR(P171))*12+MONTH(Q171)-MONTH(P171)+1,(Q171-P171+1)))</f>
        <v>1</v>
      </c>
      <c r="C171" s="145" t="n">
        <f aca="false">IF(F171="Coal",B171*W171*12500,B171*W171)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IF(ISNUMBER(FIND("Pow",F172))=TRUE(),((VALUE(MID(R172,FIND("-",R172)+1,2)))-(VALUE(MID(R172,FIND("-",R172)-1,1)))+1)*(Q172-P172+1),IF(F172="Coal",(YEAR(Q172)-YEAR(P172))*12+MONTH(Q172)-MONTH(P172)+1,(Q172-P172+1)))</f>
        <v>1</v>
      </c>
      <c r="C172" s="145" t="n">
        <f aca="false">IF(F172="Coal",B172*W172*12500,B172*W172)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IF(ISNUMBER(FIND("Pow",F173))=TRUE(),((VALUE(MID(R173,FIND("-",R173)+1,2)))-(VALUE(MID(R173,FIND("-",R173)-1,1)))+1)*(Q173-P173+1),IF(F173="Coal",(YEAR(Q173)-YEAR(P173))*12+MONTH(Q173)-MONTH(P173)+1,(Q173-P173+1)))</f>
        <v>1</v>
      </c>
      <c r="C173" s="145" t="n">
        <f aca="false">IF(F173="Coal",B173*W173*12500,B173*W173)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IF(ISNUMBER(FIND("Pow",F174))=TRUE(),((VALUE(MID(R174,FIND("-",R174)+1,2)))-(VALUE(MID(R174,FIND("-",R174)-1,1)))+1)*(Q174-P174+1),IF(F174="Coal",(YEAR(Q174)-YEAR(P174))*12+MONTH(Q174)-MONTH(P174)+1,(Q174-P174+1)))</f>
        <v>1</v>
      </c>
      <c r="C174" s="145" t="n">
        <f aca="false">IF(F174="Coal",B174*W174*12500,B174*W174)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IF(ISNUMBER(FIND("Pow",F175))=TRUE(),((VALUE(MID(R175,FIND("-",R175)+1,2)))-(VALUE(MID(R175,FIND("-",R175)-1,1)))+1)*(Q175-P175+1),IF(F175="Coal",(YEAR(Q175)-YEAR(P175))*12+MONTH(Q175)-MONTH(P175)+1,(Q175-P175+1)))</f>
        <v>1</v>
      </c>
      <c r="C175" s="145" t="n">
        <f aca="false">IF(F175="Coal",B175*W175*12500,B175*W175)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IF(ISNUMBER(FIND("Pow",F176))=TRUE(),((VALUE(MID(R176,FIND("-",R176)+1,2)))-(VALUE(MID(R176,FIND("-",R176)-1,1)))+1)*(Q176-P176+1),IF(F176="Coal",(YEAR(Q176)-YEAR(P176))*12+MONTH(Q176)-MONTH(P176)+1,(Q176-P176+1)))</f>
        <v>1</v>
      </c>
      <c r="C176" s="145" t="n">
        <f aca="false">IF(F176="Coal",B176*W176*12500,B176*W176)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IF(ISNUMBER(FIND("Pow",F177))=TRUE(),((VALUE(MID(R177,FIND("-",R177)+1,2)))-(VALUE(MID(R177,FIND("-",R177)-1,1)))+1)*(Q177-P177+1),IF(F177="Coal",(YEAR(Q177)-YEAR(P177))*12+MONTH(Q177)-MONTH(P177)+1,(Q177-P177+1)))</f>
        <v>1</v>
      </c>
      <c r="C177" s="145" t="n">
        <f aca="false">IF(F177="Coal",B177*W177*12500,B177*W177)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IF(ISNUMBER(FIND("Pow",F178))=TRUE(),((VALUE(MID(R178,FIND("-",R178)+1,2)))-(VALUE(MID(R178,FIND("-",R178)-1,1)))+1)*(Q178-P178+1),IF(F178="Coal",(YEAR(Q178)-YEAR(P178))*12+MONTH(Q178)-MONTH(P178)+1,(Q178-P178+1)))</f>
        <v>1</v>
      </c>
      <c r="C178" s="145" t="n">
        <f aca="false">IF(F178="Coal",B178*W178*12500,B178*W178)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IF(ISNUMBER(FIND("Pow",F179))=TRUE(),((VALUE(MID(R179,FIND("-",R179)+1,2)))-(VALUE(MID(R179,FIND("-",R179)-1,1)))+1)*(Q179-P179+1),IF(F179="Coal",(YEAR(Q179)-YEAR(P179))*12+MONTH(Q179)-MONTH(P179)+1,(Q179-P179+1)))</f>
        <v>1</v>
      </c>
      <c r="C179" s="145" t="n">
        <f aca="false">IF(F179="Coal",B179*W179*12500,B179*W179)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IF(ISNUMBER(FIND("Pow",F180))=TRUE(),((VALUE(MID(R180,FIND("-",R180)+1,2)))-(VALUE(MID(R180,FIND("-",R180)-1,1)))+1)*(Q180-P180+1),IF(F180="Coal",(YEAR(Q180)-YEAR(P180))*12+MONTH(Q180)-MONTH(P180)+1,(Q180-P180+1)))</f>
        <v>1</v>
      </c>
      <c r="C180" s="145" t="n">
        <f aca="false">IF(F180="Coal",B180*W180*12500,B180*W180)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IF(ISNUMBER(FIND("Pow",F181))=TRUE(),((VALUE(MID(R181,FIND("-",R181)+1,2)))-(VALUE(MID(R181,FIND("-",R181)-1,1)))+1)*(Q181-P181+1),IF(F181="Coal",(YEAR(Q181)-YEAR(P181))*12+MONTH(Q181)-MONTH(P181)+1,(Q181-P181+1)))</f>
        <v>1</v>
      </c>
      <c r="C181" s="145" t="n">
        <f aca="false">IF(F181="Coal",B181*W181*12500,B181*W181)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IF(ISNUMBER(FIND("Pow",F182))=TRUE(),((VALUE(MID(R182,FIND("-",R182)+1,2)))-(VALUE(MID(R182,FIND("-",R182)-1,1)))+1)*(Q182-P182+1),IF(F182="Coal",(YEAR(Q182)-YEAR(P182))*12+MONTH(Q182)-MONTH(P182)+1,(Q182-P182+1)))</f>
        <v>1</v>
      </c>
      <c r="C182" s="145" t="n">
        <f aca="false">IF(F182="Coal",B182*W182*12500,B182*W182)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IF(ISNUMBER(FIND("Pow",F183))=TRUE(),((VALUE(MID(R183,FIND("-",R183)+1,2)))-(VALUE(MID(R183,FIND("-",R183)-1,1)))+1)*(Q183-P183+1),IF(F183="Coal",(YEAR(Q183)-YEAR(P183))*12+MONTH(Q183)-MONTH(P183)+1,(Q183-P183+1)))</f>
        <v>1</v>
      </c>
      <c r="C183" s="145" t="n">
        <f aca="false">IF(F183="Coal",B183*W183*12500,B183*W183)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IF(ISNUMBER(FIND("Pow",F184))=TRUE(),((VALUE(MID(R184,FIND("-",R184)+1,2)))-(VALUE(MID(R184,FIND("-",R184)-1,1)))+1)*(Q184-P184+1),IF(F184="Coal",(YEAR(Q184)-YEAR(P184))*12+MONTH(Q184)-MONTH(P184)+1,(Q184-P184+1)))</f>
        <v>1</v>
      </c>
      <c r="C184" s="145" t="n">
        <f aca="false">IF(F184="Coal",B184*W184*12500,B184*W184)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IF(ISNUMBER(FIND("Pow",F185))=TRUE(),((VALUE(MID(R185,FIND("-",R185)+1,2)))-(VALUE(MID(R185,FIND("-",R185)-1,1)))+1)*(Q185-P185+1),IF(F185="Coal",(YEAR(Q185)-YEAR(P185))*12+MONTH(Q185)-MONTH(P185)+1,(Q185-P185+1)))</f>
        <v>1</v>
      </c>
      <c r="C185" s="145" t="n">
        <f aca="false">IF(F185="Coal",B185*W185*12500,B185*W185)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IF(ISNUMBER(FIND("Pow",F186))=TRUE(),((VALUE(MID(R186,FIND("-",R186)+1,2)))-(VALUE(MID(R186,FIND("-",R186)-1,1)))+1)*(Q186-P186+1),IF(F186="Coal",(YEAR(Q186)-YEAR(P186))*12+MONTH(Q186)-MONTH(P186)+1,(Q186-P186+1)))</f>
        <v>1</v>
      </c>
      <c r="C186" s="145" t="n">
        <f aca="false">IF(F186="Coal",B186*W186*12500,B186*W186)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IF(ISNUMBER(FIND("Pow",F187))=TRUE(),((VALUE(MID(R187,FIND("-",R187)+1,2)))-(VALUE(MID(R187,FIND("-",R187)-1,1)))+1)*(Q187-P187+1),IF(F187="Coal",(YEAR(Q187)-YEAR(P187))*12+MONTH(Q187)-MONTH(P187)+1,(Q187-P187+1)))</f>
        <v>1</v>
      </c>
      <c r="C187" s="145" t="n">
        <f aca="false">IF(F187="Coal",B187*W187*12500,B187*W187)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IF(ISNUMBER(FIND("Pow",F188))=TRUE(),((VALUE(MID(R188,FIND("-",R188)+1,2)))-(VALUE(MID(R188,FIND("-",R188)-1,1)))+1)*(Q188-P188+1),IF(F188="Coal",(YEAR(Q188)-YEAR(P188))*12+MONTH(Q188)-MONTH(P188)+1,(Q188-P188+1)))</f>
        <v>1</v>
      </c>
      <c r="C188" s="145" t="n">
        <f aca="false">IF(F188="Coal",B188*W188*12500,B188*W188)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IF(ISNUMBER(FIND("Pow",F189))=TRUE(),((VALUE(MID(R189,FIND("-",R189)+1,2)))-(VALUE(MID(R189,FIND("-",R189)-1,1)))+1)*(Q189-P189+1),IF(F189="Coal",(YEAR(Q189)-YEAR(P189))*12+MONTH(Q189)-MONTH(P189)+1,(Q189-P189+1)))</f>
        <v>1</v>
      </c>
      <c r="C189" s="145" t="n">
        <f aca="false">IF(F189="Coal",B189*W189*12500,B189*W189)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IF(ISNUMBER(FIND("Pow",F190))=TRUE(),((VALUE(MID(R190,FIND("-",R190)+1,2)))-(VALUE(MID(R190,FIND("-",R190)-1,1)))+1)*(Q190-P190+1),IF(F190="Coal",(YEAR(Q190)-YEAR(P190))*12+MONTH(Q190)-MONTH(P190)+1,(Q190-P190+1)))</f>
        <v>1</v>
      </c>
      <c r="C190" s="145" t="n">
        <f aca="false">IF(F190="Coal",B190*W190*12500,B190*W190)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IF(ISNUMBER(FIND("Pow",F191))=TRUE(),((VALUE(MID(R191,FIND("-",R191)+1,2)))-(VALUE(MID(R191,FIND("-",R191)-1,1)))+1)*(Q191-P191+1),IF(F191="Coal",(YEAR(Q191)-YEAR(P191))*12+MONTH(Q191)-MONTH(P191)+1,(Q191-P191+1)))</f>
        <v>1</v>
      </c>
      <c r="C191" s="145" t="n">
        <f aca="false">IF(F191="Coal",B191*W191*12500,B191*W191)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IF(ISNUMBER(FIND("Pow",F192))=TRUE(),((VALUE(MID(R192,FIND("-",R192)+1,2)))-(VALUE(MID(R192,FIND("-",R192)-1,1)))+1)*(Q192-P192+1),IF(F192="Coal",(YEAR(Q192)-YEAR(P192))*12+MONTH(Q192)-MONTH(P192)+1,(Q192-P192+1)))</f>
        <v>1</v>
      </c>
      <c r="C192" s="145" t="n">
        <f aca="false">IF(F192="Coal",B192*W192*12500,B192*W192)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IF(ISNUMBER(FIND("Pow",F193))=TRUE(),((VALUE(MID(R193,FIND("-",R193)+1,2)))-(VALUE(MID(R193,FIND("-",R193)-1,1)))+1)*(Q193-P193+1),IF(F193="Coal",(YEAR(Q193)-YEAR(P193))*12+MONTH(Q193)-MONTH(P193)+1,(Q193-P193+1)))</f>
        <v>1</v>
      </c>
      <c r="C193" s="145" t="n">
        <f aca="false">IF(F193="Coal",B193*W193*12500,B193*W193)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IF(ISNUMBER(FIND("Pow",F194))=TRUE(),((VALUE(MID(R194,FIND("-",R194)+1,2)))-(VALUE(MID(R194,FIND("-",R194)-1,1)))+1)*(Q194-P194+1),IF(F194="Coal",(YEAR(Q194)-YEAR(P194))*12+MONTH(Q194)-MONTH(P194)+1,(Q194-P194+1)))</f>
        <v>1</v>
      </c>
      <c r="C194" s="145" t="n">
        <f aca="false">IF(F194="Coal",B194*W194*12500,B194*W194)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IF(ISNUMBER(FIND("Pow",F195))=TRUE(),((VALUE(MID(R195,FIND("-",R195)+1,2)))-(VALUE(MID(R195,FIND("-",R195)-1,1)))+1)*(Q195-P195+1),IF(F195="Coal",(YEAR(Q195)-YEAR(P195))*12+MONTH(Q195)-MONTH(P195)+1,(Q195-P195+1)))</f>
        <v>1</v>
      </c>
      <c r="C195" s="145" t="n">
        <f aca="false">IF(F195="Coal",B195*W195*12500,B195*W195)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IF(ISNUMBER(FIND("Pow",F196))=TRUE(),((VALUE(MID(R196,FIND("-",R196)+1,2)))-(VALUE(MID(R196,FIND("-",R196)-1,1)))+1)*(Q196-P196+1),IF(F196="Coal",(YEAR(Q196)-YEAR(P196))*12+MONTH(Q196)-MONTH(P196)+1,(Q196-P196+1)))</f>
        <v>1</v>
      </c>
      <c r="C196" s="145" t="n">
        <f aca="false">IF(F196="Coal",B196*W196*12500,B196*W196)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IF(ISNUMBER(FIND("Pow",F197))=TRUE(),((VALUE(MID(R197,FIND("-",R197)+1,2)))-(VALUE(MID(R197,FIND("-",R197)-1,1)))+1)*(Q197-P197+1),IF(F197="Coal",(YEAR(Q197)-YEAR(P197))*12+MONTH(Q197)-MONTH(P197)+1,(Q197-P197+1)))</f>
        <v>1</v>
      </c>
      <c r="C197" s="145" t="n">
        <f aca="false">IF(F197="Coal",B197*W197*12500,B197*W197)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IF(ISNUMBER(FIND("Pow",F198))=TRUE(),((VALUE(MID(R198,FIND("-",R198)+1,2)))-(VALUE(MID(R198,FIND("-",R198)-1,1)))+1)*(Q198-P198+1),IF(F198="Coal",(YEAR(Q198)-YEAR(P198))*12+MONTH(Q198)-MONTH(P198)+1,(Q198-P198+1)))</f>
        <v>1</v>
      </c>
      <c r="C198" s="145" t="n">
        <f aca="false">IF(F198="Coal",B198*W198*12500,B198*W198)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IF(ISNUMBER(FIND("Pow",F199))=TRUE(),((VALUE(MID(R199,FIND("-",R199)+1,2)))-(VALUE(MID(R199,FIND("-",R199)-1,1)))+1)*(Q199-P199+1),IF(F199="Coal",(YEAR(Q199)-YEAR(P199))*12+MONTH(Q199)-MONTH(P199)+1,(Q199-P199+1)))</f>
        <v>1</v>
      </c>
      <c r="C199" s="145" t="n">
        <f aca="false">IF(F199="Coal",B199*W199*12500,B199*W199)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IF(ISNUMBER(FIND("Pow",F200))=TRUE(),((VALUE(MID(R200,FIND("-",R200)+1,2)))-(VALUE(MID(R200,FIND("-",R200)-1,1)))+1)*(Q200-P200+1),IF(F200="Coal",(YEAR(Q200)-YEAR(P200))*12+MONTH(Q200)-MONTH(P200)+1,(Q200-P200+1)))</f>
        <v>1</v>
      </c>
      <c r="C200" s="145" t="n">
        <f aca="false">IF(F200="Coal",B200*W200*12500,B200*W200)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IF(ISNUMBER(FIND("Pow",F201))=TRUE(),((VALUE(MID(R201,FIND("-",R201)+1,2)))-(VALUE(MID(R201,FIND("-",R201)-1,1)))+1)*(Q201-P201+1),IF(F201="Coal",(YEAR(Q201)-YEAR(P201))*12+MONTH(Q201)-MONTH(P201)+1,(Q201-P201+1)))</f>
        <v>1</v>
      </c>
      <c r="C201" s="145" t="n">
        <f aca="false">IF(F201="Coal",B201*W201*12500,B201*W201)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IF(ISNUMBER(FIND("Pow",F202))=TRUE(),((VALUE(MID(R202,FIND("-",R202)+1,2)))-(VALUE(MID(R202,FIND("-",R202)-1,1)))+1)*(Q202-P202+1),IF(F202="Coal",(YEAR(Q202)-YEAR(P202))*12+MONTH(Q202)-MONTH(P202)+1,(Q202-P202+1)))</f>
        <v>1</v>
      </c>
      <c r="C202" s="145" t="n">
        <f aca="false">IF(F202="Coal",B202*W202*12500,B202*W202)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IF(ISNUMBER(FIND("Pow",F203))=TRUE(),((VALUE(MID(R203,FIND("-",R203)+1,2)))-(VALUE(MID(R203,FIND("-",R203)-1,1)))+1)*(Q203-P203+1),IF(F203="Coal",(YEAR(Q203)-YEAR(P203))*12+MONTH(Q203)-MONTH(P203)+1,(Q203-P203+1)))</f>
        <v>1</v>
      </c>
      <c r="C203" s="145" t="n">
        <f aca="false">IF(F203="Coal",B203*W203*12500,B203*W203)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IF(ISNUMBER(FIND("Pow",F204))=TRUE(),((VALUE(MID(R204,FIND("-",R204)+1,2)))-(VALUE(MID(R204,FIND("-",R204)-1,1)))+1)*(Q204-P204+1),IF(F204="Coal",(YEAR(Q204)-YEAR(P204))*12+MONTH(Q204)-MONTH(P204)+1,(Q204-P204+1)))</f>
        <v>1</v>
      </c>
      <c r="C204" s="145" t="n">
        <f aca="false">IF(F204="Coal",B204*W204*12500,B204*W204)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IF(ISNUMBER(FIND("Pow",F205))=TRUE(),((VALUE(MID(R205,FIND("-",R205)+1,2)))-(VALUE(MID(R205,FIND("-",R205)-1,1)))+1)*(Q205-P205+1),IF(F205="Coal",(YEAR(Q205)-YEAR(P205))*12+MONTH(Q205)-MONTH(P205)+1,(Q205-P205+1)))</f>
        <v>1</v>
      </c>
      <c r="C205" s="145" t="n">
        <f aca="false">IF(F205="Coal",B205*W205*12500,B205*W205)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IF(ISNUMBER(FIND("Pow",F206))=TRUE(),((VALUE(MID(R206,FIND("-",R206)+1,2)))-(VALUE(MID(R206,FIND("-",R206)-1,1)))+1)*(Q206-P206+1),IF(F206="Coal",(YEAR(Q206)-YEAR(P206))*12+MONTH(Q206)-MONTH(P206)+1,(Q206-P206+1)))</f>
        <v>1</v>
      </c>
      <c r="C206" s="145" t="n">
        <f aca="false">IF(F206="Coal",B206*W206*12500,B206*W206)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IF(ISNUMBER(FIND("Pow",F207))=TRUE(),((VALUE(MID(R207,FIND("-",R207)+1,2)))-(VALUE(MID(R207,FIND("-",R207)-1,1)))+1)*(Q207-P207+1),IF(F207="Coal",(YEAR(Q207)-YEAR(P207))*12+MONTH(Q207)-MONTH(P207)+1,(Q207-P207+1)))</f>
        <v>1</v>
      </c>
      <c r="C207" s="145" t="n">
        <f aca="false">IF(F207="Coal",B207*W207*12500,B207*W207)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IF(ISNUMBER(FIND("Pow",F208))=TRUE(),((VALUE(MID(R208,FIND("-",R208)+1,2)))-(VALUE(MID(R208,FIND("-",R208)-1,1)))+1)*(Q208-P208+1),IF(F208="Coal",(YEAR(Q208)-YEAR(P208))*12+MONTH(Q208)-MONTH(P208)+1,(Q208-P208+1)))</f>
        <v>1</v>
      </c>
      <c r="C208" s="145" t="n">
        <f aca="false">IF(F208="Coal",B208*W208*12500,B208*W208)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IF(ISNUMBER(FIND("Pow",F209))=TRUE(),((VALUE(MID(R209,FIND("-",R209)+1,2)))-(VALUE(MID(R209,FIND("-",R209)-1,1)))+1)*(Q209-P209+1),IF(F209="Coal",(YEAR(Q209)-YEAR(P209))*12+MONTH(Q209)-MONTH(P209)+1,(Q209-P209+1)))</f>
        <v>1</v>
      </c>
      <c r="C209" s="145" t="n">
        <f aca="false">IF(F209="Coal",B209*W209*12500,B209*W209)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IF(ISNUMBER(FIND("Pow",F210))=TRUE(),((VALUE(MID(R210,FIND("-",R210)+1,2)))-(VALUE(MID(R210,FIND("-",R210)-1,1)))+1)*(Q210-P210+1),IF(F210="Coal",(YEAR(Q210)-YEAR(P210))*12+MONTH(Q210)-MONTH(P210)+1,(Q210-P210+1)))</f>
        <v>1</v>
      </c>
      <c r="C210" s="145" t="n">
        <f aca="false">IF(F210="Coal",B210*W210*12500,B210*W210)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IF(ISNUMBER(FIND("Pow",F211))=TRUE(),((VALUE(MID(R211,FIND("-",R211)+1,2)))-(VALUE(MID(R211,FIND("-",R211)-1,1)))+1)*(Q211-P211+1),IF(F211="Coal",(YEAR(Q211)-YEAR(P211))*12+MONTH(Q211)-MONTH(P211)+1,(Q211-P211+1)))</f>
        <v>1</v>
      </c>
      <c r="C211" s="145" t="n">
        <f aca="false">IF(F211="Coal",B211*W211*12500,B211*W211)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IF(ISNUMBER(FIND("Pow",F212))=TRUE(),((VALUE(MID(R212,FIND("-",R212)+1,2)))-(VALUE(MID(R212,FIND("-",R212)-1,1)))+1)*(Q212-P212+1),IF(F212="Coal",(YEAR(Q212)-YEAR(P212))*12+MONTH(Q212)-MONTH(P212)+1,(Q212-P212+1)))</f>
        <v>1</v>
      </c>
      <c r="C212" s="145" t="n">
        <f aca="false">IF(F212="Coal",B212*W212*12500,B212*W212)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IF(ISNUMBER(FIND("Pow",F213))=TRUE(),((VALUE(MID(R213,FIND("-",R213)+1,2)))-(VALUE(MID(R213,FIND("-",R213)-1,1)))+1)*(Q213-P213+1),IF(F213="Coal",(YEAR(Q213)-YEAR(P213))*12+MONTH(Q213)-MONTH(P213)+1,(Q213-P213+1)))</f>
        <v>1</v>
      </c>
      <c r="C213" s="145" t="n">
        <f aca="false">IF(F213="Coal",B213*W213*12500,B213*W213)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IF(ISNUMBER(FIND("Pow",F214))=TRUE(),((VALUE(MID(R214,FIND("-",R214)+1,2)))-(VALUE(MID(R214,FIND("-",R214)-1,1)))+1)*(Q214-P214+1),IF(F214="Coal",(YEAR(Q214)-YEAR(P214))*12+MONTH(Q214)-MONTH(P214)+1,(Q214-P214+1)))</f>
        <v>1</v>
      </c>
      <c r="C214" s="145" t="n">
        <f aca="false">IF(F214="Coal",B214*W214*12500,B214*W214)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IF(ISNUMBER(FIND("Pow",F215))=TRUE(),((VALUE(MID(R215,FIND("-",R215)+1,2)))-(VALUE(MID(R215,FIND("-",R215)-1,1)))+1)*(Q215-P215+1),IF(F215="Coal",(YEAR(Q215)-YEAR(P215))*12+MONTH(Q215)-MONTH(P215)+1,(Q215-P215+1)))</f>
        <v>1</v>
      </c>
      <c r="C215" s="145" t="n">
        <f aca="false">IF(F215="Coal",B215*W215*12500,B215*W215)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IF(ISNUMBER(FIND("Pow",F216))=TRUE(),((VALUE(MID(R216,FIND("-",R216)+1,2)))-(VALUE(MID(R216,FIND("-",R216)-1,1)))+1)*(Q216-P216+1),IF(F216="Coal",(YEAR(Q216)-YEAR(P216))*12+MONTH(Q216)-MONTH(P216)+1,(Q216-P216+1)))</f>
        <v>1</v>
      </c>
      <c r="C216" s="145" t="n">
        <f aca="false">IF(F216="Coal",B216*W216*12500,B216*W216)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IF(ISNUMBER(FIND("Pow",F217))=TRUE(),((VALUE(MID(R217,FIND("-",R217)+1,2)))-(VALUE(MID(R217,FIND("-",R217)-1,1)))+1)*(Q217-P217+1),IF(F217="Coal",(YEAR(Q217)-YEAR(P217))*12+MONTH(Q217)-MONTH(P217)+1,(Q217-P217+1)))</f>
        <v>1</v>
      </c>
      <c r="C217" s="145" t="n">
        <f aca="false">IF(F217="Coal",B217*W217*12500,B217*W217)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IF(ISNUMBER(FIND("Pow",F218))=TRUE(),((VALUE(MID(R218,FIND("-",R218)+1,2)))-(VALUE(MID(R218,FIND("-",R218)-1,1)))+1)*(Q218-P218+1),IF(F218="Coal",(YEAR(Q218)-YEAR(P218))*12+MONTH(Q218)-MONTH(P218)+1,(Q218-P218+1)))</f>
        <v>1</v>
      </c>
      <c r="C218" s="145" t="n">
        <f aca="false">IF(F218="Coal",B218*W218*12500,B218*W218)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IF(ISNUMBER(FIND("Pow",F219))=TRUE(),((VALUE(MID(R219,FIND("-",R219)+1,2)))-(VALUE(MID(R219,FIND("-",R219)-1,1)))+1)*(Q219-P219+1),IF(F219="Coal",(YEAR(Q219)-YEAR(P219))*12+MONTH(Q219)-MONTH(P219)+1,(Q219-P219+1)))</f>
        <v>1</v>
      </c>
      <c r="C219" s="145" t="n">
        <f aca="false">IF(F219="Coal",B219*W219*12500,B219*W219)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IF(ISNUMBER(FIND("Pow",F220))=TRUE(),((VALUE(MID(R220,FIND("-",R220)+1,2)))-(VALUE(MID(R220,FIND("-",R220)-1,1)))+1)*(Q220-P220+1),IF(F220="Coal",(YEAR(Q220)-YEAR(P220))*12+MONTH(Q220)-MONTH(P220)+1,(Q220-P220+1)))</f>
        <v>1</v>
      </c>
      <c r="C220" s="145" t="n">
        <f aca="false">IF(F220="Coal",B220*W220*12500,B220*W220)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IF(ISNUMBER(FIND("Pow",F221))=TRUE(),((VALUE(MID(R221,FIND("-",R221)+1,2)))-(VALUE(MID(R221,FIND("-",R221)-1,1)))+1)*(Q221-P221+1),IF(F221="Coal",(YEAR(Q221)-YEAR(P221))*12+MONTH(Q221)-MONTH(P221)+1,(Q221-P221+1)))</f>
        <v>1</v>
      </c>
      <c r="C221" s="145" t="n">
        <f aca="false">IF(F221="Coal",B221*W221*12500,B221*W221)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IF(ISNUMBER(FIND("Pow",F222))=TRUE(),((VALUE(MID(R222,FIND("-",R222)+1,2)))-(VALUE(MID(R222,FIND("-",R222)-1,1)))+1)*(Q222-P222+1),IF(F222="Coal",(YEAR(Q222)-YEAR(P222))*12+MONTH(Q222)-MONTH(P222)+1,(Q222-P222+1)))</f>
        <v>1</v>
      </c>
      <c r="C222" s="145" t="n">
        <f aca="false">IF(F222="Coal",B222*W222*12500,B222*W222)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IF(ISNUMBER(FIND("Pow",F223))=TRUE(),((VALUE(MID(R223,FIND("-",R223)+1,2)))-(VALUE(MID(R223,FIND("-",R223)-1,1)))+1)*(Q223-P223+1),IF(F223="Coal",(YEAR(Q223)-YEAR(P223))*12+MONTH(Q223)-MONTH(P223)+1,(Q223-P223+1)))</f>
        <v>1</v>
      </c>
      <c r="C223" s="145" t="n">
        <f aca="false">IF(F223="Coal",B223*W223*12500,B223*W223)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IF(ISNUMBER(FIND("Pow",F224))=TRUE(),((VALUE(MID(R224,FIND("-",R224)+1,2)))-(VALUE(MID(R224,FIND("-",R224)-1,1)))+1)*(Q224-P224+1),IF(F224="Coal",(YEAR(Q224)-YEAR(P224))*12+MONTH(Q224)-MONTH(P224)+1,(Q224-P224+1)))</f>
        <v>1</v>
      </c>
      <c r="C224" s="145" t="n">
        <f aca="false">IF(F224="Coal",B224*W224*12500,B224*W224)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IF(ISNUMBER(FIND("Pow",F225))=TRUE(),((VALUE(MID(R225,FIND("-",R225)+1,2)))-(VALUE(MID(R225,FIND("-",R225)-1,1)))+1)*(Q225-P225+1),IF(F225="Coal",(YEAR(Q225)-YEAR(P225))*12+MONTH(Q225)-MONTH(P225)+1,(Q225-P225+1)))</f>
        <v>1</v>
      </c>
      <c r="C225" s="145" t="n">
        <f aca="false">IF(F225="Coal",B225*W225*12500,B225*W225)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IF(ISNUMBER(FIND("Pow",F226))=TRUE(),((VALUE(MID(R226,FIND("-",R226)+1,2)))-(VALUE(MID(R226,FIND("-",R226)-1,1)))+1)*(Q226-P226+1),IF(F226="Coal",(YEAR(Q226)-YEAR(P226))*12+MONTH(Q226)-MONTH(P226)+1,(Q226-P226+1)))</f>
        <v>1</v>
      </c>
      <c r="C226" s="145" t="n">
        <f aca="false">IF(F226="Coal",B226*W226*12500,B226*W226)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IF(ISNUMBER(FIND("Pow",F227))=TRUE(),((VALUE(MID(R227,FIND("-",R227)+1,2)))-(VALUE(MID(R227,FIND("-",R227)-1,1)))+1)*(Q227-P227+1),IF(F227="Coal",(YEAR(Q227)-YEAR(P227))*12+MONTH(Q227)-MONTH(P227)+1,(Q227-P227+1)))</f>
        <v>1</v>
      </c>
      <c r="C227" s="145" t="n">
        <f aca="false">IF(F227="Coal",B227*W227*12500,B227*W227)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IF(ISNUMBER(FIND("Pow",F228))=TRUE(),((VALUE(MID(R228,FIND("-",R228)+1,2)))-(VALUE(MID(R228,FIND("-",R228)-1,1)))+1)*(Q228-P228+1),IF(F228="Coal",(YEAR(Q228)-YEAR(P228))*12+MONTH(Q228)-MONTH(P228)+1,(Q228-P228+1)))</f>
        <v>1</v>
      </c>
      <c r="C228" s="145" t="n">
        <f aca="false">IF(F228="Coal",B228*W228*12500,B228*W228)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IF(ISNUMBER(FIND("Pow",F229))=TRUE(),((VALUE(MID(R229,FIND("-",R229)+1,2)))-(VALUE(MID(R229,FIND("-",R229)-1,1)))+1)*(Q229-P229+1),IF(F229="Coal",(YEAR(Q229)-YEAR(P229))*12+MONTH(Q229)-MONTH(P229)+1,(Q229-P229+1)))</f>
        <v>1</v>
      </c>
      <c r="C229" s="145" t="n">
        <f aca="false">IF(F229="Coal",B229*W229*12500,B229*W229)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IF(ISNUMBER(FIND("Pow",F230))=TRUE(),((VALUE(MID(R230,FIND("-",R230)+1,2)))-(VALUE(MID(R230,FIND("-",R230)-1,1)))+1)*(Q230-P230+1),IF(F230="Coal",(YEAR(Q230)-YEAR(P230))*12+MONTH(Q230)-MONTH(P230)+1,(Q230-P230+1)))</f>
        <v>1</v>
      </c>
      <c r="C230" s="145" t="n">
        <f aca="false">IF(F230="Coal",B230*W230*12500,B230*W230)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IF(ISNUMBER(FIND("Pow",F231))=TRUE(),((VALUE(MID(R231,FIND("-",R231)+1,2)))-(VALUE(MID(R231,FIND("-",R231)-1,1)))+1)*(Q231-P231+1),IF(F231="Coal",(YEAR(Q231)-YEAR(P231))*12+MONTH(Q231)-MONTH(P231)+1,(Q231-P231+1)))</f>
        <v>1</v>
      </c>
      <c r="C231" s="145" t="n">
        <f aca="false">IF(F231="Coal",B231*W231*12500,B231*W231)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IF(ISNUMBER(FIND("Pow",F232))=TRUE(),((VALUE(MID(R232,FIND("-",R232)+1,2)))-(VALUE(MID(R232,FIND("-",R232)-1,1)))+1)*(Q232-P232+1),IF(F232="Coal",(YEAR(Q232)-YEAR(P232))*12+MONTH(Q232)-MONTH(P232)+1,(Q232-P232+1)))</f>
        <v>1</v>
      </c>
      <c r="C232" s="145" t="n">
        <f aca="false">IF(F232="Coal",B232*W232*12500,B232*W232)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IF(ISNUMBER(FIND("Pow",F233))=TRUE(),((VALUE(MID(R233,FIND("-",R233)+1,2)))-(VALUE(MID(R233,FIND("-",R233)-1,1)))+1)*(Q233-P233+1),IF(F233="Coal",(YEAR(Q233)-YEAR(P233))*12+MONTH(Q233)-MONTH(P233)+1,(Q233-P233+1)))</f>
        <v>1</v>
      </c>
      <c r="C233" s="145" t="n">
        <f aca="false">IF(F233="Coal",B233*W233*12500,B233*W233)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IF(ISNUMBER(FIND("Pow",F234))=TRUE(),((VALUE(MID(R234,FIND("-",R234)+1,2)))-(VALUE(MID(R234,FIND("-",R234)-1,1)))+1)*(Q234-P234+1),IF(F234="Coal",(YEAR(Q234)-YEAR(P234))*12+MONTH(Q234)-MONTH(P234)+1,(Q234-P234+1)))</f>
        <v>1</v>
      </c>
      <c r="C234" s="145" t="n">
        <f aca="false">IF(F234="Coal",B234*W234*12500,B234*W234)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IF(ISNUMBER(FIND("Pow",F235))=TRUE(),((VALUE(MID(R235,FIND("-",R235)+1,2)))-(VALUE(MID(R235,FIND("-",R235)-1,1)))+1)*(Q235-P235+1),IF(F235="Coal",(YEAR(Q235)-YEAR(P235))*12+MONTH(Q235)-MONTH(P235)+1,(Q235-P235+1)))</f>
        <v>1</v>
      </c>
      <c r="C235" s="145" t="n">
        <f aca="false">IF(F235="Coal",B235*W235*12500,B235*W235)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IF(ISNUMBER(FIND("Pow",F236))=TRUE(),((VALUE(MID(R236,FIND("-",R236)+1,2)))-(VALUE(MID(R236,FIND("-",R236)-1,1)))+1)*(Q236-P236+1),IF(F236="Coal",(YEAR(Q236)-YEAR(P236))*12+MONTH(Q236)-MONTH(P236)+1,(Q236-P236+1)))</f>
        <v>1</v>
      </c>
      <c r="C236" s="145" t="n">
        <f aca="false">IF(F236="Coal",B236*W236*12500,B236*W236)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IF(ISNUMBER(FIND("Pow",F237))=TRUE(),((VALUE(MID(R237,FIND("-",R237)+1,2)))-(VALUE(MID(R237,FIND("-",R237)-1,1)))+1)*(Q237-P237+1),IF(F237="Coal",(YEAR(Q237)-YEAR(P237))*12+MONTH(Q237)-MONTH(P237)+1,(Q237-P237+1)))</f>
        <v>1</v>
      </c>
      <c r="C237" s="145" t="n">
        <f aca="false">IF(F237="Coal",B237*W237*12500,B237*W237)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IF(ISNUMBER(FIND("Pow",F238))=TRUE(),((VALUE(MID(R238,FIND("-",R238)+1,2)))-(VALUE(MID(R238,FIND("-",R238)-1,1)))+1)*(Q238-P238+1),IF(F238="Coal",(YEAR(Q238)-YEAR(P238))*12+MONTH(Q238)-MONTH(P238)+1,(Q238-P238+1)))</f>
        <v>1</v>
      </c>
      <c r="C238" s="145" t="n">
        <f aca="false">IF(F238="Coal",B238*W238*12500,B238*W238)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IF(ISNUMBER(FIND("Pow",F239))=TRUE(),((VALUE(MID(R239,FIND("-",R239)+1,2)))-(VALUE(MID(R239,FIND("-",R239)-1,1)))+1)*(Q239-P239+1),IF(F239="Coal",(YEAR(Q239)-YEAR(P239))*12+MONTH(Q239)-MONTH(P239)+1,(Q239-P239+1)))</f>
        <v>1</v>
      </c>
      <c r="C239" s="145" t="n">
        <f aca="false">IF(F239="Coal",B239*W239*12500,B239*W239)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IF(ISNUMBER(FIND("Pow",F240))=TRUE(),((VALUE(MID(R240,FIND("-",R240)+1,2)))-(VALUE(MID(R240,FIND("-",R240)-1,1)))+1)*(Q240-P240+1),IF(F240="Coal",(YEAR(Q240)-YEAR(P240))*12+MONTH(Q240)-MONTH(P240)+1,(Q240-P240+1)))</f>
        <v>1</v>
      </c>
      <c r="C240" s="145" t="n">
        <f aca="false">IF(F240="Coal",B240*W240*12500,B240*W240)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IF(ISNUMBER(FIND("Pow",F241))=TRUE(),((VALUE(MID(R241,FIND("-",R241)+1,2)))-(VALUE(MID(R241,FIND("-",R241)-1,1)))+1)*(Q241-P241+1),IF(F241="Coal",(YEAR(Q241)-YEAR(P241))*12+MONTH(Q241)-MONTH(P241)+1,(Q241-P241+1)))</f>
        <v>1</v>
      </c>
      <c r="C241" s="145" t="n">
        <f aca="false">IF(F241="Coal",B241*W241*12500,B241*W241)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IF(ISNUMBER(FIND("Pow",F242))=TRUE(),((VALUE(MID(R242,FIND("-",R242)+1,2)))-(VALUE(MID(R242,FIND("-",R242)-1,1)))+1)*(Q242-P242+1),IF(F242="Coal",(YEAR(Q242)-YEAR(P242))*12+MONTH(Q242)-MONTH(P242)+1,(Q242-P242+1)))</f>
        <v>1</v>
      </c>
      <c r="C242" s="145" t="n">
        <f aca="false">IF(F242="Coal",B242*W242*12500,B242*W242)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IF(ISNUMBER(FIND("Pow",F243))=TRUE(),((VALUE(MID(R243,FIND("-",R243)+1,2)))-(VALUE(MID(R243,FIND("-",R243)-1,1)))+1)*(Q243-P243+1),IF(F243="Coal",(YEAR(Q243)-YEAR(P243))*12+MONTH(Q243)-MONTH(P243)+1,(Q243-P243+1)))</f>
        <v>1</v>
      </c>
      <c r="C243" s="145" t="n">
        <f aca="false">IF(F243="Coal",B243*W243*12500,B243*W243)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IF(ISNUMBER(FIND("Pow",F244))=TRUE(),((VALUE(MID(R244,FIND("-",R244)+1,2)))-(VALUE(MID(R244,FIND("-",R244)-1,1)))+1)*(Q244-P244+1),IF(F244="Coal",(YEAR(Q244)-YEAR(P244))*12+MONTH(Q244)-MONTH(P244)+1,(Q244-P244+1)))</f>
        <v>1</v>
      </c>
      <c r="C244" s="145" t="n">
        <f aca="false">IF(F244="Coal",B244*W244*12500,B244*W244)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IF(ISNUMBER(FIND("Pow",F245))=TRUE(),((VALUE(MID(R245,FIND("-",R245)+1,2)))-(VALUE(MID(R245,FIND("-",R245)-1,1)))+1)*(Q245-P245+1),IF(F245="Coal",(YEAR(Q245)-YEAR(P245))*12+MONTH(Q245)-MONTH(P245)+1,(Q245-P245+1)))</f>
        <v>1</v>
      </c>
      <c r="C245" s="145" t="n">
        <f aca="false">IF(F245="Coal",B245*W245*12500,B245*W245)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IF(ISNUMBER(FIND("Pow",F246))=TRUE(),((VALUE(MID(R246,FIND("-",R246)+1,2)))-(VALUE(MID(R246,FIND("-",R246)-1,1)))+1)*(Q246-P246+1),IF(F246="Coal",(YEAR(Q246)-YEAR(P246))*12+MONTH(Q246)-MONTH(P246)+1,(Q246-P246+1)))</f>
        <v>1</v>
      </c>
      <c r="C246" s="145" t="n">
        <f aca="false">IF(F246="Coal",B246*W246*12500,B246*W246)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IF(ISNUMBER(FIND("Pow",F247))=TRUE(),((VALUE(MID(R247,FIND("-",R247)+1,2)))-(VALUE(MID(R247,FIND("-",R247)-1,1)))+1)*(Q247-P247+1),IF(F247="Coal",(YEAR(Q247)-YEAR(P247))*12+MONTH(Q247)-MONTH(P247)+1,(Q247-P247+1)))</f>
        <v>1</v>
      </c>
      <c r="C247" s="145" t="n">
        <f aca="false">IF(F247="Coal",B247*W247*12500,B247*W247)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IF(ISNUMBER(FIND("Pow",F248))=TRUE(),((VALUE(MID(R248,FIND("-",R248)+1,2)))-(VALUE(MID(R248,FIND("-",R248)-1,1)))+1)*(Q248-P248+1),IF(F248="Coal",(YEAR(Q248)-YEAR(P248))*12+MONTH(Q248)-MONTH(P248)+1,(Q248-P248+1)))</f>
        <v>1</v>
      </c>
      <c r="C248" s="145" t="n">
        <f aca="false">IF(F248="Coal",B248*W248*12500,B248*W248)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IF(ISNUMBER(FIND("Pow",F249))=TRUE(),((VALUE(MID(R249,FIND("-",R249)+1,2)))-(VALUE(MID(R249,FIND("-",R249)-1,1)))+1)*(Q249-P249+1),IF(F249="Coal",(YEAR(Q249)-YEAR(P249))*12+MONTH(Q249)-MONTH(P249)+1,(Q249-P249+1)))</f>
        <v>1</v>
      </c>
      <c r="C249" s="145" t="n">
        <f aca="false">IF(F249="Coal",B249*W249*12500,B249*W249)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IF(ISNUMBER(FIND("Pow",F250))=TRUE(),((VALUE(MID(R250,FIND("-",R250)+1,2)))-(VALUE(MID(R250,FIND("-",R250)-1,1)))+1)*(Q250-P250+1),IF(F250="Coal",(YEAR(Q250)-YEAR(P250))*12+MONTH(Q250)-MONTH(P250)+1,(Q250-P250+1)))</f>
        <v>1</v>
      </c>
      <c r="C250" s="145" t="n">
        <f aca="false">IF(F250="Coal",B250*W250*12500,B250*W250)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IF(ISNUMBER(FIND("Pow",F251))=TRUE(),((VALUE(MID(R251,FIND("-",R251)+1,2)))-(VALUE(MID(R251,FIND("-",R251)-1,1)))+1)*(Q251-P251+1),IF(F251="Coal",(YEAR(Q251)-YEAR(P251))*12+MONTH(Q251)-MONTH(P251)+1,(Q251-P251+1)))</f>
        <v>1</v>
      </c>
      <c r="C251" s="145" t="n">
        <f aca="false">IF(F251="Coal",B251*W251*12500,B251*W251)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IF(ISNUMBER(FIND("Pow",F252))=TRUE(),((VALUE(MID(R252,FIND("-",R252)+1,2)))-(VALUE(MID(R252,FIND("-",R252)-1,1)))+1)*(Q252-P252+1),IF(F252="Coal",(YEAR(Q252)-YEAR(P252))*12+MONTH(Q252)-MONTH(P252)+1,(Q252-P252+1)))</f>
        <v>1</v>
      </c>
      <c r="C252" s="145" t="n">
        <f aca="false">IF(F252="Coal",B252*W252*12500,B252*W252)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IF(ISNUMBER(FIND("Pow",F253))=TRUE(),((VALUE(MID(R253,FIND("-",R253)+1,2)))-(VALUE(MID(R253,FIND("-",R253)-1,1)))+1)*(Q253-P253+1),IF(F253="Coal",(YEAR(Q253)-YEAR(P253))*12+MONTH(Q253)-MONTH(P253)+1,(Q253-P253+1)))</f>
        <v>1</v>
      </c>
      <c r="C253" s="145" t="n">
        <f aca="false">IF(F253="Coal",B253*W253*12500,B253*W253)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IF(ISNUMBER(FIND("Pow",F254))=TRUE(),((VALUE(MID(R254,FIND("-",R254)+1,2)))-(VALUE(MID(R254,FIND("-",R254)-1,1)))+1)*(Q254-P254+1),IF(F254="Coal",(YEAR(Q254)-YEAR(P254))*12+MONTH(Q254)-MONTH(P254)+1,(Q254-P254+1)))</f>
        <v>1</v>
      </c>
      <c r="C254" s="145" t="n">
        <f aca="false">IF(F254="Coal",B254*W254*12500,B254*W254)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IF(ISNUMBER(FIND("Pow",F255))=TRUE(),((VALUE(MID(R255,FIND("-",R255)+1,2)))-(VALUE(MID(R255,FIND("-",R255)-1,1)))+1)*(Q255-P255+1),IF(F255="Coal",(YEAR(Q255)-YEAR(P255))*12+MONTH(Q255)-MONTH(P255)+1,(Q255-P255+1)))</f>
        <v>1</v>
      </c>
      <c r="C255" s="145" t="n">
        <f aca="false">IF(F255="Coal",B255*W255*12500,B255*W255)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IF(ISNUMBER(FIND("Pow",F256))=TRUE(),((VALUE(MID(R256,FIND("-",R256)+1,2)))-(VALUE(MID(R256,FIND("-",R256)-1,1)))+1)*(Q256-P256+1),IF(F256="Coal",(YEAR(Q256)-YEAR(P256))*12+MONTH(Q256)-MONTH(P256)+1,(Q256-P256+1)))</f>
        <v>1</v>
      </c>
      <c r="C256" s="145" t="n">
        <f aca="false">IF(F256="Coal",B256*W256*12500,B256*W256)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IF(ISNUMBER(FIND("Pow",F257))=TRUE(),((VALUE(MID(R257,FIND("-",R257)+1,2)))-(VALUE(MID(R257,FIND("-",R257)-1,1)))+1)*(Q257-P257+1),IF(F257="Coal",(YEAR(Q257)-YEAR(P257))*12+MONTH(Q257)-MONTH(P257)+1,(Q257-P257+1)))</f>
        <v>1</v>
      </c>
      <c r="C257" s="145" t="n">
        <f aca="false">IF(F257="Coal",B257*W257*12500,B257*W257)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IF(ISNUMBER(FIND("Pow",F258))=TRUE(),((VALUE(MID(R258,FIND("-",R258)+1,2)))-(VALUE(MID(R258,FIND("-",R258)-1,1)))+1)*(Q258-P258+1),IF(F258="Coal",(YEAR(Q258)-YEAR(P258))*12+MONTH(Q258)-MONTH(P258)+1,(Q258-P258+1)))</f>
        <v>1</v>
      </c>
      <c r="C258" s="145" t="n">
        <f aca="false">IF(F258="Coal",B258*W258*12500,B258*W258)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IF(ISNUMBER(FIND("Pow",F259))=TRUE(),((VALUE(MID(R259,FIND("-",R259)+1,2)))-(VALUE(MID(R259,FIND("-",R259)-1,1)))+1)*(Q259-P259+1),IF(F259="Coal",(YEAR(Q259)-YEAR(P259))*12+MONTH(Q259)-MONTH(P259)+1,(Q259-P259+1)))</f>
        <v>1</v>
      </c>
      <c r="C259" s="145" t="n">
        <f aca="false">IF(F259="Coal",B259*W259*12500,B259*W259)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IF(ISNUMBER(FIND("Pow",F260))=TRUE(),((VALUE(MID(R260,FIND("-",R260)+1,2)))-(VALUE(MID(R260,FIND("-",R260)-1,1)))+1)*(Q260-P260+1),IF(F260="Coal",(YEAR(Q260)-YEAR(P260))*12+MONTH(Q260)-MONTH(P260)+1,(Q260-P260+1)))</f>
        <v>1</v>
      </c>
      <c r="C260" s="145" t="n">
        <f aca="false">IF(F260="Coal",B260*W260*12500,B260*W260)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IF(ISNUMBER(FIND("Pow",F261))=TRUE(),((VALUE(MID(R261,FIND("-",R261)+1,2)))-(VALUE(MID(R261,FIND("-",R261)-1,1)))+1)*(Q261-P261+1),IF(F261="Coal",(YEAR(Q261)-YEAR(P261))*12+MONTH(Q261)-MONTH(P261)+1,(Q261-P261+1)))</f>
        <v>1</v>
      </c>
      <c r="C261" s="145" t="n">
        <f aca="false">IF(F261="Coal",B261*W261*12500,B261*W261)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IF(ISNUMBER(FIND("Pow",F262))=TRUE(),((VALUE(MID(R262,FIND("-",R262)+1,2)))-(VALUE(MID(R262,FIND("-",R262)-1,1)))+1)*(Q262-P262+1),IF(F262="Coal",(YEAR(Q262)-YEAR(P262))*12+MONTH(Q262)-MONTH(P262)+1,(Q262-P262+1)))</f>
        <v>1</v>
      </c>
      <c r="C262" s="145" t="n">
        <f aca="false">IF(F262="Coal",B262*W262*12500,B262*W262)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IF(ISNUMBER(FIND("Pow",F263))=TRUE(),((VALUE(MID(R263,FIND("-",R263)+1,2)))-(VALUE(MID(R263,FIND("-",R263)-1,1)))+1)*(Q263-P263+1),IF(F263="Coal",(YEAR(Q263)-YEAR(P263))*12+MONTH(Q263)-MONTH(P263)+1,(Q263-P263+1)))</f>
        <v>1</v>
      </c>
      <c r="C263" s="145" t="n">
        <f aca="false">IF(F263="Coal",B263*W263*12500,B263*W263)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IF(ISNUMBER(FIND("Pow",F264))=TRUE(),((VALUE(MID(R264,FIND("-",R264)+1,2)))-(VALUE(MID(R264,FIND("-",R264)-1,1)))+1)*(Q264-P264+1),IF(F264="Coal",(YEAR(Q264)-YEAR(P264))*12+MONTH(Q264)-MONTH(P264)+1,(Q264-P264+1)))</f>
        <v>1</v>
      </c>
      <c r="C264" s="145" t="n">
        <f aca="false">IF(F264="Coal",B264*W264*12500,B264*W264)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IF(ISNUMBER(FIND("Pow",F265))=TRUE(),((VALUE(MID(R265,FIND("-",R265)+1,2)))-(VALUE(MID(R265,FIND("-",R265)-1,1)))+1)*(Q265-P265+1),IF(F265="Coal",(YEAR(Q265)-YEAR(P265))*12+MONTH(Q265)-MONTH(P265)+1,(Q265-P265+1)))</f>
        <v>1</v>
      </c>
      <c r="C265" s="145" t="n">
        <f aca="false">IF(F265="Coal",B265*W265*12500,B265*W265)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IF(ISNUMBER(FIND("Pow",F266))=TRUE(),((VALUE(MID(R266,FIND("-",R266)+1,2)))-(VALUE(MID(R266,FIND("-",R266)-1,1)))+1)*(Q266-P266+1),IF(F266="Coal",(YEAR(Q266)-YEAR(P266))*12+MONTH(Q266)-MONTH(P266)+1,(Q266-P266+1)))</f>
        <v>1</v>
      </c>
      <c r="C266" s="145" t="n">
        <f aca="false">IF(F266="Coal",B266*W266*12500,B266*W266)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IF(ISNUMBER(FIND("Pow",F267))=TRUE(),((VALUE(MID(R267,FIND("-",R267)+1,2)))-(VALUE(MID(R267,FIND("-",R267)-1,1)))+1)*(Q267-P267+1),IF(F267="Coal",(YEAR(Q267)-YEAR(P267))*12+MONTH(Q267)-MONTH(P267)+1,(Q267-P267+1)))</f>
        <v>1</v>
      </c>
      <c r="C267" s="145" t="n">
        <f aca="false">IF(F267="Coal",B267*W267*12500,B267*W267)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IF(ISNUMBER(FIND("Pow",F268))=TRUE(),((VALUE(MID(R268,FIND("-",R268)+1,2)))-(VALUE(MID(R268,FIND("-",R268)-1,1)))+1)*(Q268-P268+1),IF(F268="Coal",(YEAR(Q268)-YEAR(P268))*12+MONTH(Q268)-MONTH(P268)+1,(Q268-P268+1)))</f>
        <v>1</v>
      </c>
      <c r="C268" s="145" t="n">
        <f aca="false">IF(F268="Coal",B268*W268*12500,B268*W268)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IF(ISNUMBER(FIND("Pow",F269))=TRUE(),((VALUE(MID(R269,FIND("-",R269)+1,2)))-(VALUE(MID(R269,FIND("-",R269)-1,1)))+1)*(Q269-P269+1),IF(F269="Coal",(YEAR(Q269)-YEAR(P269))*12+MONTH(Q269)-MONTH(P269)+1,(Q269-P269+1)))</f>
        <v>1</v>
      </c>
      <c r="C269" s="145" t="n">
        <f aca="false">IF(F269="Coal",B269*W269*12500,B269*W269)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IF(ISNUMBER(FIND("Pow",F270))=TRUE(),((VALUE(MID(R270,FIND("-",R270)+1,2)))-(VALUE(MID(R270,FIND("-",R270)-1,1)))+1)*(Q270-P270+1),IF(F270="Coal",(YEAR(Q270)-YEAR(P270))*12+MONTH(Q270)-MONTH(P270)+1,(Q270-P270+1)))</f>
        <v>1</v>
      </c>
      <c r="C270" s="145" t="n">
        <f aca="false">IF(F270="Coal",B270*W270*12500,B270*W270)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IF(ISNUMBER(FIND("Pow",F271))=TRUE(),((VALUE(MID(R271,FIND("-",R271)+1,2)))-(VALUE(MID(R271,FIND("-",R271)-1,1)))+1)*(Q271-P271+1),IF(F271="Coal",(YEAR(Q271)-YEAR(P271))*12+MONTH(Q271)-MONTH(P271)+1,(Q271-P271+1)))</f>
        <v>1</v>
      </c>
      <c r="C271" s="145" t="n">
        <f aca="false">IF(F271="Coal",B271*W271*12500,B271*W271)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IF(ISNUMBER(FIND("Pow",F272))=TRUE(),((VALUE(MID(R272,FIND("-",R272)+1,2)))-(VALUE(MID(R272,FIND("-",R272)-1,1)))+1)*(Q272-P272+1),IF(F272="Coal",(YEAR(Q272)-YEAR(P272))*12+MONTH(Q272)-MONTH(P272)+1,(Q272-P272+1)))</f>
        <v>1</v>
      </c>
      <c r="C272" s="145" t="n">
        <f aca="false">IF(F272="Coal",B272*W272*12500,B272*W272)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IF(ISNUMBER(FIND("Pow",F273))=TRUE(),((VALUE(MID(R273,FIND("-",R273)+1,2)))-(VALUE(MID(R273,FIND("-",R273)-1,1)))+1)*(Q273-P273+1),IF(F273="Coal",(YEAR(Q273)-YEAR(P273))*12+MONTH(Q273)-MONTH(P273)+1,(Q273-P273+1)))</f>
        <v>1</v>
      </c>
      <c r="C273" s="145" t="n">
        <f aca="false">IF(F273="Coal",B273*W273*12500,B273*W273)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IF(ISNUMBER(FIND("Pow",F274))=TRUE(),((VALUE(MID(R274,FIND("-",R274)+1,2)))-(VALUE(MID(R274,FIND("-",R274)-1,1)))+1)*(Q274-P274+1),IF(F274="Coal",(YEAR(Q274)-YEAR(P274))*12+MONTH(Q274)-MONTH(P274)+1,(Q274-P274+1)))</f>
        <v>1</v>
      </c>
      <c r="C274" s="145" t="n">
        <f aca="false">IF(F274="Coal",B274*W274*12500,B274*W274)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IF(ISNUMBER(FIND("Pow",F275))=TRUE(),((VALUE(MID(R275,FIND("-",R275)+1,2)))-(VALUE(MID(R275,FIND("-",R275)-1,1)))+1)*(Q275-P275+1),IF(F275="Coal",(YEAR(Q275)-YEAR(P275))*12+MONTH(Q275)-MONTH(P275)+1,(Q275-P275+1)))</f>
        <v>1</v>
      </c>
      <c r="C275" s="145" t="n">
        <f aca="false">IF(F275="Coal",B275*W275*12500,B275*W275)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IF(ISNUMBER(FIND("Pow",F276))=TRUE(),((VALUE(MID(R276,FIND("-",R276)+1,2)))-(VALUE(MID(R276,FIND("-",R276)-1,1)))+1)*(Q276-P276+1),IF(F276="Coal",(YEAR(Q276)-YEAR(P276))*12+MONTH(Q276)-MONTH(P276)+1,(Q276-P276+1)))</f>
        <v>1</v>
      </c>
      <c r="C276" s="145" t="n">
        <f aca="false">IF(F276="Coal",B276*W276*12500,B276*W276)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IF(ISNUMBER(FIND("Pow",F277))=TRUE(),((VALUE(MID(R277,FIND("-",R277)+1,2)))-(VALUE(MID(R277,FIND("-",R277)-1,1)))+1)*(Q277-P277+1),IF(F277="Coal",(YEAR(Q277)-YEAR(P277))*12+MONTH(Q277)-MONTH(P277)+1,(Q277-P277+1)))</f>
        <v>1</v>
      </c>
      <c r="C277" s="145" t="n">
        <f aca="false">IF(F277="Coal",B277*W277*12500,B277*W277)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IF(ISNUMBER(FIND("Pow",F278))=TRUE(),((VALUE(MID(R278,FIND("-",R278)+1,2)))-(VALUE(MID(R278,FIND("-",R278)-1,1)))+1)*(Q278-P278+1),IF(F278="Coal",(YEAR(Q278)-YEAR(P278))*12+MONTH(Q278)-MONTH(P278)+1,(Q278-P278+1)))</f>
        <v>1</v>
      </c>
      <c r="C278" s="145" t="n">
        <f aca="false">IF(F278="Coal",B278*W278*12500,B278*W278)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IF(ISNUMBER(FIND("Pow",F279))=TRUE(),((VALUE(MID(R279,FIND("-",R279)+1,2)))-(VALUE(MID(R279,FIND("-",R279)-1,1)))+1)*(Q279-P279+1),IF(F279="Coal",(YEAR(Q279)-YEAR(P279))*12+MONTH(Q279)-MONTH(P279)+1,(Q279-P279+1)))</f>
        <v>1</v>
      </c>
      <c r="C279" s="145" t="n">
        <f aca="false">IF(F279="Coal",B279*W279*12500,B279*W279)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IF(ISNUMBER(FIND("Pow",F280))=TRUE(),((VALUE(MID(R280,FIND("-",R280)+1,2)))-(VALUE(MID(R280,FIND("-",R280)-1,1)))+1)*(Q280-P280+1),IF(F280="Coal",(YEAR(Q280)-YEAR(P280))*12+MONTH(Q280)-MONTH(P280)+1,(Q280-P280+1)))</f>
        <v>1</v>
      </c>
      <c r="C280" s="145" t="n">
        <f aca="false">IF(F280="Coal",B280*W280*12500,B280*W280)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IF(ISNUMBER(FIND("Pow",F281))=TRUE(),((VALUE(MID(R281,FIND("-",R281)+1,2)))-(VALUE(MID(R281,FIND("-",R281)-1,1)))+1)*(Q281-P281+1),IF(F281="Coal",(YEAR(Q281)-YEAR(P281))*12+MONTH(Q281)-MONTH(P281)+1,(Q281-P281+1)))</f>
        <v>1</v>
      </c>
      <c r="C281" s="145" t="n">
        <f aca="false">IF(F281="Coal",B281*W281*12500,B281*W281)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IF(ISNUMBER(FIND("Pow",F282))=TRUE(),((VALUE(MID(R282,FIND("-",R282)+1,2)))-(VALUE(MID(R282,FIND("-",R282)-1,1)))+1)*(Q282-P282+1),IF(F282="Coal",(YEAR(Q282)-YEAR(P282))*12+MONTH(Q282)-MONTH(P282)+1,(Q282-P282+1)))</f>
        <v>1</v>
      </c>
      <c r="C282" s="145" t="n">
        <f aca="false">IF(F282="Coal",B282*W282*12500,B282*W282)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IF(ISNUMBER(FIND("Pow",F283))=TRUE(),((VALUE(MID(R283,FIND("-",R283)+1,2)))-(VALUE(MID(R283,FIND("-",R283)-1,1)))+1)*(Q283-P283+1),IF(F283="Coal",(YEAR(Q283)-YEAR(P283))*12+MONTH(Q283)-MONTH(P283)+1,(Q283-P283+1)))</f>
        <v>1</v>
      </c>
      <c r="C283" s="145" t="n">
        <f aca="false">IF(F283="Coal",B283*W283*12500,B283*W283)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IF(ISNUMBER(FIND("Pow",F284))=TRUE(),((VALUE(MID(R284,FIND("-",R284)+1,2)))-(VALUE(MID(R284,FIND("-",R284)-1,1)))+1)*(Q284-P284+1),IF(F284="Coal",(YEAR(Q284)-YEAR(P284))*12+MONTH(Q284)-MONTH(P284)+1,(Q284-P284+1)))</f>
        <v>1</v>
      </c>
      <c r="C284" s="145" t="n">
        <f aca="false">IF(F284="Coal",B284*W284*12500,B284*W284)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IF(ISNUMBER(FIND("Pow",F285))=TRUE(),((VALUE(MID(R285,FIND("-",R285)+1,2)))-(VALUE(MID(R285,FIND("-",R285)-1,1)))+1)*(Q285-P285+1),IF(F285="Coal",(YEAR(Q285)-YEAR(P285))*12+MONTH(Q285)-MONTH(P285)+1,(Q285-P285+1)))</f>
        <v>1</v>
      </c>
      <c r="C285" s="145" t="n">
        <f aca="false">IF(F285="Coal",B285*W285*12500,B285*W285)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IF(ISNUMBER(FIND("Pow",F286))=TRUE(),((VALUE(MID(R286,FIND("-",R286)+1,2)))-(VALUE(MID(R286,FIND("-",R286)-1,1)))+1)*(Q286-P286+1),IF(F286="Coal",(YEAR(Q286)-YEAR(P286))*12+MONTH(Q286)-MONTH(P286)+1,(Q286-P286+1)))</f>
        <v>1</v>
      </c>
      <c r="C286" s="145" t="n">
        <f aca="false">IF(F286="Coal",B286*W286*12500,B286*W286)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IF(ISNUMBER(FIND("Pow",F287))=TRUE(),((VALUE(MID(R287,FIND("-",R287)+1,2)))-(VALUE(MID(R287,FIND("-",R287)-1,1)))+1)*(Q287-P287+1),IF(F287="Coal",(YEAR(Q287)-YEAR(P287))*12+MONTH(Q287)-MONTH(P287)+1,(Q287-P287+1)))</f>
        <v>1</v>
      </c>
      <c r="C287" s="145" t="n">
        <f aca="false">IF(F287="Coal",B287*W287*12500,B287*W287)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IF(ISNUMBER(FIND("Pow",F288))=TRUE(),((VALUE(MID(R288,FIND("-",R288)+1,2)))-(VALUE(MID(R288,FIND("-",R288)-1,1)))+1)*(Q288-P288+1),IF(F288="Coal",(YEAR(Q288)-YEAR(P288))*12+MONTH(Q288)-MONTH(P288)+1,(Q288-P288+1)))</f>
        <v>1</v>
      </c>
      <c r="C288" s="145" t="n">
        <f aca="false">IF(F288="Coal",B288*W288*12500,B288*W288)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IF(ISNUMBER(FIND("Pow",F289))=TRUE(),((VALUE(MID(R289,FIND("-",R289)+1,2)))-(VALUE(MID(R289,FIND("-",R289)-1,1)))+1)*(Q289-P289+1),IF(F289="Coal",(YEAR(Q289)-YEAR(P289))*12+MONTH(Q289)-MONTH(P289)+1,(Q289-P289+1)))</f>
        <v>1</v>
      </c>
      <c r="C289" s="145" t="n">
        <f aca="false">IF(F289="Coal",B289*W289*12500,B289*W289)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IF(ISNUMBER(FIND("Pow",F290))=TRUE(),((VALUE(MID(R290,FIND("-",R290)+1,2)))-(VALUE(MID(R290,FIND("-",R290)-1,1)))+1)*(Q290-P290+1),IF(F290="Coal",(YEAR(Q290)-YEAR(P290))*12+MONTH(Q290)-MONTH(P290)+1,(Q290-P290+1)))</f>
        <v>1</v>
      </c>
      <c r="C290" s="145" t="n">
        <f aca="false">IF(F290="Coal",B290*W290*12500,B290*W290)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IF(ISNUMBER(FIND("Pow",F291))=TRUE(),((VALUE(MID(R291,FIND("-",R291)+1,2)))-(VALUE(MID(R291,FIND("-",R291)-1,1)))+1)*(Q291-P291+1),IF(F291="Coal",(YEAR(Q291)-YEAR(P291))*12+MONTH(Q291)-MONTH(P291)+1,(Q291-P291+1)))</f>
        <v>1</v>
      </c>
      <c r="C291" s="145" t="n">
        <f aca="false">IF(F291="Coal",B291*W291*12500,B291*W291)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IF(ISNUMBER(FIND("Pow",F292))=TRUE(),((VALUE(MID(R292,FIND("-",R292)+1,2)))-(VALUE(MID(R292,FIND("-",R292)-1,1)))+1)*(Q292-P292+1),IF(F292="Coal",(YEAR(Q292)-YEAR(P292))*12+MONTH(Q292)-MONTH(P292)+1,(Q292-P292+1)))</f>
        <v>1</v>
      </c>
      <c r="C292" s="145" t="n">
        <f aca="false">IF(F292="Coal",B292*W292*12500,B292*W292)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IF(ISNUMBER(FIND("Pow",F293))=TRUE(),((VALUE(MID(R293,FIND("-",R293)+1,2)))-(VALUE(MID(R293,FIND("-",R293)-1,1)))+1)*(Q293-P293+1),IF(F293="Coal",(YEAR(Q293)-YEAR(P293))*12+MONTH(Q293)-MONTH(P293)+1,(Q293-P293+1)))</f>
        <v>1</v>
      </c>
      <c r="C293" s="145" t="n">
        <f aca="false">IF(F293="Coal",B293*W293*12500,B293*W293)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IF(ISNUMBER(FIND("Pow",F294))=TRUE(),((VALUE(MID(R294,FIND("-",R294)+1,2)))-(VALUE(MID(R294,FIND("-",R294)-1,1)))+1)*(Q294-P294+1),IF(F294="Coal",(YEAR(Q294)-YEAR(P294))*12+MONTH(Q294)-MONTH(P294)+1,(Q294-P294+1)))</f>
        <v>1</v>
      </c>
      <c r="C294" s="145" t="n">
        <f aca="false">IF(F294="Coal",B294*W294*12500,B294*W294)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IF(ISNUMBER(FIND("Pow",F295))=TRUE(),((VALUE(MID(R295,FIND("-",R295)+1,2)))-(VALUE(MID(R295,FIND("-",R295)-1,1)))+1)*(Q295-P295+1),IF(F295="Coal",(YEAR(Q295)-YEAR(P295))*12+MONTH(Q295)-MONTH(P295)+1,(Q295-P295+1)))</f>
        <v>1</v>
      </c>
      <c r="C295" s="145" t="n">
        <f aca="false">IF(F295="Coal",B295*W295*12500,B295*W295)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IF(ISNUMBER(FIND("Pow",F296))=TRUE(),((VALUE(MID(R296,FIND("-",R296)+1,2)))-(VALUE(MID(R296,FIND("-",R296)-1,1)))+1)*(Q296-P296+1),IF(F296="Coal",(YEAR(Q296)-YEAR(P296))*12+MONTH(Q296)-MONTH(P296)+1,(Q296-P296+1)))</f>
        <v>1</v>
      </c>
      <c r="C296" s="145" t="n">
        <f aca="false">IF(F296="Coal",B296*W296*12500,B296*W296)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IF(ISNUMBER(FIND("Pow",F297))=TRUE(),((VALUE(MID(R297,FIND("-",R297)+1,2)))-(VALUE(MID(R297,FIND("-",R297)-1,1)))+1)*(Q297-P297+1),IF(F297="Coal",(YEAR(Q297)-YEAR(P297))*12+MONTH(Q297)-MONTH(P297)+1,(Q297-P297+1)))</f>
        <v>1</v>
      </c>
      <c r="C297" s="145" t="n">
        <f aca="false">IF(F297="Coal",B297*W297*12500,B297*W297)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IF(ISNUMBER(FIND("Pow",F298))=TRUE(),((VALUE(MID(R298,FIND("-",R298)+1,2)))-(VALUE(MID(R298,FIND("-",R298)-1,1)))+1)*(Q298-P298+1),IF(F298="Coal",(YEAR(Q298)-YEAR(P298))*12+MONTH(Q298)-MONTH(P298)+1,(Q298-P298+1)))</f>
        <v>1</v>
      </c>
      <c r="C298" s="145" t="n">
        <f aca="false">IF(F298="Coal",B298*W298*12500,B298*W298)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IF(ISNUMBER(FIND("Pow",F299))=TRUE(),((VALUE(MID(R299,FIND("-",R299)+1,2)))-(VALUE(MID(R299,FIND("-",R299)-1,1)))+1)*(Q299-P299+1),IF(F299="Coal",(YEAR(Q299)-YEAR(P299))*12+MONTH(Q299)-MONTH(P299)+1,(Q299-P299+1)))</f>
        <v>1</v>
      </c>
      <c r="C299" s="145" t="n">
        <f aca="false">IF(F299="Coal",B299*W299*12500,B299*W299)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IF(ISNUMBER(FIND("Pow",F300))=TRUE(),((VALUE(MID(R300,FIND("-",R300)+1,2)))-(VALUE(MID(R300,FIND("-",R300)-1,1)))+1)*(Q300-P300+1),IF(F300="Coal",(YEAR(Q300)-YEAR(P300))*12+MONTH(Q300)-MONTH(P300)+1,(Q300-P300+1)))</f>
        <v>1</v>
      </c>
      <c r="C300" s="145" t="n">
        <f aca="false">IF(F300="Coal",B300*W300*12500,B300*W300)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IF(ISNUMBER(FIND("Pow",F301))=TRUE(),((VALUE(MID(R301,FIND("-",R301)+1,2)))-(VALUE(MID(R301,FIND("-",R301)-1,1)))+1)*(Q301-P301+1),IF(F301="Coal",(YEAR(Q301)-YEAR(P301))*12+MONTH(Q301)-MONTH(P301)+1,(Q301-P301+1)))</f>
        <v>1</v>
      </c>
      <c r="C301" s="145" t="n">
        <f aca="false">IF(F301="Coal",B301*W301*12500,B301*W301)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IF(ISNUMBER(FIND("Pow",F302))=TRUE(),((VALUE(MID(R302,FIND("-",R302)+1,2)))-(VALUE(MID(R302,FIND("-",R302)-1,1)))+1)*(Q302-P302+1),IF(F302="Coal",(YEAR(Q302)-YEAR(P302))*12+MONTH(Q302)-MONTH(P302)+1,(Q302-P302+1)))</f>
        <v>1</v>
      </c>
      <c r="C302" s="145" t="n">
        <f aca="false">IF(F302="Coal",B302*W302*12500,B302*W302)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IF(ISNUMBER(FIND("Pow",F303))=TRUE(),((VALUE(MID(R303,FIND("-",R303)+1,2)))-(VALUE(MID(R303,FIND("-",R303)-1,1)))+1)*(Q303-P303+1),IF(F303="Coal",(YEAR(Q303)-YEAR(P303))*12+MONTH(Q303)-MONTH(P303)+1,(Q303-P303+1)))</f>
        <v>1</v>
      </c>
      <c r="C303" s="145" t="n">
        <f aca="false">IF(F303="Coal",B303*W303*12500,B303*W303)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IF(ISNUMBER(FIND("Pow",F304))=TRUE(),((VALUE(MID(R304,FIND("-",R304)+1,2)))-(VALUE(MID(R304,FIND("-",R304)-1,1)))+1)*(Q304-P304+1),IF(F304="Coal",(YEAR(Q304)-YEAR(P304))*12+MONTH(Q304)-MONTH(P304)+1,(Q304-P304+1)))</f>
        <v>1</v>
      </c>
      <c r="C304" s="145" t="n">
        <f aca="false">IF(F304="Coal",B304*W304*12500,B304*W304)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IF(ISNUMBER(FIND("Pow",F305))=TRUE(),((VALUE(MID(R305,FIND("-",R305)+1,2)))-(VALUE(MID(R305,FIND("-",R305)-1,1)))+1)*(Q305-P305+1),IF(F305="Coal",(YEAR(Q305)-YEAR(P305))*12+MONTH(Q305)-MONTH(P305)+1,(Q305-P305+1)))</f>
        <v>1</v>
      </c>
      <c r="C305" s="145" t="n">
        <f aca="false">IF(F305="Coal",B305*W305*12500,B305*W305)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IF(ISNUMBER(FIND("Pow",F306))=TRUE(),((VALUE(MID(R306,FIND("-",R306)+1,2)))-(VALUE(MID(R306,FIND("-",R306)-1,1)))+1)*(Q306-P306+1),IF(F306="Coal",(YEAR(Q306)-YEAR(P306))*12+MONTH(Q306)-MONTH(P306)+1,(Q306-P306+1)))</f>
        <v>1</v>
      </c>
      <c r="C306" s="145" t="n">
        <f aca="false">IF(F306="Coal",B306*W306*12500,B306*W306)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IF(ISNUMBER(FIND("Pow",F307))=TRUE(),((VALUE(MID(R307,FIND("-",R307)+1,2)))-(VALUE(MID(R307,FIND("-",R307)-1,1)))+1)*(Q307-P307+1),IF(F307="Coal",(YEAR(Q307)-YEAR(P307))*12+MONTH(Q307)-MONTH(P307)+1,(Q307-P307+1)))</f>
        <v>1</v>
      </c>
      <c r="C307" s="145" t="n">
        <f aca="false">IF(F307="Coal",B307*W307*12500,B307*W307)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IF(ISNUMBER(FIND("Pow",F308))=TRUE(),((VALUE(MID(R308,FIND("-",R308)+1,2)))-(VALUE(MID(R308,FIND("-",R308)-1,1)))+1)*(Q308-P308+1),IF(F308="Coal",(YEAR(Q308)-YEAR(P308))*12+MONTH(Q308)-MONTH(P308)+1,(Q308-P308+1)))</f>
        <v>1</v>
      </c>
      <c r="C308" s="145" t="n">
        <f aca="false">IF(F308="Coal",B308*W308*12500,B308*W308)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IF(ISNUMBER(FIND("Pow",F309))=TRUE(),((VALUE(MID(R309,FIND("-",R309)+1,2)))-(VALUE(MID(R309,FIND("-",R309)-1,1)))+1)*(Q309-P309+1),IF(F309="Coal",(YEAR(Q309)-YEAR(P309))*12+MONTH(Q309)-MONTH(P309)+1,(Q309-P309+1)))</f>
        <v>1</v>
      </c>
      <c r="C309" s="145" t="n">
        <f aca="false">IF(F309="Coal",B309*W309*12500,B309*W309)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IF(ISNUMBER(FIND("Pow",F310))=TRUE(),((VALUE(MID(R310,FIND("-",R310)+1,2)))-(VALUE(MID(R310,FIND("-",R310)-1,1)))+1)*(Q310-P310+1),IF(F310="Coal",(YEAR(Q310)-YEAR(P310))*12+MONTH(Q310)-MONTH(P310)+1,(Q310-P310+1)))</f>
        <v>1</v>
      </c>
      <c r="C310" s="145" t="n">
        <f aca="false">IF(F310="Coal",B310*W310*12500,B310*W310)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IF(ISNUMBER(FIND("Pow",F311))=TRUE(),((VALUE(MID(R311,FIND("-",R311)+1,2)))-(VALUE(MID(R311,FIND("-",R311)-1,1)))+1)*(Q311-P311+1),IF(F311="Coal",(YEAR(Q311)-YEAR(P311))*12+MONTH(Q311)-MONTH(P311)+1,(Q311-P311+1)))</f>
        <v>1</v>
      </c>
      <c r="C311" s="145" t="n">
        <f aca="false">IF(F311="Coal",B311*W311*12500,B311*W311)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IF(ISNUMBER(FIND("Pow",F312))=TRUE(),((VALUE(MID(R312,FIND("-",R312)+1,2)))-(VALUE(MID(R312,FIND("-",R312)-1,1)))+1)*(Q312-P312+1),IF(F312="Coal",(YEAR(Q312)-YEAR(P312))*12+MONTH(Q312)-MONTH(P312)+1,(Q312-P312+1)))</f>
        <v>1</v>
      </c>
      <c r="C312" s="145" t="n">
        <f aca="false">IF(F312="Coal",B312*W312*12500,B312*W312)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IF(ISNUMBER(FIND("Pow",F313))=TRUE(),((VALUE(MID(R313,FIND("-",R313)+1,2)))-(VALUE(MID(R313,FIND("-",R313)-1,1)))+1)*(Q313-P313+1),IF(F313="Coal",(YEAR(Q313)-YEAR(P313))*12+MONTH(Q313)-MONTH(P313)+1,(Q313-P313+1)))</f>
        <v>1</v>
      </c>
      <c r="C313" s="145" t="n">
        <f aca="false">IF(F313="Coal",B313*W313*12500,B313*W313)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IF(ISNUMBER(FIND("Pow",F314))=TRUE(),((VALUE(MID(R314,FIND("-",R314)+1,2)))-(VALUE(MID(R314,FIND("-",R314)-1,1)))+1)*(Q314-P314+1),IF(F314="Coal",(YEAR(Q314)-YEAR(P314))*12+MONTH(Q314)-MONTH(P314)+1,(Q314-P314+1)))</f>
        <v>1</v>
      </c>
      <c r="C314" s="145" t="n">
        <f aca="false">IF(F314="Coal",B314*W314*12500,B314*W314)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IF(ISNUMBER(FIND("Pow",F315))=TRUE(),((VALUE(MID(R315,FIND("-",R315)+1,2)))-(VALUE(MID(R315,FIND("-",R315)-1,1)))+1)*(Q315-P315+1),IF(F315="Coal",(YEAR(Q315)-YEAR(P315))*12+MONTH(Q315)-MONTH(P315)+1,(Q315-P315+1)))</f>
        <v>1</v>
      </c>
      <c r="C315" s="145" t="n">
        <f aca="false">IF(F315="Coal",B315*W315*12500,B315*W315)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IF(ISNUMBER(FIND("Pow",F316))=TRUE(),((VALUE(MID(R316,FIND("-",R316)+1,2)))-(VALUE(MID(R316,FIND("-",R316)-1,1)))+1)*(Q316-P316+1),IF(F316="Coal",(YEAR(Q316)-YEAR(P316))*12+MONTH(Q316)-MONTH(P316)+1,(Q316-P316+1)))</f>
        <v>1</v>
      </c>
      <c r="C316" s="145" t="n">
        <f aca="false">IF(F316="Coal",B316*W316*12500,B316*W316)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IF(ISNUMBER(FIND("Pow",F317))=TRUE(),((VALUE(MID(R317,FIND("-",R317)+1,2)))-(VALUE(MID(R317,FIND("-",R317)-1,1)))+1)*(Q317-P317+1),IF(F317="Coal",(YEAR(Q317)-YEAR(P317))*12+MONTH(Q317)-MONTH(P317)+1,(Q317-P317+1)))</f>
        <v>1</v>
      </c>
      <c r="C317" s="145" t="n">
        <f aca="false">IF(F317="Coal",B317*W317*12500,B317*W317)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IF(ISNUMBER(FIND("Pow",F318))=TRUE(),((VALUE(MID(R318,FIND("-",R318)+1,2)))-(VALUE(MID(R318,FIND("-",R318)-1,1)))+1)*(Q318-P318+1),IF(F318="Coal",(YEAR(Q318)-YEAR(P318))*12+MONTH(Q318)-MONTH(P318)+1,(Q318-P318+1)))</f>
        <v>1</v>
      </c>
      <c r="C318" s="145" t="n">
        <f aca="false">IF(F318="Coal",B318*W318*12500,B318*W318)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IF(ISNUMBER(FIND("Pow",F319))=TRUE(),((VALUE(MID(R319,FIND("-",R319)+1,2)))-(VALUE(MID(R319,FIND("-",R319)-1,1)))+1)*(Q319-P319+1),IF(F319="Coal",(YEAR(Q319)-YEAR(P319))*12+MONTH(Q319)-MONTH(P319)+1,(Q319-P319+1)))</f>
        <v>1</v>
      </c>
      <c r="C319" s="145" t="n">
        <f aca="false">IF(F319="Coal",B319*W319*12500,B319*W319)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IF(ISNUMBER(FIND("Pow",F320))=TRUE(),((VALUE(MID(R320,FIND("-",R320)+1,2)))-(VALUE(MID(R320,FIND("-",R320)-1,1)))+1)*(Q320-P320+1),IF(F320="Coal",(YEAR(Q320)-YEAR(P320))*12+MONTH(Q320)-MONTH(P320)+1,(Q320-P320+1)))</f>
        <v>1</v>
      </c>
      <c r="C320" s="145" t="n">
        <f aca="false">IF(F320="Coal",B320*W320*12500,B320*W320)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IF(ISNUMBER(FIND("Pow",F321))=TRUE(),((VALUE(MID(R321,FIND("-",R321)+1,2)))-(VALUE(MID(R321,FIND("-",R321)-1,1)))+1)*(Q321-P321+1),IF(F321="Coal",(YEAR(Q321)-YEAR(P321))*12+MONTH(Q321)-MONTH(P321)+1,(Q321-P321+1)))</f>
        <v>1</v>
      </c>
      <c r="C321" s="145" t="n">
        <f aca="false">IF(F321="Coal",B321*W321*12500,B321*W321)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IF(ISNUMBER(FIND("Pow",F322))=TRUE(),((VALUE(MID(R322,FIND("-",R322)+1,2)))-(VALUE(MID(R322,FIND("-",R322)-1,1)))+1)*(Q322-P322+1),IF(F322="Coal",(YEAR(Q322)-YEAR(P322))*12+MONTH(Q322)-MONTH(P322)+1,(Q322-P322+1)))</f>
        <v>1</v>
      </c>
      <c r="C322" s="145" t="n">
        <f aca="false">IF(F322="Coal",B322*W322*12500,B322*W322)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IF(ISNUMBER(FIND("Pow",F323))=TRUE(),((VALUE(MID(R323,FIND("-",R323)+1,2)))-(VALUE(MID(R323,FIND("-",R323)-1,1)))+1)*(Q323-P323+1),IF(F323="Coal",(YEAR(Q323)-YEAR(P323))*12+MONTH(Q323)-MONTH(P323)+1,(Q323-P323+1)))</f>
        <v>1</v>
      </c>
      <c r="C323" s="145" t="n">
        <f aca="false">IF(F323="Coal",B323*W323*12500,B323*W323)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IF(ISNUMBER(FIND("Pow",F324))=TRUE(),((VALUE(MID(R324,FIND("-",R324)+1,2)))-(VALUE(MID(R324,FIND("-",R324)-1,1)))+1)*(Q324-P324+1),IF(F324="Coal",(YEAR(Q324)-YEAR(P324))*12+MONTH(Q324)-MONTH(P324)+1,(Q324-P324+1)))</f>
        <v>1</v>
      </c>
      <c r="C324" s="145" t="n">
        <f aca="false">IF(F324="Coal",B324*W324*12500,B324*W324)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IF(ISNUMBER(FIND("Pow",F325))=TRUE(),((VALUE(MID(R325,FIND("-",R325)+1,2)))-(VALUE(MID(R325,FIND("-",R325)-1,1)))+1)*(Q325-P325+1),IF(F325="Coal",(YEAR(Q325)-YEAR(P325))*12+MONTH(Q325)-MONTH(P325)+1,(Q325-P325+1)))</f>
        <v>1</v>
      </c>
      <c r="C325" s="145" t="n">
        <f aca="false">IF(F325="Coal",B325*W325*12500,B325*W325)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IF(ISNUMBER(FIND("Pow",F326))=TRUE(),((VALUE(MID(R326,FIND("-",R326)+1,2)))-(VALUE(MID(R326,FIND("-",R326)-1,1)))+1)*(Q326-P326+1),IF(F326="Coal",(YEAR(Q326)-YEAR(P326))*12+MONTH(Q326)-MONTH(P326)+1,(Q326-P326+1)))</f>
        <v>1</v>
      </c>
      <c r="C326" s="145" t="n">
        <f aca="false">IF(F326="Coal",B326*W326*12500,B326*W326)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IF(ISNUMBER(FIND("Pow",F327))=TRUE(),((VALUE(MID(R327,FIND("-",R327)+1,2)))-(VALUE(MID(R327,FIND("-",R327)-1,1)))+1)*(Q327-P327+1),IF(F327="Coal",(YEAR(Q327)-YEAR(P327))*12+MONTH(Q327)-MONTH(P327)+1,(Q327-P327+1)))</f>
        <v>1</v>
      </c>
      <c r="C327" s="145" t="n">
        <f aca="false">IF(F327="Coal",B327*W327*12500,B327*W327)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IF(ISNUMBER(FIND("Pow",F328))=TRUE(),((VALUE(MID(R328,FIND("-",R328)+1,2)))-(VALUE(MID(R328,FIND("-",R328)-1,1)))+1)*(Q328-P328+1),IF(F328="Coal",(YEAR(Q328)-YEAR(P328))*12+MONTH(Q328)-MONTH(P328)+1,(Q328-P328+1)))</f>
        <v>1</v>
      </c>
      <c r="C328" s="145" t="n">
        <f aca="false">IF(F328="Coal",B328*W328*12500,B328*W328)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IF(ISNUMBER(FIND("Pow",F329))=TRUE(),((VALUE(MID(R329,FIND("-",R329)+1,2)))-(VALUE(MID(R329,FIND("-",R329)-1,1)))+1)*(Q329-P329+1),IF(F329="Coal",(YEAR(Q329)-YEAR(P329))*12+MONTH(Q329)-MONTH(P329)+1,(Q329-P329+1)))</f>
        <v>1</v>
      </c>
      <c r="C329" s="145" t="n">
        <f aca="false">IF(F329="Coal",B329*W329*12500,B329*W329)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IF(ISNUMBER(FIND("Pow",F330))=TRUE(),((VALUE(MID(R330,FIND("-",R330)+1,2)))-(VALUE(MID(R330,FIND("-",R330)-1,1)))+1)*(Q330-P330+1),IF(F330="Coal",(YEAR(Q330)-YEAR(P330))*12+MONTH(Q330)-MONTH(P330)+1,(Q330-P330+1)))</f>
        <v>1</v>
      </c>
      <c r="C330" s="145" t="n">
        <f aca="false">IF(F330="Coal",B330*W330*12500,B330*W330)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IF(ISNUMBER(FIND("Pow",F331))=TRUE(),((VALUE(MID(R331,FIND("-",R331)+1,2)))-(VALUE(MID(R331,FIND("-",R331)-1,1)))+1)*(Q331-P331+1),IF(F331="Coal",(YEAR(Q331)-YEAR(P331))*12+MONTH(Q331)-MONTH(P331)+1,(Q331-P331+1)))</f>
        <v>1</v>
      </c>
      <c r="C331" s="145" t="n">
        <f aca="false">IF(F331="Coal",B331*W331*12500,B331*W331)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IF(ISNUMBER(FIND("Pow",F332))=TRUE(),((VALUE(MID(R332,FIND("-",R332)+1,2)))-(VALUE(MID(R332,FIND("-",R332)-1,1)))+1)*(Q332-P332+1),IF(F332="Coal",(YEAR(Q332)-YEAR(P332))*12+MONTH(Q332)-MONTH(P332)+1,(Q332-P332+1)))</f>
        <v>1</v>
      </c>
      <c r="C332" s="145" t="n">
        <f aca="false">IF(F332="Coal",B332*W332*12500,B332*W332)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IF(ISNUMBER(FIND("Pow",F333))=TRUE(),((VALUE(MID(R333,FIND("-",R333)+1,2)))-(VALUE(MID(R333,FIND("-",R333)-1,1)))+1)*(Q333-P333+1),IF(F333="Coal",(YEAR(Q333)-YEAR(P333))*12+MONTH(Q333)-MONTH(P333)+1,(Q333-P333+1)))</f>
        <v>1</v>
      </c>
      <c r="C333" s="145" t="n">
        <f aca="false">IF(F333="Coal",B333*W333*12500,B333*W333)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IF(ISNUMBER(FIND("Pow",F334))=TRUE(),((VALUE(MID(R334,FIND("-",R334)+1,2)))-(VALUE(MID(R334,FIND("-",R334)-1,1)))+1)*(Q334-P334+1),IF(F334="Coal",(YEAR(Q334)-YEAR(P334))*12+MONTH(Q334)-MONTH(P334)+1,(Q334-P334+1)))</f>
        <v>1</v>
      </c>
      <c r="C334" s="145" t="n">
        <f aca="false">IF(F334="Coal",B334*W334*12500,B334*W334)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IF(ISNUMBER(FIND("Pow",F335))=TRUE(),((VALUE(MID(R335,FIND("-",R335)+1,2)))-(VALUE(MID(R335,FIND("-",R335)-1,1)))+1)*(Q335-P335+1),IF(F335="Coal",(YEAR(Q335)-YEAR(P335))*12+MONTH(Q335)-MONTH(P335)+1,(Q335-P335+1)))</f>
        <v>1</v>
      </c>
      <c r="C335" s="145" t="n">
        <f aca="false">IF(F335="Coal",B335*W335*12500,B335*W335)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IF(ISNUMBER(FIND("Pow",F336))=TRUE(),((VALUE(MID(R336,FIND("-",R336)+1,2)))-(VALUE(MID(R336,FIND("-",R336)-1,1)))+1)*(Q336-P336+1),IF(F336="Coal",(YEAR(Q336)-YEAR(P336))*12+MONTH(Q336)-MONTH(P336)+1,(Q336-P336+1)))</f>
        <v>1</v>
      </c>
      <c r="C336" s="145" t="n">
        <f aca="false">IF(F336="Coal",B336*W336*12500,B336*W336)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IF(ISNUMBER(FIND("Pow",F337))=TRUE(),((VALUE(MID(R337,FIND("-",R337)+1,2)))-(VALUE(MID(R337,FIND("-",R337)-1,1)))+1)*(Q337-P337+1),IF(F337="Coal",(YEAR(Q337)-YEAR(P337))*12+MONTH(Q337)-MONTH(P337)+1,(Q337-P337+1)))</f>
        <v>1</v>
      </c>
      <c r="C337" s="145" t="n">
        <f aca="false">IF(F337="Coal",B337*W337*12500,B337*W337)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IF(ISNUMBER(FIND("Pow",F338))=TRUE(),((VALUE(MID(R338,FIND("-",R338)+1,2)))-(VALUE(MID(R338,FIND("-",R338)-1,1)))+1)*(Q338-P338+1),IF(F338="Coal",(YEAR(Q338)-YEAR(P338))*12+MONTH(Q338)-MONTH(P338)+1,(Q338-P338+1)))</f>
        <v>1</v>
      </c>
      <c r="C338" s="145" t="n">
        <f aca="false">IF(F338="Coal",B338*W338*12500,B338*W338)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IF(ISNUMBER(FIND("Pow",F339))=TRUE(),((VALUE(MID(R339,FIND("-",R339)+1,2)))-(VALUE(MID(R339,FIND("-",R339)-1,1)))+1)*(Q339-P339+1),IF(F339="Coal",(YEAR(Q339)-YEAR(P339))*12+MONTH(Q339)-MONTH(P339)+1,(Q339-P339+1)))</f>
        <v>1</v>
      </c>
      <c r="C339" s="145" t="n">
        <f aca="false">IF(F339="Coal",B339*W339*12500,B339*W339)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IF(ISNUMBER(FIND("Pow",F340))=TRUE(),((VALUE(MID(R340,FIND("-",R340)+1,2)))-(VALUE(MID(R340,FIND("-",R340)-1,1)))+1)*(Q340-P340+1),IF(F340="Coal",(YEAR(Q340)-YEAR(P340))*12+MONTH(Q340)-MONTH(P340)+1,(Q340-P340+1)))</f>
        <v>1</v>
      </c>
      <c r="C340" s="145" t="n">
        <f aca="false">IF(F340="Coal",B340*W340*12500,B340*W340)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IF(ISNUMBER(FIND("Pow",F341))=TRUE(),((VALUE(MID(R341,FIND("-",R341)+1,2)))-(VALUE(MID(R341,FIND("-",R341)-1,1)))+1)*(Q341-P341+1),IF(F341="Coal",(YEAR(Q341)-YEAR(P341))*12+MONTH(Q341)-MONTH(P341)+1,(Q341-P341+1)))</f>
        <v>1</v>
      </c>
      <c r="C341" s="145" t="n">
        <f aca="false">IF(F341="Coal",B341*W341*12500,B341*W341)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IF(ISNUMBER(FIND("Pow",F342))=TRUE(),((VALUE(MID(R342,FIND("-",R342)+1,2)))-(VALUE(MID(R342,FIND("-",R342)-1,1)))+1)*(Q342-P342+1),IF(F342="Coal",(YEAR(Q342)-YEAR(P342))*12+MONTH(Q342)-MONTH(P342)+1,(Q342-P342+1)))</f>
        <v>1</v>
      </c>
      <c r="C342" s="145" t="n">
        <f aca="false">IF(F342="Coal",B342*W342*12500,B342*W342)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IF(ISNUMBER(FIND("Pow",F343))=TRUE(),((VALUE(MID(R343,FIND("-",R343)+1,2)))-(VALUE(MID(R343,FIND("-",R343)-1,1)))+1)*(Q343-P343+1),IF(F343="Coal",(YEAR(Q343)-YEAR(P343))*12+MONTH(Q343)-MONTH(P343)+1,(Q343-P343+1)))</f>
        <v>1</v>
      </c>
      <c r="C343" s="145" t="n">
        <f aca="false">IF(F343="Coal",B343*W343*12500,B343*W343)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IF(ISNUMBER(FIND("Pow",F344))=TRUE(),((VALUE(MID(R344,FIND("-",R344)+1,2)))-(VALUE(MID(R344,FIND("-",R344)-1,1)))+1)*(Q344-P344+1),IF(F344="Coal",(YEAR(Q344)-YEAR(P344))*12+MONTH(Q344)-MONTH(P344)+1,(Q344-P344+1)))</f>
        <v>1</v>
      </c>
      <c r="C344" s="145" t="n">
        <f aca="false">IF(F344="Coal",B344*W344*12500,B344*W344)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IF(ISNUMBER(FIND("Pow",F345))=TRUE(),((VALUE(MID(R345,FIND("-",R345)+1,2)))-(VALUE(MID(R345,FIND("-",R345)-1,1)))+1)*(Q345-P345+1),IF(F345="Coal",(YEAR(Q345)-YEAR(P345))*12+MONTH(Q345)-MONTH(P345)+1,(Q345-P345+1)))</f>
        <v>1</v>
      </c>
      <c r="C345" s="145" t="n">
        <f aca="false">IF(F345="Coal",B345*W345*12500,B345*W345)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IF(ISNUMBER(FIND("Pow",F346))=TRUE(),((VALUE(MID(R346,FIND("-",R346)+1,2)))-(VALUE(MID(R346,FIND("-",R346)-1,1)))+1)*(Q346-P346+1),IF(F346="Coal",(YEAR(Q346)-YEAR(P346))*12+MONTH(Q346)-MONTH(P346)+1,(Q346-P346+1)))</f>
        <v>1</v>
      </c>
      <c r="C346" s="145" t="n">
        <f aca="false">IF(F346="Coal",B346*W346*12500,B346*W346)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IF(ISNUMBER(FIND("Pow",F347))=TRUE(),((VALUE(MID(R347,FIND("-",R347)+1,2)))-(VALUE(MID(R347,FIND("-",R347)-1,1)))+1)*(Q347-P347+1),IF(F347="Coal",(YEAR(Q347)-YEAR(P347))*12+MONTH(Q347)-MONTH(P347)+1,(Q347-P347+1)))</f>
        <v>1</v>
      </c>
      <c r="C347" s="145" t="n">
        <f aca="false">IF(F347="Coal",B347*W347*12500,B347*W347)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IF(ISNUMBER(FIND("Pow",F348))=TRUE(),((VALUE(MID(R348,FIND("-",R348)+1,2)))-(VALUE(MID(R348,FIND("-",R348)-1,1)))+1)*(Q348-P348+1),IF(F348="Coal",(YEAR(Q348)-YEAR(P348))*12+MONTH(Q348)-MONTH(P348)+1,(Q348-P348+1)))</f>
        <v>1</v>
      </c>
      <c r="C348" s="145" t="n">
        <f aca="false">IF(F348="Coal",B348*W348*12500,B348*W348)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IF(ISNUMBER(FIND("Pow",F349))=TRUE(),((VALUE(MID(R349,FIND("-",R349)+1,2)))-(VALUE(MID(R349,FIND("-",R349)-1,1)))+1)*(Q349-P349+1),IF(F349="Coal",(YEAR(Q349)-YEAR(P349))*12+MONTH(Q349)-MONTH(P349)+1,(Q349-P349+1)))</f>
        <v>1</v>
      </c>
      <c r="C349" s="145" t="n">
        <f aca="false">IF(F349="Coal",B349*W349*12500,B349*W349)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IF(ISNUMBER(FIND("Pow",F350))=TRUE(),((VALUE(MID(R350,FIND("-",R350)+1,2)))-(VALUE(MID(R350,FIND("-",R350)-1,1)))+1)*(Q350-P350+1),IF(F350="Coal",(YEAR(Q350)-YEAR(P350))*12+MONTH(Q350)-MONTH(P350)+1,(Q350-P350+1)))</f>
        <v>1</v>
      </c>
      <c r="C350" s="145" t="n">
        <f aca="false">IF(F350="Coal",B350*W350*12500,B350*W350)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IF(ISNUMBER(FIND("Pow",F351))=TRUE(),((VALUE(MID(R351,FIND("-",R351)+1,2)))-(VALUE(MID(R351,FIND("-",R351)-1,1)))+1)*(Q351-P351+1),IF(F351="Coal",(YEAR(Q351)-YEAR(P351))*12+MONTH(Q351)-MONTH(P351)+1,(Q351-P351+1)))</f>
        <v>1</v>
      </c>
      <c r="C351" s="145" t="n">
        <f aca="false">IF(F351="Coal",B351*W351*12500,B351*W351)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IF(ISNUMBER(FIND("Pow",F352))=TRUE(),((VALUE(MID(R352,FIND("-",R352)+1,2)))-(VALUE(MID(R352,FIND("-",R352)-1,1)))+1)*(Q352-P352+1),IF(F352="Coal",(YEAR(Q352)-YEAR(P352))*12+MONTH(Q352)-MONTH(P352)+1,(Q352-P352+1)))</f>
        <v>1</v>
      </c>
      <c r="C352" s="145" t="n">
        <f aca="false">IF(F352="Coal",B352*W352*12500,B352*W352)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IF(ISNUMBER(FIND("Pow",F353))=TRUE(),((VALUE(MID(R353,FIND("-",R353)+1,2)))-(VALUE(MID(R353,FIND("-",R353)-1,1)))+1)*(Q353-P353+1),IF(F353="Coal",(YEAR(Q353)-YEAR(P353))*12+MONTH(Q353)-MONTH(P353)+1,(Q353-P353+1)))</f>
        <v>1</v>
      </c>
      <c r="C353" s="145" t="n">
        <f aca="false">IF(F353="Coal",B353*W353*12500,B353*W353)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IF(ISNUMBER(FIND("Pow",F354))=TRUE(),((VALUE(MID(R354,FIND("-",R354)+1,2)))-(VALUE(MID(R354,FIND("-",R354)-1,1)))+1)*(Q354-P354+1),IF(F354="Coal",(YEAR(Q354)-YEAR(P354))*12+MONTH(Q354)-MONTH(P354)+1,(Q354-P354+1)))</f>
        <v>1</v>
      </c>
      <c r="C354" s="145" t="n">
        <f aca="false">IF(F354="Coal",B354*W354*12500,B354*W354)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IF(ISNUMBER(FIND("Pow",F355))=TRUE(),((VALUE(MID(R355,FIND("-",R355)+1,2)))-(VALUE(MID(R355,FIND("-",R355)-1,1)))+1)*(Q355-P355+1),IF(F355="Coal",(YEAR(Q355)-YEAR(P355))*12+MONTH(Q355)-MONTH(P355)+1,(Q355-P355+1)))</f>
        <v>1</v>
      </c>
      <c r="C355" s="145" t="n">
        <f aca="false">IF(F355="Coal",B355*W355*12500,B355*W355)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IF(ISNUMBER(FIND("Pow",F356))=TRUE(),((VALUE(MID(R356,FIND("-",R356)+1,2)))-(VALUE(MID(R356,FIND("-",R356)-1,1)))+1)*(Q356-P356+1),IF(F356="Coal",(YEAR(Q356)-YEAR(P356))*12+MONTH(Q356)-MONTH(P356)+1,(Q356-P356+1)))</f>
        <v>1</v>
      </c>
      <c r="C356" s="145" t="n">
        <f aca="false">IF(F356="Coal",B356*W356*12500,B356*W356)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IF(ISNUMBER(FIND("Pow",F357))=TRUE(),((VALUE(MID(R357,FIND("-",R357)+1,2)))-(VALUE(MID(R357,FIND("-",R357)-1,1)))+1)*(Q357-P357+1),IF(F357="Coal",(YEAR(Q357)-YEAR(P357))*12+MONTH(Q357)-MONTH(P357)+1,(Q357-P357+1)))</f>
        <v>1</v>
      </c>
      <c r="C357" s="145" t="n">
        <f aca="false">IF(F357="Coal",B357*W357*12500,B357*W357)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IF(ISNUMBER(FIND("Pow",F358))=TRUE(),((VALUE(MID(R358,FIND("-",R358)+1,2)))-(VALUE(MID(R358,FIND("-",R358)-1,1)))+1)*(Q358-P358+1),IF(F358="Coal",(YEAR(Q358)-YEAR(P358))*12+MONTH(Q358)-MONTH(P358)+1,(Q358-P358+1)))</f>
        <v>1</v>
      </c>
      <c r="C358" s="145" t="n">
        <f aca="false">IF(F358="Coal",B358*W358*12500,B358*W358)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IF(ISNUMBER(FIND("Pow",F359))=TRUE(),((VALUE(MID(R359,FIND("-",R359)+1,2)))-(VALUE(MID(R359,FIND("-",R359)-1,1)))+1)*(Q359-P359+1),IF(F359="Coal",(YEAR(Q359)-YEAR(P359))*12+MONTH(Q359)-MONTH(P359)+1,(Q359-P359+1)))</f>
        <v>1</v>
      </c>
      <c r="C359" s="145" t="n">
        <f aca="false">IF(F359="Coal",B359*W359*12500,B359*W359)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IF(ISNUMBER(FIND("Pow",F360))=TRUE(),((VALUE(MID(R360,FIND("-",R360)+1,2)))-(VALUE(MID(R360,FIND("-",R360)-1,1)))+1)*(Q360-P360+1),IF(F360="Coal",(YEAR(Q360)-YEAR(P360))*12+MONTH(Q360)-MONTH(P360)+1,(Q360-P360+1)))</f>
        <v>1</v>
      </c>
      <c r="C360" s="145" t="n">
        <f aca="false">IF(F360="Coal",B360*W360*12500,B360*W360)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IF(ISNUMBER(FIND("Pow",F361))=TRUE(),((VALUE(MID(R361,FIND("-",R361)+1,2)))-(VALUE(MID(R361,FIND("-",R361)-1,1)))+1)*(Q361-P361+1),IF(F361="Coal",(YEAR(Q361)-YEAR(P361))*12+MONTH(Q361)-MONTH(P361)+1,(Q361-P361+1)))</f>
        <v>1</v>
      </c>
      <c r="C361" s="145" t="n">
        <f aca="false">IF(F361="Coal",B361*W361*12500,B361*W361)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IF(ISNUMBER(FIND("Pow",F362))=TRUE(),((VALUE(MID(R362,FIND("-",R362)+1,2)))-(VALUE(MID(R362,FIND("-",R362)-1,1)))+1)*(Q362-P362+1),IF(F362="Coal",(YEAR(Q362)-YEAR(P362))*12+MONTH(Q362)-MONTH(P362)+1,(Q362-P362+1)))</f>
        <v>1</v>
      </c>
      <c r="C362" s="145" t="n">
        <f aca="false">IF(F362="Coal",B362*W362*12500,B362*W362)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IF(ISNUMBER(FIND("Pow",F363))=TRUE(),((VALUE(MID(R363,FIND("-",R363)+1,2)))-(VALUE(MID(R363,FIND("-",R363)-1,1)))+1)*(Q363-P363+1),IF(F363="Coal",(YEAR(Q363)-YEAR(P363))*12+MONTH(Q363)-MONTH(P363)+1,(Q363-P363+1)))</f>
        <v>1</v>
      </c>
      <c r="C363" s="145" t="n">
        <f aca="false">IF(F363="Coal",B363*W363*12500,B363*W363)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IF(ISNUMBER(FIND("Pow",F364))=TRUE(),((VALUE(MID(R364,FIND("-",R364)+1,2)))-(VALUE(MID(R364,FIND("-",R364)-1,1)))+1)*(Q364-P364+1),IF(F364="Coal",(YEAR(Q364)-YEAR(P364))*12+MONTH(Q364)-MONTH(P364)+1,(Q364-P364+1)))</f>
        <v>1</v>
      </c>
      <c r="C364" s="145" t="n">
        <f aca="false">IF(F364="Coal",B364*W364*12500,B364*W364)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IF(ISNUMBER(FIND("Pow",F365))=TRUE(),((VALUE(MID(R365,FIND("-",R365)+1,2)))-(VALUE(MID(R365,FIND("-",R365)-1,1)))+1)*(Q365-P365+1),IF(F365="Coal",(YEAR(Q365)-YEAR(P365))*12+MONTH(Q365)-MONTH(P365)+1,(Q365-P365+1)))</f>
        <v>1</v>
      </c>
      <c r="C365" s="145" t="n">
        <f aca="false">IF(F365="Coal",B365*W365*12500,B365*W365)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IF(ISNUMBER(FIND("Pow",F366))=TRUE(),((VALUE(MID(R366,FIND("-",R366)+1,2)))-(VALUE(MID(R366,FIND("-",R366)-1,1)))+1)*(Q366-P366+1),IF(F366="Coal",(YEAR(Q366)-YEAR(P366))*12+MONTH(Q366)-MONTH(P366)+1,(Q366-P366+1)))</f>
        <v>1</v>
      </c>
      <c r="C366" s="145" t="n">
        <f aca="false">IF(F366="Coal",B366*W366*12500,B366*W366)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IF(ISNUMBER(FIND("Pow",F367))=TRUE(),((VALUE(MID(R367,FIND("-",R367)+1,2)))-(VALUE(MID(R367,FIND("-",R367)-1,1)))+1)*(Q367-P367+1),IF(F367="Coal",(YEAR(Q367)-YEAR(P367))*12+MONTH(Q367)-MONTH(P367)+1,(Q367-P367+1)))</f>
        <v>1</v>
      </c>
      <c r="C367" s="145" t="n">
        <f aca="false">IF(F367="Coal",B367*W367*12500,B367*W367)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IF(ISNUMBER(FIND("Pow",F368))=TRUE(),((VALUE(MID(R368,FIND("-",R368)+1,2)))-(VALUE(MID(R368,FIND("-",R368)-1,1)))+1)*(Q368-P368+1),IF(F368="Coal",(YEAR(Q368)-YEAR(P368))*12+MONTH(Q368)-MONTH(P368)+1,(Q368-P368+1)))</f>
        <v>1</v>
      </c>
      <c r="C368" s="145" t="n">
        <f aca="false">IF(F368="Coal",B368*W368*12500,B368*W368)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IF(ISNUMBER(FIND("Pow",F369))=TRUE(),((VALUE(MID(R369,FIND("-",R369)+1,2)))-(VALUE(MID(R369,FIND("-",R369)-1,1)))+1)*(Q369-P369+1),IF(F369="Coal",(YEAR(Q369)-YEAR(P369))*12+MONTH(Q369)-MONTH(P369)+1,(Q369-P369+1)))</f>
        <v>1</v>
      </c>
      <c r="C369" s="145" t="n">
        <f aca="false">IF(F369="Coal",B369*W369*12500,B369*W369)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IF(ISNUMBER(FIND("Pow",F370))=TRUE(),((VALUE(MID(R370,FIND("-",R370)+1,2)))-(VALUE(MID(R370,FIND("-",R370)-1,1)))+1)*(Q370-P370+1),IF(F370="Coal",(YEAR(Q370)-YEAR(P370))*12+MONTH(Q370)-MONTH(P370)+1,(Q370-P370+1)))</f>
        <v>1</v>
      </c>
      <c r="C370" s="145" t="n">
        <f aca="false">IF(F370="Coal",B370*W370*12500,B370*W370)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IF(ISNUMBER(FIND("Pow",F371))=TRUE(),((VALUE(MID(R371,FIND("-",R371)+1,2)))-(VALUE(MID(R371,FIND("-",R371)-1,1)))+1)*(Q371-P371+1),IF(F371="Coal",(YEAR(Q371)-YEAR(P371))*12+MONTH(Q371)-MONTH(P371)+1,(Q371-P371+1)))</f>
        <v>1</v>
      </c>
      <c r="C371" s="145" t="n">
        <f aca="false">IF(F371="Coal",B371*W371*12500,B371*W371)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IF(ISNUMBER(FIND("Pow",F372))=TRUE(),((VALUE(MID(R372,FIND("-",R372)+1,2)))-(VALUE(MID(R372,FIND("-",R372)-1,1)))+1)*(Q372-P372+1),IF(F372="Coal",(YEAR(Q372)-YEAR(P372))*12+MONTH(Q372)-MONTH(P372)+1,(Q372-P372+1)))</f>
        <v>1</v>
      </c>
      <c r="C372" s="145" t="n">
        <f aca="false">IF(F372="Coal",B372*W372*12500,B372*W372)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IF(ISNUMBER(FIND("Pow",F373))=TRUE(),((VALUE(MID(R373,FIND("-",R373)+1,2)))-(VALUE(MID(R373,FIND("-",R373)-1,1)))+1)*(Q373-P373+1),IF(F373="Coal",(YEAR(Q373)-YEAR(P373))*12+MONTH(Q373)-MONTH(P373)+1,(Q373-P373+1)))</f>
        <v>1</v>
      </c>
      <c r="C373" s="145" t="n">
        <f aca="false">IF(F373="Coal",B373*W373*12500,B373*W373)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IF(ISNUMBER(FIND("Pow",F374))=TRUE(),((VALUE(MID(R374,FIND("-",R374)+1,2)))-(VALUE(MID(R374,FIND("-",R374)-1,1)))+1)*(Q374-P374+1),IF(F374="Coal",(YEAR(Q374)-YEAR(P374))*12+MONTH(Q374)-MONTH(P374)+1,(Q374-P374+1)))</f>
        <v>1</v>
      </c>
      <c r="C374" s="145" t="n">
        <f aca="false">IF(F374="Coal",B374*W374*12500,B374*W374)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IF(ISNUMBER(FIND("Pow",F375))=TRUE(),((VALUE(MID(R375,FIND("-",R375)+1,2)))-(VALUE(MID(R375,FIND("-",R375)-1,1)))+1)*(Q375-P375+1),IF(F375="Coal",(YEAR(Q375)-YEAR(P375))*12+MONTH(Q375)-MONTH(P375)+1,(Q375-P375+1)))</f>
        <v>1</v>
      </c>
      <c r="C375" s="145" t="n">
        <f aca="false">IF(F375="Coal",B375*W375*12500,B375*W375)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IF(ISNUMBER(FIND("Pow",F376))=TRUE(),((VALUE(MID(R376,FIND("-",R376)+1,2)))-(VALUE(MID(R376,FIND("-",R376)-1,1)))+1)*(Q376-P376+1),IF(F376="Coal",(YEAR(Q376)-YEAR(P376))*12+MONTH(Q376)-MONTH(P376)+1,(Q376-P376+1)))</f>
        <v>1</v>
      </c>
      <c r="C376" s="145" t="n">
        <f aca="false">IF(F376="Coal",B376*W376*12500,B376*W376)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IF(ISNUMBER(FIND("Pow",F377))=TRUE(),((VALUE(MID(R377,FIND("-",R377)+1,2)))-(VALUE(MID(R377,FIND("-",R377)-1,1)))+1)*(Q377-P377+1),IF(F377="Coal",(YEAR(Q377)-YEAR(P377))*12+MONTH(Q377)-MONTH(P377)+1,(Q377-P377+1)))</f>
        <v>1</v>
      </c>
      <c r="C377" s="145" t="n">
        <f aca="false">IF(F377="Coal",B377*W377*12500,B377*W377)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IF(ISNUMBER(FIND("Pow",F378))=TRUE(),((VALUE(MID(R378,FIND("-",R378)+1,2)))-(VALUE(MID(R378,FIND("-",R378)-1,1)))+1)*(Q378-P378+1),IF(F378="Coal",(YEAR(Q378)-YEAR(P378))*12+MONTH(Q378)-MONTH(P378)+1,(Q378-P378+1)))</f>
        <v>1</v>
      </c>
      <c r="C378" s="145" t="n">
        <f aca="false">IF(F378="Coal",B378*W378*12500,B378*W378)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IF(ISNUMBER(FIND("Pow",F379))=TRUE(),((VALUE(MID(R379,FIND("-",R379)+1,2)))-(VALUE(MID(R379,FIND("-",R379)-1,1)))+1)*(Q379-P379+1),IF(F379="Coal",(YEAR(Q379)-YEAR(P379))*12+MONTH(Q379)-MONTH(P379)+1,(Q379-P379+1)))</f>
        <v>1</v>
      </c>
      <c r="C379" s="145" t="n">
        <f aca="false">IF(F379="Coal",B379*W379*12500,B379*W379)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IF(ISNUMBER(FIND("Pow",F380))=TRUE(),((VALUE(MID(R380,FIND("-",R380)+1,2)))-(VALUE(MID(R380,FIND("-",R380)-1,1)))+1)*(Q380-P380+1),IF(F380="Coal",(YEAR(Q380)-YEAR(P380))*12+MONTH(Q380)-MONTH(P380)+1,(Q380-P380+1)))</f>
        <v>1</v>
      </c>
      <c r="C380" s="145" t="n">
        <f aca="false">IF(F380="Coal",B380*W380*12500,B380*W380)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IF(ISNUMBER(FIND("Pow",F381))=TRUE(),((VALUE(MID(R381,FIND("-",R381)+1,2)))-(VALUE(MID(R381,FIND("-",R381)-1,1)))+1)*(Q381-P381+1),IF(F381="Coal",(YEAR(Q381)-YEAR(P381))*12+MONTH(Q381)-MONTH(P381)+1,(Q381-P381+1)))</f>
        <v>1</v>
      </c>
      <c r="C381" s="145" t="n">
        <f aca="false">IF(F381="Coal",B381*W381*12500,B381*W381)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IF(ISNUMBER(FIND("Pow",F382))=TRUE(),((VALUE(MID(R382,FIND("-",R382)+1,2)))-(VALUE(MID(R382,FIND("-",R382)-1,1)))+1)*(Q382-P382+1),IF(F382="Coal",(YEAR(Q382)-YEAR(P382))*12+MONTH(Q382)-MONTH(P382)+1,(Q382-P382+1)))</f>
        <v>1</v>
      </c>
      <c r="C382" s="145" t="n">
        <f aca="false">IF(F382="Coal",B382*W382*12500,B382*W382)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IF(ISNUMBER(FIND("Pow",F383))=TRUE(),((VALUE(MID(R383,FIND("-",R383)+1,2)))-(VALUE(MID(R383,FIND("-",R383)-1,1)))+1)*(Q383-P383+1),IF(F383="Coal",(YEAR(Q383)-YEAR(P383))*12+MONTH(Q383)-MONTH(P383)+1,(Q383-P383+1)))</f>
        <v>1</v>
      </c>
      <c r="C383" s="145" t="n">
        <f aca="false">IF(F383="Coal",B383*W383*12500,B383*W383)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IF(ISNUMBER(FIND("Pow",F384))=TRUE(),((VALUE(MID(R384,FIND("-",R384)+1,2)))-(VALUE(MID(R384,FIND("-",R384)-1,1)))+1)*(Q384-P384+1),IF(F384="Coal",(YEAR(Q384)-YEAR(P384))*12+MONTH(Q384)-MONTH(P384)+1,(Q384-P384+1)))</f>
        <v>1</v>
      </c>
      <c r="C384" s="145" t="n">
        <f aca="false">IF(F384="Coal",B384*W384*12500,B384*W384)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IF(ISNUMBER(FIND("Pow",F385))=TRUE(),((VALUE(MID(R385,FIND("-",R385)+1,2)))-(VALUE(MID(R385,FIND("-",R385)-1,1)))+1)*(Q385-P385+1),IF(F385="Coal",(YEAR(Q385)-YEAR(P385))*12+MONTH(Q385)-MONTH(P385)+1,(Q385-P385+1)))</f>
        <v>1</v>
      </c>
      <c r="C385" s="145" t="n">
        <f aca="false">IF(F385="Coal",B385*W385*12500,B385*W385)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IF(ISNUMBER(FIND("Pow",F386))=TRUE(),((VALUE(MID(R386,FIND("-",R386)+1,2)))-(VALUE(MID(R386,FIND("-",R386)-1,1)))+1)*(Q386-P386+1),IF(F386="Coal",(YEAR(Q386)-YEAR(P386))*12+MONTH(Q386)-MONTH(P386)+1,(Q386-P386+1)))</f>
        <v>1</v>
      </c>
      <c r="C386" s="145" t="n">
        <f aca="false">IF(F386="Coal",B386*W386*12500,B386*W386)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IF(ISNUMBER(FIND("Pow",F387))=TRUE(),((VALUE(MID(R387,FIND("-",R387)+1,2)))-(VALUE(MID(R387,FIND("-",R387)-1,1)))+1)*(Q387-P387+1),IF(F387="Coal",(YEAR(Q387)-YEAR(P387))*12+MONTH(Q387)-MONTH(P387)+1,(Q387-P387+1)))</f>
        <v>1</v>
      </c>
      <c r="C387" s="145" t="n">
        <f aca="false">IF(F387="Coal",B387*W387*12500,B387*W387)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IF(ISNUMBER(FIND("Pow",F388))=TRUE(),((VALUE(MID(R388,FIND("-",R388)+1,2)))-(VALUE(MID(R388,FIND("-",R388)-1,1)))+1)*(Q388-P388+1),IF(F388="Coal",(YEAR(Q388)-YEAR(P388))*12+MONTH(Q388)-MONTH(P388)+1,(Q388-P388+1)))</f>
        <v>1</v>
      </c>
      <c r="C388" s="145" t="n">
        <f aca="false">IF(F388="Coal",B388*W388*12500,B388*W388)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IF(ISNUMBER(FIND("Pow",F389))=TRUE(),((VALUE(MID(R389,FIND("-",R389)+1,2)))-(VALUE(MID(R389,FIND("-",R389)-1,1)))+1)*(Q389-P389+1),IF(F389="Coal",(YEAR(Q389)-YEAR(P389))*12+MONTH(Q389)-MONTH(P389)+1,(Q389-P389+1)))</f>
        <v>1</v>
      </c>
      <c r="C389" s="145" t="n">
        <f aca="false">IF(F389="Coal",B389*W389*12500,B389*W389)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IF(ISNUMBER(FIND("Pow",F390))=TRUE(),((VALUE(MID(R390,FIND("-",R390)+1,2)))-(VALUE(MID(R390,FIND("-",R390)-1,1)))+1)*(Q390-P390+1),IF(F390="Coal",(YEAR(Q390)-YEAR(P390))*12+MONTH(Q390)-MONTH(P390)+1,(Q390-P390+1)))</f>
        <v>1</v>
      </c>
      <c r="C390" s="145" t="n">
        <f aca="false">IF(F390="Coal",B390*W390*12500,B390*W390)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IF(ISNUMBER(FIND("Pow",F391))=TRUE(),((VALUE(MID(R391,FIND("-",R391)+1,2)))-(VALUE(MID(R391,FIND("-",R391)-1,1)))+1)*(Q391-P391+1),IF(F391="Coal",(YEAR(Q391)-YEAR(P391))*12+MONTH(Q391)-MONTH(P391)+1,(Q391-P391+1)))</f>
        <v>1</v>
      </c>
      <c r="C391" s="145" t="n">
        <f aca="false">IF(F391="Coal",B391*W391*12500,B391*W391)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IF(ISNUMBER(FIND("Pow",F392))=TRUE(),((VALUE(MID(R392,FIND("-",R392)+1,2)))-(VALUE(MID(R392,FIND("-",R392)-1,1)))+1)*(Q392-P392+1),IF(F392="Coal",(YEAR(Q392)-YEAR(P392))*12+MONTH(Q392)-MONTH(P392)+1,(Q392-P392+1)))</f>
        <v>1</v>
      </c>
      <c r="C392" s="145" t="n">
        <f aca="false">IF(F392="Coal",B392*W392*12500,B392*W392)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IF(ISNUMBER(FIND("Pow",F393))=TRUE(),((VALUE(MID(R393,FIND("-",R393)+1,2)))-(VALUE(MID(R393,FIND("-",R393)-1,1)))+1)*(Q393-P393+1),IF(F393="Coal",(YEAR(Q393)-YEAR(P393))*12+MONTH(Q393)-MONTH(P393)+1,(Q393-P393+1)))</f>
        <v>1</v>
      </c>
      <c r="C393" s="145" t="n">
        <f aca="false">IF(F393="Coal",B393*W393*12500,B393*W393)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IF(ISNUMBER(FIND("Pow",F394))=TRUE(),((VALUE(MID(R394,FIND("-",R394)+1,2)))-(VALUE(MID(R394,FIND("-",R394)-1,1)))+1)*(Q394-P394+1),IF(F394="Coal",(YEAR(Q394)-YEAR(P394))*12+MONTH(Q394)-MONTH(P394)+1,(Q394-P394+1)))</f>
        <v>1</v>
      </c>
      <c r="C394" s="145" t="n">
        <f aca="false">IF(F394="Coal",B394*W394*12500,B394*W394)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IF(ISNUMBER(FIND("Pow",F395))=TRUE(),((VALUE(MID(R395,FIND("-",R395)+1,2)))-(VALUE(MID(R395,FIND("-",R395)-1,1)))+1)*(Q395-P395+1),IF(F395="Coal",(YEAR(Q395)-YEAR(P395))*12+MONTH(Q395)-MONTH(P395)+1,(Q395-P395+1)))</f>
        <v>1</v>
      </c>
      <c r="C395" s="145" t="n">
        <f aca="false">IF(F395="Coal",B395*W395*12500,B395*W395)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IF(ISNUMBER(FIND("Pow",F396))=TRUE(),((VALUE(MID(R396,FIND("-",R396)+1,2)))-(VALUE(MID(R396,FIND("-",R396)-1,1)))+1)*(Q396-P396+1),IF(F396="Coal",(YEAR(Q396)-YEAR(P396))*12+MONTH(Q396)-MONTH(P396)+1,(Q396-P396+1)))</f>
        <v>1</v>
      </c>
      <c r="C396" s="145" t="n">
        <f aca="false">IF(F396="Coal",B396*W396*12500,B396*W396)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IF(ISNUMBER(FIND("Pow",F397))=TRUE(),((VALUE(MID(R397,FIND("-",R397)+1,2)))-(VALUE(MID(R397,FIND("-",R397)-1,1)))+1)*(Q397-P397+1),IF(F397="Coal",(YEAR(Q397)-YEAR(P397))*12+MONTH(Q397)-MONTH(P397)+1,(Q397-P397+1)))</f>
        <v>1</v>
      </c>
      <c r="C397" s="145" t="n">
        <f aca="false">IF(F397="Coal",B397*W397*12500,B397*W397)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IF(ISNUMBER(FIND("Pow",F398))=TRUE(),((VALUE(MID(R398,FIND("-",R398)+1,2)))-(VALUE(MID(R398,FIND("-",R398)-1,1)))+1)*(Q398-P398+1),IF(F398="Coal",(YEAR(Q398)-YEAR(P398))*12+MONTH(Q398)-MONTH(P398)+1,(Q398-P398+1)))</f>
        <v>1</v>
      </c>
      <c r="C398" s="145" t="n">
        <f aca="false">IF(F398="Coal",B398*W398*12500,B398*W398)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IF(ISNUMBER(FIND("Pow",F399))=TRUE(),((VALUE(MID(R399,FIND("-",R399)+1,2)))-(VALUE(MID(R399,FIND("-",R399)-1,1)))+1)*(Q399-P399+1),IF(F399="Coal",(YEAR(Q399)-YEAR(P399))*12+MONTH(Q399)-MONTH(P399)+1,(Q399-P399+1)))</f>
        <v>1</v>
      </c>
      <c r="C399" s="145" t="n">
        <f aca="false">IF(F399="Coal",B399*W399*12500,B399*W399)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IF(ISNUMBER(FIND("Pow",F400))=TRUE(),((VALUE(MID(R400,FIND("-",R400)+1,2)))-(VALUE(MID(R400,FIND("-",R400)-1,1)))+1)*(Q400-P400+1),IF(F400="Coal",(YEAR(Q400)-YEAR(P400))*12+MONTH(Q400)-MONTH(P400)+1,(Q400-P400+1)))</f>
        <v>1</v>
      </c>
      <c r="C400" s="145" t="n">
        <f aca="false">IF(F400="Coal",B400*W400*12500,B400*W400)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IF(ISNUMBER(FIND("Pow",F401))=TRUE(),((VALUE(MID(R401,FIND("-",R401)+1,2)))-(VALUE(MID(R401,FIND("-",R401)-1,1)))+1)*(Q401-P401+1),IF(F401="Coal",(YEAR(Q401)-YEAR(P401))*12+MONTH(Q401)-MONTH(P401)+1,(Q401-P401+1)))</f>
        <v>1</v>
      </c>
      <c r="C401" s="145" t="n">
        <f aca="false">IF(F401="Coal",B401*W401*12500,B401*W401)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IF(ISNUMBER(FIND("Pow",F402))=TRUE(),((VALUE(MID(R402,FIND("-",R402)+1,2)))-(VALUE(MID(R402,FIND("-",R402)-1,1)))+1)*(Q402-P402+1),IF(F402="Coal",(YEAR(Q402)-YEAR(P402))*12+MONTH(Q402)-MONTH(P402)+1,(Q402-P402+1)))</f>
        <v>1</v>
      </c>
      <c r="C402" s="145" t="n">
        <f aca="false">IF(F402="Coal",B402*W402*12500,B402*W402)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IF(ISNUMBER(FIND("Pow",F403))=TRUE(),((VALUE(MID(R403,FIND("-",R403)+1,2)))-(VALUE(MID(R403,FIND("-",R403)-1,1)))+1)*(Q403-P403+1),IF(F403="Coal",(YEAR(Q403)-YEAR(P403))*12+MONTH(Q403)-MONTH(P403)+1,(Q403-P403+1)))</f>
        <v>1</v>
      </c>
      <c r="C403" s="145" t="n">
        <f aca="false">IF(F403="Coal",B403*W403*12500,B403*W403)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IF(ISNUMBER(FIND("Pow",F404))=TRUE(),((VALUE(MID(R404,FIND("-",R404)+1,2)))-(VALUE(MID(R404,FIND("-",R404)-1,1)))+1)*(Q404-P404+1),IF(F404="Coal",(YEAR(Q404)-YEAR(P404))*12+MONTH(Q404)-MONTH(P404)+1,(Q404-P404+1)))</f>
        <v>1</v>
      </c>
      <c r="C404" s="145" t="n">
        <f aca="false">IF(F404="Coal",B404*W404*12500,B404*W404)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IF(ISNUMBER(FIND("Pow",F405))=TRUE(),((VALUE(MID(R405,FIND("-",R405)+1,2)))-(VALUE(MID(R405,FIND("-",R405)-1,1)))+1)*(Q405-P405+1),IF(F405="Coal",(YEAR(Q405)-YEAR(P405))*12+MONTH(Q405)-MONTH(P405)+1,(Q405-P405+1)))</f>
        <v>1</v>
      </c>
      <c r="C405" s="145" t="n">
        <f aca="false">IF(F405="Coal",B405*W405*12500,B405*W405)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IF(ISNUMBER(FIND("Pow",F406))=TRUE(),((VALUE(MID(R406,FIND("-",R406)+1,2)))-(VALUE(MID(R406,FIND("-",R406)-1,1)))+1)*(Q406-P406+1),IF(F406="Coal",(YEAR(Q406)-YEAR(P406))*12+MONTH(Q406)-MONTH(P406)+1,(Q406-P406+1)))</f>
        <v>1</v>
      </c>
      <c r="C406" s="145" t="n">
        <f aca="false">IF(F406="Coal",B406*W406*12500,B406*W406)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IF(ISNUMBER(FIND("Pow",F407))=TRUE(),((VALUE(MID(R407,FIND("-",R407)+1,2)))-(VALUE(MID(R407,FIND("-",R407)-1,1)))+1)*(Q407-P407+1),IF(F407="Coal",(YEAR(Q407)-YEAR(P407))*12+MONTH(Q407)-MONTH(P407)+1,(Q407-P407+1)))</f>
        <v>1</v>
      </c>
      <c r="C407" s="145" t="n">
        <f aca="false">IF(F407="Coal",B407*W407*12500,B407*W407)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IF(ISNUMBER(FIND("Pow",F408))=TRUE(),((VALUE(MID(R408,FIND("-",R408)+1,2)))-(VALUE(MID(R408,FIND("-",R408)-1,1)))+1)*(Q408-P408+1),IF(F408="Coal",(YEAR(Q408)-YEAR(P408))*12+MONTH(Q408)-MONTH(P408)+1,(Q408-P408+1)))</f>
        <v>1</v>
      </c>
      <c r="C408" s="145" t="n">
        <f aca="false">IF(F408="Coal",B408*W408*12500,B408*W408)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IF(ISNUMBER(FIND("Pow",F409))=TRUE(),((VALUE(MID(R409,FIND("-",R409)+1,2)))-(VALUE(MID(R409,FIND("-",R409)-1,1)))+1)*(Q409-P409+1),IF(F409="Coal",(YEAR(Q409)-YEAR(P409))*12+MONTH(Q409)-MONTH(P409)+1,(Q409-P409+1)))</f>
        <v>1</v>
      </c>
      <c r="C409" s="145" t="n">
        <f aca="false">IF(F409="Coal",B409*W409*12500,B409*W409)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IF(ISNUMBER(FIND("Pow",F410))=TRUE(),((VALUE(MID(R410,FIND("-",R410)+1,2)))-(VALUE(MID(R410,FIND("-",R410)-1,1)))+1)*(Q410-P410+1),IF(F410="Coal",(YEAR(Q410)-YEAR(P410))*12+MONTH(Q410)-MONTH(P410)+1,(Q410-P410+1)))</f>
        <v>1</v>
      </c>
      <c r="C410" s="145" t="n">
        <f aca="false">IF(F410="Coal",B410*W410*12500,B410*W410)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IF(ISNUMBER(FIND("Pow",F411))=TRUE(),((VALUE(MID(R411,FIND("-",R411)+1,2)))-(VALUE(MID(R411,FIND("-",R411)-1,1)))+1)*(Q411-P411+1),IF(F411="Coal",(YEAR(Q411)-YEAR(P411))*12+MONTH(Q411)-MONTH(P411)+1,(Q411-P411+1)))</f>
        <v>1</v>
      </c>
      <c r="C411" s="145" t="n">
        <f aca="false">IF(F411="Coal",B411*W411*12500,B411*W411)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IF(ISNUMBER(FIND("Pow",F412))=TRUE(),((VALUE(MID(R412,FIND("-",R412)+1,2)))-(VALUE(MID(R412,FIND("-",R412)-1,1)))+1)*(Q412-P412+1),IF(F412="Coal",(YEAR(Q412)-YEAR(P412))*12+MONTH(Q412)-MONTH(P412)+1,(Q412-P412+1)))</f>
        <v>1</v>
      </c>
      <c r="C412" s="145" t="n">
        <f aca="false">IF(F412="Coal",B412*W412*12500,B412*W412)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IF(ISNUMBER(FIND("Pow",F413))=TRUE(),((VALUE(MID(R413,FIND("-",R413)+1,2)))-(VALUE(MID(R413,FIND("-",R413)-1,1)))+1)*(Q413-P413+1),IF(F413="Coal",(YEAR(Q413)-YEAR(P413))*12+MONTH(Q413)-MONTH(P413)+1,(Q413-P413+1)))</f>
        <v>1</v>
      </c>
      <c r="C413" s="145" t="n">
        <f aca="false">IF(F413="Coal",B413*W413*12500,B413*W413)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IF(ISNUMBER(FIND("Pow",F414))=TRUE(),((VALUE(MID(R414,FIND("-",R414)+1,2)))-(VALUE(MID(R414,FIND("-",R414)-1,1)))+1)*(Q414-P414+1),IF(F414="Coal",(YEAR(Q414)-YEAR(P414))*12+MONTH(Q414)-MONTH(P414)+1,(Q414-P414+1)))</f>
        <v>1</v>
      </c>
      <c r="C414" s="145" t="n">
        <f aca="false">IF(F414="Coal",B414*W414*12500,B414*W414)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IF(ISNUMBER(FIND("Pow",F415))=TRUE(),((VALUE(MID(R415,FIND("-",R415)+1,2)))-(VALUE(MID(R415,FIND("-",R415)-1,1)))+1)*(Q415-P415+1),IF(F415="Coal",(YEAR(Q415)-YEAR(P415))*12+MONTH(Q415)-MONTH(P415)+1,(Q415-P415+1)))</f>
        <v>1</v>
      </c>
      <c r="C415" s="145" t="n">
        <f aca="false">IF(F415="Coal",B415*W415*12500,B415*W415)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IF(ISNUMBER(FIND("Pow",F416))=TRUE(),((VALUE(MID(R416,FIND("-",R416)+1,2)))-(VALUE(MID(R416,FIND("-",R416)-1,1)))+1)*(Q416-P416+1),IF(F416="Coal",(YEAR(Q416)-YEAR(P416))*12+MONTH(Q416)-MONTH(P416)+1,(Q416-P416+1)))</f>
        <v>1</v>
      </c>
      <c r="C416" s="145" t="n">
        <f aca="false">IF(F416="Coal",B416*W416*12500,B416*W416)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IF(ISNUMBER(FIND("Pow",F417))=TRUE(),((VALUE(MID(R417,FIND("-",R417)+1,2)))-(VALUE(MID(R417,FIND("-",R417)-1,1)))+1)*(Q417-P417+1),IF(F417="Coal",(YEAR(Q417)-YEAR(P417))*12+MONTH(Q417)-MONTH(P417)+1,(Q417-P417+1)))</f>
        <v>1</v>
      </c>
      <c r="C417" s="145" t="n">
        <f aca="false">IF(F417="Coal",B417*W417*12500,B417*W417)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IF(ISNUMBER(FIND("Pow",F418))=TRUE(),((VALUE(MID(R418,FIND("-",R418)+1,2)))-(VALUE(MID(R418,FIND("-",R418)-1,1)))+1)*(Q418-P418+1),IF(F418="Coal",(YEAR(Q418)-YEAR(P418))*12+MONTH(Q418)-MONTH(P418)+1,(Q418-P418+1)))</f>
        <v>1</v>
      </c>
      <c r="C418" s="145" t="n">
        <f aca="false">IF(F418="Coal",B418*W418*12500,B418*W418)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IF(ISNUMBER(FIND("Pow",F419))=TRUE(),((VALUE(MID(R419,FIND("-",R419)+1,2)))-(VALUE(MID(R419,FIND("-",R419)-1,1)))+1)*(Q419-P419+1),IF(F419="Coal",(YEAR(Q419)-YEAR(P419))*12+MONTH(Q419)-MONTH(P419)+1,(Q419-P419+1)))</f>
        <v>1</v>
      </c>
      <c r="C419" s="145" t="n">
        <f aca="false">IF(F419="Coal",B419*W419*12500,B419*W419)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IF(ISNUMBER(FIND("Pow",F420))=TRUE(),((VALUE(MID(R420,FIND("-",R420)+1,2)))-(VALUE(MID(R420,FIND("-",R420)-1,1)))+1)*(Q420-P420+1),IF(F420="Coal",(YEAR(Q420)-YEAR(P420))*12+MONTH(Q420)-MONTH(P420)+1,(Q420-P420+1)))</f>
        <v>1</v>
      </c>
      <c r="C420" s="145" t="n">
        <f aca="false">IF(F420="Coal",B420*W420*12500,B420*W420)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IF(ISNUMBER(FIND("Pow",F421))=TRUE(),((VALUE(MID(R421,FIND("-",R421)+1,2)))-(VALUE(MID(R421,FIND("-",R421)-1,1)))+1)*(Q421-P421+1),IF(F421="Coal",(YEAR(Q421)-YEAR(P421))*12+MONTH(Q421)-MONTH(P421)+1,(Q421-P421+1)))</f>
        <v>1</v>
      </c>
      <c r="C421" s="145" t="n">
        <f aca="false">IF(F421="Coal",B421*W421*12500,B421*W421)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IF(ISNUMBER(FIND("Pow",F422))=TRUE(),((VALUE(MID(R422,FIND("-",R422)+1,2)))-(VALUE(MID(R422,FIND("-",R422)-1,1)))+1)*(Q422-P422+1),IF(F422="Coal",(YEAR(Q422)-YEAR(P422))*12+MONTH(Q422)-MONTH(P422)+1,(Q422-P422+1)))</f>
        <v>1</v>
      </c>
      <c r="C422" s="145" t="n">
        <f aca="false">IF(F422="Coal",B422*W422*12500,B422*W422)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IF(ISNUMBER(FIND("Pow",F423))=TRUE(),((VALUE(MID(R423,FIND("-",R423)+1,2)))-(VALUE(MID(R423,FIND("-",R423)-1,1)))+1)*(Q423-P423+1),IF(F423="Coal",(YEAR(Q423)-YEAR(P423))*12+MONTH(Q423)-MONTH(P423)+1,(Q423-P423+1)))</f>
        <v>1</v>
      </c>
      <c r="C423" s="145" t="n">
        <f aca="false">IF(F423="Coal",B423*W423*12500,B423*W423)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IF(ISNUMBER(FIND("Pow",F424))=TRUE(),((VALUE(MID(R424,FIND("-",R424)+1,2)))-(VALUE(MID(R424,FIND("-",R424)-1,1)))+1)*(Q424-P424+1),IF(F424="Coal",(YEAR(Q424)-YEAR(P424))*12+MONTH(Q424)-MONTH(P424)+1,(Q424-P424+1)))</f>
        <v>1</v>
      </c>
      <c r="C424" s="145" t="n">
        <f aca="false">IF(F424="Coal",B424*W424*12500,B424*W424)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IF(ISNUMBER(FIND("Pow",F425))=TRUE(),((VALUE(MID(R425,FIND("-",R425)+1,2)))-(VALUE(MID(R425,FIND("-",R425)-1,1)))+1)*(Q425-P425+1),IF(F425="Coal",(YEAR(Q425)-YEAR(P425))*12+MONTH(Q425)-MONTH(P425)+1,(Q425-P425+1)))</f>
        <v>1</v>
      </c>
      <c r="C425" s="145" t="n">
        <f aca="false">IF(F425="Coal",B425*W425*12500,B425*W425)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IF(ISNUMBER(FIND("Pow",F426))=TRUE(),((VALUE(MID(R426,FIND("-",R426)+1,2)))-(VALUE(MID(R426,FIND("-",R426)-1,1)))+1)*(Q426-P426+1),IF(F426="Coal",(YEAR(Q426)-YEAR(P426))*12+MONTH(Q426)-MONTH(P426)+1,(Q426-P426+1)))</f>
        <v>1</v>
      </c>
      <c r="C426" s="145" t="n">
        <f aca="false">IF(F426="Coal",B426*W426*12500,B426*W426)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IF(ISNUMBER(FIND("Pow",F427))=TRUE(),((VALUE(MID(R427,FIND("-",R427)+1,2)))-(VALUE(MID(R427,FIND("-",R427)-1,1)))+1)*(Q427-P427+1),IF(F427="Coal",(YEAR(Q427)-YEAR(P427))*12+MONTH(Q427)-MONTH(P427)+1,(Q427-P427+1)))</f>
        <v>1</v>
      </c>
      <c r="C427" s="145" t="n">
        <f aca="false">IF(F427="Coal",B427*W427*12500,B427*W427)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IF(ISNUMBER(FIND("Pow",F428))=TRUE(),((VALUE(MID(R428,FIND("-",R428)+1,2)))-(VALUE(MID(R428,FIND("-",R428)-1,1)))+1)*(Q428-P428+1),IF(F428="Coal",(YEAR(Q428)-YEAR(P428))*12+MONTH(Q428)-MONTH(P428)+1,(Q428-P428+1)))</f>
        <v>1</v>
      </c>
      <c r="C428" s="145" t="n">
        <f aca="false">IF(F428="Coal",B428*W428*12500,B428*W428)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IF(ISNUMBER(FIND("Pow",F429))=TRUE(),((VALUE(MID(R429,FIND("-",R429)+1,2)))-(VALUE(MID(R429,FIND("-",R429)-1,1)))+1)*(Q429-P429+1),IF(F429="Coal",(YEAR(Q429)-YEAR(P429))*12+MONTH(Q429)-MONTH(P429)+1,(Q429-P429+1)))</f>
        <v>1</v>
      </c>
      <c r="C429" s="145" t="n">
        <f aca="false">IF(F429="Coal",B429*W429*12500,B429*W429)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IF(ISNUMBER(FIND("Pow",F430))=TRUE(),((VALUE(MID(R430,FIND("-",R430)+1,2)))-(VALUE(MID(R430,FIND("-",R430)-1,1)))+1)*(Q430-P430+1),IF(F430="Coal",(YEAR(Q430)-YEAR(P430))*12+MONTH(Q430)-MONTH(P430)+1,(Q430-P430+1)))</f>
        <v>1</v>
      </c>
      <c r="C430" s="145" t="n">
        <f aca="false">IF(F430="Coal",B430*W430*12500,B430*W430)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IF(ISNUMBER(FIND("Pow",F431))=TRUE(),((VALUE(MID(R431,FIND("-",R431)+1,2)))-(VALUE(MID(R431,FIND("-",R431)-1,1)))+1)*(Q431-P431+1),IF(F431="Coal",(YEAR(Q431)-YEAR(P431))*12+MONTH(Q431)-MONTH(P431)+1,(Q431-P431+1)))</f>
        <v>1</v>
      </c>
      <c r="C431" s="145" t="n">
        <f aca="false">IF(F431="Coal",B431*W431*12500,B431*W431)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IF(ISNUMBER(FIND("Pow",F432))=TRUE(),((VALUE(MID(R432,FIND("-",R432)+1,2)))-(VALUE(MID(R432,FIND("-",R432)-1,1)))+1)*(Q432-P432+1),IF(F432="Coal",(YEAR(Q432)-YEAR(P432))*12+MONTH(Q432)-MONTH(P432)+1,(Q432-P432+1)))</f>
        <v>1</v>
      </c>
      <c r="C432" s="145" t="n">
        <f aca="false">IF(F432="Coal",B432*W432*12500,B432*W432)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IF(ISNUMBER(FIND("Pow",F433))=TRUE(),((VALUE(MID(R433,FIND("-",R433)+1,2)))-(VALUE(MID(R433,FIND("-",R433)-1,1)))+1)*(Q433-P433+1),IF(F433="Coal",(YEAR(Q433)-YEAR(P433))*12+MONTH(Q433)-MONTH(P433)+1,(Q433-P433+1)))</f>
        <v>1</v>
      </c>
      <c r="C433" s="145" t="n">
        <f aca="false">IF(F433="Coal",B433*W433*12500,B433*W433)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IF(ISNUMBER(FIND("Pow",F434))=TRUE(),((VALUE(MID(R434,FIND("-",R434)+1,2)))-(VALUE(MID(R434,FIND("-",R434)-1,1)))+1)*(Q434-P434+1),IF(F434="Coal",(YEAR(Q434)-YEAR(P434))*12+MONTH(Q434)-MONTH(P434)+1,(Q434-P434+1)))</f>
        <v>1</v>
      </c>
      <c r="C434" s="145" t="n">
        <f aca="false">IF(F434="Coal",B434*W434*12500,B434*W434)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IF(ISNUMBER(FIND("Pow",F435))=TRUE(),((VALUE(MID(R435,FIND("-",R435)+1,2)))-(VALUE(MID(R435,FIND("-",R435)-1,1)))+1)*(Q435-P435+1),IF(F435="Coal",(YEAR(Q435)-YEAR(P435))*12+MONTH(Q435)-MONTH(P435)+1,(Q435-P435+1)))</f>
        <v>1</v>
      </c>
      <c r="C435" s="145" t="n">
        <f aca="false">IF(F435="Coal",B435*W435*12500,B435*W435)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IF(ISNUMBER(FIND("Pow",F436))=TRUE(),((VALUE(MID(R436,FIND("-",R436)+1,2)))-(VALUE(MID(R436,FIND("-",R436)-1,1)))+1)*(Q436-P436+1),IF(F436="Coal",(YEAR(Q436)-YEAR(P436))*12+MONTH(Q436)-MONTH(P436)+1,(Q436-P436+1)))</f>
        <v>1</v>
      </c>
      <c r="C436" s="145" t="n">
        <f aca="false">IF(F436="Coal",B436*W436*12500,B436*W436)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IF(ISNUMBER(FIND("Pow",F437))=TRUE(),((VALUE(MID(R437,FIND("-",R437)+1,2)))-(VALUE(MID(R437,FIND("-",R437)-1,1)))+1)*(Q437-P437+1),IF(F437="Coal",(YEAR(Q437)-YEAR(P437))*12+MONTH(Q437)-MONTH(P437)+1,(Q437-P437+1)))</f>
        <v>1</v>
      </c>
      <c r="C437" s="145" t="n">
        <f aca="false">IF(F437="Coal",B437*W437*12500,B437*W437)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IF(ISNUMBER(FIND("Pow",F438))=TRUE(),((VALUE(MID(R438,FIND("-",R438)+1,2)))-(VALUE(MID(R438,FIND("-",R438)-1,1)))+1)*(Q438-P438+1),IF(F438="Coal",(YEAR(Q438)-YEAR(P438))*12+MONTH(Q438)-MONTH(P438)+1,(Q438-P438+1)))</f>
        <v>1</v>
      </c>
      <c r="C438" s="145" t="n">
        <f aca="false">IF(F438="Coal",B438*W438*12500,B438*W438)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IF(ISNUMBER(FIND("Pow",F439))=TRUE(),((VALUE(MID(R439,FIND("-",R439)+1,2)))-(VALUE(MID(R439,FIND("-",R439)-1,1)))+1)*(Q439-P439+1),IF(F439="Coal",(YEAR(Q439)-YEAR(P439))*12+MONTH(Q439)-MONTH(P439)+1,(Q439-P439+1)))</f>
        <v>1</v>
      </c>
      <c r="C439" s="145" t="n">
        <f aca="false">IF(F439="Coal",B439*W439*12500,B439*W439)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IF(ISNUMBER(FIND("Pow",F440))=TRUE(),((VALUE(MID(R440,FIND("-",R440)+1,2)))-(VALUE(MID(R440,FIND("-",R440)-1,1)))+1)*(Q440-P440+1),IF(F440="Coal",(YEAR(Q440)-YEAR(P440))*12+MONTH(Q440)-MONTH(P440)+1,(Q440-P440+1)))</f>
        <v>1</v>
      </c>
      <c r="C440" s="145" t="n">
        <f aca="false">IF(F440="Coal",B440*W440*12500,B440*W440)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IF(ISNUMBER(FIND("Pow",F441))=TRUE(),((VALUE(MID(R441,FIND("-",R441)+1,2)))-(VALUE(MID(R441,FIND("-",R441)-1,1)))+1)*(Q441-P441+1),IF(F441="Coal",(YEAR(Q441)-YEAR(P441))*12+MONTH(Q441)-MONTH(P441)+1,(Q441-P441+1)))</f>
        <v>1</v>
      </c>
      <c r="C441" s="145" t="n">
        <f aca="false">IF(F441="Coal",B441*W441*12500,B441*W441)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IF(ISNUMBER(FIND("Pow",F442))=TRUE(),((VALUE(MID(R442,FIND("-",R442)+1,2)))-(VALUE(MID(R442,FIND("-",R442)-1,1)))+1)*(Q442-P442+1),IF(F442="Coal",(YEAR(Q442)-YEAR(P442))*12+MONTH(Q442)-MONTH(P442)+1,(Q442-P442+1)))</f>
        <v>1</v>
      </c>
      <c r="C442" s="145" t="n">
        <f aca="false">IF(F442="Coal",B442*W442*12500,B442*W442)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IF(ISNUMBER(FIND("Pow",F443))=TRUE(),((VALUE(MID(R443,FIND("-",R443)+1,2)))-(VALUE(MID(R443,FIND("-",R443)-1,1)))+1)*(Q443-P443+1),IF(F443="Coal",(YEAR(Q443)-YEAR(P443))*12+MONTH(Q443)-MONTH(P443)+1,(Q443-P443+1)))</f>
        <v>1</v>
      </c>
      <c r="C443" s="145" t="n">
        <f aca="false">IF(F443="Coal",B443*W443*12500,B443*W443)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IF(ISNUMBER(FIND("Pow",F444))=TRUE(),((VALUE(MID(R444,FIND("-",R444)+1,2)))-(VALUE(MID(R444,FIND("-",R444)-1,1)))+1)*(Q444-P444+1),IF(F444="Coal",(YEAR(Q444)-YEAR(P444))*12+MONTH(Q444)-MONTH(P444)+1,(Q444-P444+1)))</f>
        <v>1</v>
      </c>
      <c r="C444" s="145" t="n">
        <f aca="false">IF(F444="Coal",B444*W444*12500,B444*W444)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IF(ISNUMBER(FIND("Pow",F445))=TRUE(),((VALUE(MID(R445,FIND("-",R445)+1,2)))-(VALUE(MID(R445,FIND("-",R445)-1,1)))+1)*(Q445-P445+1),IF(F445="Coal",(YEAR(Q445)-YEAR(P445))*12+MONTH(Q445)-MONTH(P445)+1,(Q445-P445+1)))</f>
        <v>1</v>
      </c>
      <c r="C445" s="145" t="n">
        <f aca="false">IF(F445="Coal",B445*W445*12500,B445*W445)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IF(ISNUMBER(FIND("Pow",F446))=TRUE(),((VALUE(MID(R446,FIND("-",R446)+1,2)))-(VALUE(MID(R446,FIND("-",R446)-1,1)))+1)*(Q446-P446+1),IF(F446="Coal",(YEAR(Q446)-YEAR(P446))*12+MONTH(Q446)-MONTH(P446)+1,(Q446-P446+1)))</f>
        <v>1</v>
      </c>
      <c r="C446" s="145" t="n">
        <f aca="false">IF(F446="Coal",B446*W446*12500,B446*W446)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IF(ISNUMBER(FIND("Pow",F447))=TRUE(),((VALUE(MID(R447,FIND("-",R447)+1,2)))-(VALUE(MID(R447,FIND("-",R447)-1,1)))+1)*(Q447-P447+1),IF(F447="Coal",(YEAR(Q447)-YEAR(P447))*12+MONTH(Q447)-MONTH(P447)+1,(Q447-P447+1)))</f>
        <v>1</v>
      </c>
      <c r="C447" s="145" t="n">
        <f aca="false">IF(F447="Coal",B447*W447*12500,B447*W447)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IF(ISNUMBER(FIND("Pow",F448))=TRUE(),((VALUE(MID(R448,FIND("-",R448)+1,2)))-(VALUE(MID(R448,FIND("-",R448)-1,1)))+1)*(Q448-P448+1),IF(F448="Coal",(YEAR(Q448)-YEAR(P448))*12+MONTH(Q448)-MONTH(P448)+1,(Q448-P448+1)))</f>
        <v>1</v>
      </c>
      <c r="C448" s="145" t="n">
        <f aca="false">IF(F448="Coal",B448*W448*12500,B448*W448)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IF(ISNUMBER(FIND("Pow",F449))=TRUE(),((VALUE(MID(R449,FIND("-",R449)+1,2)))-(VALUE(MID(R449,FIND("-",R449)-1,1)))+1)*(Q449-P449+1),IF(F449="Coal",(YEAR(Q449)-YEAR(P449))*12+MONTH(Q449)-MONTH(P449)+1,(Q449-P449+1)))</f>
        <v>1</v>
      </c>
      <c r="C449" s="145" t="n">
        <f aca="false">IF(F449="Coal",B449*W449*12500,B449*W449)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IF(ISNUMBER(FIND("Pow",F450))=TRUE(),((VALUE(MID(R450,FIND("-",R450)+1,2)))-(VALUE(MID(R450,FIND("-",R450)-1,1)))+1)*(Q450-P450+1),IF(F450="Coal",(YEAR(Q450)-YEAR(P450))*12+MONTH(Q450)-MONTH(P450)+1,(Q450-P450+1)))</f>
        <v>1</v>
      </c>
      <c r="C450" s="145" t="n">
        <f aca="false">IF(F450="Coal",B450*W450*12500,B450*W450)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IF(ISNUMBER(FIND("Pow",F451))=TRUE(),((VALUE(MID(R451,FIND("-",R451)+1,2)))-(VALUE(MID(R451,FIND("-",R451)-1,1)))+1)*(Q451-P451+1),IF(F451="Coal",(YEAR(Q451)-YEAR(P451))*12+MONTH(Q451)-MONTH(P451)+1,(Q451-P451+1)))</f>
        <v>1</v>
      </c>
      <c r="C451" s="145" t="n">
        <f aca="false">IF(F451="Coal",B451*W451*12500,B451*W451)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IF(ISNUMBER(FIND("Pow",F452))=TRUE(),((VALUE(MID(R452,FIND("-",R452)+1,2)))-(VALUE(MID(R452,FIND("-",R452)-1,1)))+1)*(Q452-P452+1),IF(F452="Coal",(YEAR(Q452)-YEAR(P452))*12+MONTH(Q452)-MONTH(P452)+1,(Q452-P452+1)))</f>
        <v>1</v>
      </c>
      <c r="C452" s="145" t="n">
        <f aca="false">IF(F452="Coal",B452*W452*12500,B452*W452)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IF(ISNUMBER(FIND("Pow",F453))=TRUE(),((VALUE(MID(R453,FIND("-",R453)+1,2)))-(VALUE(MID(R453,FIND("-",R453)-1,1)))+1)*(Q453-P453+1),IF(F453="Coal",(YEAR(Q453)-YEAR(P453))*12+MONTH(Q453)-MONTH(P453)+1,(Q453-P453+1)))</f>
        <v>1</v>
      </c>
      <c r="C453" s="145" t="n">
        <f aca="false">IF(F453="Coal",B453*W453*12500,B453*W453)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IF(ISNUMBER(FIND("Pow",F454))=TRUE(),((VALUE(MID(R454,FIND("-",R454)+1,2)))-(VALUE(MID(R454,FIND("-",R454)-1,1)))+1)*(Q454-P454+1),IF(F454="Coal",(YEAR(Q454)-YEAR(P454))*12+MONTH(Q454)-MONTH(P454)+1,(Q454-P454+1)))</f>
        <v>1</v>
      </c>
      <c r="C454" s="145" t="n">
        <f aca="false">IF(F454="Coal",B454*W454*12500,B454*W454)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IF(ISNUMBER(FIND("Pow",F455))=TRUE(),((VALUE(MID(R455,FIND("-",R455)+1,2)))-(VALUE(MID(R455,FIND("-",R455)-1,1)))+1)*(Q455-P455+1),IF(F455="Coal",(YEAR(Q455)-YEAR(P455))*12+MONTH(Q455)-MONTH(P455)+1,(Q455-P455+1)))</f>
        <v>1</v>
      </c>
      <c r="C455" s="145" t="n">
        <f aca="false">IF(F455="Coal",B455*W455*12500,B455*W455)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IF(ISNUMBER(FIND("Pow",F456))=TRUE(),((VALUE(MID(R456,FIND("-",R456)+1,2)))-(VALUE(MID(R456,FIND("-",R456)-1,1)))+1)*(Q456-P456+1),IF(F456="Coal",(YEAR(Q456)-YEAR(P456))*12+MONTH(Q456)-MONTH(P456)+1,(Q456-P456+1)))</f>
        <v>1</v>
      </c>
      <c r="C456" s="145" t="n">
        <f aca="false">IF(F456="Coal",B456*W456*12500,B456*W456)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IF(ISNUMBER(FIND("Pow",F457))=TRUE(),((VALUE(MID(R457,FIND("-",R457)+1,2)))-(VALUE(MID(R457,FIND("-",R457)-1,1)))+1)*(Q457-P457+1),IF(F457="Coal",(YEAR(Q457)-YEAR(P457))*12+MONTH(Q457)-MONTH(P457)+1,(Q457-P457+1)))</f>
        <v>1</v>
      </c>
      <c r="C457" s="145" t="n">
        <f aca="false">IF(F457="Coal",B457*W457*12500,B457*W457)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IF(ISNUMBER(FIND("Pow",F458))=TRUE(),((VALUE(MID(R458,FIND("-",R458)+1,2)))-(VALUE(MID(R458,FIND("-",R458)-1,1)))+1)*(Q458-P458+1),IF(F458="Coal",(YEAR(Q458)-YEAR(P458))*12+MONTH(Q458)-MONTH(P458)+1,(Q458-P458+1)))</f>
        <v>1</v>
      </c>
      <c r="C458" s="145" t="n">
        <f aca="false">IF(F458="Coal",B458*W458*12500,B458*W458)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IF(ISNUMBER(FIND("Pow",F459))=TRUE(),((VALUE(MID(R459,FIND("-",R459)+1,2)))-(VALUE(MID(R459,FIND("-",R459)-1,1)))+1)*(Q459-P459+1),IF(F459="Coal",(YEAR(Q459)-YEAR(P459))*12+MONTH(Q459)-MONTH(P459)+1,(Q459-P459+1)))</f>
        <v>1</v>
      </c>
      <c r="C459" s="145" t="n">
        <f aca="false">IF(F459="Coal",B459*W459*12500,B459*W459)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IF(ISNUMBER(FIND("Pow",F460))=TRUE(),((VALUE(MID(R460,FIND("-",R460)+1,2)))-(VALUE(MID(R460,FIND("-",R460)-1,1)))+1)*(Q460-P460+1),IF(F460="Coal",(YEAR(Q460)-YEAR(P460))*12+MONTH(Q460)-MONTH(P460)+1,(Q460-P460+1)))</f>
        <v>1</v>
      </c>
      <c r="C460" s="145" t="n">
        <f aca="false">IF(F460="Coal",B460*W460*12500,B460*W460)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IF(ISNUMBER(FIND("Pow",F461))=TRUE(),((VALUE(MID(R461,FIND("-",R461)+1,2)))-(VALUE(MID(R461,FIND("-",R461)-1,1)))+1)*(Q461-P461+1),IF(F461="Coal",(YEAR(Q461)-YEAR(P461))*12+MONTH(Q461)-MONTH(P461)+1,(Q461-P461+1)))</f>
        <v>1</v>
      </c>
      <c r="C461" s="145" t="n">
        <f aca="false">IF(F461="Coal",B461*W461*12500,B461*W461)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IF(ISNUMBER(FIND("Pow",F462))=TRUE(),((VALUE(MID(R462,FIND("-",R462)+1,2)))-(VALUE(MID(R462,FIND("-",R462)-1,1)))+1)*(Q462-P462+1),IF(F462="Coal",(YEAR(Q462)-YEAR(P462))*12+MONTH(Q462)-MONTH(P462)+1,(Q462-P462+1)))</f>
        <v>1</v>
      </c>
      <c r="C462" s="145" t="n">
        <f aca="false">IF(F462="Coal",B462*W462*12500,B462*W462)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IF(ISNUMBER(FIND("Pow",F463))=TRUE(),((VALUE(MID(R463,FIND("-",R463)+1,2)))-(VALUE(MID(R463,FIND("-",R463)-1,1)))+1)*(Q463-P463+1),IF(F463="Coal",(YEAR(Q463)-YEAR(P463))*12+MONTH(Q463)-MONTH(P463)+1,(Q463-P463+1)))</f>
        <v>1</v>
      </c>
      <c r="C463" s="145" t="n">
        <f aca="false">IF(F463="Coal",B463*W463*12500,B463*W463)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IF(ISNUMBER(FIND("Pow",F464))=TRUE(),((VALUE(MID(R464,FIND("-",R464)+1,2)))-(VALUE(MID(R464,FIND("-",R464)-1,1)))+1)*(Q464-P464+1),IF(F464="Coal",(YEAR(Q464)-YEAR(P464))*12+MONTH(Q464)-MONTH(P464)+1,(Q464-P464+1)))</f>
        <v>1</v>
      </c>
      <c r="C464" s="145" t="n">
        <f aca="false">IF(F464="Coal",B464*W464*12500,B464*W464)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IF(ISNUMBER(FIND("Pow",F465))=TRUE(),((VALUE(MID(R465,FIND("-",R465)+1,2)))-(VALUE(MID(R465,FIND("-",R465)-1,1)))+1)*(Q465-P465+1),IF(F465="Coal",(YEAR(Q465)-YEAR(P465))*12+MONTH(Q465)-MONTH(P465)+1,(Q465-P465+1)))</f>
        <v>1</v>
      </c>
      <c r="C465" s="145" t="n">
        <f aca="false">IF(F465="Coal",B465*W465*12500,B465*W465)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IF(ISNUMBER(FIND("Pow",F466))=TRUE(),((VALUE(MID(R466,FIND("-",R466)+1,2)))-(VALUE(MID(R466,FIND("-",R466)-1,1)))+1)*(Q466-P466+1),IF(F466="Coal",(YEAR(Q466)-YEAR(P466))*12+MONTH(Q466)-MONTH(P466)+1,(Q466-P466+1)))</f>
        <v>1</v>
      </c>
      <c r="C466" s="145" t="n">
        <f aca="false">IF(F466="Coal",B466*W466*12500,B466*W466)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IF(ISNUMBER(FIND("Pow",F467))=TRUE(),((VALUE(MID(R467,FIND("-",R467)+1,2)))-(VALUE(MID(R467,FIND("-",R467)-1,1)))+1)*(Q467-P467+1),IF(F467="Coal",(YEAR(Q467)-YEAR(P467))*12+MONTH(Q467)-MONTH(P467)+1,(Q467-P467+1)))</f>
        <v>1</v>
      </c>
      <c r="C467" s="145" t="n">
        <f aca="false">IF(F467="Coal",B467*W467*12500,B467*W467)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IF(ISNUMBER(FIND("Pow",F468))=TRUE(),((VALUE(MID(R468,FIND("-",R468)+1,2)))-(VALUE(MID(R468,FIND("-",R468)-1,1)))+1)*(Q468-P468+1),IF(F468="Coal",(YEAR(Q468)-YEAR(P468))*12+MONTH(Q468)-MONTH(P468)+1,(Q468-P468+1)))</f>
        <v>1</v>
      </c>
      <c r="C468" s="145" t="n">
        <f aca="false">IF(F468="Coal",B468*W468*12500,B468*W468)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IF(ISNUMBER(FIND("Pow",F469))=TRUE(),((VALUE(MID(R469,FIND("-",R469)+1,2)))-(VALUE(MID(R469,FIND("-",R469)-1,1)))+1)*(Q469-P469+1),IF(F469="Coal",(YEAR(Q469)-YEAR(P469))*12+MONTH(Q469)-MONTH(P469)+1,(Q469-P469+1)))</f>
        <v>1</v>
      </c>
      <c r="C469" s="145" t="n">
        <f aca="false">IF(F469="Coal",B469*W469*12500,B469*W469)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IF(ISNUMBER(FIND("Pow",F470))=TRUE(),((VALUE(MID(R470,FIND("-",R470)+1,2)))-(VALUE(MID(R470,FIND("-",R470)-1,1)))+1)*(Q470-P470+1),IF(F470="Coal",(YEAR(Q470)-YEAR(P470))*12+MONTH(Q470)-MONTH(P470)+1,(Q470-P470+1)))</f>
        <v>1</v>
      </c>
      <c r="C470" s="145" t="n">
        <f aca="false">IF(F470="Coal",B470*W470*12500,B470*W470)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IF(ISNUMBER(FIND("Pow",F471))=TRUE(),((VALUE(MID(R471,FIND("-",R471)+1,2)))-(VALUE(MID(R471,FIND("-",R471)-1,1)))+1)*(Q471-P471+1),IF(F471="Coal",(YEAR(Q471)-YEAR(P471))*12+MONTH(Q471)-MONTH(P471)+1,(Q471-P471+1)))</f>
        <v>1</v>
      </c>
      <c r="C471" s="145" t="n">
        <f aca="false">IF(F471="Coal",B471*W471*12500,B471*W471)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IF(ISNUMBER(FIND("Pow",F472))=TRUE(),((VALUE(MID(R472,FIND("-",R472)+1,2)))-(VALUE(MID(R472,FIND("-",R472)-1,1)))+1)*(Q472-P472+1),IF(F472="Coal",(YEAR(Q472)-YEAR(P472))*12+MONTH(Q472)-MONTH(P472)+1,(Q472-P472+1)))</f>
        <v>1</v>
      </c>
      <c r="C472" s="145" t="n">
        <f aca="false">IF(F472="Coal",B472*W472*12500,B472*W472)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IF(ISNUMBER(FIND("Pow",F473))=TRUE(),((VALUE(MID(R473,FIND("-",R473)+1,2)))-(VALUE(MID(R473,FIND("-",R473)-1,1)))+1)*(Q473-P473+1),IF(F473="Coal",(YEAR(Q473)-YEAR(P473))*12+MONTH(Q473)-MONTH(P473)+1,(Q473-P473+1)))</f>
        <v>1</v>
      </c>
      <c r="C473" s="145" t="n">
        <f aca="false">IF(F473="Coal",B473*W473*12500,B473*W473)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IF(ISNUMBER(FIND("Pow",F474))=TRUE(),((VALUE(MID(R474,FIND("-",R474)+1,2)))-(VALUE(MID(R474,FIND("-",R474)-1,1)))+1)*(Q474-P474+1),IF(F474="Coal",(YEAR(Q474)-YEAR(P474))*12+MONTH(Q474)-MONTH(P474)+1,(Q474-P474+1)))</f>
        <v>1</v>
      </c>
      <c r="C474" s="145" t="n">
        <f aca="false">IF(F474="Coal",B474*W474*12500,B474*W474)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IF(ISNUMBER(FIND("Pow",F475))=TRUE(),((VALUE(MID(R475,FIND("-",R475)+1,2)))-(VALUE(MID(R475,FIND("-",R475)-1,1)))+1)*(Q475-P475+1),IF(F475="Coal",(YEAR(Q475)-YEAR(P475))*12+MONTH(Q475)-MONTH(P475)+1,(Q475-P475+1)))</f>
        <v>1</v>
      </c>
      <c r="C475" s="145" t="n">
        <f aca="false">IF(F475="Coal",B475*W475*12500,B475*W475)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IF(ISNUMBER(FIND("Pow",F476))=TRUE(),((VALUE(MID(R476,FIND("-",R476)+1,2)))-(VALUE(MID(R476,FIND("-",R476)-1,1)))+1)*(Q476-P476+1),IF(F476="Coal",(YEAR(Q476)-YEAR(P476))*12+MONTH(Q476)-MONTH(P476)+1,(Q476-P476+1)))</f>
        <v>1</v>
      </c>
      <c r="C476" s="145" t="n">
        <f aca="false">IF(F476="Coal",B476*W476*12500,B476*W476)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IF(ISNUMBER(FIND("Pow",F477))=TRUE(),((VALUE(MID(R477,FIND("-",R477)+1,2)))-(VALUE(MID(R477,FIND("-",R477)-1,1)))+1)*(Q477-P477+1),IF(F477="Coal",(YEAR(Q477)-YEAR(P477))*12+MONTH(Q477)-MONTH(P477)+1,(Q477-P477+1)))</f>
        <v>1</v>
      </c>
      <c r="C477" s="145" t="n">
        <f aca="false">IF(F477="Coal",B477*W477*12500,B477*W477)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IF(ISNUMBER(FIND("Pow",F478))=TRUE(),((VALUE(MID(R478,FIND("-",R478)+1,2)))-(VALUE(MID(R478,FIND("-",R478)-1,1)))+1)*(Q478-P478+1),IF(F478="Coal",(YEAR(Q478)-YEAR(P478))*12+MONTH(Q478)-MONTH(P478)+1,(Q478-P478+1)))</f>
        <v>1</v>
      </c>
      <c r="C478" s="145" t="n">
        <f aca="false">IF(F478="Coal",B478*W478*12500,B478*W478)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IF(ISNUMBER(FIND("Pow",F479))=TRUE(),((VALUE(MID(R479,FIND("-",R479)+1,2)))-(VALUE(MID(R479,FIND("-",R479)-1,1)))+1)*(Q479-P479+1),IF(F479="Coal",(YEAR(Q479)-YEAR(P479))*12+MONTH(Q479)-MONTH(P479)+1,(Q479-P479+1)))</f>
        <v>1</v>
      </c>
      <c r="C479" s="145" t="n">
        <f aca="false">IF(F479="Coal",B479*W479*12500,B479*W479)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IF(ISNUMBER(FIND("Pow",F480))=TRUE(),((VALUE(MID(R480,FIND("-",R480)+1,2)))-(VALUE(MID(R480,FIND("-",R480)-1,1)))+1)*(Q480-P480+1),IF(F480="Coal",(YEAR(Q480)-YEAR(P480))*12+MONTH(Q480)-MONTH(P480)+1,(Q480-P480+1)))</f>
        <v>1</v>
      </c>
      <c r="C480" s="145" t="n">
        <f aca="false">IF(F480="Coal",B480*W480*12500,B480*W480)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IF(ISNUMBER(FIND("Pow",F481))=TRUE(),((VALUE(MID(R481,FIND("-",R481)+1,2)))-(VALUE(MID(R481,FIND("-",R481)-1,1)))+1)*(Q481-P481+1),IF(F481="Coal",(YEAR(Q481)-YEAR(P481))*12+MONTH(Q481)-MONTH(P481)+1,(Q481-P481+1)))</f>
        <v>1</v>
      </c>
      <c r="C481" s="145" t="n">
        <f aca="false">IF(F481="Coal",B481*W481*12500,B481*W481)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IF(ISNUMBER(FIND("Pow",F482))=TRUE(),((VALUE(MID(R482,FIND("-",R482)+1,2)))-(VALUE(MID(R482,FIND("-",R482)-1,1)))+1)*(Q482-P482+1),IF(F482="Coal",(YEAR(Q482)-YEAR(P482))*12+MONTH(Q482)-MONTH(P482)+1,(Q482-P482+1)))</f>
        <v>1</v>
      </c>
      <c r="C482" s="145" t="n">
        <f aca="false">IF(F482="Coal",B482*W482*12500,B482*W482)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IF(ISNUMBER(FIND("Pow",F483))=TRUE(),((VALUE(MID(R483,FIND("-",R483)+1,2)))-(VALUE(MID(R483,FIND("-",R483)-1,1)))+1)*(Q483-P483+1),IF(F483="Coal",(YEAR(Q483)-YEAR(P483))*12+MONTH(Q483)-MONTH(P483)+1,(Q483-P483+1)))</f>
        <v>1</v>
      </c>
      <c r="C483" s="145" t="n">
        <f aca="false">IF(F483="Coal",B483*W483*12500,B483*W483)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IF(ISNUMBER(FIND("Pow",F484))=TRUE(),((VALUE(MID(R484,FIND("-",R484)+1,2)))-(VALUE(MID(R484,FIND("-",R484)-1,1)))+1)*(Q484-P484+1),IF(F484="Coal",(YEAR(Q484)-YEAR(P484))*12+MONTH(Q484)-MONTH(P484)+1,(Q484-P484+1)))</f>
        <v>1</v>
      </c>
      <c r="C484" s="145" t="n">
        <f aca="false">IF(F484="Coal",B484*W484*12500,B484*W484)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IF(ISNUMBER(FIND("Pow",F485))=TRUE(),((VALUE(MID(R485,FIND("-",R485)+1,2)))-(VALUE(MID(R485,FIND("-",R485)-1,1)))+1)*(Q485-P485+1),IF(F485="Coal",(YEAR(Q485)-YEAR(P485))*12+MONTH(Q485)-MONTH(P485)+1,(Q485-P485+1)))</f>
        <v>1</v>
      </c>
      <c r="C485" s="145" t="n">
        <f aca="false">IF(F485="Coal",B485*W485*12500,B485*W485)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IF(ISNUMBER(FIND("Pow",F486))=TRUE(),((VALUE(MID(R486,FIND("-",R486)+1,2)))-(VALUE(MID(R486,FIND("-",R486)-1,1)))+1)*(Q486-P486+1),IF(F486="Coal",(YEAR(Q486)-YEAR(P486))*12+MONTH(Q486)-MONTH(P486)+1,(Q486-P486+1)))</f>
        <v>1</v>
      </c>
      <c r="C486" s="145" t="n">
        <f aca="false">IF(F486="Coal",B486*W486*12500,B486*W486)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IF(ISNUMBER(FIND("Pow",F487))=TRUE(),((VALUE(MID(R487,FIND("-",R487)+1,2)))-(VALUE(MID(R487,FIND("-",R487)-1,1)))+1)*(Q487-P487+1),IF(F487="Coal",(YEAR(Q487)-YEAR(P487))*12+MONTH(Q487)-MONTH(P487)+1,(Q487-P487+1)))</f>
        <v>1</v>
      </c>
      <c r="C487" s="145" t="n">
        <f aca="false">IF(F487="Coal",B487*W487*12500,B487*W487)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IF(ISNUMBER(FIND("Pow",F488))=TRUE(),((VALUE(MID(R488,FIND("-",R488)+1,2)))-(VALUE(MID(R488,FIND("-",R488)-1,1)))+1)*(Q488-P488+1),IF(F488="Coal",(YEAR(Q488)-YEAR(P488))*12+MONTH(Q488)-MONTH(P488)+1,(Q488-P488+1)))</f>
        <v>1</v>
      </c>
      <c r="C488" s="145" t="n">
        <f aca="false">IF(F488="Coal",B488*W488*12500,B488*W488)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IF(ISNUMBER(FIND("Pow",F489))=TRUE(),((VALUE(MID(R489,FIND("-",R489)+1,2)))-(VALUE(MID(R489,FIND("-",R489)-1,1)))+1)*(Q489-P489+1),IF(F489="Coal",(YEAR(Q489)-YEAR(P489))*12+MONTH(Q489)-MONTH(P489)+1,(Q489-P489+1)))</f>
        <v>1</v>
      </c>
      <c r="C489" s="145" t="n">
        <f aca="false">IF(F489="Coal",B489*W489*12500,B489*W489)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IF(ISNUMBER(FIND("Pow",F490))=TRUE(),((VALUE(MID(R490,FIND("-",R490)+1,2)))-(VALUE(MID(R490,FIND("-",R490)-1,1)))+1)*(Q490-P490+1),IF(F490="Coal",(YEAR(Q490)-YEAR(P490))*12+MONTH(Q490)-MONTH(P490)+1,(Q490-P490+1)))</f>
        <v>1</v>
      </c>
      <c r="C490" s="145" t="n">
        <f aca="false">IF(F490="Coal",B490*W490*12500,B490*W490)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IF(ISNUMBER(FIND("Pow",F491))=TRUE(),((VALUE(MID(R491,FIND("-",R491)+1,2)))-(VALUE(MID(R491,FIND("-",R491)-1,1)))+1)*(Q491-P491+1),IF(F491="Coal",(YEAR(Q491)-YEAR(P491))*12+MONTH(Q491)-MONTH(P491)+1,(Q491-P491+1)))</f>
        <v>1</v>
      </c>
      <c r="C491" s="145" t="n">
        <f aca="false">IF(F491="Coal",B491*W491*12500,B491*W491)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IF(ISNUMBER(FIND("Pow",F492))=TRUE(),((VALUE(MID(R492,FIND("-",R492)+1,2)))-(VALUE(MID(R492,FIND("-",R492)-1,1)))+1)*(Q492-P492+1),IF(F492="Coal",(YEAR(Q492)-YEAR(P492))*12+MONTH(Q492)-MONTH(P492)+1,(Q492-P492+1)))</f>
        <v>1</v>
      </c>
      <c r="C492" s="145" t="n">
        <f aca="false">IF(F492="Coal",B492*W492*12500,B492*W492)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IF(ISNUMBER(FIND("Pow",F493))=TRUE(),((VALUE(MID(R493,FIND("-",R493)+1,2)))-(VALUE(MID(R493,FIND("-",R493)-1,1)))+1)*(Q493-P493+1),IF(F493="Coal",(YEAR(Q493)-YEAR(P493))*12+MONTH(Q493)-MONTH(P493)+1,(Q493-P493+1)))</f>
        <v>1</v>
      </c>
      <c r="C493" s="145" t="n">
        <f aca="false">IF(F493="Coal",B493*W493*12500,B493*W493)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IF(ISNUMBER(FIND("Pow",F494))=TRUE(),((VALUE(MID(R494,FIND("-",R494)+1,2)))-(VALUE(MID(R494,FIND("-",R494)-1,1)))+1)*(Q494-P494+1),IF(F494="Coal",(YEAR(Q494)-YEAR(P494))*12+MONTH(Q494)-MONTH(P494)+1,(Q494-P494+1)))</f>
        <v>1</v>
      </c>
      <c r="C494" s="145" t="n">
        <f aca="false">IF(F494="Coal",B494*W494*12500,B494*W494)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IF(ISNUMBER(FIND("Pow",F495))=TRUE(),((VALUE(MID(R495,FIND("-",R495)+1,2)))-(VALUE(MID(R495,FIND("-",R495)-1,1)))+1)*(Q495-P495+1),IF(F495="Coal",(YEAR(Q495)-YEAR(P495))*12+MONTH(Q495)-MONTH(P495)+1,(Q495-P495+1)))</f>
        <v>1</v>
      </c>
      <c r="C495" s="145" t="n">
        <f aca="false">IF(F495="Coal",B495*W495*12500,B495*W495)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IF(ISNUMBER(FIND("Pow",F496))=TRUE(),((VALUE(MID(R496,FIND("-",R496)+1,2)))-(VALUE(MID(R496,FIND("-",R496)-1,1)))+1)*(Q496-P496+1),IF(F496="Coal",(YEAR(Q496)-YEAR(P496))*12+MONTH(Q496)-MONTH(P496)+1,(Q496-P496+1)))</f>
        <v>1</v>
      </c>
      <c r="C496" s="145" t="n">
        <f aca="false">IF(F496="Coal",B496*W496*12500,B496*W496)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IF(ISNUMBER(FIND("Pow",F497))=TRUE(),((VALUE(MID(R497,FIND("-",R497)+1,2)))-(VALUE(MID(R497,FIND("-",R497)-1,1)))+1)*(Q497-P497+1),IF(F497="Coal",(YEAR(Q497)-YEAR(P497))*12+MONTH(Q497)-MONTH(P497)+1,(Q497-P497+1)))</f>
        <v>1</v>
      </c>
      <c r="C497" s="145" t="n">
        <f aca="false">IF(F497="Coal",B497*W497*12500,B497*W497)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IF(ISNUMBER(FIND("Pow",F498))=TRUE(),((VALUE(MID(R498,FIND("-",R498)+1,2)))-(VALUE(MID(R498,FIND("-",R498)-1,1)))+1)*(Q498-P498+1),IF(F498="Coal",(YEAR(Q498)-YEAR(P498))*12+MONTH(Q498)-MONTH(P498)+1,(Q498-P498+1)))</f>
        <v>1</v>
      </c>
      <c r="C498" s="145" t="n">
        <f aca="false">IF(F498="Coal",B498*W498*12500,B498*W498)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IF(ISNUMBER(FIND("Pow",F499))=TRUE(),((VALUE(MID(R499,FIND("-",R499)+1,2)))-(VALUE(MID(R499,FIND("-",R499)-1,1)))+1)*(Q499-P499+1),IF(F499="Coal",(YEAR(Q499)-YEAR(P499))*12+MONTH(Q499)-MONTH(P499)+1,(Q499-P499+1)))</f>
        <v>1</v>
      </c>
      <c r="C499" s="145" t="n">
        <f aca="false">IF(F499="Coal",B499*W499*12500,B499*W499)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IF(ISNUMBER(FIND("Pow",F500))=TRUE(),((VALUE(MID(R500,FIND("-",R500)+1,2)))-(VALUE(MID(R500,FIND("-",R500)-1,1)))+1)*(Q500-P500+1),IF(F500="Coal",(YEAR(Q500)-YEAR(P500))*12+MONTH(Q500)-MONTH(P500)+1,(Q500-P500+1)))</f>
        <v>1</v>
      </c>
      <c r="C500" s="145" t="n">
        <f aca="false">IF(F500="Coal",B500*W500*12500,B500*W500)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IF(ISNUMBER(FIND("Pow",F501))=TRUE(),((VALUE(MID(R501,FIND("-",R501)+1,2)))-(VALUE(MID(R501,FIND("-",R501)-1,1)))+1)*(Q501-P501+1),IF(F501="Coal",(YEAR(Q501)-YEAR(P501))*12+MONTH(Q501)-MONTH(P501)+1,(Q501-P501+1)))</f>
        <v>1</v>
      </c>
      <c r="C501" s="145" t="n">
        <f aca="false">IF(F501="Coal",B501*W501*12500,B501*W501)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IF(ISNUMBER(FIND("Pow",F502))=TRUE(),((VALUE(MID(R502,FIND("-",R502)+1,2)))-(VALUE(MID(R502,FIND("-",R502)-1,1)))+1)*(Q502-P502+1),IF(F502="Coal",(YEAR(Q502)-YEAR(P502))*12+MONTH(Q502)-MONTH(P502)+1,(Q502-P502+1)))</f>
        <v>1</v>
      </c>
      <c r="C502" s="145" t="n">
        <f aca="false">IF(F502="Coal",B502*W502*12500,B502*W502)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IF(ISNUMBER(FIND("Pow",F503))=TRUE(),((VALUE(MID(R503,FIND("-",R503)+1,2)))-(VALUE(MID(R503,FIND("-",R503)-1,1)))+1)*(Q503-P503+1),IF(F503="Coal",(YEAR(Q503)-YEAR(P503))*12+MONTH(Q503)-MONTH(P503)+1,(Q503-P503+1)))</f>
        <v>1</v>
      </c>
      <c r="C503" s="145" t="n">
        <f aca="false">IF(F503="Coal",B503*W503*12500,B503*W503)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IF(ISNUMBER(FIND("Pow",F504))=TRUE(),((VALUE(MID(R504,FIND("-",R504)+1,2)))-(VALUE(MID(R504,FIND("-",R504)-1,1)))+1)*(Q504-P504+1),IF(F504="Coal",(YEAR(Q504)-YEAR(P504))*12+MONTH(Q504)-MONTH(P504)+1,(Q504-P504+1)))</f>
        <v>1</v>
      </c>
      <c r="C504" s="145" t="n">
        <f aca="false">IF(F504="Coal",B504*W504*12500,B504*W504)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IF(ISNUMBER(FIND("Pow",F505))=TRUE(),((VALUE(MID(R505,FIND("-",R505)+1,2)))-(VALUE(MID(R505,FIND("-",R505)-1,1)))+1)*(Q505-P505+1),IF(F505="Coal",(YEAR(Q505)-YEAR(P505))*12+MONTH(Q505)-MONTH(P505)+1,(Q505-P505+1)))</f>
        <v>1</v>
      </c>
      <c r="C505" s="145" t="n">
        <f aca="false">IF(F505="Coal",B505*W505*12500,B505*W505)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IF(ISNUMBER(FIND("Pow",F506))=TRUE(),((VALUE(MID(R506,FIND("-",R506)+1,2)))-(VALUE(MID(R506,FIND("-",R506)-1,1)))+1)*(Q506-P506+1),IF(F506="Coal",(YEAR(Q506)-YEAR(P506))*12+MONTH(Q506)-MONTH(P506)+1,(Q506-P506+1)))</f>
        <v>1</v>
      </c>
      <c r="C506" s="145" t="n">
        <f aca="false">IF(F506="Coal",B506*W506*12500,B506*W506)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IF(ISNUMBER(FIND("Pow",F507))=TRUE(),((VALUE(MID(R507,FIND("-",R507)+1,2)))-(VALUE(MID(R507,FIND("-",R507)-1,1)))+1)*(Q507-P507+1),IF(F507="Coal",(YEAR(Q507)-YEAR(P507))*12+MONTH(Q507)-MONTH(P507)+1,(Q507-P507+1)))</f>
        <v>1</v>
      </c>
      <c r="C507" s="145" t="n">
        <f aca="false">IF(F507="Coal",B507*W507*12500,B507*W507)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S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516</v>
      </c>
    </row>
    <row r="2" customFormat="false" ht="12.75" hidden="false" customHeight="false" outlineLevel="0" collapsed="false">
      <c r="A2" s="139" t="s">
        <v>495</v>
      </c>
    </row>
    <row r="3" customFormat="false" ht="12.75" hidden="false" customHeight="false" outlineLevel="0" collapsed="false">
      <c r="A3" s="39" t="n">
        <f aca="false">'E-Mail'!$B$1</f>
        <v>37005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60</v>
      </c>
      <c r="B6" s="122" t="n">
        <f aca="false">COUNTIF($I$9:$I$4993,A6)</f>
        <v>2</v>
      </c>
      <c r="C6" s="122" t="n">
        <f aca="false">SUMIF($I$9:$I$4994,A6,$E$9:$E$4994)</f>
        <v>1250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26.25" hidden="false" customHeight="false" outlineLevel="0" collapsed="false">
      <c r="A9" s="160" t="s">
        <v>56</v>
      </c>
      <c r="B9" s="118" t="s">
        <v>571</v>
      </c>
      <c r="C9" s="55" t="s">
        <v>572</v>
      </c>
      <c r="D9" s="55" t="s">
        <v>518</v>
      </c>
      <c r="E9" s="55" t="s">
        <v>519</v>
      </c>
      <c r="F9" s="160" t="s">
        <v>573</v>
      </c>
      <c r="G9" s="144" t="s">
        <v>520</v>
      </c>
      <c r="H9" s="144" t="s">
        <v>521</v>
      </c>
      <c r="I9" s="144" t="s">
        <v>55</v>
      </c>
      <c r="J9" s="144" t="s">
        <v>522</v>
      </c>
      <c r="K9" s="144" t="s">
        <v>523</v>
      </c>
      <c r="L9" s="144" t="s">
        <v>524</v>
      </c>
      <c r="M9" s="144" t="s">
        <v>525</v>
      </c>
      <c r="N9" s="144" t="s">
        <v>526</v>
      </c>
      <c r="O9" s="144" t="s">
        <v>527</v>
      </c>
      <c r="P9" s="144" t="s">
        <v>528</v>
      </c>
      <c r="Q9" s="144" t="s">
        <v>529</v>
      </c>
      <c r="R9" s="144" t="s">
        <v>530</v>
      </c>
      <c r="S9" s="144" t="s">
        <v>531</v>
      </c>
      <c r="T9" s="144" t="s">
        <v>532</v>
      </c>
      <c r="U9" s="144" t="s">
        <v>533</v>
      </c>
      <c r="V9" s="144" t="s">
        <v>534</v>
      </c>
      <c r="W9" s="144" t="s">
        <v>535</v>
      </c>
      <c r="X9" s="144" t="s">
        <v>536</v>
      </c>
      <c r="Y9" s="144" t="s">
        <v>537</v>
      </c>
      <c r="Z9" s="144" t="s">
        <v>538</v>
      </c>
      <c r="AA9" s="144" t="s">
        <v>539</v>
      </c>
      <c r="AB9" s="144" t="s">
        <v>540</v>
      </c>
    </row>
    <row r="10" customFormat="false" ht="25.5" hidden="false" customHeight="false" outlineLevel="0" collapsed="false">
      <c r="A10" s="161" t="str">
        <f aca="false">VLOOKUP(J10,DDEPM_USERS,2,FALSE())</f>
        <v>Don Baughman</v>
      </c>
      <c r="B10" s="162" t="n">
        <f aca="false">IF(ISNUMBER(FIND("-",U10))=TRUE(),VALUE(MID(U10,FIND("-",U10)-1,1)),16)</f>
        <v>16</v>
      </c>
      <c r="C10" s="162" t="n">
        <f aca="false">IF(ISNUMBER(FIND("-",U10))=TRUE(),VALUE(MID(U10,FIND("-",U10)+1,2)),24)</f>
        <v>24</v>
      </c>
      <c r="D10" s="163" t="n">
        <f aca="false">T10-S10+1</f>
        <v>1</v>
      </c>
      <c r="E10" s="164" t="n">
        <f aca="false">Z10*(C10-B10+1)*D10</f>
        <v>450</v>
      </c>
      <c r="F10" s="161" t="n">
        <f aca="false">E10*AA10</f>
        <v>18900</v>
      </c>
      <c r="G10" s="147" t="s">
        <v>541</v>
      </c>
      <c r="H10" s="147" t="s">
        <v>574</v>
      </c>
      <c r="I10" s="147" t="s">
        <v>60</v>
      </c>
      <c r="J10" s="147" t="s">
        <v>575</v>
      </c>
      <c r="K10" s="147" t="s">
        <v>576</v>
      </c>
      <c r="L10" s="147" t="s">
        <v>577</v>
      </c>
      <c r="M10" s="147" t="s">
        <v>578</v>
      </c>
      <c r="N10" s="147" t="s">
        <v>547</v>
      </c>
      <c r="O10" s="147" t="s">
        <v>579</v>
      </c>
      <c r="P10" s="147" t="s">
        <v>549</v>
      </c>
      <c r="Q10" s="147"/>
      <c r="R10" s="147" t="s">
        <v>580</v>
      </c>
      <c r="S10" s="148" t="n">
        <v>37005</v>
      </c>
      <c r="T10" s="148" t="n">
        <v>37005</v>
      </c>
      <c r="U10" s="147" t="s">
        <v>581</v>
      </c>
      <c r="V10" s="147"/>
      <c r="W10" s="149" t="n">
        <v>37005</v>
      </c>
      <c r="X10" s="147" t="s">
        <v>582</v>
      </c>
      <c r="Y10" s="147" t="s">
        <v>552</v>
      </c>
      <c r="Z10" s="147" t="n">
        <v>50</v>
      </c>
      <c r="AA10" s="147" t="n">
        <v>42</v>
      </c>
      <c r="AB10" s="147" t="n">
        <v>25867</v>
      </c>
    </row>
    <row r="11" customFormat="false" ht="25.5" hidden="false" customHeight="false" outlineLevel="0" collapsed="false">
      <c r="A11" s="161" t="str">
        <f aca="false">VLOOKUP(J11,DDEPM_USERS,2,FALSE())</f>
        <v>Mike Carson</v>
      </c>
      <c r="B11" s="162" t="n">
        <f aca="false">IF(ISNUMBER(FIND("-",U11))=TRUE(),VALUE(MID(U11,FIND("-",U11)-1,1)),16)</f>
        <v>7</v>
      </c>
      <c r="C11" s="162" t="n">
        <f aca="false">IF(ISNUMBER(FIND("-",U11))=TRUE(),VALUE(MID(U11,FIND("-",U11)+1,2)),24)</f>
        <v>22</v>
      </c>
      <c r="D11" s="163" t="n">
        <f aca="false">T11-S11+1</f>
        <v>1</v>
      </c>
      <c r="E11" s="164" t="n">
        <f aca="false">Z11*(C11-B11+1)*D11</f>
        <v>800</v>
      </c>
      <c r="F11" s="161" t="n">
        <f aca="false">E11*AA11</f>
        <v>28800</v>
      </c>
      <c r="G11" s="150" t="s">
        <v>541</v>
      </c>
      <c r="H11" s="150" t="s">
        <v>574</v>
      </c>
      <c r="I11" s="150" t="s">
        <v>60</v>
      </c>
      <c r="J11" s="150" t="s">
        <v>583</v>
      </c>
      <c r="K11" s="150" t="s">
        <v>584</v>
      </c>
      <c r="L11" s="150" t="s">
        <v>577</v>
      </c>
      <c r="M11" s="150" t="s">
        <v>557</v>
      </c>
      <c r="N11" s="150" t="s">
        <v>547</v>
      </c>
      <c r="O11" s="150" t="s">
        <v>585</v>
      </c>
      <c r="P11" s="150" t="s">
        <v>549</v>
      </c>
      <c r="Q11" s="150"/>
      <c r="R11" s="150" t="s">
        <v>586</v>
      </c>
      <c r="S11" s="151" t="n">
        <v>37006</v>
      </c>
      <c r="T11" s="151" t="n">
        <v>37006</v>
      </c>
      <c r="U11" s="150" t="s">
        <v>587</v>
      </c>
      <c r="V11" s="150"/>
      <c r="W11" s="152" t="n">
        <v>37005</v>
      </c>
      <c r="X11" s="150" t="s">
        <v>588</v>
      </c>
      <c r="Y11" s="150" t="s">
        <v>552</v>
      </c>
      <c r="Z11" s="150" t="n">
        <v>50</v>
      </c>
      <c r="AA11" s="150" t="n">
        <v>36</v>
      </c>
      <c r="AB11" s="150" t="n">
        <v>25855</v>
      </c>
    </row>
    <row r="12" customFormat="false" ht="12.75" hidden="false" customHeight="false" outlineLevel="0" collapsed="false">
      <c r="A12" s="161" t="e">
        <f aca="false">VLOOKUP(J12,DDEPM_USERS,2,FALSE())</f>
        <v>#N/A</v>
      </c>
      <c r="B12" s="162" t="n">
        <f aca="false">IF(ISNUMBER(FIND("-",U12))=TRUE(),VALUE(MID(U12,FIND("-",U12)-1,1)),16)</f>
        <v>16</v>
      </c>
      <c r="C12" s="162" t="n">
        <f aca="false">IF(ISNUMBER(FIND("-",U12))=TRUE(),VALUE(MID(U12,FIND("-",U12)+1,2)),24)</f>
        <v>24</v>
      </c>
      <c r="D12" s="163" t="n">
        <f aca="false">T12-S12+1</f>
        <v>1</v>
      </c>
      <c r="E12" s="164" t="n">
        <f aca="false">Z12*(C12-B12+1)*D12</f>
        <v>0</v>
      </c>
      <c r="F12" s="161" t="n">
        <f aca="false">E12*AA12</f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8"/>
      <c r="T12" s="148"/>
      <c r="U12" s="147"/>
      <c r="V12" s="147"/>
      <c r="W12" s="149"/>
      <c r="X12" s="147"/>
      <c r="Y12" s="147"/>
      <c r="Z12" s="147"/>
      <c r="AA12" s="147"/>
      <c r="AB12" s="147"/>
    </row>
    <row r="13" customFormat="false" ht="12.75" hidden="false" customHeight="false" outlineLevel="0" collapsed="false">
      <c r="A13" s="161" t="e">
        <f aca="false">VLOOKUP(J13,DDEPM_USERS,2,FALSE())</f>
        <v>#N/A</v>
      </c>
      <c r="B13" s="162" t="n">
        <f aca="false">IF(ISNUMBER(FIND("-",U13))=TRUE(),VALUE(MID(U13,FIND("-",U13)-1,1)),16)</f>
        <v>16</v>
      </c>
      <c r="C13" s="162" t="n">
        <f aca="false">IF(ISNUMBER(FIND("-",U13))=TRUE(),VALUE(MID(U13,FIND("-",U13)+1,2)),24)</f>
        <v>24</v>
      </c>
      <c r="D13" s="163" t="n">
        <f aca="false">T13-S13+1</f>
        <v>1</v>
      </c>
      <c r="E13" s="164" t="n">
        <f aca="false">Z13*(C13-B13+1)*D13</f>
        <v>0</v>
      </c>
      <c r="F13" s="161" t="n">
        <f aca="false">E13*AA13</f>
        <v>0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1"/>
      <c r="T13" s="151"/>
      <c r="U13" s="150"/>
      <c r="V13" s="150"/>
      <c r="W13" s="152"/>
      <c r="X13" s="150"/>
      <c r="Y13" s="150"/>
      <c r="Z13" s="150"/>
      <c r="AA13" s="150"/>
      <c r="AB13" s="150"/>
    </row>
    <row r="14" customFormat="false" ht="12.75" hidden="false" customHeight="false" outlineLevel="0" collapsed="false">
      <c r="A14" s="161" t="e">
        <f aca="false">VLOOKUP(J14,DDEPM_USERS,2,FALSE())</f>
        <v>#N/A</v>
      </c>
      <c r="B14" s="162" t="n">
        <f aca="false">IF(ISNUMBER(FIND("-",U14))=TRUE(),VALUE(MID(U14,FIND("-",U14)-1,1)),16)</f>
        <v>16</v>
      </c>
      <c r="C14" s="162" t="n">
        <f aca="false">IF(ISNUMBER(FIND("-",U14))=TRUE(),VALUE(MID(U14,FIND("-",U14)+1,2)),24)</f>
        <v>24</v>
      </c>
      <c r="D14" s="163" t="n">
        <f aca="false">T14-S14+1</f>
        <v>1</v>
      </c>
      <c r="E14" s="164" t="n">
        <f aca="false">Z14*(C14-B14+1)*D14</f>
        <v>0</v>
      </c>
      <c r="F14" s="161" t="n">
        <f aca="false">E14*AA14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48"/>
      <c r="U14" s="147"/>
      <c r="V14" s="147"/>
      <c r="W14" s="149"/>
      <c r="X14" s="147"/>
      <c r="Y14" s="147"/>
      <c r="Z14" s="147"/>
      <c r="AA14" s="147"/>
      <c r="AB14" s="147"/>
    </row>
    <row r="15" customFormat="false" ht="12.75" hidden="false" customHeight="false" outlineLevel="0" collapsed="false">
      <c r="A15" s="161" t="e">
        <f aca="false">VLOOKUP(J15,DDEPM_USERS,2,FALSE())</f>
        <v>#N/A</v>
      </c>
      <c r="B15" s="162" t="n">
        <f aca="false">IF(ISNUMBER(FIND("-",U15))=TRUE(),VALUE(MID(U15,FIND("-",U15)-1,1)),16)</f>
        <v>16</v>
      </c>
      <c r="C15" s="162" t="n">
        <f aca="false">IF(ISNUMBER(FIND("-",U15))=TRUE(),VALUE(MID(U15,FIND("-",U15)+1,2)),24)</f>
        <v>24</v>
      </c>
      <c r="D15" s="163" t="n">
        <f aca="false">T15-S15+1</f>
        <v>1</v>
      </c>
      <c r="E15" s="164" t="n">
        <f aca="false">Z15*(C15-B15+1)*D15</f>
        <v>0</v>
      </c>
      <c r="F15" s="161" t="n">
        <f aca="false">E15*AA15</f>
        <v>0</v>
      </c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1"/>
      <c r="T15" s="151"/>
      <c r="U15" s="150"/>
      <c r="V15" s="150"/>
      <c r="W15" s="152"/>
      <c r="X15" s="150"/>
      <c r="Y15" s="150"/>
      <c r="Z15" s="150"/>
      <c r="AA15" s="150"/>
      <c r="AB15" s="150"/>
    </row>
    <row r="16" customFormat="false" ht="12.75" hidden="false" customHeight="false" outlineLevel="0" collapsed="false">
      <c r="A16" s="161" t="e">
        <f aca="false">VLOOKUP(J16,DDEPM_USERS,2,FALSE())</f>
        <v>#N/A</v>
      </c>
      <c r="B16" s="162" t="n">
        <f aca="false">IF(ISNUMBER(FIND("-",U16))=TRUE(),VALUE(MID(U16,FIND("-",U16)-1,1)),16)</f>
        <v>16</v>
      </c>
      <c r="C16" s="162" t="n">
        <f aca="false">IF(ISNUMBER(FIND("-",U16))=TRUE(),VALUE(MID(U16,FIND("-",U16)+1,2)),24)</f>
        <v>24</v>
      </c>
      <c r="D16" s="163" t="n">
        <f aca="false">T16-S16+1</f>
        <v>1</v>
      </c>
      <c r="E16" s="164" t="n">
        <f aca="false">Z16*(C16-B16+1)*D16</f>
        <v>0</v>
      </c>
      <c r="F16" s="161" t="n">
        <f aca="false">E16*AA16</f>
        <v>0</v>
      </c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8"/>
      <c r="T16" s="148"/>
      <c r="U16" s="147"/>
      <c r="V16" s="147"/>
      <c r="W16" s="149"/>
      <c r="X16" s="147"/>
      <c r="Y16" s="147"/>
      <c r="Z16" s="147"/>
      <c r="AA16" s="147"/>
      <c r="AB16" s="147"/>
    </row>
    <row r="17" customFormat="false" ht="12.75" hidden="false" customHeight="false" outlineLevel="0" collapsed="false">
      <c r="A17" s="161" t="e">
        <f aca="false">VLOOKUP(J17,DDEPM_USERS,2,FALSE())</f>
        <v>#N/A</v>
      </c>
      <c r="B17" s="162" t="n">
        <f aca="false">IF(ISNUMBER(FIND("-",U17))=TRUE(),VALUE(MID(U17,FIND("-",U17)-1,1)),16)</f>
        <v>16</v>
      </c>
      <c r="C17" s="162" t="n">
        <f aca="false">IF(ISNUMBER(FIND("-",U17))=TRUE(),VALUE(MID(U17,FIND("-",U17)+1,2)),24)</f>
        <v>24</v>
      </c>
      <c r="D17" s="163" t="n">
        <f aca="false">T17-S17+1</f>
        <v>1</v>
      </c>
      <c r="E17" s="164" t="n">
        <f aca="false">Z17*(C17-B17+1)*D17</f>
        <v>0</v>
      </c>
      <c r="F17" s="161" t="n">
        <f aca="false">E17*AA17</f>
        <v>0</v>
      </c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1"/>
      <c r="T17" s="151"/>
      <c r="U17" s="150"/>
      <c r="V17" s="150"/>
      <c r="W17" s="152"/>
      <c r="X17" s="150"/>
      <c r="Y17" s="150"/>
      <c r="Z17" s="150"/>
      <c r="AA17" s="150"/>
      <c r="AB17" s="150"/>
    </row>
    <row r="18" customFormat="false" ht="12.75" hidden="false" customHeight="false" outlineLevel="0" collapsed="false">
      <c r="A18" s="161" t="e">
        <f aca="false">VLOOKUP(J18,DDEPM_USERS,2,FALSE())</f>
        <v>#N/A</v>
      </c>
      <c r="B18" s="162" t="n">
        <f aca="false">IF(ISNUMBER(FIND("-",U18))=TRUE(),VALUE(MID(U18,FIND("-",U18)-1,1)),16)</f>
        <v>16</v>
      </c>
      <c r="C18" s="162" t="n">
        <f aca="false">IF(ISNUMBER(FIND("-",U18))=TRUE(),VALUE(MID(U18,FIND("-",U18)+1,2)),24)</f>
        <v>24</v>
      </c>
      <c r="D18" s="163" t="n">
        <f aca="false">T18-S18+1</f>
        <v>1</v>
      </c>
      <c r="E18" s="164" t="n">
        <f aca="false">Z18*(C18-B18+1)*D18</f>
        <v>0</v>
      </c>
      <c r="F18" s="161" t="n">
        <f aca="false">E18*AA18</f>
        <v>0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8"/>
      <c r="T18" s="148"/>
      <c r="U18" s="147"/>
      <c r="V18" s="147"/>
      <c r="W18" s="149"/>
      <c r="X18" s="147"/>
      <c r="Y18" s="147"/>
      <c r="Z18" s="147"/>
      <c r="AA18" s="147"/>
      <c r="AB18" s="147"/>
    </row>
    <row r="19" customFormat="false" ht="12.75" hidden="false" customHeight="false" outlineLevel="0" collapsed="false">
      <c r="A19" s="161" t="e">
        <f aca="false">VLOOKUP(J19,DDEPM_USERS,2,FALSE())</f>
        <v>#N/A</v>
      </c>
      <c r="B19" s="162" t="n">
        <f aca="false">IF(ISNUMBER(FIND("-",U19))=TRUE(),VALUE(MID(U19,FIND("-",U19)-1,1)),16)</f>
        <v>16</v>
      </c>
      <c r="C19" s="162" t="n">
        <f aca="false">IF(ISNUMBER(FIND("-",U19))=TRUE(),VALUE(MID(U19,FIND("-",U19)+1,2)),24)</f>
        <v>24</v>
      </c>
      <c r="D19" s="163" t="n">
        <f aca="false">T19-S19+1</f>
        <v>1</v>
      </c>
      <c r="E19" s="164" t="n">
        <f aca="false">Z19*(C19-B19+1)*D19</f>
        <v>0</v>
      </c>
      <c r="F19" s="161" t="n">
        <f aca="false">E19*AA19</f>
        <v>0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  <c r="T19" s="151"/>
      <c r="U19" s="150"/>
      <c r="V19" s="150"/>
      <c r="W19" s="152"/>
      <c r="X19" s="150"/>
      <c r="Y19" s="150"/>
      <c r="Z19" s="150"/>
      <c r="AA19" s="150"/>
      <c r="AB19" s="150"/>
    </row>
    <row r="20" customFormat="false" ht="12.75" hidden="false" customHeight="false" outlineLevel="0" collapsed="false">
      <c r="A20" s="161" t="e">
        <f aca="false">VLOOKUP(J20,DDEPM_USERS,2,FALSE())</f>
        <v>#N/A</v>
      </c>
      <c r="B20" s="162" t="n">
        <f aca="false">IF(ISNUMBER(FIND("-",U20))=TRUE(),VALUE(MID(U20,FIND("-",U20)-1,1)),16)</f>
        <v>16</v>
      </c>
      <c r="C20" s="162" t="n">
        <f aca="false">IF(ISNUMBER(FIND("-",U20))=TRUE(),VALUE(MID(U20,FIND("-",U20)+1,2)),24)</f>
        <v>24</v>
      </c>
      <c r="D20" s="163" t="n">
        <f aca="false">T20-S20+1</f>
        <v>1</v>
      </c>
      <c r="E20" s="164" t="n">
        <f aca="false">Z20*(C20-B20+1)*D20</f>
        <v>0</v>
      </c>
      <c r="F20" s="161" t="n">
        <f aca="false">E20*AA20</f>
        <v>0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8"/>
      <c r="T20" s="148"/>
      <c r="U20" s="147"/>
      <c r="V20" s="147"/>
      <c r="W20" s="149"/>
      <c r="X20" s="147"/>
      <c r="Y20" s="147"/>
      <c r="Z20" s="147"/>
      <c r="AA20" s="147"/>
      <c r="AB20" s="147"/>
    </row>
    <row r="21" customFormat="false" ht="12.75" hidden="false" customHeight="false" outlineLevel="0" collapsed="false">
      <c r="A21" s="161" t="e">
        <f aca="false">VLOOKUP(J21,DDEPM_USERS,2,FALSE())</f>
        <v>#N/A</v>
      </c>
      <c r="B21" s="162" t="n">
        <f aca="false">IF(ISNUMBER(FIND("-",U21))=TRUE(),VALUE(MID(U21,FIND("-",U21)-1,1)),16)</f>
        <v>16</v>
      </c>
      <c r="C21" s="162" t="n">
        <f aca="false">IF(ISNUMBER(FIND("-",U21))=TRUE(),VALUE(MID(U21,FIND("-",U21)+1,2)),24)</f>
        <v>24</v>
      </c>
      <c r="D21" s="163" t="n">
        <f aca="false">T21-S21+1</f>
        <v>1</v>
      </c>
      <c r="E21" s="164" t="n">
        <f aca="false">Z21*(C21-B21+1)*D21</f>
        <v>0</v>
      </c>
      <c r="F21" s="161" t="n">
        <f aca="false">E21*AA21</f>
        <v>0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1"/>
      <c r="T21" s="151"/>
      <c r="U21" s="150"/>
      <c r="V21" s="150"/>
      <c r="W21" s="152"/>
      <c r="X21" s="150"/>
      <c r="Y21" s="150"/>
      <c r="Z21" s="150"/>
      <c r="AA21" s="150"/>
      <c r="AB21" s="150"/>
    </row>
    <row r="22" customFormat="false" ht="12.75" hidden="false" customHeight="false" outlineLevel="0" collapsed="false">
      <c r="A22" s="161" t="e">
        <f aca="false">VLOOKUP(J22,DDEPM_USERS,2,FALSE())</f>
        <v>#N/A</v>
      </c>
      <c r="B22" s="162" t="n">
        <f aca="false">IF(ISNUMBER(FIND("-",U22))=TRUE(),VALUE(MID(U22,FIND("-",U22)-1,1)),16)</f>
        <v>16</v>
      </c>
      <c r="C22" s="162" t="n">
        <f aca="false">IF(ISNUMBER(FIND("-",U22))=TRUE(),VALUE(MID(U22,FIND("-",U22)+1,2)),24)</f>
        <v>24</v>
      </c>
      <c r="D22" s="163" t="n">
        <f aca="false">T22-S22+1</f>
        <v>1</v>
      </c>
      <c r="E22" s="164" t="n">
        <f aca="false">Z22*(C22-B22+1)*D22</f>
        <v>0</v>
      </c>
      <c r="F22" s="161" t="n">
        <f aca="false">E22*AA22</f>
        <v>0</v>
      </c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65"/>
      <c r="T22" s="165"/>
      <c r="U22" s="158"/>
      <c r="V22" s="158"/>
      <c r="W22" s="159"/>
      <c r="X22" s="158"/>
      <c r="Y22" s="158"/>
      <c r="Z22" s="158"/>
      <c r="AA22" s="158"/>
      <c r="AB22" s="158"/>
    </row>
    <row r="23" customFormat="false" ht="12.75" hidden="false" customHeight="false" outlineLevel="0" collapsed="false">
      <c r="A23" s="161" t="e">
        <f aca="false">VLOOKUP(J23,DDEPM_USERS,2,FALSE())</f>
        <v>#N/A</v>
      </c>
      <c r="B23" s="162" t="n">
        <f aca="false">IF(ISNUMBER(FIND("-",U23))=TRUE(),VALUE(MID(U23,FIND("-",U23)-1,1)),16)</f>
        <v>16</v>
      </c>
      <c r="C23" s="162" t="n">
        <f aca="false">IF(ISNUMBER(FIND("-",U23))=TRUE(),VALUE(MID(U23,FIND("-",U23)+1,2)),24)</f>
        <v>24</v>
      </c>
      <c r="D23" s="163" t="n">
        <f aca="false">T23-S23+1</f>
        <v>1</v>
      </c>
      <c r="E23" s="164" t="n">
        <f aca="false">Z23*(C23-B23+1)*D23</f>
        <v>0</v>
      </c>
      <c r="F23" s="161" t="n">
        <f aca="false">E23*AA23</f>
        <v>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6"/>
      <c r="T23" s="166"/>
      <c r="U23" s="154"/>
      <c r="V23" s="154"/>
      <c r="W23" s="156"/>
      <c r="X23" s="154"/>
      <c r="Y23" s="154"/>
      <c r="Z23" s="154"/>
      <c r="AA23" s="154"/>
      <c r="AB23" s="154"/>
    </row>
    <row r="24" customFormat="false" ht="12.75" hidden="false" customHeight="false" outlineLevel="0" collapsed="false">
      <c r="A24" s="161" t="e">
        <f aca="false">VLOOKUP(J24,DDEPM_USERS,2,FALSE())</f>
        <v>#N/A</v>
      </c>
      <c r="B24" s="162" t="n">
        <f aca="false">IF(ISNUMBER(FIND("-",U24))=TRUE(),VALUE(MID(U24,FIND("-",U24)-1,1)),16)</f>
        <v>16</v>
      </c>
      <c r="C24" s="162" t="n">
        <f aca="false">IF(ISNUMBER(FIND("-",U24))=TRUE(),VALUE(MID(U24,FIND("-",U24)+1,2)),24)</f>
        <v>24</v>
      </c>
      <c r="D24" s="163" t="n">
        <f aca="false">T24-S24+1</f>
        <v>1</v>
      </c>
      <c r="E24" s="164" t="n">
        <f aca="false">Z24*(C24-B24+1)*D24</f>
        <v>0</v>
      </c>
      <c r="F24" s="161" t="n">
        <f aca="false">E24*AA24</f>
        <v>0</v>
      </c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65"/>
      <c r="T24" s="165"/>
      <c r="U24" s="158"/>
      <c r="V24" s="158"/>
      <c r="W24" s="159"/>
      <c r="X24" s="158"/>
      <c r="Y24" s="158"/>
      <c r="Z24" s="158"/>
      <c r="AA24" s="158"/>
      <c r="AB24" s="158"/>
    </row>
    <row r="25" customFormat="false" ht="12.75" hidden="false" customHeight="false" outlineLevel="0" collapsed="false">
      <c r="A25" s="161" t="e">
        <f aca="false">VLOOKUP(J25,DDEPM_USERS,2,FALSE())</f>
        <v>#N/A</v>
      </c>
      <c r="B25" s="162" t="n">
        <f aca="false">IF(ISNUMBER(FIND("-",U25))=TRUE(),VALUE(MID(U25,FIND("-",U25)-1,1)),16)</f>
        <v>16</v>
      </c>
      <c r="C25" s="162" t="n">
        <f aca="false">IF(ISNUMBER(FIND("-",U25))=TRUE(),VALUE(MID(U25,FIND("-",U25)+1,2)),24)</f>
        <v>24</v>
      </c>
      <c r="D25" s="163" t="n">
        <f aca="false">T25-S25+1</f>
        <v>1</v>
      </c>
      <c r="E25" s="164" t="n">
        <f aca="false">Z25*(C25-B25+1)*D25</f>
        <v>0</v>
      </c>
      <c r="F25" s="161" t="n">
        <f aca="false">E25*AA25</f>
        <v>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66"/>
      <c r="T25" s="166"/>
      <c r="U25" s="154"/>
      <c r="V25" s="154"/>
      <c r="W25" s="156"/>
      <c r="X25" s="154"/>
      <c r="Y25" s="154"/>
      <c r="Z25" s="154"/>
      <c r="AA25" s="154"/>
      <c r="AB25" s="154"/>
    </row>
    <row r="26" customFormat="false" ht="12.75" hidden="false" customHeight="false" outlineLevel="0" collapsed="false">
      <c r="A26" s="161" t="e">
        <f aca="false">VLOOKUP(J26,DDEPM_USERS,2,FALSE())</f>
        <v>#N/A</v>
      </c>
      <c r="B26" s="162" t="n">
        <f aca="false">IF(ISNUMBER(FIND("-",U26))=TRUE(),VALUE(MID(U26,FIND("-",U26)-1,1)),16)</f>
        <v>16</v>
      </c>
      <c r="C26" s="162" t="n">
        <f aca="false">IF(ISNUMBER(FIND("-",U26))=TRUE(),VALUE(MID(U26,FIND("-",U26)+1,2)),24)</f>
        <v>24</v>
      </c>
      <c r="D26" s="163" t="n">
        <f aca="false">T26-S26+1</f>
        <v>1</v>
      </c>
      <c r="E26" s="164" t="n">
        <f aca="false">Z26*(C26-B26+1)*D26</f>
        <v>0</v>
      </c>
      <c r="F26" s="161" t="n">
        <f aca="false">E26*AA26</f>
        <v>0</v>
      </c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65"/>
      <c r="T26" s="165"/>
      <c r="U26" s="158"/>
      <c r="V26" s="158"/>
      <c r="W26" s="159"/>
      <c r="X26" s="158"/>
      <c r="Y26" s="158"/>
      <c r="Z26" s="158"/>
      <c r="AA26" s="158"/>
      <c r="AB26" s="158"/>
    </row>
    <row r="27" customFormat="false" ht="12.75" hidden="false" customHeight="false" outlineLevel="0" collapsed="false">
      <c r="A27" s="161" t="e">
        <f aca="false">VLOOKUP(J27,DDEPM_USERS,2,FALSE())</f>
        <v>#N/A</v>
      </c>
      <c r="B27" s="162" t="n">
        <f aca="false">IF(ISNUMBER(FIND("-",U27))=TRUE(),VALUE(MID(U27,FIND("-",U27)-1,1)),16)</f>
        <v>16</v>
      </c>
      <c r="C27" s="162" t="n">
        <f aca="false">IF(ISNUMBER(FIND("-",U27))=TRUE(),VALUE(MID(U27,FIND("-",U27)+1,2)),24)</f>
        <v>24</v>
      </c>
      <c r="D27" s="163" t="n">
        <f aca="false">T27-S27+1</f>
        <v>1</v>
      </c>
      <c r="E27" s="164" t="n">
        <f aca="false">Z27*(C27-B27+1)*D27</f>
        <v>0</v>
      </c>
      <c r="F27" s="161" t="n">
        <f aca="false">E27*AA27</f>
        <v>0</v>
      </c>
      <c r="G27" s="153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66"/>
      <c r="T27" s="166"/>
      <c r="U27" s="154"/>
      <c r="V27" s="154"/>
      <c r="W27" s="156"/>
      <c r="X27" s="154"/>
      <c r="Y27" s="154"/>
      <c r="Z27" s="154"/>
      <c r="AA27" s="154"/>
      <c r="AB27" s="154"/>
    </row>
    <row r="28" customFormat="false" ht="12.75" hidden="false" customHeight="false" outlineLevel="0" collapsed="false">
      <c r="A28" s="161" t="e">
        <f aca="false">VLOOKUP(J28,DDEPM_USERS,2,FALSE())</f>
        <v>#N/A</v>
      </c>
      <c r="B28" s="162" t="n">
        <f aca="false">IF(ISNUMBER(FIND("-",U28))=TRUE(),VALUE(MID(U28,FIND("-",U28)-1,1)),16)</f>
        <v>16</v>
      </c>
      <c r="C28" s="162" t="n">
        <f aca="false">IF(ISNUMBER(FIND("-",U28))=TRUE(),VALUE(MID(U28,FIND("-",U28)+1,2)),24)</f>
        <v>24</v>
      </c>
      <c r="D28" s="163" t="n">
        <f aca="false">T28-S28+1</f>
        <v>1</v>
      </c>
      <c r="E28" s="164" t="n">
        <f aca="false">Z28*(C28-B28+1)*D28</f>
        <v>0</v>
      </c>
      <c r="F28" s="161" t="n">
        <f aca="false">E28*AA28</f>
        <v>0</v>
      </c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65"/>
      <c r="T28" s="165"/>
      <c r="U28" s="158"/>
      <c r="V28" s="158"/>
      <c r="W28" s="159"/>
      <c r="X28" s="158"/>
      <c r="Y28" s="158"/>
      <c r="Z28" s="158"/>
      <c r="AA28" s="158"/>
      <c r="AB28" s="158"/>
    </row>
    <row r="29" customFormat="false" ht="12.75" hidden="false" customHeight="false" outlineLevel="0" collapsed="false">
      <c r="A29" s="161" t="e">
        <f aca="false">VLOOKUP(J29,DDEPM_USERS,2,FALSE())</f>
        <v>#N/A</v>
      </c>
      <c r="B29" s="162" t="n">
        <f aca="false">IF(ISNUMBER(FIND("-",U29))=TRUE(),VALUE(MID(U29,FIND("-",U29)-1,1)),16)</f>
        <v>16</v>
      </c>
      <c r="C29" s="162" t="n">
        <f aca="false">IF(ISNUMBER(FIND("-",U29))=TRUE(),VALUE(MID(U29,FIND("-",U29)+1,2)),24)</f>
        <v>24</v>
      </c>
      <c r="D29" s="163" t="n">
        <f aca="false">T29-S29+1</f>
        <v>1</v>
      </c>
      <c r="E29" s="164" t="n">
        <f aca="false">Z29*(C29-B29+1)*D29</f>
        <v>0</v>
      </c>
      <c r="F29" s="161" t="n">
        <f aca="false">E29*AA29</f>
        <v>0</v>
      </c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66"/>
      <c r="T29" s="166"/>
      <c r="U29" s="154"/>
      <c r="V29" s="154"/>
      <c r="W29" s="156"/>
      <c r="X29" s="154"/>
      <c r="Y29" s="154"/>
      <c r="Z29" s="154"/>
      <c r="AA29" s="154"/>
      <c r="AB29" s="154"/>
    </row>
    <row r="30" customFormat="false" ht="12.75" hidden="false" customHeight="false" outlineLevel="0" collapsed="false">
      <c r="A30" s="161" t="e">
        <f aca="false">VLOOKUP(J30,DDEPM_USERS,2,FALSE())</f>
        <v>#N/A</v>
      </c>
      <c r="B30" s="162" t="n">
        <f aca="false">IF(ISNUMBER(FIND("-",U30))=TRUE(),VALUE(MID(U30,FIND("-",U30)-1,1)),16)</f>
        <v>16</v>
      </c>
      <c r="C30" s="162" t="n">
        <f aca="false">IF(ISNUMBER(FIND("-",U30))=TRUE(),VALUE(MID(U30,FIND("-",U30)+1,2)),24)</f>
        <v>24</v>
      </c>
      <c r="D30" s="163" t="n">
        <f aca="false">T30-S30+1</f>
        <v>1</v>
      </c>
      <c r="E30" s="164" t="n">
        <f aca="false">Z30*(C30-B30+1)*D30</f>
        <v>0</v>
      </c>
      <c r="F30" s="161" t="n">
        <f aca="false">E30*AA30</f>
        <v>0</v>
      </c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5"/>
      <c r="T30" s="165"/>
      <c r="U30" s="158"/>
      <c r="V30" s="158"/>
      <c r="W30" s="159"/>
      <c r="X30" s="158"/>
      <c r="Y30" s="158"/>
      <c r="Z30" s="158"/>
      <c r="AA30" s="158"/>
      <c r="AB30" s="158"/>
    </row>
    <row r="31" customFormat="false" ht="12.75" hidden="false" customHeight="false" outlineLevel="0" collapsed="false">
      <c r="A31" s="161" t="e">
        <f aca="false">VLOOKUP(J31,DDEPM_USERS,2,FALSE())</f>
        <v>#N/A</v>
      </c>
      <c r="B31" s="162" t="n">
        <f aca="false">IF(ISNUMBER(FIND("-",U31))=TRUE(),VALUE(MID(U31,FIND("-",U31)-1,1)),16)</f>
        <v>16</v>
      </c>
      <c r="C31" s="162" t="n">
        <f aca="false">IF(ISNUMBER(FIND("-",U31))=TRUE(),VALUE(MID(U31,FIND("-",U31)+1,2)),24)</f>
        <v>24</v>
      </c>
      <c r="D31" s="163" t="n">
        <f aca="false">T31-S31+1</f>
        <v>1</v>
      </c>
      <c r="E31" s="164" t="n">
        <f aca="false">Z31*(C31-B31+1)*D31</f>
        <v>0</v>
      </c>
      <c r="F31" s="161" t="n">
        <f aca="false">E31*AA31</f>
        <v>0</v>
      </c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66"/>
      <c r="T31" s="166"/>
      <c r="U31" s="154"/>
      <c r="V31" s="154"/>
      <c r="W31" s="156"/>
      <c r="X31" s="154"/>
      <c r="Y31" s="154"/>
      <c r="Z31" s="154"/>
      <c r="AA31" s="154"/>
      <c r="AB31" s="154"/>
    </row>
    <row r="32" customFormat="false" ht="12.75" hidden="false" customHeight="false" outlineLevel="0" collapsed="false">
      <c r="A32" s="161" t="e">
        <f aca="false">VLOOKUP(J32,DDEPM_USERS,2,FALSE())</f>
        <v>#N/A</v>
      </c>
      <c r="B32" s="162" t="n">
        <f aca="false">IF(ISNUMBER(FIND("-",U32))=TRUE(),VALUE(MID(U32,FIND("-",U32)-1,1)),16)</f>
        <v>16</v>
      </c>
      <c r="C32" s="162" t="n">
        <f aca="false">IF(ISNUMBER(FIND("-",U32))=TRUE(),VALUE(MID(U32,FIND("-",U32)+1,2)),24)</f>
        <v>24</v>
      </c>
      <c r="D32" s="163" t="n">
        <f aca="false">T32-S32+1</f>
        <v>1</v>
      </c>
      <c r="E32" s="164" t="n">
        <f aca="false">Z32*(C32-B32+1)*D32</f>
        <v>0</v>
      </c>
      <c r="F32" s="161" t="n">
        <f aca="false">E32*AA32</f>
        <v>0</v>
      </c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5"/>
      <c r="T32" s="165"/>
      <c r="U32" s="158"/>
      <c r="V32" s="158"/>
      <c r="W32" s="159"/>
      <c r="X32" s="158"/>
      <c r="Y32" s="158"/>
      <c r="Z32" s="158"/>
      <c r="AA32" s="158"/>
      <c r="AB32" s="158"/>
    </row>
    <row r="33" customFormat="false" ht="12.75" hidden="false" customHeight="false" outlineLevel="0" collapsed="false">
      <c r="A33" s="161" t="e">
        <f aca="false">VLOOKUP(J33,DDEPM_USERS,2,FALSE())</f>
        <v>#N/A</v>
      </c>
      <c r="B33" s="162" t="n">
        <f aca="false">IF(ISNUMBER(FIND("-",U33))=TRUE(),VALUE(MID(U33,FIND("-",U33)-1,1)),16)</f>
        <v>16</v>
      </c>
      <c r="C33" s="162" t="n">
        <f aca="false">IF(ISNUMBER(FIND("-",U33))=TRUE(),VALUE(MID(U33,FIND("-",U33)+1,2)),24)</f>
        <v>24</v>
      </c>
      <c r="D33" s="163" t="n">
        <f aca="false">T33-S33+1</f>
        <v>1</v>
      </c>
      <c r="E33" s="164" t="n">
        <f aca="false">Z33*(C33-B33+1)*D33</f>
        <v>0</v>
      </c>
      <c r="F33" s="161" t="n">
        <f aca="false">E33*AA33</f>
        <v>0</v>
      </c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66"/>
      <c r="T33" s="166"/>
      <c r="U33" s="154"/>
      <c r="V33" s="154"/>
      <c r="W33" s="156"/>
      <c r="X33" s="154"/>
      <c r="Y33" s="154"/>
      <c r="Z33" s="154"/>
      <c r="AA33" s="154"/>
      <c r="AB33" s="154"/>
    </row>
    <row r="34" customFormat="false" ht="12.75" hidden="false" customHeight="false" outlineLevel="0" collapsed="false">
      <c r="A34" s="161" t="e">
        <f aca="false">VLOOKUP(J34,DDEPM_USERS,2,FALSE())</f>
        <v>#N/A</v>
      </c>
      <c r="B34" s="162" t="n">
        <f aca="false">IF(ISNUMBER(FIND("-",U34))=TRUE(),VALUE(MID(U34,FIND("-",U34)-1,1)),16)</f>
        <v>16</v>
      </c>
      <c r="C34" s="162" t="n">
        <f aca="false">IF(ISNUMBER(FIND("-",U34))=TRUE(),VALUE(MID(U34,FIND("-",U34)+1,2)),24)</f>
        <v>24</v>
      </c>
      <c r="D34" s="163" t="n">
        <f aca="false">T34-S34+1</f>
        <v>1</v>
      </c>
      <c r="E34" s="164" t="n">
        <f aca="false">Z34*(C34-B34+1)*D34</f>
        <v>0</v>
      </c>
      <c r="F34" s="161" t="n">
        <f aca="false">E34*AA34</f>
        <v>0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5"/>
      <c r="T34" s="165"/>
      <c r="U34" s="158"/>
      <c r="V34" s="158"/>
      <c r="W34" s="159"/>
      <c r="X34" s="158"/>
      <c r="Y34" s="158"/>
      <c r="Z34" s="158"/>
      <c r="AA34" s="158"/>
      <c r="AB34" s="158"/>
    </row>
    <row r="35" customFormat="false" ht="12.75" hidden="false" customHeight="false" outlineLevel="0" collapsed="false">
      <c r="A35" s="161" t="e">
        <f aca="false">VLOOKUP(J35,DDEPM_USERS,2,FALSE())</f>
        <v>#N/A</v>
      </c>
      <c r="B35" s="162" t="n">
        <f aca="false">IF(ISNUMBER(FIND("-",U35))=TRUE(),VALUE(MID(U35,FIND("-",U35)-1,1)),16)</f>
        <v>16</v>
      </c>
      <c r="C35" s="162" t="n">
        <f aca="false">IF(ISNUMBER(FIND("-",U35))=TRUE(),VALUE(MID(U35,FIND("-",U35)+1,2)),24)</f>
        <v>24</v>
      </c>
      <c r="D35" s="163" t="n">
        <f aca="false">T35-S35+1</f>
        <v>1</v>
      </c>
      <c r="E35" s="164" t="n">
        <f aca="false">Z35*(C35-B35+1)*D35</f>
        <v>0</v>
      </c>
      <c r="F35" s="161" t="n">
        <f aca="false">E35*AA35</f>
        <v>0</v>
      </c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66"/>
      <c r="T35" s="166"/>
      <c r="U35" s="154"/>
      <c r="V35" s="154"/>
      <c r="W35" s="156"/>
      <c r="X35" s="154"/>
      <c r="Y35" s="154"/>
      <c r="Z35" s="154"/>
      <c r="AA35" s="154"/>
      <c r="AB35" s="154"/>
    </row>
    <row r="36" customFormat="false" ht="12.75" hidden="false" customHeight="false" outlineLevel="0" collapsed="false">
      <c r="A36" s="161" t="e">
        <f aca="false">VLOOKUP(J36,DDEPM_USERS,2,FALSE())</f>
        <v>#N/A</v>
      </c>
      <c r="B36" s="162" t="n">
        <f aca="false">IF(ISNUMBER(FIND("-",U36))=TRUE(),VALUE(MID(U36,FIND("-",U36)-1,1)),16)</f>
        <v>16</v>
      </c>
      <c r="C36" s="162" t="n">
        <f aca="false">IF(ISNUMBER(FIND("-",U36))=TRUE(),VALUE(MID(U36,FIND("-",U36)+1,2)),24)</f>
        <v>24</v>
      </c>
      <c r="D36" s="163" t="n">
        <f aca="false">T36-S36+1</f>
        <v>1</v>
      </c>
      <c r="E36" s="164" t="n">
        <f aca="false">Z36*(C36-B36+1)*D36</f>
        <v>0</v>
      </c>
      <c r="F36" s="161" t="n">
        <f aca="false">E36*AA36</f>
        <v>0</v>
      </c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5"/>
      <c r="T36" s="165"/>
      <c r="U36" s="158"/>
      <c r="V36" s="158"/>
      <c r="W36" s="159"/>
      <c r="X36" s="158"/>
      <c r="Y36" s="158"/>
      <c r="Z36" s="158"/>
      <c r="AA36" s="158"/>
      <c r="AB36" s="158"/>
    </row>
    <row r="37" customFormat="false" ht="12.75" hidden="false" customHeight="false" outlineLevel="0" collapsed="false">
      <c r="A37" s="161" t="e">
        <f aca="false">VLOOKUP(J37,DDEPM_USERS,2,FALSE())</f>
        <v>#N/A</v>
      </c>
      <c r="B37" s="162" t="n">
        <f aca="false">IF(ISNUMBER(FIND("-",U37))=TRUE(),VALUE(MID(U37,FIND("-",U37)-1,1)),16)</f>
        <v>16</v>
      </c>
      <c r="C37" s="162" t="n">
        <f aca="false">IF(ISNUMBER(FIND("-",U37))=TRUE(),VALUE(MID(U37,FIND("-",U37)+1,2)),24)</f>
        <v>24</v>
      </c>
      <c r="D37" s="163" t="n">
        <f aca="false">T37-S37+1</f>
        <v>1</v>
      </c>
      <c r="E37" s="164" t="n">
        <f aca="false">Z37*(C37-B37+1)*D37</f>
        <v>0</v>
      </c>
      <c r="F37" s="161" t="n">
        <f aca="false">E37*AA37</f>
        <v>0</v>
      </c>
      <c r="G37" s="153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66"/>
      <c r="T37" s="166"/>
      <c r="U37" s="154"/>
      <c r="V37" s="154"/>
      <c r="W37" s="156"/>
      <c r="X37" s="154"/>
      <c r="Y37" s="154"/>
      <c r="Z37" s="154"/>
      <c r="AA37" s="154"/>
      <c r="AB37" s="154"/>
    </row>
    <row r="38" customFormat="false" ht="12.75" hidden="false" customHeight="false" outlineLevel="0" collapsed="false">
      <c r="A38" s="161" t="e">
        <f aca="false">VLOOKUP(J38,DDEPM_USERS,2,FALSE())</f>
        <v>#N/A</v>
      </c>
      <c r="B38" s="162" t="n">
        <f aca="false">IF(ISNUMBER(FIND("-",U38))=TRUE(),VALUE(MID(U38,FIND("-",U38)-1,1)),16)</f>
        <v>16</v>
      </c>
      <c r="C38" s="162" t="n">
        <f aca="false">IF(ISNUMBER(FIND("-",U38))=TRUE(),VALUE(MID(U38,FIND("-",U38)+1,2)),24)</f>
        <v>24</v>
      </c>
      <c r="D38" s="163" t="n">
        <f aca="false">T38-S38+1</f>
        <v>1</v>
      </c>
      <c r="E38" s="164" t="n">
        <f aca="false">Z38*(C38-B38+1)*D38</f>
        <v>0</v>
      </c>
      <c r="F38" s="161" t="n">
        <f aca="false">E38*AA38</f>
        <v>0</v>
      </c>
      <c r="G38" s="157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5"/>
      <c r="T38" s="165"/>
      <c r="U38" s="158"/>
      <c r="V38" s="158"/>
      <c r="W38" s="159"/>
      <c r="X38" s="158"/>
      <c r="Y38" s="158"/>
      <c r="Z38" s="158"/>
      <c r="AA38" s="158"/>
      <c r="AB38" s="158"/>
    </row>
    <row r="39" customFormat="false" ht="12.75" hidden="false" customHeight="false" outlineLevel="0" collapsed="false">
      <c r="A39" s="161" t="e">
        <f aca="false">VLOOKUP(J39,DDEPM_USERS,2,FALSE())</f>
        <v>#N/A</v>
      </c>
      <c r="B39" s="162" t="n">
        <f aca="false">IF(ISNUMBER(FIND("-",U39))=TRUE(),VALUE(MID(U39,FIND("-",U39)-1,1)),16)</f>
        <v>16</v>
      </c>
      <c r="C39" s="162" t="n">
        <f aca="false">IF(ISNUMBER(FIND("-",U39))=TRUE(),VALUE(MID(U39,FIND("-",U39)+1,2)),24)</f>
        <v>24</v>
      </c>
      <c r="D39" s="163" t="n">
        <f aca="false">T39-S39+1</f>
        <v>1</v>
      </c>
      <c r="E39" s="164" t="n">
        <f aca="false">Z39*(C39-B39+1)*D39</f>
        <v>0</v>
      </c>
      <c r="F39" s="161" t="n">
        <f aca="false">E39*AA39</f>
        <v>0</v>
      </c>
      <c r="G39" s="153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66"/>
      <c r="T39" s="166"/>
      <c r="U39" s="154"/>
      <c r="V39" s="154"/>
      <c r="W39" s="156"/>
      <c r="X39" s="154"/>
      <c r="Y39" s="154"/>
      <c r="Z39" s="154"/>
      <c r="AA39" s="154"/>
      <c r="AB39" s="154"/>
    </row>
    <row r="40" customFormat="false" ht="12.75" hidden="false" customHeight="false" outlineLevel="0" collapsed="false">
      <c r="A40" s="161" t="e">
        <f aca="false">VLOOKUP(J40,DDEPM_USERS,2,FALSE())</f>
        <v>#N/A</v>
      </c>
      <c r="B40" s="162" t="n">
        <f aca="false">IF(ISNUMBER(FIND("-",U40))=TRUE(),VALUE(MID(U40,FIND("-",U40)-1,1)),16)</f>
        <v>16</v>
      </c>
      <c r="C40" s="162" t="n">
        <f aca="false">IF(ISNUMBER(FIND("-",U40))=TRUE(),VALUE(MID(U40,FIND("-",U40)+1,2)),24)</f>
        <v>24</v>
      </c>
      <c r="D40" s="163" t="n">
        <f aca="false">T40-S40+1</f>
        <v>1</v>
      </c>
      <c r="E40" s="164" t="n">
        <f aca="false">Z40*(C40-B40+1)*D40</f>
        <v>0</v>
      </c>
      <c r="F40" s="161" t="n">
        <f aca="false">E40*AA40</f>
        <v>0</v>
      </c>
      <c r="G40" s="157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65"/>
      <c r="T40" s="165"/>
      <c r="U40" s="158"/>
      <c r="V40" s="158"/>
      <c r="W40" s="159"/>
      <c r="X40" s="158"/>
      <c r="Y40" s="158"/>
      <c r="Z40" s="158"/>
      <c r="AA40" s="158"/>
      <c r="AB40" s="158"/>
    </row>
    <row r="41" customFormat="false" ht="12.75" hidden="false" customHeight="false" outlineLevel="0" collapsed="false">
      <c r="A41" s="161" t="e">
        <f aca="false">VLOOKUP(J41,DDEPM_USERS,2,FALSE())</f>
        <v>#N/A</v>
      </c>
      <c r="B41" s="162" t="n">
        <f aca="false">IF(ISNUMBER(FIND("-",U41))=TRUE(),VALUE(MID(U41,FIND("-",U41)-1,1)),16)</f>
        <v>16</v>
      </c>
      <c r="C41" s="162" t="n">
        <f aca="false">IF(ISNUMBER(FIND("-",U41))=TRUE(),VALUE(MID(U41,FIND("-",U41)+1,2)),24)</f>
        <v>24</v>
      </c>
      <c r="D41" s="163" t="n">
        <f aca="false">T41-S41+1</f>
        <v>1</v>
      </c>
      <c r="E41" s="164" t="n">
        <f aca="false">Z41*(C41-B41+1)*D41</f>
        <v>0</v>
      </c>
      <c r="F41" s="161" t="n">
        <f aca="false">E41*AA41</f>
        <v>0</v>
      </c>
      <c r="G41" s="153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6"/>
      <c r="T41" s="166"/>
      <c r="U41" s="154"/>
      <c r="V41" s="154"/>
      <c r="W41" s="156"/>
      <c r="X41" s="154"/>
      <c r="Y41" s="154"/>
      <c r="Z41" s="154"/>
      <c r="AA41" s="154"/>
      <c r="AB41" s="154"/>
    </row>
    <row r="42" customFormat="false" ht="12.75" hidden="false" customHeight="false" outlineLevel="0" collapsed="false">
      <c r="A42" s="161" t="e">
        <f aca="false">VLOOKUP(J42,DDEPM_USERS,2,FALSE())</f>
        <v>#N/A</v>
      </c>
      <c r="B42" s="162" t="n">
        <f aca="false">IF(ISNUMBER(FIND("-",U42))=TRUE(),VALUE(MID(U42,FIND("-",U42)-1,1)),16)</f>
        <v>16</v>
      </c>
      <c r="C42" s="162" t="n">
        <f aca="false">IF(ISNUMBER(FIND("-",U42))=TRUE(),VALUE(MID(U42,FIND("-",U42)+1,2)),24)</f>
        <v>24</v>
      </c>
      <c r="D42" s="163" t="n">
        <f aca="false">T42-S42+1</f>
        <v>1</v>
      </c>
      <c r="E42" s="164" t="n">
        <f aca="false">Z42*(C42-B42+1)*D42</f>
        <v>0</v>
      </c>
      <c r="F42" s="161" t="n">
        <f aca="false">E42*AA42</f>
        <v>0</v>
      </c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65"/>
      <c r="T42" s="165"/>
      <c r="U42" s="158"/>
      <c r="V42" s="158"/>
      <c r="W42" s="159"/>
      <c r="X42" s="158"/>
      <c r="Y42" s="158"/>
      <c r="Z42" s="158"/>
      <c r="AA42" s="158"/>
      <c r="AB42" s="158"/>
    </row>
    <row r="43" customFormat="false" ht="12.75" hidden="false" customHeight="false" outlineLevel="0" collapsed="false">
      <c r="A43" s="161" t="e">
        <f aca="false">VLOOKUP(J43,DDEPM_USERS,2,FALSE())</f>
        <v>#N/A</v>
      </c>
      <c r="B43" s="162" t="n">
        <f aca="false">IF(ISNUMBER(FIND("-",U43))=TRUE(),VALUE(MID(U43,FIND("-",U43)-1,1)),16)</f>
        <v>16</v>
      </c>
      <c r="C43" s="162" t="n">
        <f aca="false">IF(ISNUMBER(FIND("-",U43))=TRUE(),VALUE(MID(U43,FIND("-",U43)+1,2)),24)</f>
        <v>24</v>
      </c>
      <c r="D43" s="163" t="n">
        <f aca="false">T43-S43+1</f>
        <v>1</v>
      </c>
      <c r="E43" s="164" t="n">
        <f aca="false">Z43*(C43-B43+1)*D43</f>
        <v>0</v>
      </c>
      <c r="F43" s="161" t="n">
        <f aca="false">E43*AA43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66"/>
      <c r="T43" s="166"/>
      <c r="U43" s="154"/>
      <c r="V43" s="154"/>
      <c r="W43" s="156"/>
      <c r="X43" s="154"/>
      <c r="Y43" s="154"/>
      <c r="Z43" s="154"/>
      <c r="AA43" s="154"/>
      <c r="AB43" s="154"/>
    </row>
    <row r="44" customFormat="false" ht="12.75" hidden="false" customHeight="false" outlineLevel="0" collapsed="false">
      <c r="A44" s="161" t="e">
        <f aca="false">VLOOKUP(J44,DDEPM_USERS,2,FALSE())</f>
        <v>#N/A</v>
      </c>
      <c r="B44" s="162" t="n">
        <f aca="false">IF(ISNUMBER(FIND("-",U44))=TRUE(),VALUE(MID(U44,FIND("-",U44)-1,1)),16)</f>
        <v>16</v>
      </c>
      <c r="C44" s="162" t="n">
        <f aca="false">IF(ISNUMBER(FIND("-",U44))=TRUE(),VALUE(MID(U44,FIND("-",U44)+1,2)),24)</f>
        <v>24</v>
      </c>
      <c r="D44" s="163" t="n">
        <f aca="false">T44-S44+1</f>
        <v>1</v>
      </c>
      <c r="E44" s="164" t="n">
        <f aca="false">Z44*(C44-B44+1)*D44</f>
        <v>0</v>
      </c>
      <c r="F44" s="161" t="n">
        <f aca="false">E44*AA44</f>
        <v>0</v>
      </c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65"/>
      <c r="T44" s="165"/>
      <c r="U44" s="158"/>
      <c r="V44" s="158"/>
      <c r="W44" s="159"/>
      <c r="X44" s="158"/>
      <c r="Y44" s="158"/>
      <c r="Z44" s="158"/>
      <c r="AA44" s="158"/>
      <c r="AB44" s="158"/>
    </row>
    <row r="45" customFormat="false" ht="12.75" hidden="false" customHeight="false" outlineLevel="0" collapsed="false">
      <c r="A45" s="161" t="e">
        <f aca="false">VLOOKUP(J45,DDEPM_USERS,2,FALSE())</f>
        <v>#N/A</v>
      </c>
      <c r="B45" s="162" t="n">
        <f aca="false">IF(ISNUMBER(FIND("-",U45))=TRUE(),VALUE(MID(U45,FIND("-",U45)-1,1)),16)</f>
        <v>16</v>
      </c>
      <c r="C45" s="162" t="n">
        <f aca="false">IF(ISNUMBER(FIND("-",U45))=TRUE(),VALUE(MID(U45,FIND("-",U45)+1,2)),24)</f>
        <v>24</v>
      </c>
      <c r="D45" s="163" t="n">
        <f aca="false">T45-S45+1</f>
        <v>1</v>
      </c>
      <c r="E45" s="164" t="n">
        <f aca="false">Z45*(C45-B45+1)*D45</f>
        <v>0</v>
      </c>
      <c r="F45" s="161" t="n">
        <f aca="false">E45*AA45</f>
        <v>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66"/>
      <c r="T45" s="166"/>
      <c r="U45" s="154"/>
      <c r="V45" s="154"/>
      <c r="W45" s="156"/>
      <c r="X45" s="154"/>
      <c r="Y45" s="154"/>
      <c r="Z45" s="154"/>
      <c r="AA45" s="154"/>
      <c r="AB45" s="154"/>
    </row>
    <row r="46" customFormat="false" ht="12.75" hidden="false" customHeight="false" outlineLevel="0" collapsed="false">
      <c r="A46" s="161" t="e">
        <f aca="false">VLOOKUP(J46,DDEPM_USERS,2,FALSE())</f>
        <v>#N/A</v>
      </c>
      <c r="B46" s="162" t="n">
        <f aca="false">IF(ISNUMBER(FIND("-",U46))=TRUE(),VALUE(MID(U46,FIND("-",U46)-1,1)),16)</f>
        <v>16</v>
      </c>
      <c r="C46" s="162" t="n">
        <f aca="false">IF(ISNUMBER(FIND("-",U46))=TRUE(),VALUE(MID(U46,FIND("-",U46)+1,2)),24)</f>
        <v>24</v>
      </c>
      <c r="D46" s="163" t="n">
        <f aca="false">T46-S46+1</f>
        <v>1</v>
      </c>
      <c r="E46" s="164" t="n">
        <f aca="false">Z46*(C46-B46+1)*D46</f>
        <v>0</v>
      </c>
      <c r="F46" s="161" t="n">
        <f aca="false">E46*AA46</f>
        <v>0</v>
      </c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65"/>
      <c r="T46" s="165"/>
      <c r="U46" s="158"/>
      <c r="V46" s="158"/>
      <c r="W46" s="159"/>
      <c r="X46" s="158"/>
      <c r="Y46" s="158"/>
      <c r="Z46" s="158"/>
      <c r="AA46" s="158"/>
      <c r="AB46" s="158"/>
    </row>
    <row r="47" customFormat="false" ht="12.75" hidden="false" customHeight="false" outlineLevel="0" collapsed="false">
      <c r="A47" s="161" t="e">
        <f aca="false">VLOOKUP(J47,DDEPM_USERS,2,FALSE())</f>
        <v>#N/A</v>
      </c>
      <c r="B47" s="162" t="n">
        <f aca="false">IF(ISNUMBER(FIND("-",U47))=TRUE(),VALUE(MID(U47,FIND("-",U47)-1,1)),16)</f>
        <v>16</v>
      </c>
      <c r="C47" s="162" t="n">
        <f aca="false">IF(ISNUMBER(FIND("-",U47))=TRUE(),VALUE(MID(U47,FIND("-",U47)+1,2)),24)</f>
        <v>24</v>
      </c>
      <c r="D47" s="163" t="n">
        <f aca="false">T47-S47+1</f>
        <v>1</v>
      </c>
      <c r="E47" s="164" t="n">
        <f aca="false">Z47*(C47-B47+1)*D47</f>
        <v>0</v>
      </c>
      <c r="F47" s="161" t="n">
        <f aca="false">E47*AA47</f>
        <v>0</v>
      </c>
      <c r="G47" s="153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66"/>
      <c r="T47" s="166"/>
      <c r="U47" s="154"/>
      <c r="V47" s="154"/>
      <c r="W47" s="156"/>
      <c r="X47" s="154"/>
      <c r="Y47" s="154"/>
      <c r="Z47" s="154"/>
      <c r="AA47" s="154"/>
      <c r="AB47" s="154"/>
    </row>
    <row r="48" customFormat="false" ht="12.75" hidden="false" customHeight="false" outlineLevel="0" collapsed="false">
      <c r="A48" s="161" t="e">
        <f aca="false">VLOOKUP(J48,DDEPM_USERS,2,FALSE())</f>
        <v>#N/A</v>
      </c>
      <c r="B48" s="162" t="n">
        <f aca="false">IF(ISNUMBER(FIND("-",U48))=TRUE(),VALUE(MID(U48,FIND("-",U48)-1,1)),16)</f>
        <v>16</v>
      </c>
      <c r="C48" s="162" t="n">
        <f aca="false">IF(ISNUMBER(FIND("-",U48))=TRUE(),VALUE(MID(U48,FIND("-",U48)+1,2)),24)</f>
        <v>24</v>
      </c>
      <c r="D48" s="163" t="n">
        <f aca="false">T48-S48+1</f>
        <v>1</v>
      </c>
      <c r="E48" s="164" t="n">
        <f aca="false">Z48*(C48-B48+1)*D48</f>
        <v>0</v>
      </c>
      <c r="F48" s="161" t="n">
        <f aca="false">E48*AA48</f>
        <v>0</v>
      </c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65"/>
      <c r="T48" s="165"/>
      <c r="U48" s="158"/>
      <c r="V48" s="158"/>
      <c r="W48" s="159"/>
      <c r="X48" s="158"/>
      <c r="Y48" s="158"/>
      <c r="Z48" s="158"/>
      <c r="AA48" s="158"/>
      <c r="AB48" s="158"/>
    </row>
    <row r="49" customFormat="false" ht="12.75" hidden="false" customHeight="false" outlineLevel="0" collapsed="false">
      <c r="A49" s="161" t="e">
        <f aca="false">VLOOKUP(J49,DDEPM_USERS,2,FALSE())</f>
        <v>#N/A</v>
      </c>
      <c r="B49" s="162" t="n">
        <f aca="false">IF(ISNUMBER(FIND("-",U49))=TRUE(),VALUE(MID(U49,FIND("-",U49)-1,1)),16)</f>
        <v>16</v>
      </c>
      <c r="C49" s="162" t="n">
        <f aca="false">IF(ISNUMBER(FIND("-",U49))=TRUE(),VALUE(MID(U49,FIND("-",U49)+1,2)),24)</f>
        <v>24</v>
      </c>
      <c r="D49" s="163" t="n">
        <f aca="false">T49-S49+1</f>
        <v>1</v>
      </c>
      <c r="E49" s="164" t="n">
        <f aca="false">Z49*(C49-B49+1)*D49</f>
        <v>0</v>
      </c>
      <c r="F49" s="161" t="n">
        <f aca="false">E49*AA49</f>
        <v>0</v>
      </c>
      <c r="G49" s="153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66"/>
      <c r="T49" s="166"/>
      <c r="U49" s="154"/>
      <c r="V49" s="154"/>
      <c r="W49" s="156"/>
      <c r="X49" s="154"/>
      <c r="Y49" s="154"/>
      <c r="Z49" s="154"/>
      <c r="AA49" s="154"/>
      <c r="AB49" s="154"/>
    </row>
    <row r="50" customFormat="false" ht="12.75" hidden="false" customHeight="false" outlineLevel="0" collapsed="false">
      <c r="A50" s="161" t="e">
        <f aca="false">VLOOKUP(J50,DDEPM_USERS,2,FALSE())</f>
        <v>#N/A</v>
      </c>
      <c r="B50" s="162" t="n">
        <f aca="false">IF(ISNUMBER(FIND("-",U50))=TRUE(),VALUE(MID(U50,FIND("-",U50)-1,1)),16)</f>
        <v>16</v>
      </c>
      <c r="C50" s="162" t="n">
        <f aca="false">IF(ISNUMBER(FIND("-",U50))=TRUE(),VALUE(MID(U50,FIND("-",U50)+1,2)),24)</f>
        <v>24</v>
      </c>
      <c r="D50" s="163" t="n">
        <f aca="false">T50-S50+1</f>
        <v>1</v>
      </c>
      <c r="E50" s="164" t="n">
        <f aca="false">Z50*(C50-B50+1)*D50</f>
        <v>0</v>
      </c>
      <c r="F50" s="161" t="n">
        <f aca="false">E50*AA50</f>
        <v>0</v>
      </c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65"/>
      <c r="T50" s="165"/>
      <c r="U50" s="158"/>
      <c r="V50" s="158"/>
      <c r="W50" s="159"/>
      <c r="X50" s="158"/>
      <c r="Y50" s="158"/>
      <c r="Z50" s="158"/>
      <c r="AA50" s="158"/>
      <c r="AB50" s="158"/>
    </row>
    <row r="51" customFormat="false" ht="12.75" hidden="false" customHeight="false" outlineLevel="0" collapsed="false">
      <c r="A51" s="161" t="e">
        <f aca="false">VLOOKUP(J51,DDEPM_USERS,2,FALSE())</f>
        <v>#N/A</v>
      </c>
      <c r="B51" s="162" t="n">
        <f aca="false">IF(ISNUMBER(FIND("-",U51))=TRUE(),VALUE(MID(U51,FIND("-",U51)-1,1)),16)</f>
        <v>16</v>
      </c>
      <c r="C51" s="162" t="n">
        <f aca="false">IF(ISNUMBER(FIND("-",U51))=TRUE(),VALUE(MID(U51,FIND("-",U51)+1,2)),24)</f>
        <v>24</v>
      </c>
      <c r="D51" s="163" t="n">
        <f aca="false">T51-S51+1</f>
        <v>1</v>
      </c>
      <c r="E51" s="164" t="n">
        <f aca="false">Z51*(C51-B51+1)*D51</f>
        <v>0</v>
      </c>
      <c r="F51" s="161" t="n">
        <f aca="false">E51*AA51</f>
        <v>0</v>
      </c>
      <c r="G51" s="153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66"/>
      <c r="T51" s="166"/>
      <c r="U51" s="154"/>
      <c r="V51" s="154"/>
      <c r="W51" s="156"/>
      <c r="X51" s="154"/>
      <c r="Y51" s="154"/>
      <c r="Z51" s="154"/>
      <c r="AA51" s="154"/>
      <c r="AB51" s="154"/>
    </row>
    <row r="52" customFormat="false" ht="12.75" hidden="false" customHeight="false" outlineLevel="0" collapsed="false">
      <c r="A52" s="161" t="e">
        <f aca="false">VLOOKUP(J52,DDEPM_USERS,2,FALSE())</f>
        <v>#N/A</v>
      </c>
      <c r="B52" s="162" t="n">
        <f aca="false">IF(ISNUMBER(FIND("-",U52))=TRUE(),VALUE(MID(U52,FIND("-",U52)-1,1)),16)</f>
        <v>16</v>
      </c>
      <c r="C52" s="162" t="n">
        <f aca="false">IF(ISNUMBER(FIND("-",U52))=TRUE(),VALUE(MID(U52,FIND("-",U52)+1,2)),24)</f>
        <v>24</v>
      </c>
      <c r="D52" s="163" t="n">
        <f aca="false">T52-S52+1</f>
        <v>1</v>
      </c>
      <c r="E52" s="164" t="n">
        <f aca="false">Z52*(C52-B52+1)*D52</f>
        <v>0</v>
      </c>
      <c r="F52" s="161" t="n">
        <f aca="false">E52*AA52</f>
        <v>0</v>
      </c>
      <c r="G52" s="157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65"/>
      <c r="T52" s="165"/>
      <c r="U52" s="158"/>
      <c r="V52" s="158"/>
      <c r="W52" s="159"/>
      <c r="X52" s="158"/>
      <c r="Y52" s="158"/>
      <c r="Z52" s="158"/>
      <c r="AA52" s="158"/>
      <c r="AB52" s="158"/>
    </row>
    <row r="53" customFormat="false" ht="12.75" hidden="false" customHeight="false" outlineLevel="0" collapsed="false">
      <c r="A53" s="161" t="e">
        <f aca="false">VLOOKUP(J53,DDEPM_USERS,2,FALSE())</f>
        <v>#N/A</v>
      </c>
      <c r="B53" s="162" t="n">
        <f aca="false">IF(ISNUMBER(FIND("-",U53))=TRUE(),VALUE(MID(U53,FIND("-",U53)-1,1)),16)</f>
        <v>16</v>
      </c>
      <c r="C53" s="162" t="n">
        <f aca="false">IF(ISNUMBER(FIND("-",U53))=TRUE(),VALUE(MID(U53,FIND("-",U53)+1,2)),24)</f>
        <v>24</v>
      </c>
      <c r="D53" s="163" t="n">
        <f aca="false">T53-S53+1</f>
        <v>1</v>
      </c>
      <c r="E53" s="164" t="n">
        <f aca="false">Z53*(C53-B53+1)*D53</f>
        <v>0</v>
      </c>
      <c r="F53" s="161" t="n">
        <f aca="false">E53*AA53</f>
        <v>0</v>
      </c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66"/>
      <c r="T53" s="166"/>
      <c r="U53" s="154"/>
      <c r="V53" s="154"/>
      <c r="W53" s="156"/>
      <c r="X53" s="154"/>
      <c r="Y53" s="154"/>
      <c r="Z53" s="154"/>
      <c r="AA53" s="154"/>
      <c r="AB53" s="154"/>
    </row>
    <row r="54" customFormat="false" ht="12.75" hidden="false" customHeight="false" outlineLevel="0" collapsed="false">
      <c r="A54" s="161" t="e">
        <f aca="false">VLOOKUP(J54,DDEPM_USERS,2,FALSE())</f>
        <v>#N/A</v>
      </c>
      <c r="B54" s="162" t="n">
        <f aca="false">IF(ISNUMBER(FIND("-",U54))=TRUE(),VALUE(MID(U54,FIND("-",U54)-1,1)),16)</f>
        <v>16</v>
      </c>
      <c r="C54" s="162" t="n">
        <f aca="false">IF(ISNUMBER(FIND("-",U54))=TRUE(),VALUE(MID(U54,FIND("-",U54)+1,2)),24)</f>
        <v>24</v>
      </c>
      <c r="D54" s="163" t="n">
        <f aca="false">T54-S54+1</f>
        <v>1</v>
      </c>
      <c r="E54" s="164" t="n">
        <f aca="false">Z54*(C54-B54+1)*D54</f>
        <v>0</v>
      </c>
      <c r="F54" s="161" t="n">
        <f aca="false">E54*AA54</f>
        <v>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65"/>
      <c r="T54" s="165"/>
      <c r="U54" s="158"/>
      <c r="V54" s="158"/>
      <c r="W54" s="159"/>
      <c r="X54" s="158"/>
      <c r="Y54" s="158"/>
      <c r="Z54" s="158"/>
      <c r="AA54" s="158"/>
      <c r="AB54" s="158"/>
    </row>
    <row r="55" customFormat="false" ht="12.75" hidden="false" customHeight="false" outlineLevel="0" collapsed="false">
      <c r="A55" s="161" t="e">
        <f aca="false">VLOOKUP(J55,DDEPM_USERS,2,FALSE())</f>
        <v>#N/A</v>
      </c>
      <c r="B55" s="162" t="n">
        <f aca="false">IF(ISNUMBER(FIND("-",U55))=TRUE(),VALUE(MID(U55,FIND("-",U55)-1,1)),16)</f>
        <v>16</v>
      </c>
      <c r="C55" s="162" t="n">
        <f aca="false">IF(ISNUMBER(FIND("-",U55))=TRUE(),VALUE(MID(U55,FIND("-",U55)+1,2)),24)</f>
        <v>24</v>
      </c>
      <c r="D55" s="163" t="n">
        <f aca="false">T55-S55+1</f>
        <v>1</v>
      </c>
      <c r="E55" s="164" t="n">
        <f aca="false">Z55*(C55-B55+1)*D55</f>
        <v>0</v>
      </c>
      <c r="F55" s="161" t="n">
        <f aca="false">E55*AA55</f>
        <v>0</v>
      </c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6"/>
      <c r="T55" s="166"/>
      <c r="U55" s="154"/>
      <c r="V55" s="154"/>
      <c r="W55" s="156"/>
      <c r="X55" s="154"/>
      <c r="Y55" s="154"/>
      <c r="Z55" s="154"/>
      <c r="AA55" s="154"/>
      <c r="AB55" s="154"/>
    </row>
    <row r="56" customFormat="false" ht="12.75" hidden="false" customHeight="false" outlineLevel="0" collapsed="false">
      <c r="A56" s="161" t="e">
        <f aca="false">VLOOKUP(J56,DDEPM_USERS,2,FALSE())</f>
        <v>#N/A</v>
      </c>
      <c r="B56" s="162" t="n">
        <f aca="false">IF(ISNUMBER(FIND("-",U56))=TRUE(),VALUE(MID(U56,FIND("-",U56)-1,1)),16)</f>
        <v>16</v>
      </c>
      <c r="C56" s="162" t="n">
        <f aca="false">IF(ISNUMBER(FIND("-",U56))=TRUE(),VALUE(MID(U56,FIND("-",U56)+1,2)),24)</f>
        <v>24</v>
      </c>
      <c r="D56" s="163" t="n">
        <f aca="false">T56-S56+1</f>
        <v>1</v>
      </c>
      <c r="E56" s="164" t="n">
        <f aca="false">Z56*(C56-B56+1)*D56</f>
        <v>0</v>
      </c>
      <c r="F56" s="161" t="n">
        <f aca="false">E56*AA56</f>
        <v>0</v>
      </c>
      <c r="G56" s="157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65"/>
      <c r="T56" s="165"/>
      <c r="U56" s="158"/>
      <c r="V56" s="158"/>
      <c r="W56" s="159"/>
      <c r="X56" s="158"/>
      <c r="Y56" s="158"/>
      <c r="Z56" s="158"/>
      <c r="AA56" s="158"/>
      <c r="AB56" s="158"/>
    </row>
    <row r="57" customFormat="false" ht="12.75" hidden="false" customHeight="false" outlineLevel="0" collapsed="false">
      <c r="A57" s="161" t="e">
        <f aca="false">VLOOKUP(J57,DDEPM_USERS,2,FALSE())</f>
        <v>#N/A</v>
      </c>
      <c r="B57" s="162" t="n">
        <f aca="false">IF(ISNUMBER(FIND("-",U57))=TRUE(),VALUE(MID(U57,FIND("-",U57)-1,1)),16)</f>
        <v>16</v>
      </c>
      <c r="C57" s="162" t="n">
        <f aca="false">IF(ISNUMBER(FIND("-",U57))=TRUE(),VALUE(MID(U57,FIND("-",U57)+1,2)),24)</f>
        <v>24</v>
      </c>
      <c r="D57" s="163" t="n">
        <f aca="false">T57-S57+1</f>
        <v>1</v>
      </c>
      <c r="E57" s="164" t="n">
        <f aca="false">Z57*(C57-B57+1)*D57</f>
        <v>0</v>
      </c>
      <c r="F57" s="161" t="n">
        <f aca="false">E57*AA57</f>
        <v>0</v>
      </c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66"/>
      <c r="T57" s="166"/>
      <c r="U57" s="154"/>
      <c r="V57" s="154"/>
      <c r="W57" s="156"/>
      <c r="X57" s="154"/>
      <c r="Y57" s="154"/>
      <c r="Z57" s="154"/>
      <c r="AA57" s="154"/>
      <c r="AB57" s="154"/>
    </row>
    <row r="58" customFormat="false" ht="12.75" hidden="false" customHeight="false" outlineLevel="0" collapsed="false">
      <c r="A58" s="161" t="e">
        <f aca="false">VLOOKUP(J58,DDEPM_USERS,2,FALSE())</f>
        <v>#N/A</v>
      </c>
      <c r="B58" s="162" t="n">
        <f aca="false">IF(ISNUMBER(FIND("-",U58))=TRUE(),VALUE(MID(U58,FIND("-",U58)-1,1)),16)</f>
        <v>16</v>
      </c>
      <c r="C58" s="162" t="n">
        <f aca="false">IF(ISNUMBER(FIND("-",U58))=TRUE(),VALUE(MID(U58,FIND("-",U58)+1,2)),24)</f>
        <v>24</v>
      </c>
      <c r="D58" s="163" t="n">
        <f aca="false">T58-S58+1</f>
        <v>1</v>
      </c>
      <c r="E58" s="164" t="n">
        <f aca="false">Z58*(C58-B58+1)*D58</f>
        <v>0</v>
      </c>
      <c r="F58" s="161" t="n">
        <f aca="false">E58*AA58</f>
        <v>0</v>
      </c>
      <c r="G58" s="157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65"/>
      <c r="T58" s="165"/>
      <c r="U58" s="158"/>
      <c r="V58" s="158"/>
      <c r="W58" s="159"/>
      <c r="X58" s="158"/>
      <c r="Y58" s="158"/>
      <c r="Z58" s="158"/>
      <c r="AA58" s="158"/>
      <c r="AB58" s="158"/>
    </row>
    <row r="59" customFormat="false" ht="12.75" hidden="false" customHeight="false" outlineLevel="0" collapsed="false">
      <c r="A59" s="161" t="e">
        <f aca="false">VLOOKUP(J59,DDEPM_USERS,2,FALSE())</f>
        <v>#N/A</v>
      </c>
      <c r="B59" s="162" t="n">
        <f aca="false">IF(ISNUMBER(FIND("-",U59))=TRUE(),VALUE(MID(U59,FIND("-",U59)-1,1)),16)</f>
        <v>16</v>
      </c>
      <c r="C59" s="162" t="n">
        <f aca="false">IF(ISNUMBER(FIND("-",U59))=TRUE(),VALUE(MID(U59,FIND("-",U59)+1,2)),24)</f>
        <v>24</v>
      </c>
      <c r="D59" s="163" t="n">
        <f aca="false">T59-S59+1</f>
        <v>1</v>
      </c>
      <c r="E59" s="164" t="n">
        <f aca="false">Z59*(C59-B59+1)*D59</f>
        <v>0</v>
      </c>
      <c r="F59" s="161" t="n">
        <f aca="false">E59*AA59</f>
        <v>0</v>
      </c>
      <c r="G59" s="15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66"/>
      <c r="T59" s="166"/>
      <c r="U59" s="154"/>
      <c r="V59" s="154"/>
      <c r="W59" s="156"/>
      <c r="X59" s="154"/>
      <c r="Y59" s="154"/>
      <c r="Z59" s="154"/>
      <c r="AA59" s="154"/>
      <c r="AB59" s="154"/>
    </row>
    <row r="60" customFormat="false" ht="12.75" hidden="false" customHeight="false" outlineLevel="0" collapsed="false">
      <c r="A60" s="161" t="e">
        <f aca="false">VLOOKUP(J60,DDEPM_USERS,2,FALSE())</f>
        <v>#N/A</v>
      </c>
      <c r="B60" s="162" t="n">
        <f aca="false">IF(ISNUMBER(FIND("-",U60))=TRUE(),VALUE(MID(U60,FIND("-",U60)-1,1)),16)</f>
        <v>16</v>
      </c>
      <c r="C60" s="162" t="n">
        <f aca="false">IF(ISNUMBER(FIND("-",U60))=TRUE(),VALUE(MID(U60,FIND("-",U60)+1,2)),24)</f>
        <v>24</v>
      </c>
      <c r="D60" s="163" t="n">
        <f aca="false">T60-S60+1</f>
        <v>1</v>
      </c>
      <c r="E60" s="164" t="n">
        <f aca="false">Z60*(C60-B60+1)*D60</f>
        <v>0</v>
      </c>
      <c r="F60" s="161" t="n">
        <f aca="false">E60*AA60</f>
        <v>0</v>
      </c>
      <c r="G60" s="15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65"/>
      <c r="T60" s="165"/>
      <c r="U60" s="158"/>
      <c r="V60" s="158"/>
      <c r="W60" s="159"/>
      <c r="X60" s="158"/>
      <c r="Y60" s="158"/>
      <c r="Z60" s="158"/>
      <c r="AA60" s="158"/>
      <c r="AB60" s="158"/>
    </row>
    <row r="61" customFormat="false" ht="12.75" hidden="false" customHeight="false" outlineLevel="0" collapsed="false">
      <c r="A61" s="161" t="e">
        <f aca="false">VLOOKUP(J61,DDEPM_USERS,2,FALSE())</f>
        <v>#N/A</v>
      </c>
      <c r="B61" s="162" t="n">
        <f aca="false">IF(ISNUMBER(FIND("-",U61))=TRUE(),VALUE(MID(U61,FIND("-",U61)-1,1)),16)</f>
        <v>16</v>
      </c>
      <c r="C61" s="162" t="n">
        <f aca="false">IF(ISNUMBER(FIND("-",U61))=TRUE(),VALUE(MID(U61,FIND("-",U61)+1,2)),24)</f>
        <v>24</v>
      </c>
      <c r="D61" s="163" t="n">
        <f aca="false">T61-S61+1</f>
        <v>1</v>
      </c>
      <c r="E61" s="164" t="n">
        <f aca="false">Z61*(C61-B61+1)*D61</f>
        <v>0</v>
      </c>
      <c r="F61" s="161" t="n">
        <f aca="false">E61*AA61</f>
        <v>0</v>
      </c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66"/>
      <c r="T61" s="166"/>
      <c r="U61" s="154"/>
      <c r="V61" s="154"/>
      <c r="W61" s="156"/>
      <c r="X61" s="154"/>
      <c r="Y61" s="154"/>
      <c r="Z61" s="154"/>
      <c r="AA61" s="154"/>
      <c r="AB61" s="154"/>
    </row>
    <row r="62" customFormat="false" ht="12.75" hidden="false" customHeight="false" outlineLevel="0" collapsed="false">
      <c r="A62" s="161" t="e">
        <f aca="false">VLOOKUP(J62,DDEPM_USERS,2,FALSE())</f>
        <v>#N/A</v>
      </c>
      <c r="B62" s="162" t="n">
        <f aca="false">IF(ISNUMBER(FIND("-",U62))=TRUE(),VALUE(MID(U62,FIND("-",U62)-1,1)),16)</f>
        <v>16</v>
      </c>
      <c r="C62" s="162" t="n">
        <f aca="false">IF(ISNUMBER(FIND("-",U62))=TRUE(),VALUE(MID(U62,FIND("-",U62)+1,2)),24)</f>
        <v>24</v>
      </c>
      <c r="D62" s="163" t="n">
        <f aca="false">T62-S62+1</f>
        <v>1</v>
      </c>
      <c r="E62" s="164" t="n">
        <f aca="false">Z62*(C62-B62+1)*D62</f>
        <v>0</v>
      </c>
      <c r="F62" s="161" t="n">
        <f aca="false">E62*AA62</f>
        <v>0</v>
      </c>
      <c r="G62" s="15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65"/>
      <c r="T62" s="165"/>
      <c r="U62" s="158"/>
      <c r="V62" s="158"/>
      <c r="W62" s="159"/>
      <c r="X62" s="158"/>
      <c r="Y62" s="158"/>
      <c r="Z62" s="158"/>
      <c r="AA62" s="158"/>
      <c r="AB62" s="158"/>
    </row>
    <row r="63" customFormat="false" ht="12.75" hidden="false" customHeight="false" outlineLevel="0" collapsed="false">
      <c r="A63" s="161" t="e">
        <f aca="false">VLOOKUP(J63,DDEPM_USERS,2,FALSE())</f>
        <v>#N/A</v>
      </c>
      <c r="B63" s="162" t="n">
        <f aca="false">IF(ISNUMBER(FIND("-",U63))=TRUE(),VALUE(MID(U63,FIND("-",U63)-1,1)),16)</f>
        <v>16</v>
      </c>
      <c r="C63" s="162" t="n">
        <f aca="false">IF(ISNUMBER(FIND("-",U63))=TRUE(),VALUE(MID(U63,FIND("-",U63)+1,2)),24)</f>
        <v>24</v>
      </c>
      <c r="D63" s="163" t="n">
        <f aca="false">T63-S63+1</f>
        <v>1</v>
      </c>
      <c r="E63" s="164" t="n">
        <f aca="false">Z63*(C63-B63+1)*D63</f>
        <v>0</v>
      </c>
      <c r="F63" s="161" t="n">
        <f aca="false">E63*AA63</f>
        <v>0</v>
      </c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66"/>
      <c r="T63" s="166"/>
      <c r="U63" s="154"/>
      <c r="V63" s="154"/>
      <c r="W63" s="156"/>
      <c r="X63" s="154"/>
      <c r="Y63" s="154"/>
      <c r="Z63" s="154"/>
      <c r="AA63" s="154"/>
      <c r="AB63" s="154"/>
    </row>
    <row r="64" customFormat="false" ht="12.75" hidden="false" customHeight="false" outlineLevel="0" collapsed="false">
      <c r="A64" s="161" t="e">
        <f aca="false">VLOOKUP(J64,DDEPM_USERS,2,FALSE())</f>
        <v>#N/A</v>
      </c>
      <c r="B64" s="162" t="n">
        <f aca="false">IF(ISNUMBER(FIND("-",U64))=TRUE(),VALUE(MID(U64,FIND("-",U64)-1,1)),16)</f>
        <v>16</v>
      </c>
      <c r="C64" s="162" t="n">
        <f aca="false">IF(ISNUMBER(FIND("-",U64))=TRUE(),VALUE(MID(U64,FIND("-",U64)+1,2)),24)</f>
        <v>24</v>
      </c>
      <c r="D64" s="163" t="n">
        <f aca="false">T64-S64+1</f>
        <v>1</v>
      </c>
      <c r="E64" s="164" t="n">
        <f aca="false">Z64*(C64-B64+1)*D64</f>
        <v>0</v>
      </c>
      <c r="F64" s="161" t="n">
        <f aca="false">E64*AA64</f>
        <v>0</v>
      </c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65"/>
      <c r="T64" s="165"/>
      <c r="U64" s="158"/>
      <c r="V64" s="158"/>
      <c r="W64" s="159"/>
      <c r="X64" s="158"/>
      <c r="Y64" s="158"/>
      <c r="Z64" s="158"/>
      <c r="AA64" s="158"/>
      <c r="AB64" s="158"/>
    </row>
    <row r="65" customFormat="false" ht="12.75" hidden="false" customHeight="false" outlineLevel="0" collapsed="false">
      <c r="A65" s="161" t="e">
        <f aca="false">VLOOKUP(J65,DDEPM_USERS,2,FALSE())</f>
        <v>#N/A</v>
      </c>
      <c r="B65" s="162" t="n">
        <f aca="false">IF(ISNUMBER(FIND("-",U65))=TRUE(),VALUE(MID(U65,FIND("-",U65)-1,1)),16)</f>
        <v>16</v>
      </c>
      <c r="C65" s="162" t="n">
        <f aca="false">IF(ISNUMBER(FIND("-",U65))=TRUE(),VALUE(MID(U65,FIND("-",U65)+1,2)),24)</f>
        <v>24</v>
      </c>
      <c r="D65" s="163" t="n">
        <f aca="false">T65-S65+1</f>
        <v>1</v>
      </c>
      <c r="E65" s="164" t="n">
        <f aca="false">Z65*(C65-B65+1)*D65</f>
        <v>0</v>
      </c>
      <c r="F65" s="161" t="n">
        <f aca="false">E65*AA65</f>
        <v>0</v>
      </c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66"/>
      <c r="T65" s="166"/>
      <c r="U65" s="154"/>
      <c r="V65" s="154"/>
      <c r="W65" s="156"/>
      <c r="X65" s="154"/>
      <c r="Y65" s="154"/>
      <c r="Z65" s="154"/>
      <c r="AA65" s="154"/>
      <c r="AB65" s="154"/>
    </row>
    <row r="66" customFormat="false" ht="12.75" hidden="false" customHeight="false" outlineLevel="0" collapsed="false">
      <c r="A66" s="161" t="e">
        <f aca="false">VLOOKUP(J66,DDEPM_USERS,2,FALSE())</f>
        <v>#N/A</v>
      </c>
      <c r="B66" s="162" t="n">
        <f aca="false">IF(ISNUMBER(FIND("-",U66))=TRUE(),VALUE(MID(U66,FIND("-",U66)-1,1)),16)</f>
        <v>16</v>
      </c>
      <c r="C66" s="162" t="n">
        <f aca="false">IF(ISNUMBER(FIND("-",U66))=TRUE(),VALUE(MID(U66,FIND("-",U66)+1,2)),24)</f>
        <v>24</v>
      </c>
      <c r="D66" s="163" t="n">
        <f aca="false">T66-S66+1</f>
        <v>1</v>
      </c>
      <c r="E66" s="164" t="n">
        <f aca="false">Z66*(C66-B66+1)*D66</f>
        <v>0</v>
      </c>
      <c r="F66" s="161" t="n">
        <f aca="false">E66*AA66</f>
        <v>0</v>
      </c>
      <c r="G66" s="15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65"/>
      <c r="T66" s="165"/>
      <c r="U66" s="158"/>
      <c r="V66" s="158"/>
      <c r="W66" s="159"/>
      <c r="X66" s="158"/>
      <c r="Y66" s="158"/>
      <c r="Z66" s="158"/>
      <c r="AA66" s="158"/>
      <c r="AB66" s="158"/>
    </row>
    <row r="67" customFormat="false" ht="12.75" hidden="false" customHeight="false" outlineLevel="0" collapsed="false">
      <c r="A67" s="161" t="e">
        <f aca="false">VLOOKUP(J67,DDEPM_USERS,2,FALSE())</f>
        <v>#N/A</v>
      </c>
      <c r="B67" s="162" t="n">
        <f aca="false">IF(ISNUMBER(FIND("-",U67))=TRUE(),VALUE(MID(U67,FIND("-",U67)-1,1)),16)</f>
        <v>16</v>
      </c>
      <c r="C67" s="162" t="n">
        <f aca="false">IF(ISNUMBER(FIND("-",U67))=TRUE(),VALUE(MID(U67,FIND("-",U67)+1,2)),24)</f>
        <v>24</v>
      </c>
      <c r="D67" s="163" t="n">
        <f aca="false">T67-S67+1</f>
        <v>1</v>
      </c>
      <c r="E67" s="164" t="n">
        <f aca="false">Z67*(C67-B67+1)*D67</f>
        <v>0</v>
      </c>
      <c r="F67" s="161" t="n">
        <f aca="false">E67*AA67</f>
        <v>0</v>
      </c>
      <c r="G67" s="153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66"/>
      <c r="T67" s="166"/>
      <c r="U67" s="154"/>
      <c r="V67" s="154"/>
      <c r="W67" s="156"/>
      <c r="X67" s="154"/>
      <c r="Y67" s="154"/>
      <c r="Z67" s="154"/>
      <c r="AA67" s="154"/>
      <c r="AB67" s="154"/>
    </row>
    <row r="68" customFormat="false" ht="12.75" hidden="false" customHeight="false" outlineLevel="0" collapsed="false">
      <c r="A68" s="161" t="e">
        <f aca="false">VLOOKUP(J68,DDEPM_USERS,2,FALSE())</f>
        <v>#N/A</v>
      </c>
      <c r="B68" s="162" t="n">
        <f aca="false">IF(ISNUMBER(FIND("-",U68))=TRUE(),VALUE(MID(U68,FIND("-",U68)-1,1)),16)</f>
        <v>16</v>
      </c>
      <c r="C68" s="162" t="n">
        <f aca="false">IF(ISNUMBER(FIND("-",U68))=TRUE(),VALUE(MID(U68,FIND("-",U68)+1,2)),24)</f>
        <v>24</v>
      </c>
      <c r="D68" s="163" t="n">
        <f aca="false">T68-S68+1</f>
        <v>1</v>
      </c>
      <c r="E68" s="164" t="n">
        <f aca="false">Z68*(C68-B68+1)*D68</f>
        <v>0</v>
      </c>
      <c r="F68" s="161" t="n">
        <f aca="false">E68*AA68</f>
        <v>0</v>
      </c>
      <c r="G68" s="15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65"/>
      <c r="T68" s="165"/>
      <c r="U68" s="158"/>
      <c r="V68" s="158"/>
      <c r="W68" s="159"/>
      <c r="X68" s="158"/>
      <c r="Y68" s="158"/>
      <c r="Z68" s="158"/>
      <c r="AA68" s="158"/>
      <c r="AB68" s="158"/>
    </row>
    <row r="69" customFormat="false" ht="12.75" hidden="false" customHeight="false" outlineLevel="0" collapsed="false">
      <c r="A69" s="161" t="e">
        <f aca="false">VLOOKUP(J69,DDEPM_USERS,2,FALSE())</f>
        <v>#N/A</v>
      </c>
      <c r="B69" s="162" t="n">
        <f aca="false">IF(ISNUMBER(FIND("-",U69))=TRUE(),VALUE(MID(U69,FIND("-",U69)-1,1)),16)</f>
        <v>16</v>
      </c>
      <c r="C69" s="162" t="n">
        <f aca="false">IF(ISNUMBER(FIND("-",U69))=TRUE(),VALUE(MID(U69,FIND("-",U69)+1,2)),24)</f>
        <v>24</v>
      </c>
      <c r="D69" s="163" t="n">
        <f aca="false">T69-S69+1</f>
        <v>1</v>
      </c>
      <c r="E69" s="164" t="n">
        <f aca="false">Z69*(C69-B69+1)*D69</f>
        <v>0</v>
      </c>
      <c r="F69" s="161" t="n">
        <f aca="false">E69*AA69</f>
        <v>0</v>
      </c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66"/>
      <c r="T69" s="166"/>
      <c r="U69" s="154"/>
      <c r="V69" s="154"/>
      <c r="W69" s="156"/>
      <c r="X69" s="154"/>
      <c r="Y69" s="154"/>
      <c r="Z69" s="154"/>
      <c r="AA69" s="154"/>
      <c r="AB69" s="154"/>
    </row>
    <row r="70" customFormat="false" ht="12.75" hidden="false" customHeight="false" outlineLevel="0" collapsed="false">
      <c r="A70" s="161" t="e">
        <f aca="false">VLOOKUP(J70,DDEPM_USERS,2,FALSE())</f>
        <v>#N/A</v>
      </c>
      <c r="B70" s="162" t="n">
        <f aca="false">IF(ISNUMBER(FIND("-",U70))=TRUE(),VALUE(MID(U70,FIND("-",U70)-1,1)),16)</f>
        <v>16</v>
      </c>
      <c r="C70" s="162" t="n">
        <f aca="false">IF(ISNUMBER(FIND("-",U70))=TRUE(),VALUE(MID(U70,FIND("-",U70)+1,2)),24)</f>
        <v>24</v>
      </c>
      <c r="D70" s="163" t="n">
        <f aca="false">T70-S70+1</f>
        <v>1</v>
      </c>
      <c r="E70" s="164" t="n">
        <f aca="false">Z70*(C70-B70+1)*D70</f>
        <v>0</v>
      </c>
      <c r="F70" s="161" t="n">
        <f aca="false">E70*AA70</f>
        <v>0</v>
      </c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65"/>
      <c r="T70" s="165"/>
      <c r="U70" s="158"/>
      <c r="V70" s="158"/>
      <c r="W70" s="159"/>
      <c r="X70" s="158"/>
      <c r="Y70" s="158"/>
      <c r="Z70" s="158"/>
      <c r="AA70" s="158"/>
      <c r="AB70" s="158"/>
    </row>
    <row r="71" customFormat="false" ht="12.75" hidden="false" customHeight="false" outlineLevel="0" collapsed="false">
      <c r="A71" s="161" t="e">
        <f aca="false">VLOOKUP(J71,DDEPM_USERS,2,FALSE())</f>
        <v>#N/A</v>
      </c>
      <c r="B71" s="162" t="n">
        <f aca="false">IF(ISNUMBER(FIND("-",U71))=TRUE(),VALUE(MID(U71,FIND("-",U71)-1,1)),16)</f>
        <v>16</v>
      </c>
      <c r="C71" s="162" t="n">
        <f aca="false">IF(ISNUMBER(FIND("-",U71))=TRUE(),VALUE(MID(U71,FIND("-",U71)+1,2)),24)</f>
        <v>24</v>
      </c>
      <c r="D71" s="163" t="n">
        <f aca="false">T71-S71+1</f>
        <v>1</v>
      </c>
      <c r="E71" s="164" t="n">
        <f aca="false">Z71*(C71-B71+1)*D71</f>
        <v>0</v>
      </c>
      <c r="F71" s="161" t="n">
        <f aca="false">E71*AA71</f>
        <v>0</v>
      </c>
      <c r="G71" s="153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6"/>
      <c r="T71" s="166"/>
      <c r="U71" s="154"/>
      <c r="V71" s="154"/>
      <c r="W71" s="156"/>
      <c r="X71" s="154"/>
      <c r="Y71" s="154"/>
      <c r="Z71" s="154"/>
      <c r="AA71" s="154"/>
      <c r="AB71" s="154"/>
    </row>
    <row r="72" customFormat="false" ht="12.75" hidden="false" customHeight="false" outlineLevel="0" collapsed="false">
      <c r="A72" s="161" t="e">
        <f aca="false">VLOOKUP(J72,DDEPM_USERS,2,FALSE())</f>
        <v>#N/A</v>
      </c>
      <c r="B72" s="162" t="n">
        <f aca="false">IF(ISNUMBER(FIND("-",U72))=TRUE(),VALUE(MID(U72,FIND("-",U72)-1,1)),16)</f>
        <v>16</v>
      </c>
      <c r="C72" s="162" t="n">
        <f aca="false">IF(ISNUMBER(FIND("-",U72))=TRUE(),VALUE(MID(U72,FIND("-",U72)+1,2)),24)</f>
        <v>24</v>
      </c>
      <c r="D72" s="163" t="n">
        <f aca="false">T72-S72+1</f>
        <v>1</v>
      </c>
      <c r="E72" s="164" t="n">
        <f aca="false">Z72*(C72-B72+1)*D72</f>
        <v>0</v>
      </c>
      <c r="F72" s="161" t="n">
        <f aca="false">E72*AA72</f>
        <v>0</v>
      </c>
      <c r="G72" s="157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65"/>
      <c r="T72" s="165"/>
      <c r="U72" s="158"/>
      <c r="V72" s="158"/>
      <c r="W72" s="159"/>
      <c r="X72" s="158"/>
      <c r="Y72" s="158"/>
      <c r="Z72" s="158"/>
      <c r="AA72" s="158"/>
      <c r="AB72" s="158"/>
    </row>
    <row r="73" customFormat="false" ht="12.75" hidden="false" customHeight="false" outlineLevel="0" collapsed="false">
      <c r="A73" s="161" t="e">
        <f aca="false">VLOOKUP(J73,DDEPM_USERS,2,FALSE())</f>
        <v>#N/A</v>
      </c>
      <c r="B73" s="162" t="n">
        <f aca="false">IF(ISNUMBER(FIND("-",U73))=TRUE(),VALUE(MID(U73,FIND("-",U73)-1,1)),16)</f>
        <v>16</v>
      </c>
      <c r="C73" s="162" t="n">
        <f aca="false">IF(ISNUMBER(FIND("-",U73))=TRUE(),VALUE(MID(U73,FIND("-",U73)+1,2)),24)</f>
        <v>24</v>
      </c>
      <c r="D73" s="163" t="n">
        <f aca="false">T73-S73+1</f>
        <v>1</v>
      </c>
      <c r="E73" s="164" t="n">
        <f aca="false">Z73*(C73-B73+1)*D73</f>
        <v>0</v>
      </c>
      <c r="F73" s="161" t="n">
        <f aca="false">E73*AA73</f>
        <v>0</v>
      </c>
      <c r="G73" s="153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66"/>
      <c r="T73" s="166"/>
      <c r="U73" s="154"/>
      <c r="V73" s="154"/>
      <c r="W73" s="156"/>
      <c r="X73" s="154"/>
      <c r="Y73" s="154"/>
      <c r="Z73" s="154"/>
      <c r="AA73" s="154"/>
      <c r="AB73" s="154"/>
    </row>
    <row r="74" customFormat="false" ht="12.75" hidden="false" customHeight="false" outlineLevel="0" collapsed="false">
      <c r="A74" s="161" t="e">
        <f aca="false">VLOOKUP(J74,DDEPM_USERS,2,FALSE())</f>
        <v>#N/A</v>
      </c>
      <c r="B74" s="162" t="n">
        <f aca="false">IF(ISNUMBER(FIND("-",U74))=TRUE(),VALUE(MID(U74,FIND("-",U74)-1,1)),16)</f>
        <v>16</v>
      </c>
      <c r="C74" s="162" t="n">
        <f aca="false">IF(ISNUMBER(FIND("-",U74))=TRUE(),VALUE(MID(U74,FIND("-",U74)+1,2)),24)</f>
        <v>24</v>
      </c>
      <c r="D74" s="163" t="n">
        <f aca="false">T74-S74+1</f>
        <v>1</v>
      </c>
      <c r="E74" s="164" t="n">
        <f aca="false">Z74*(C74-B74+1)*D74</f>
        <v>0</v>
      </c>
      <c r="F74" s="161" t="n">
        <f aca="false">E74*AA74</f>
        <v>0</v>
      </c>
      <c r="G74" s="157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5"/>
      <c r="T74" s="165"/>
      <c r="U74" s="158"/>
      <c r="V74" s="158"/>
      <c r="W74" s="159"/>
      <c r="X74" s="158"/>
      <c r="Y74" s="158"/>
      <c r="Z74" s="158"/>
      <c r="AA74" s="158"/>
      <c r="AB74" s="158"/>
    </row>
    <row r="75" customFormat="false" ht="12.75" hidden="false" customHeight="false" outlineLevel="0" collapsed="false">
      <c r="A75" s="161" t="e">
        <f aca="false">VLOOKUP(J75,DDEPM_USERS,2,FALSE())</f>
        <v>#N/A</v>
      </c>
      <c r="B75" s="162" t="n">
        <f aca="false">IF(ISNUMBER(FIND("-",U75))=TRUE(),VALUE(MID(U75,FIND("-",U75)-1,1)),16)</f>
        <v>16</v>
      </c>
      <c r="C75" s="162" t="n">
        <f aca="false">IF(ISNUMBER(FIND("-",U75))=TRUE(),VALUE(MID(U75,FIND("-",U75)+1,2)),24)</f>
        <v>24</v>
      </c>
      <c r="D75" s="163" t="n">
        <f aca="false">T75-S75+1</f>
        <v>1</v>
      </c>
      <c r="E75" s="164" t="n">
        <f aca="false">Z75*(C75-B75+1)*D75</f>
        <v>0</v>
      </c>
      <c r="F75" s="161" t="n">
        <f aca="false">E75*AA75</f>
        <v>0</v>
      </c>
      <c r="G75" s="153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66"/>
      <c r="T75" s="166"/>
      <c r="U75" s="154"/>
      <c r="V75" s="154"/>
      <c r="W75" s="156"/>
      <c r="X75" s="154"/>
      <c r="Y75" s="154"/>
      <c r="Z75" s="154"/>
      <c r="AA75" s="154"/>
      <c r="AB75" s="154"/>
    </row>
    <row r="76" customFormat="false" ht="12.75" hidden="false" customHeight="false" outlineLevel="0" collapsed="false">
      <c r="A76" s="161" t="e">
        <f aca="false">VLOOKUP(J76,DDEPM_USERS,2,FALSE())</f>
        <v>#N/A</v>
      </c>
      <c r="B76" s="162" t="n">
        <f aca="false">IF(ISNUMBER(FIND("-",U76))=TRUE(),VALUE(MID(U76,FIND("-",U76)-1,1)),16)</f>
        <v>16</v>
      </c>
      <c r="C76" s="162" t="n">
        <f aca="false">IF(ISNUMBER(FIND("-",U76))=TRUE(),VALUE(MID(U76,FIND("-",U76)+1,2)),24)</f>
        <v>24</v>
      </c>
      <c r="D76" s="163" t="n">
        <f aca="false">T76-S76+1</f>
        <v>1</v>
      </c>
      <c r="E76" s="164" t="n">
        <f aca="false">Z76*(C76-B76+1)*D76</f>
        <v>0</v>
      </c>
      <c r="F76" s="161" t="n">
        <f aca="false">E76*AA76</f>
        <v>0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5"/>
      <c r="T76" s="165"/>
      <c r="U76" s="158"/>
      <c r="V76" s="158"/>
      <c r="W76" s="159"/>
      <c r="X76" s="158"/>
      <c r="Y76" s="158"/>
      <c r="Z76" s="158"/>
      <c r="AA76" s="158"/>
      <c r="AB76" s="158"/>
    </row>
    <row r="77" customFormat="false" ht="12.75" hidden="false" customHeight="false" outlineLevel="0" collapsed="false">
      <c r="A77" s="161" t="e">
        <f aca="false">VLOOKUP(J77,DDEPM_USERS,2,FALSE())</f>
        <v>#N/A</v>
      </c>
      <c r="B77" s="162" t="n">
        <f aca="false">IF(ISNUMBER(FIND("-",U77))=TRUE(),VALUE(MID(U77,FIND("-",U77)-1,1)),16)</f>
        <v>16</v>
      </c>
      <c r="C77" s="162" t="n">
        <f aca="false">IF(ISNUMBER(FIND("-",U77))=TRUE(),VALUE(MID(U77,FIND("-",U77)+1,2)),24)</f>
        <v>24</v>
      </c>
      <c r="D77" s="163" t="n">
        <f aca="false">T77-S77+1</f>
        <v>1</v>
      </c>
      <c r="E77" s="164" t="n">
        <f aca="false">Z77*(C77-B77+1)*D77</f>
        <v>0</v>
      </c>
      <c r="F77" s="161" t="n">
        <f aca="false">E77*AA77</f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66"/>
      <c r="T77" s="166"/>
      <c r="U77" s="154"/>
      <c r="V77" s="154"/>
      <c r="W77" s="156"/>
      <c r="X77" s="154"/>
      <c r="Y77" s="154"/>
      <c r="Z77" s="154"/>
      <c r="AA77" s="154"/>
      <c r="AB77" s="154"/>
    </row>
    <row r="78" customFormat="false" ht="12.75" hidden="false" customHeight="false" outlineLevel="0" collapsed="false">
      <c r="A78" s="161" t="e">
        <f aca="false">VLOOKUP(J78,DDEPM_USERS,2,FALSE())</f>
        <v>#N/A</v>
      </c>
      <c r="B78" s="162" t="n">
        <f aca="false">IF(ISNUMBER(FIND("-",U78))=TRUE(),VALUE(MID(U78,FIND("-",U78)-1,1)),16)</f>
        <v>16</v>
      </c>
      <c r="C78" s="162" t="n">
        <f aca="false">IF(ISNUMBER(FIND("-",U78))=TRUE(),VALUE(MID(U78,FIND("-",U78)+1,2)),24)</f>
        <v>24</v>
      </c>
      <c r="D78" s="163" t="n">
        <f aca="false">T78-S78+1</f>
        <v>1</v>
      </c>
      <c r="E78" s="164" t="n">
        <f aca="false">Z78*(C78-B78+1)*D78</f>
        <v>0</v>
      </c>
      <c r="F78" s="161" t="n">
        <f aca="false">E78*AA78</f>
        <v>0</v>
      </c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65"/>
      <c r="T78" s="165"/>
      <c r="U78" s="158"/>
      <c r="V78" s="158"/>
      <c r="W78" s="159"/>
      <c r="X78" s="158"/>
      <c r="Y78" s="158"/>
      <c r="Z78" s="158"/>
      <c r="AA78" s="158"/>
      <c r="AB78" s="158"/>
    </row>
    <row r="79" customFormat="false" ht="12.75" hidden="false" customHeight="false" outlineLevel="0" collapsed="false">
      <c r="A79" s="161" t="e">
        <f aca="false">VLOOKUP(J79,DDEPM_USERS,2,FALSE())</f>
        <v>#N/A</v>
      </c>
      <c r="B79" s="162" t="n">
        <f aca="false">IF(ISNUMBER(FIND("-",U79))=TRUE(),VALUE(MID(U79,FIND("-",U79)-1,1)),16)</f>
        <v>16</v>
      </c>
      <c r="C79" s="162" t="n">
        <f aca="false">IF(ISNUMBER(FIND("-",U79))=TRUE(),VALUE(MID(U79,FIND("-",U79)+1,2)),24)</f>
        <v>24</v>
      </c>
      <c r="D79" s="163" t="n">
        <f aca="false">T79-S79+1</f>
        <v>1</v>
      </c>
      <c r="E79" s="164" t="n">
        <f aca="false">Z79*(C79-B79+1)*D79</f>
        <v>0</v>
      </c>
      <c r="F79" s="161" t="n">
        <f aca="false">E79*AA79</f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66"/>
      <c r="T79" s="166"/>
      <c r="U79" s="154"/>
      <c r="V79" s="154"/>
      <c r="W79" s="156"/>
      <c r="X79" s="154"/>
      <c r="Y79" s="154"/>
      <c r="Z79" s="154"/>
      <c r="AA79" s="154"/>
      <c r="AB79" s="154"/>
    </row>
    <row r="80" customFormat="false" ht="12.75" hidden="false" customHeight="false" outlineLevel="0" collapsed="false">
      <c r="A80" s="161" t="e">
        <f aca="false">VLOOKUP(J80,DDEPM_USERS,2,FALSE())</f>
        <v>#N/A</v>
      </c>
      <c r="B80" s="162" t="n">
        <f aca="false">IF(ISNUMBER(FIND("-",U80))=TRUE(),VALUE(MID(U80,FIND("-",U80)-1,1)),16)</f>
        <v>16</v>
      </c>
      <c r="C80" s="162" t="n">
        <f aca="false">IF(ISNUMBER(FIND("-",U80))=TRUE(),VALUE(MID(U80,FIND("-",U80)+1,2)),24)</f>
        <v>24</v>
      </c>
      <c r="D80" s="163" t="n">
        <f aca="false">T80-S80+1</f>
        <v>1</v>
      </c>
      <c r="E80" s="164" t="n">
        <f aca="false">Z80*(C80-B80+1)*D80</f>
        <v>0</v>
      </c>
      <c r="F80" s="161" t="n">
        <f aca="false">E80*AA80</f>
        <v>0</v>
      </c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5"/>
      <c r="T80" s="165"/>
      <c r="U80" s="158"/>
      <c r="V80" s="158"/>
      <c r="W80" s="159"/>
      <c r="X80" s="158"/>
      <c r="Y80" s="158"/>
      <c r="Z80" s="158"/>
      <c r="AA80" s="158"/>
      <c r="AB80" s="158"/>
    </row>
    <row r="81" customFormat="false" ht="12.75" hidden="false" customHeight="false" outlineLevel="0" collapsed="false">
      <c r="A81" s="161" t="e">
        <f aca="false">VLOOKUP(J81,DDEPM_USERS,2,FALSE())</f>
        <v>#N/A</v>
      </c>
      <c r="B81" s="162" t="n">
        <f aca="false">IF(ISNUMBER(FIND("-",U81))=TRUE(),VALUE(MID(U81,FIND("-",U81)-1,1)),16)</f>
        <v>16</v>
      </c>
      <c r="C81" s="162" t="n">
        <f aca="false">IF(ISNUMBER(FIND("-",U81))=TRUE(),VALUE(MID(U81,FIND("-",U81)+1,2)),24)</f>
        <v>24</v>
      </c>
      <c r="D81" s="163" t="n">
        <f aca="false">T81-S81+1</f>
        <v>1</v>
      </c>
      <c r="E81" s="164" t="n">
        <f aca="false">Z81*(C81-B81+1)*D81</f>
        <v>0</v>
      </c>
      <c r="F81" s="161" t="n">
        <f aca="false">E81*AA81</f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66"/>
      <c r="T81" s="166"/>
      <c r="U81" s="154"/>
      <c r="V81" s="154"/>
      <c r="W81" s="156"/>
      <c r="X81" s="154"/>
      <c r="Y81" s="154"/>
      <c r="Z81" s="154"/>
      <c r="AA81" s="154"/>
      <c r="AB81" s="154"/>
    </row>
    <row r="82" customFormat="false" ht="12.75" hidden="false" customHeight="false" outlineLevel="0" collapsed="false">
      <c r="A82" s="161" t="e">
        <f aca="false">VLOOKUP(J82,DDEPM_USERS,2,FALSE())</f>
        <v>#N/A</v>
      </c>
      <c r="B82" s="162" t="n">
        <f aca="false">IF(ISNUMBER(FIND("-",U82))=TRUE(),VALUE(MID(U82,FIND("-",U82)-1,1)),16)</f>
        <v>16</v>
      </c>
      <c r="C82" s="162" t="n">
        <f aca="false">IF(ISNUMBER(FIND("-",U82))=TRUE(),VALUE(MID(U82,FIND("-",U82)+1,2)),24)</f>
        <v>24</v>
      </c>
      <c r="D82" s="163" t="n">
        <f aca="false">T82-S82+1</f>
        <v>1</v>
      </c>
      <c r="E82" s="164" t="n">
        <f aca="false">Z82*(C82-B82+1)*D82</f>
        <v>0</v>
      </c>
      <c r="F82" s="161" t="n">
        <f aca="false">E82*AA82</f>
        <v>0</v>
      </c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5"/>
      <c r="T82" s="165"/>
      <c r="U82" s="158"/>
      <c r="V82" s="158"/>
      <c r="W82" s="159"/>
      <c r="X82" s="158"/>
      <c r="Y82" s="158"/>
      <c r="Z82" s="158"/>
      <c r="AA82" s="158"/>
      <c r="AB82" s="158"/>
    </row>
    <row r="83" customFormat="false" ht="12.75" hidden="false" customHeight="false" outlineLevel="0" collapsed="false">
      <c r="A83" s="161" t="e">
        <f aca="false">VLOOKUP(J83,DDEPM_USERS,2,FALSE())</f>
        <v>#N/A</v>
      </c>
      <c r="B83" s="162" t="n">
        <f aca="false">IF(ISNUMBER(FIND("-",U83))=TRUE(),VALUE(MID(U83,FIND("-",U83)-1,1)),16)</f>
        <v>16</v>
      </c>
      <c r="C83" s="162" t="n">
        <f aca="false">IF(ISNUMBER(FIND("-",U83))=TRUE(),VALUE(MID(U83,FIND("-",U83)+1,2)),24)</f>
        <v>24</v>
      </c>
      <c r="D83" s="163" t="n">
        <f aca="false">T83-S83+1</f>
        <v>1</v>
      </c>
      <c r="E83" s="164" t="n">
        <f aca="false">Z83*(C83-B83+1)*D83</f>
        <v>0</v>
      </c>
      <c r="F83" s="161" t="n">
        <f aca="false">E83*AA83</f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66"/>
      <c r="T83" s="166"/>
      <c r="U83" s="154"/>
      <c r="V83" s="154"/>
      <c r="W83" s="156"/>
      <c r="X83" s="154"/>
      <c r="Y83" s="154"/>
      <c r="Z83" s="154"/>
      <c r="AA83" s="154"/>
      <c r="AB83" s="154"/>
    </row>
    <row r="84" customFormat="false" ht="12.75" hidden="false" customHeight="false" outlineLevel="0" collapsed="false">
      <c r="A84" s="161" t="e">
        <f aca="false">VLOOKUP(J84,DDEPM_USERS,2,FALSE())</f>
        <v>#N/A</v>
      </c>
      <c r="B84" s="162" t="n">
        <f aca="false">IF(ISNUMBER(FIND("-",U84))=TRUE(),VALUE(MID(U84,FIND("-",U84)-1,1)),16)</f>
        <v>16</v>
      </c>
      <c r="C84" s="162" t="n">
        <f aca="false">IF(ISNUMBER(FIND("-",U84))=TRUE(),VALUE(MID(U84,FIND("-",U84)+1,2)),24)</f>
        <v>24</v>
      </c>
      <c r="D84" s="163" t="n">
        <f aca="false">T84-S84+1</f>
        <v>1</v>
      </c>
      <c r="E84" s="164" t="n">
        <f aca="false">Z84*(C84-B84+1)*D84</f>
        <v>0</v>
      </c>
      <c r="F84" s="161" t="n">
        <f aca="false">E84*AA84</f>
        <v>0</v>
      </c>
      <c r="G84" s="157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5"/>
      <c r="T84" s="165"/>
      <c r="U84" s="158"/>
      <c r="V84" s="158"/>
      <c r="W84" s="159"/>
      <c r="X84" s="158"/>
      <c r="Y84" s="158"/>
      <c r="Z84" s="158"/>
      <c r="AA84" s="158"/>
      <c r="AB84" s="158"/>
    </row>
    <row r="85" customFormat="false" ht="12.75" hidden="false" customHeight="false" outlineLevel="0" collapsed="false">
      <c r="A85" s="161" t="e">
        <f aca="false">VLOOKUP(J85,DDEPM_USERS,2,FALSE())</f>
        <v>#N/A</v>
      </c>
      <c r="B85" s="162" t="n">
        <f aca="false">IF(ISNUMBER(FIND("-",U85))=TRUE(),VALUE(MID(U85,FIND("-",U85)-1,1)),16)</f>
        <v>16</v>
      </c>
      <c r="C85" s="162" t="n">
        <f aca="false">IF(ISNUMBER(FIND("-",U85))=TRUE(),VALUE(MID(U85,FIND("-",U85)+1,2)),24)</f>
        <v>24</v>
      </c>
      <c r="D85" s="163" t="n">
        <f aca="false">T85-S85+1</f>
        <v>1</v>
      </c>
      <c r="E85" s="164" t="n">
        <f aca="false">Z85*(C85-B85+1)*D85</f>
        <v>0</v>
      </c>
      <c r="F85" s="161" t="n">
        <f aca="false">E85*AA85</f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66"/>
      <c r="T85" s="166"/>
      <c r="U85" s="154"/>
      <c r="V85" s="154"/>
      <c r="W85" s="156"/>
      <c r="X85" s="154"/>
      <c r="Y85" s="154"/>
      <c r="Z85" s="154"/>
      <c r="AA85" s="154"/>
      <c r="AB85" s="154"/>
    </row>
    <row r="86" customFormat="false" ht="12.75" hidden="false" customHeight="false" outlineLevel="0" collapsed="false">
      <c r="A86" s="161" t="e">
        <f aca="false">VLOOKUP(J86,DDEPM_USERS,2,FALSE())</f>
        <v>#N/A</v>
      </c>
      <c r="B86" s="162" t="n">
        <f aca="false">IF(ISNUMBER(FIND("-",U86))=TRUE(),VALUE(MID(U86,FIND("-",U86)-1,1)),16)</f>
        <v>16</v>
      </c>
      <c r="C86" s="162" t="n">
        <f aca="false">IF(ISNUMBER(FIND("-",U86))=TRUE(),VALUE(MID(U86,FIND("-",U86)+1,2)),24)</f>
        <v>24</v>
      </c>
      <c r="D86" s="163" t="n">
        <f aca="false">T86-S86+1</f>
        <v>1</v>
      </c>
      <c r="E86" s="164" t="n">
        <f aca="false">Z86*(C86-B86+1)*D86</f>
        <v>0</v>
      </c>
      <c r="F86" s="161" t="n">
        <f aca="false">E86*AA86</f>
        <v>0</v>
      </c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5"/>
      <c r="T86" s="165"/>
      <c r="U86" s="158"/>
      <c r="V86" s="158"/>
      <c r="W86" s="159"/>
      <c r="X86" s="158"/>
      <c r="Y86" s="158"/>
      <c r="Z86" s="158"/>
      <c r="AA86" s="158"/>
      <c r="AB86" s="158"/>
    </row>
    <row r="87" customFormat="false" ht="12.75" hidden="false" customHeight="false" outlineLevel="0" collapsed="false">
      <c r="A87" s="161" t="e">
        <f aca="false">VLOOKUP(J87,DDEPM_USERS,2,FALSE())</f>
        <v>#N/A</v>
      </c>
      <c r="B87" s="162" t="n">
        <f aca="false">IF(ISNUMBER(FIND("-",U87))=TRUE(),VALUE(MID(U87,FIND("-",U87)-1,1)),16)</f>
        <v>16</v>
      </c>
      <c r="C87" s="162" t="n">
        <f aca="false">IF(ISNUMBER(FIND("-",U87))=TRUE(),VALUE(MID(U87,FIND("-",U87)+1,2)),24)</f>
        <v>24</v>
      </c>
      <c r="D87" s="163" t="n">
        <f aca="false">T87-S87+1</f>
        <v>1</v>
      </c>
      <c r="E87" s="164" t="n">
        <f aca="false">Z87*(C87-B87+1)*D87</f>
        <v>0</v>
      </c>
      <c r="F87" s="161" t="n">
        <f aca="false">E87*AA87</f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6"/>
      <c r="T87" s="166"/>
      <c r="U87" s="154"/>
      <c r="V87" s="154"/>
      <c r="W87" s="156"/>
      <c r="X87" s="154"/>
      <c r="Y87" s="154"/>
      <c r="Z87" s="154"/>
      <c r="AA87" s="154"/>
      <c r="AB87" s="154"/>
    </row>
    <row r="88" customFormat="false" ht="12.75" hidden="false" customHeight="false" outlineLevel="0" collapsed="false">
      <c r="A88" s="161" t="e">
        <f aca="false">VLOOKUP(J88,DDEPM_USERS,2,FALSE())</f>
        <v>#N/A</v>
      </c>
      <c r="B88" s="162" t="n">
        <f aca="false">IF(ISNUMBER(FIND("-",U88))=TRUE(),VALUE(MID(U88,FIND("-",U88)-1,1)),16)</f>
        <v>16</v>
      </c>
      <c r="C88" s="162" t="n">
        <f aca="false">IF(ISNUMBER(FIND("-",U88))=TRUE(),VALUE(MID(U88,FIND("-",U88)+1,2)),24)</f>
        <v>24</v>
      </c>
      <c r="D88" s="163" t="n">
        <f aca="false">T88-S88+1</f>
        <v>1</v>
      </c>
      <c r="E88" s="164" t="n">
        <f aca="false">Z88*(C88-B88+1)*D88</f>
        <v>0</v>
      </c>
      <c r="F88" s="161" t="n">
        <f aca="false">E88*AA88</f>
        <v>0</v>
      </c>
      <c r="G88" s="157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5"/>
      <c r="T88" s="165"/>
      <c r="U88" s="158"/>
      <c r="V88" s="158"/>
      <c r="W88" s="159"/>
      <c r="X88" s="158"/>
      <c r="Y88" s="158"/>
      <c r="Z88" s="158"/>
      <c r="AA88" s="158"/>
      <c r="AB88" s="158"/>
    </row>
    <row r="89" customFormat="false" ht="12.75" hidden="false" customHeight="false" outlineLevel="0" collapsed="false">
      <c r="A89" s="161" t="e">
        <f aca="false">VLOOKUP(J89,DDEPM_USERS,2,FALSE())</f>
        <v>#N/A</v>
      </c>
      <c r="B89" s="162" t="n">
        <f aca="false">IF(ISNUMBER(FIND("-",U89))=TRUE(),VALUE(MID(U89,FIND("-",U89)-1,1)),16)</f>
        <v>16</v>
      </c>
      <c r="C89" s="162" t="n">
        <f aca="false">IF(ISNUMBER(FIND("-",U89))=TRUE(),VALUE(MID(U89,FIND("-",U89)+1,2)),24)</f>
        <v>24</v>
      </c>
      <c r="D89" s="163" t="n">
        <f aca="false">T89-S89+1</f>
        <v>1</v>
      </c>
      <c r="E89" s="164" t="n">
        <f aca="false">Z89*(C89-B89+1)*D89</f>
        <v>0</v>
      </c>
      <c r="F89" s="161" t="n">
        <f aca="false">E89*AA89</f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66"/>
      <c r="T89" s="166"/>
      <c r="U89" s="154"/>
      <c r="V89" s="154"/>
      <c r="W89" s="156"/>
      <c r="X89" s="154"/>
      <c r="Y89" s="154"/>
      <c r="Z89" s="154"/>
      <c r="AA89" s="154"/>
      <c r="AB89" s="154"/>
    </row>
    <row r="90" customFormat="false" ht="12.75" hidden="false" customHeight="false" outlineLevel="0" collapsed="false">
      <c r="A90" s="161" t="e">
        <f aca="false">VLOOKUP(J90,DDEPM_USERS,2,FALSE())</f>
        <v>#N/A</v>
      </c>
      <c r="B90" s="162" t="n">
        <f aca="false">IF(ISNUMBER(FIND("-",U90))=TRUE(),VALUE(MID(U90,FIND("-",U90)-1,1)),16)</f>
        <v>16</v>
      </c>
      <c r="C90" s="162" t="n">
        <f aca="false">IF(ISNUMBER(FIND("-",U90))=TRUE(),VALUE(MID(U90,FIND("-",U90)+1,2)),24)</f>
        <v>24</v>
      </c>
      <c r="D90" s="163" t="n">
        <f aca="false">T90-S90+1</f>
        <v>1</v>
      </c>
      <c r="E90" s="164" t="n">
        <f aca="false">Z90*(C90-B90+1)*D90</f>
        <v>0</v>
      </c>
      <c r="F90" s="161" t="n">
        <f aca="false">E90*AA90</f>
        <v>0</v>
      </c>
      <c r="G90" s="157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5"/>
      <c r="T90" s="165"/>
      <c r="U90" s="158"/>
      <c r="V90" s="158"/>
      <c r="W90" s="159"/>
      <c r="X90" s="158"/>
      <c r="Y90" s="158"/>
      <c r="Z90" s="158"/>
      <c r="AA90" s="158"/>
      <c r="AB90" s="158"/>
    </row>
    <row r="91" customFormat="false" ht="12.75" hidden="false" customHeight="false" outlineLevel="0" collapsed="false">
      <c r="A91" s="161" t="e">
        <f aca="false">VLOOKUP(J91,DDEPM_USERS,2,FALSE())</f>
        <v>#N/A</v>
      </c>
      <c r="B91" s="162" t="n">
        <f aca="false">IF(ISNUMBER(FIND("-",U91))=TRUE(),VALUE(MID(U91,FIND("-",U91)-1,1)),16)</f>
        <v>16</v>
      </c>
      <c r="C91" s="162" t="n">
        <f aca="false">IF(ISNUMBER(FIND("-",U91))=TRUE(),VALUE(MID(U91,FIND("-",U91)+1,2)),24)</f>
        <v>24</v>
      </c>
      <c r="D91" s="163" t="n">
        <f aca="false">T91-S91+1</f>
        <v>1</v>
      </c>
      <c r="E91" s="164" t="n">
        <f aca="false">Z91*(C91-B91+1)*D91</f>
        <v>0</v>
      </c>
      <c r="F91" s="161" t="n">
        <f aca="false">E91*AA91</f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66"/>
      <c r="T91" s="166"/>
      <c r="U91" s="154"/>
      <c r="V91" s="154"/>
      <c r="W91" s="156"/>
      <c r="X91" s="154"/>
      <c r="Y91" s="154"/>
      <c r="Z91" s="154"/>
      <c r="AA91" s="154"/>
      <c r="AB91" s="154"/>
    </row>
    <row r="92" customFormat="false" ht="12.75" hidden="false" customHeight="false" outlineLevel="0" collapsed="false">
      <c r="A92" s="161" t="e">
        <f aca="false">VLOOKUP(J92,DDEPM_USERS,2,FALSE())</f>
        <v>#N/A</v>
      </c>
      <c r="B92" s="162" t="n">
        <f aca="false">IF(ISNUMBER(FIND("-",U92))=TRUE(),VALUE(MID(U92,FIND("-",U92)-1,1)),16)</f>
        <v>16</v>
      </c>
      <c r="C92" s="162" t="n">
        <f aca="false">IF(ISNUMBER(FIND("-",U92))=TRUE(),VALUE(MID(U92,FIND("-",U92)+1,2)),24)</f>
        <v>24</v>
      </c>
      <c r="D92" s="163" t="n">
        <f aca="false">T92-S92+1</f>
        <v>1</v>
      </c>
      <c r="E92" s="164" t="n">
        <f aca="false">Z92*(C92-B92+1)*D92</f>
        <v>0</v>
      </c>
      <c r="F92" s="161" t="n">
        <f aca="false">E92*AA92</f>
        <v>0</v>
      </c>
      <c r="G92" s="157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5"/>
      <c r="T92" s="165"/>
      <c r="U92" s="158"/>
      <c r="V92" s="158"/>
      <c r="W92" s="159"/>
      <c r="X92" s="158"/>
      <c r="Y92" s="158"/>
      <c r="Z92" s="158"/>
      <c r="AA92" s="158"/>
      <c r="AB92" s="158"/>
    </row>
    <row r="93" customFormat="false" ht="12.75" hidden="false" customHeight="false" outlineLevel="0" collapsed="false">
      <c r="A93" s="161" t="e">
        <f aca="false">VLOOKUP(J93,DDEPM_USERS,2,FALSE())</f>
        <v>#N/A</v>
      </c>
      <c r="B93" s="162" t="n">
        <f aca="false">IF(ISNUMBER(FIND("-",U93))=TRUE(),VALUE(MID(U93,FIND("-",U93)-1,1)),16)</f>
        <v>16</v>
      </c>
      <c r="C93" s="162" t="n">
        <f aca="false">IF(ISNUMBER(FIND("-",U93))=TRUE(),VALUE(MID(U93,FIND("-",U93)+1,2)),24)</f>
        <v>24</v>
      </c>
      <c r="D93" s="163" t="n">
        <f aca="false">T93-S93+1</f>
        <v>1</v>
      </c>
      <c r="E93" s="164" t="n">
        <f aca="false">Z93*(C93-B93+1)*D93</f>
        <v>0</v>
      </c>
      <c r="F93" s="161" t="n">
        <f aca="false">E93*AA93</f>
        <v>0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66"/>
      <c r="T93" s="166"/>
      <c r="U93" s="154"/>
      <c r="V93" s="154"/>
      <c r="W93" s="156"/>
      <c r="X93" s="154"/>
      <c r="Y93" s="154"/>
      <c r="Z93" s="154"/>
      <c r="AA93" s="154"/>
      <c r="AB93" s="154"/>
    </row>
    <row r="94" customFormat="false" ht="12.75" hidden="false" customHeight="false" outlineLevel="0" collapsed="false">
      <c r="A94" s="161" t="e">
        <f aca="false">VLOOKUP(J94,DDEPM_USERS,2,FALSE())</f>
        <v>#N/A</v>
      </c>
      <c r="B94" s="162" t="n">
        <f aca="false">IF(ISNUMBER(FIND("-",U94))=TRUE(),VALUE(MID(U94,FIND("-",U94)-1,1)),16)</f>
        <v>16</v>
      </c>
      <c r="C94" s="162" t="n">
        <f aca="false">IF(ISNUMBER(FIND("-",U94))=TRUE(),VALUE(MID(U94,FIND("-",U94)+1,2)),24)</f>
        <v>24</v>
      </c>
      <c r="D94" s="163" t="n">
        <f aca="false">T94-S94+1</f>
        <v>1</v>
      </c>
      <c r="E94" s="164" t="n">
        <f aca="false">Z94*(C94-B94+1)*D94</f>
        <v>0</v>
      </c>
      <c r="F94" s="161" t="n">
        <f aca="false">E94*AA94</f>
        <v>0</v>
      </c>
      <c r="G94" s="15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5"/>
      <c r="T94" s="165"/>
      <c r="U94" s="158"/>
      <c r="V94" s="158"/>
      <c r="W94" s="159"/>
      <c r="X94" s="158"/>
      <c r="Y94" s="158"/>
      <c r="Z94" s="158"/>
      <c r="AA94" s="158"/>
      <c r="AB94" s="158"/>
    </row>
    <row r="95" customFormat="false" ht="12.75" hidden="false" customHeight="false" outlineLevel="0" collapsed="false">
      <c r="A95" s="161" t="e">
        <f aca="false">VLOOKUP(J95,DDEPM_USERS,2,FALSE())</f>
        <v>#N/A</v>
      </c>
      <c r="B95" s="162" t="n">
        <f aca="false">IF(ISNUMBER(FIND("-",U95))=TRUE(),VALUE(MID(U95,FIND("-",U95)-1,1)),16)</f>
        <v>16</v>
      </c>
      <c r="C95" s="162" t="n">
        <f aca="false">IF(ISNUMBER(FIND("-",U95))=TRUE(),VALUE(MID(U95,FIND("-",U95)+1,2)),24)</f>
        <v>24</v>
      </c>
      <c r="D95" s="163" t="n">
        <f aca="false">T95-S95+1</f>
        <v>1</v>
      </c>
      <c r="E95" s="164" t="n">
        <f aca="false">Z95*(C95-B95+1)*D95</f>
        <v>0</v>
      </c>
      <c r="F95" s="161" t="n">
        <f aca="false">E95*AA95</f>
        <v>0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66"/>
      <c r="T95" s="166"/>
      <c r="U95" s="154"/>
      <c r="V95" s="154"/>
      <c r="W95" s="156"/>
      <c r="X95" s="154"/>
      <c r="Y95" s="154"/>
      <c r="Z95" s="154"/>
      <c r="AA95" s="154"/>
      <c r="AB95" s="154"/>
    </row>
    <row r="96" customFormat="false" ht="12.75" hidden="false" customHeight="false" outlineLevel="0" collapsed="false">
      <c r="A96" s="161" t="e">
        <f aca="false">VLOOKUP(J96,DDEPM_USERS,2,FALSE())</f>
        <v>#N/A</v>
      </c>
      <c r="B96" s="162" t="n">
        <f aca="false">IF(ISNUMBER(FIND("-",U96))=TRUE(),VALUE(MID(U96,FIND("-",U96)-1,1)),16)</f>
        <v>16</v>
      </c>
      <c r="C96" s="162" t="n">
        <f aca="false">IF(ISNUMBER(FIND("-",U96))=TRUE(),VALUE(MID(U96,FIND("-",U96)+1,2)),24)</f>
        <v>24</v>
      </c>
      <c r="D96" s="163" t="n">
        <f aca="false">T96-S96+1</f>
        <v>1</v>
      </c>
      <c r="E96" s="164" t="n">
        <f aca="false">Z96*(C96-B96+1)*D96</f>
        <v>0</v>
      </c>
      <c r="F96" s="161" t="n">
        <f aca="false">E96*AA96</f>
        <v>0</v>
      </c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5"/>
      <c r="T96" s="165"/>
      <c r="U96" s="158"/>
      <c r="V96" s="158"/>
      <c r="W96" s="159"/>
      <c r="X96" s="158"/>
      <c r="Y96" s="158"/>
      <c r="Z96" s="158"/>
      <c r="AA96" s="158"/>
      <c r="AB96" s="158"/>
    </row>
    <row r="97" customFormat="false" ht="12.75" hidden="false" customHeight="false" outlineLevel="0" collapsed="false">
      <c r="A97" s="161" t="e">
        <f aca="false">VLOOKUP(J97,DDEPM_USERS,2,FALSE())</f>
        <v>#N/A</v>
      </c>
      <c r="B97" s="162" t="n">
        <f aca="false">IF(ISNUMBER(FIND("-",U97))=TRUE(),VALUE(MID(U97,FIND("-",U97)-1,1)),16)</f>
        <v>16</v>
      </c>
      <c r="C97" s="162" t="n">
        <f aca="false">IF(ISNUMBER(FIND("-",U97))=TRUE(),VALUE(MID(U97,FIND("-",U97)+1,2)),24)</f>
        <v>24</v>
      </c>
      <c r="D97" s="163" t="n">
        <f aca="false">T97-S97+1</f>
        <v>1</v>
      </c>
      <c r="E97" s="164" t="n">
        <f aca="false">Z97*(C97-B97+1)*D97</f>
        <v>0</v>
      </c>
      <c r="F97" s="161" t="n">
        <f aca="false">E97*AA97</f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66"/>
      <c r="T97" s="166"/>
      <c r="U97" s="154"/>
      <c r="V97" s="154"/>
      <c r="W97" s="156"/>
      <c r="X97" s="154"/>
      <c r="Y97" s="154"/>
      <c r="Z97" s="154"/>
      <c r="AA97" s="154"/>
      <c r="AB97" s="154"/>
    </row>
    <row r="98" customFormat="false" ht="12.75" hidden="false" customHeight="false" outlineLevel="0" collapsed="false">
      <c r="A98" s="161" t="e">
        <f aca="false">VLOOKUP(J98,DDEPM_USERS,2,FALSE())</f>
        <v>#N/A</v>
      </c>
      <c r="B98" s="162" t="n">
        <f aca="false">IF(ISNUMBER(FIND("-",U98))=TRUE(),VALUE(MID(U98,FIND("-",U98)-1,1)),16)</f>
        <v>16</v>
      </c>
      <c r="C98" s="162" t="n">
        <f aca="false">IF(ISNUMBER(FIND("-",U98))=TRUE(),VALUE(MID(U98,FIND("-",U98)+1,2)),24)</f>
        <v>24</v>
      </c>
      <c r="D98" s="163" t="n">
        <f aca="false">T98-S98+1</f>
        <v>1</v>
      </c>
      <c r="E98" s="164" t="n">
        <f aca="false">Z98*(C98-B98+1)*D98</f>
        <v>0</v>
      </c>
      <c r="F98" s="161" t="n">
        <f aca="false">E98*AA98</f>
        <v>0</v>
      </c>
      <c r="G98" s="15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5"/>
      <c r="T98" s="165"/>
      <c r="U98" s="158"/>
      <c r="V98" s="158"/>
      <c r="W98" s="159"/>
      <c r="X98" s="158"/>
      <c r="Y98" s="158"/>
      <c r="Z98" s="158"/>
      <c r="AA98" s="158"/>
      <c r="AB98" s="158"/>
    </row>
    <row r="99" customFormat="false" ht="12.75" hidden="false" customHeight="false" outlineLevel="0" collapsed="false">
      <c r="A99" s="161" t="e">
        <f aca="false">VLOOKUP(J99,DDEPM_USERS,2,FALSE())</f>
        <v>#N/A</v>
      </c>
      <c r="B99" s="162" t="n">
        <f aca="false">IF(ISNUMBER(FIND("-",U99))=TRUE(),VALUE(MID(U99,FIND("-",U99)-1,1)),16)</f>
        <v>16</v>
      </c>
      <c r="C99" s="162" t="n">
        <f aca="false">IF(ISNUMBER(FIND("-",U99))=TRUE(),VALUE(MID(U99,FIND("-",U99)+1,2)),24)</f>
        <v>24</v>
      </c>
      <c r="D99" s="163" t="n">
        <f aca="false">T99-S99+1</f>
        <v>1</v>
      </c>
      <c r="E99" s="164" t="n">
        <f aca="false">Z99*(C99-B99+1)*D99</f>
        <v>0</v>
      </c>
      <c r="F99" s="161" t="n">
        <f aca="false">E99*AA99</f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66"/>
      <c r="T99" s="166"/>
      <c r="U99" s="154"/>
      <c r="V99" s="154"/>
      <c r="W99" s="156"/>
      <c r="X99" s="154"/>
      <c r="Y99" s="154"/>
      <c r="Z99" s="154"/>
      <c r="AA99" s="154"/>
      <c r="AB99" s="154"/>
    </row>
    <row r="100" customFormat="false" ht="12.75" hidden="false" customHeight="false" outlineLevel="0" collapsed="false">
      <c r="A100" s="161" t="e">
        <f aca="false">VLOOKUP(J100,DDEPM_USERS,2,FALSE())</f>
        <v>#N/A</v>
      </c>
      <c r="B100" s="162" t="n">
        <f aca="false">IF(ISNUMBER(FIND("-",U100))=TRUE(),VALUE(MID(U100,FIND("-",U100)-1,1)),16)</f>
        <v>16</v>
      </c>
      <c r="C100" s="162" t="n">
        <f aca="false">IF(ISNUMBER(FIND("-",U100))=TRUE(),VALUE(MID(U100,FIND("-",U100)+1,2)),24)</f>
        <v>24</v>
      </c>
      <c r="D100" s="163" t="n">
        <f aca="false">T100-S100+1</f>
        <v>1</v>
      </c>
      <c r="E100" s="164" t="n">
        <f aca="false">Z100*(C100-B100+1)*D100</f>
        <v>0</v>
      </c>
      <c r="F100" s="161" t="n">
        <f aca="false">E100*AA100</f>
        <v>0</v>
      </c>
      <c r="G100" s="15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5"/>
      <c r="T100" s="165"/>
      <c r="U100" s="158"/>
      <c r="V100" s="158"/>
      <c r="W100" s="159"/>
      <c r="X100" s="158"/>
      <c r="Y100" s="158"/>
      <c r="Z100" s="158"/>
      <c r="AA100" s="158"/>
      <c r="AB100" s="158"/>
    </row>
    <row r="101" customFormat="false" ht="12.75" hidden="false" customHeight="false" outlineLevel="0" collapsed="false">
      <c r="A101" s="161" t="e">
        <f aca="false">VLOOKUP(J101,DDEPM_USERS,2,FALSE())</f>
        <v>#N/A</v>
      </c>
      <c r="B101" s="162" t="n">
        <f aca="false">IF(ISNUMBER(FIND("-",U101))=TRUE(),VALUE(MID(U101,FIND("-",U101)-1,1)),16)</f>
        <v>16</v>
      </c>
      <c r="C101" s="162" t="n">
        <f aca="false">IF(ISNUMBER(FIND("-",U101))=TRUE(),VALUE(MID(U101,FIND("-",U101)+1,2)),24)</f>
        <v>24</v>
      </c>
      <c r="D101" s="163" t="n">
        <f aca="false">T101-S101+1</f>
        <v>1</v>
      </c>
      <c r="E101" s="164" t="n">
        <f aca="false">Z101*(C101-B101+1)*D101</f>
        <v>0</v>
      </c>
      <c r="F101" s="161" t="n">
        <f aca="false">E101*AA101</f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66"/>
      <c r="T101" s="166"/>
      <c r="U101" s="154"/>
      <c r="V101" s="154"/>
      <c r="W101" s="156"/>
      <c r="X101" s="154"/>
      <c r="Y101" s="154"/>
      <c r="Z101" s="154"/>
      <c r="AA101" s="154"/>
      <c r="AB101" s="154"/>
    </row>
    <row r="102" customFormat="false" ht="12.75" hidden="false" customHeight="false" outlineLevel="0" collapsed="false">
      <c r="A102" s="161" t="e">
        <f aca="false">VLOOKUP(J102,DDEPM_USERS,2,FALSE())</f>
        <v>#N/A</v>
      </c>
      <c r="B102" s="162" t="n">
        <f aca="false">IF(ISNUMBER(FIND("-",U102))=TRUE(),VALUE(MID(U102,FIND("-",U102)-1,1)),16)</f>
        <v>16</v>
      </c>
      <c r="C102" s="162" t="n">
        <f aca="false">IF(ISNUMBER(FIND("-",U102))=TRUE(),VALUE(MID(U102,FIND("-",U102)+1,2)),24)</f>
        <v>24</v>
      </c>
      <c r="D102" s="163" t="n">
        <f aca="false">T102-S102+1</f>
        <v>1</v>
      </c>
      <c r="E102" s="164" t="n">
        <f aca="false">Z102*(C102-B102+1)*D102</f>
        <v>0</v>
      </c>
      <c r="F102" s="161" t="n">
        <f aca="false">E102*AA102</f>
        <v>0</v>
      </c>
      <c r="G102" s="15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5"/>
      <c r="T102" s="165"/>
      <c r="U102" s="158"/>
      <c r="V102" s="158"/>
      <c r="W102" s="159"/>
      <c r="X102" s="158"/>
      <c r="Y102" s="158"/>
      <c r="Z102" s="158"/>
      <c r="AA102" s="158"/>
      <c r="AB102" s="158"/>
    </row>
    <row r="103" customFormat="false" ht="12.75" hidden="false" customHeight="false" outlineLevel="0" collapsed="false">
      <c r="A103" s="161" t="e">
        <f aca="false">VLOOKUP(J103,DDEPM_USERS,2,FALSE())</f>
        <v>#N/A</v>
      </c>
      <c r="B103" s="162" t="n">
        <f aca="false">IF(ISNUMBER(FIND("-",U103))=TRUE(),VALUE(MID(U103,FIND("-",U103)-1,1)),16)</f>
        <v>16</v>
      </c>
      <c r="C103" s="162" t="n">
        <f aca="false">IF(ISNUMBER(FIND("-",U103))=TRUE(),VALUE(MID(U103,FIND("-",U103)+1,2)),24)</f>
        <v>24</v>
      </c>
      <c r="D103" s="163" t="n">
        <f aca="false">T103-S103+1</f>
        <v>1</v>
      </c>
      <c r="E103" s="164" t="n">
        <f aca="false">Z103*(C103-B103+1)*D103</f>
        <v>0</v>
      </c>
      <c r="F103" s="161" t="n">
        <f aca="false">E103*AA103</f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6"/>
      <c r="T103" s="166"/>
      <c r="U103" s="154"/>
      <c r="V103" s="154"/>
      <c r="W103" s="156"/>
      <c r="X103" s="154"/>
      <c r="Y103" s="154"/>
      <c r="Z103" s="154"/>
      <c r="AA103" s="154"/>
      <c r="AB103" s="154"/>
    </row>
    <row r="104" customFormat="false" ht="12.75" hidden="false" customHeight="false" outlineLevel="0" collapsed="false">
      <c r="A104" s="161" t="e">
        <f aca="false">VLOOKUP(J104,DDEPM_USERS,2,FALSE())</f>
        <v>#N/A</v>
      </c>
      <c r="B104" s="162" t="n">
        <f aca="false">IF(ISNUMBER(FIND("-",U104))=TRUE(),VALUE(MID(U104,FIND("-",U104)-1,1)),16)</f>
        <v>16</v>
      </c>
      <c r="C104" s="162" t="n">
        <f aca="false">IF(ISNUMBER(FIND("-",U104))=TRUE(),VALUE(MID(U104,FIND("-",U104)+1,2)),24)</f>
        <v>24</v>
      </c>
      <c r="D104" s="163" t="n">
        <f aca="false">T104-S104+1</f>
        <v>1</v>
      </c>
      <c r="E104" s="164" t="n">
        <f aca="false">Z104*(C104-B104+1)*D104</f>
        <v>0</v>
      </c>
      <c r="F104" s="161" t="n">
        <f aca="false">E104*AA104</f>
        <v>0</v>
      </c>
      <c r="G104" s="15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5"/>
      <c r="T104" s="165"/>
      <c r="U104" s="158"/>
      <c r="V104" s="158"/>
      <c r="W104" s="159"/>
      <c r="X104" s="158"/>
      <c r="Y104" s="158"/>
      <c r="Z104" s="158"/>
      <c r="AA104" s="158"/>
      <c r="AB104" s="158"/>
    </row>
    <row r="105" customFormat="false" ht="12.75" hidden="false" customHeight="false" outlineLevel="0" collapsed="false">
      <c r="A105" s="161" t="e">
        <f aca="false">VLOOKUP(J105,DDEPM_USERS,2,FALSE())</f>
        <v>#N/A</v>
      </c>
      <c r="B105" s="162" t="n">
        <f aca="false">IF(ISNUMBER(FIND("-",U105))=TRUE(),VALUE(MID(U105,FIND("-",U105)-1,1)),16)</f>
        <v>16</v>
      </c>
      <c r="C105" s="162" t="n">
        <f aca="false">IF(ISNUMBER(FIND("-",U105))=TRUE(),VALUE(MID(U105,FIND("-",U105)+1,2)),24)</f>
        <v>24</v>
      </c>
      <c r="D105" s="163" t="n">
        <f aca="false">T105-S105+1</f>
        <v>1</v>
      </c>
      <c r="E105" s="164" t="n">
        <f aca="false">Z105*(C105-B105+1)*D105</f>
        <v>0</v>
      </c>
      <c r="F105" s="161" t="n">
        <f aca="false">E105*AA105</f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66"/>
      <c r="T105" s="166"/>
      <c r="U105" s="154"/>
      <c r="V105" s="154"/>
      <c r="W105" s="156"/>
      <c r="X105" s="154"/>
      <c r="Y105" s="154"/>
      <c r="Z105" s="154"/>
      <c r="AA105" s="154"/>
      <c r="AB105" s="154"/>
    </row>
    <row r="106" customFormat="false" ht="12.75" hidden="false" customHeight="false" outlineLevel="0" collapsed="false">
      <c r="A106" s="161" t="e">
        <f aca="false">VLOOKUP(J106,DDEPM_USERS,2,FALSE())</f>
        <v>#N/A</v>
      </c>
      <c r="B106" s="162" t="n">
        <f aca="false">IF(ISNUMBER(FIND("-",U106))=TRUE(),VALUE(MID(U106,FIND("-",U106)-1,1)),16)</f>
        <v>16</v>
      </c>
      <c r="C106" s="162" t="n">
        <f aca="false">IF(ISNUMBER(FIND("-",U106))=TRUE(),VALUE(MID(U106,FIND("-",U106)+1,2)),24)</f>
        <v>24</v>
      </c>
      <c r="D106" s="163" t="n">
        <f aca="false">T106-S106+1</f>
        <v>1</v>
      </c>
      <c r="E106" s="164" t="n">
        <f aca="false">Z106*(C106-B106+1)*D106</f>
        <v>0</v>
      </c>
      <c r="F106" s="161" t="n">
        <f aca="false">E106*AA106</f>
        <v>0</v>
      </c>
      <c r="G106" s="15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5"/>
      <c r="T106" s="165"/>
      <c r="U106" s="158"/>
      <c r="V106" s="158"/>
      <c r="W106" s="159"/>
      <c r="X106" s="158"/>
      <c r="Y106" s="158"/>
      <c r="Z106" s="158"/>
      <c r="AA106" s="158"/>
      <c r="AB106" s="158"/>
    </row>
    <row r="107" customFormat="false" ht="12.75" hidden="false" customHeight="false" outlineLevel="0" collapsed="false">
      <c r="A107" s="161" t="e">
        <f aca="false">VLOOKUP(J107,DDEPM_USERS,2,FALSE())</f>
        <v>#N/A</v>
      </c>
      <c r="B107" s="162" t="n">
        <f aca="false">IF(ISNUMBER(FIND("-",U107))=TRUE(),VALUE(MID(U107,FIND("-",U107)-1,1)),16)</f>
        <v>16</v>
      </c>
      <c r="C107" s="162" t="n">
        <f aca="false">IF(ISNUMBER(FIND("-",U107))=TRUE(),VALUE(MID(U107,FIND("-",U107)+1,2)),24)</f>
        <v>24</v>
      </c>
      <c r="D107" s="163" t="n">
        <f aca="false">T107-S107+1</f>
        <v>1</v>
      </c>
      <c r="E107" s="164" t="n">
        <f aca="false">Z107*(C107-B107+1)*D107</f>
        <v>0</v>
      </c>
      <c r="F107" s="161" t="n">
        <f aca="false">E107*AA107</f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66"/>
      <c r="T107" s="166"/>
      <c r="U107" s="154"/>
      <c r="V107" s="154"/>
      <c r="W107" s="156"/>
      <c r="X107" s="154"/>
      <c r="Y107" s="154"/>
      <c r="Z107" s="154"/>
      <c r="AA107" s="154"/>
      <c r="AB107" s="154"/>
    </row>
    <row r="108" customFormat="false" ht="12.75" hidden="false" customHeight="false" outlineLevel="0" collapsed="false">
      <c r="A108" s="161" t="e">
        <f aca="false">VLOOKUP(J108,DDEPM_USERS,2,FALSE())</f>
        <v>#N/A</v>
      </c>
      <c r="B108" s="162" t="n">
        <f aca="false">IF(ISNUMBER(FIND("-",U108))=TRUE(),VALUE(MID(U108,FIND("-",U108)-1,1)),16)</f>
        <v>16</v>
      </c>
      <c r="C108" s="162" t="n">
        <f aca="false">IF(ISNUMBER(FIND("-",U108))=TRUE(),VALUE(MID(U108,FIND("-",U108)+1,2)),24)</f>
        <v>24</v>
      </c>
      <c r="D108" s="163" t="n">
        <f aca="false">T108-S108+1</f>
        <v>1</v>
      </c>
      <c r="E108" s="164" t="n">
        <f aca="false">Z108*(C108-B108+1)*D108</f>
        <v>0</v>
      </c>
      <c r="F108" s="161" t="n">
        <f aca="false">E108*AA108</f>
        <v>0</v>
      </c>
      <c r="G108" s="15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65"/>
      <c r="T108" s="165"/>
      <c r="U108" s="158"/>
      <c r="V108" s="158"/>
      <c r="W108" s="159"/>
      <c r="X108" s="158"/>
      <c r="Y108" s="158"/>
      <c r="Z108" s="158"/>
      <c r="AA108" s="158"/>
      <c r="AB108" s="158"/>
    </row>
    <row r="109" customFormat="false" ht="12.75" hidden="false" customHeight="false" outlineLevel="0" collapsed="false">
      <c r="A109" s="161" t="e">
        <f aca="false">VLOOKUP(J109,DDEPM_USERS,2,FALSE())</f>
        <v>#N/A</v>
      </c>
      <c r="B109" s="162" t="n">
        <f aca="false">IF(ISNUMBER(FIND("-",U109))=TRUE(),VALUE(MID(U109,FIND("-",U109)-1,1)),16)</f>
        <v>16</v>
      </c>
      <c r="C109" s="162" t="n">
        <f aca="false">IF(ISNUMBER(FIND("-",U109))=TRUE(),VALUE(MID(U109,FIND("-",U109)+1,2)),24)</f>
        <v>24</v>
      </c>
      <c r="D109" s="163" t="n">
        <f aca="false">T109-S109+1</f>
        <v>1</v>
      </c>
      <c r="E109" s="164" t="n">
        <f aca="false">Z109*(C109-B109+1)*D109</f>
        <v>0</v>
      </c>
      <c r="F109" s="161" t="n">
        <f aca="false">E109*AA109</f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66"/>
      <c r="T109" s="166"/>
      <c r="U109" s="154"/>
      <c r="V109" s="154"/>
      <c r="W109" s="156"/>
      <c r="X109" s="154"/>
      <c r="Y109" s="154"/>
      <c r="Z109" s="154"/>
      <c r="AA109" s="154"/>
      <c r="AB109" s="154"/>
    </row>
    <row r="110" customFormat="false" ht="12.75" hidden="false" customHeight="false" outlineLevel="0" collapsed="false">
      <c r="A110" s="161" t="e">
        <f aca="false">VLOOKUP(J110,DDEPM_USERS,2,FALSE())</f>
        <v>#N/A</v>
      </c>
      <c r="B110" s="162" t="n">
        <f aca="false">IF(ISNUMBER(FIND("-",U110))=TRUE(),VALUE(MID(U110,FIND("-",U110)-1,1)),16)</f>
        <v>16</v>
      </c>
      <c r="C110" s="162" t="n">
        <f aca="false">IF(ISNUMBER(FIND("-",U110))=TRUE(),VALUE(MID(U110,FIND("-",U110)+1,2)),24)</f>
        <v>24</v>
      </c>
      <c r="D110" s="163" t="n">
        <f aca="false">T110-S110+1</f>
        <v>1</v>
      </c>
      <c r="E110" s="164" t="n">
        <f aca="false">Z110*(C110-B110+1)*D110</f>
        <v>0</v>
      </c>
      <c r="F110" s="161" t="n">
        <f aca="false">E110*AA110</f>
        <v>0</v>
      </c>
      <c r="G110" s="157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65"/>
      <c r="T110" s="165"/>
      <c r="U110" s="158"/>
      <c r="V110" s="158"/>
      <c r="W110" s="159"/>
      <c r="X110" s="158"/>
      <c r="Y110" s="158"/>
      <c r="Z110" s="158"/>
      <c r="AA110" s="158"/>
      <c r="AB110" s="158"/>
    </row>
    <row r="111" customFormat="false" ht="12.75" hidden="false" customHeight="false" outlineLevel="0" collapsed="false">
      <c r="A111" s="161" t="e">
        <f aca="false">VLOOKUP(J111,DDEPM_USERS,2,FALSE())</f>
        <v>#N/A</v>
      </c>
      <c r="B111" s="162" t="n">
        <f aca="false">IF(ISNUMBER(FIND("-",U111))=TRUE(),VALUE(MID(U111,FIND("-",U111)-1,1)),16)</f>
        <v>16</v>
      </c>
      <c r="C111" s="162" t="n">
        <f aca="false">IF(ISNUMBER(FIND("-",U111))=TRUE(),VALUE(MID(U111,FIND("-",U111)+1,2)),24)</f>
        <v>24</v>
      </c>
      <c r="D111" s="163" t="n">
        <f aca="false">T111-S111+1</f>
        <v>1</v>
      </c>
      <c r="E111" s="164" t="n">
        <f aca="false">Z111*(C111-B111+1)*D111</f>
        <v>0</v>
      </c>
      <c r="F111" s="161" t="n">
        <f aca="false">E111*AA111</f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66"/>
      <c r="T111" s="166"/>
      <c r="U111" s="154"/>
      <c r="V111" s="154"/>
      <c r="W111" s="156"/>
      <c r="X111" s="154"/>
      <c r="Y111" s="154"/>
      <c r="Z111" s="154"/>
      <c r="AA111" s="154"/>
      <c r="AB111" s="154"/>
    </row>
    <row r="112" customFormat="false" ht="12.75" hidden="false" customHeight="false" outlineLevel="0" collapsed="false">
      <c r="A112" s="161" t="e">
        <f aca="false">VLOOKUP(J112,DDEPM_USERS,2,FALSE())</f>
        <v>#N/A</v>
      </c>
      <c r="B112" s="162" t="n">
        <f aca="false">IF(ISNUMBER(FIND("-",U112))=TRUE(),VALUE(MID(U112,FIND("-",U112)-1,1)),16)</f>
        <v>16</v>
      </c>
      <c r="C112" s="162" t="n">
        <f aca="false">IF(ISNUMBER(FIND("-",U112))=TRUE(),VALUE(MID(U112,FIND("-",U112)+1,2)),24)</f>
        <v>24</v>
      </c>
      <c r="D112" s="163" t="n">
        <f aca="false">T112-S112+1</f>
        <v>1</v>
      </c>
      <c r="E112" s="164" t="n">
        <f aca="false">Z112*(C112-B112+1)*D112</f>
        <v>0</v>
      </c>
      <c r="F112" s="161" t="n">
        <f aca="false">E112*AA112</f>
        <v>0</v>
      </c>
      <c r="G112" s="157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65"/>
      <c r="T112" s="165"/>
      <c r="U112" s="158"/>
      <c r="V112" s="158"/>
      <c r="W112" s="159"/>
      <c r="X112" s="158"/>
      <c r="Y112" s="158"/>
      <c r="Z112" s="158"/>
      <c r="AA112" s="158"/>
      <c r="AB112" s="158"/>
    </row>
    <row r="113" customFormat="false" ht="12.75" hidden="false" customHeight="false" outlineLevel="0" collapsed="false">
      <c r="A113" s="161" t="e">
        <f aca="false">VLOOKUP(J113,DDEPM_USERS,2,FALSE())</f>
        <v>#N/A</v>
      </c>
      <c r="B113" s="162" t="n">
        <f aca="false">IF(ISNUMBER(FIND("-",U113))=TRUE(),VALUE(MID(U113,FIND("-",U113)-1,1)),16)</f>
        <v>16</v>
      </c>
      <c r="C113" s="162" t="n">
        <f aca="false">IF(ISNUMBER(FIND("-",U113))=TRUE(),VALUE(MID(U113,FIND("-",U113)+1,2)),24)</f>
        <v>24</v>
      </c>
      <c r="D113" s="163" t="n">
        <f aca="false">T113-S113+1</f>
        <v>1</v>
      </c>
      <c r="E113" s="164" t="n">
        <f aca="false">Z113*(C113-B113+1)*D113</f>
        <v>0</v>
      </c>
      <c r="F113" s="161" t="n">
        <f aca="false">E113*AA113</f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66"/>
      <c r="T113" s="166"/>
      <c r="U113" s="154"/>
      <c r="V113" s="154"/>
      <c r="W113" s="156"/>
      <c r="X113" s="154"/>
      <c r="Y113" s="154"/>
      <c r="Z113" s="154"/>
      <c r="AA113" s="154"/>
      <c r="AB113" s="154"/>
    </row>
    <row r="114" customFormat="false" ht="12.75" hidden="false" customHeight="false" outlineLevel="0" collapsed="false">
      <c r="A114" s="161" t="e">
        <f aca="false">VLOOKUP(J114,DDEPM_USERS,2,FALSE())</f>
        <v>#N/A</v>
      </c>
      <c r="B114" s="162" t="n">
        <f aca="false">IF(ISNUMBER(FIND("-",U114))=TRUE(),VALUE(MID(U114,FIND("-",U114)-1,1)),16)</f>
        <v>16</v>
      </c>
      <c r="C114" s="162" t="n">
        <f aca="false">IF(ISNUMBER(FIND("-",U114))=TRUE(),VALUE(MID(U114,FIND("-",U114)+1,2)),24)</f>
        <v>24</v>
      </c>
      <c r="D114" s="163" t="n">
        <f aca="false">T114-S114+1</f>
        <v>1</v>
      </c>
      <c r="E114" s="164" t="n">
        <f aca="false">Z114*(C114-B114+1)*D114</f>
        <v>0</v>
      </c>
      <c r="F114" s="161" t="n">
        <f aca="false">E114*AA114</f>
        <v>0</v>
      </c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5"/>
      <c r="T114" s="165"/>
      <c r="U114" s="158"/>
      <c r="V114" s="158"/>
      <c r="W114" s="159"/>
      <c r="X114" s="158"/>
      <c r="Y114" s="158"/>
      <c r="Z114" s="158"/>
      <c r="AA114" s="158"/>
      <c r="AB114" s="158"/>
    </row>
    <row r="115" customFormat="false" ht="12.75" hidden="false" customHeight="false" outlineLevel="0" collapsed="false">
      <c r="A115" s="161" t="e">
        <f aca="false">VLOOKUP(J115,DDEPM_USERS,2,FALSE())</f>
        <v>#N/A</v>
      </c>
      <c r="B115" s="162" t="n">
        <f aca="false">IF(ISNUMBER(FIND("-",U115))=TRUE(),VALUE(MID(U115,FIND("-",U115)-1,1)),16)</f>
        <v>16</v>
      </c>
      <c r="C115" s="162" t="n">
        <f aca="false">IF(ISNUMBER(FIND("-",U115))=TRUE(),VALUE(MID(U115,FIND("-",U115)+1,2)),24)</f>
        <v>24</v>
      </c>
      <c r="D115" s="163" t="n">
        <f aca="false">T115-S115+1</f>
        <v>1</v>
      </c>
      <c r="E115" s="164" t="n">
        <f aca="false">Z115*(C115-B115+1)*D115</f>
        <v>0</v>
      </c>
      <c r="F115" s="161" t="n">
        <f aca="false">E115*AA115</f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6"/>
      <c r="T115" s="166"/>
      <c r="U115" s="154"/>
      <c r="V115" s="154"/>
      <c r="W115" s="156"/>
      <c r="X115" s="154"/>
      <c r="Y115" s="154"/>
      <c r="Z115" s="154"/>
      <c r="AA115" s="154"/>
      <c r="AB115" s="154"/>
    </row>
    <row r="116" customFormat="false" ht="12.75" hidden="false" customHeight="false" outlineLevel="0" collapsed="false">
      <c r="A116" s="161" t="e">
        <f aca="false">VLOOKUP(J116,DDEPM_USERS,2,FALSE())</f>
        <v>#N/A</v>
      </c>
      <c r="B116" s="162" t="n">
        <f aca="false">IF(ISNUMBER(FIND("-",U116))=TRUE(),VALUE(MID(U116,FIND("-",U116)-1,1)),16)</f>
        <v>16</v>
      </c>
      <c r="C116" s="162" t="n">
        <f aca="false">IF(ISNUMBER(FIND("-",U116))=TRUE(),VALUE(MID(U116,FIND("-",U116)+1,2)),24)</f>
        <v>24</v>
      </c>
      <c r="D116" s="163" t="n">
        <f aca="false">T116-S116+1</f>
        <v>1</v>
      </c>
      <c r="E116" s="164" t="n">
        <f aca="false">Z116*(C116-B116+1)*D116</f>
        <v>0</v>
      </c>
      <c r="F116" s="161" t="n">
        <f aca="false">E116*AA116</f>
        <v>0</v>
      </c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5"/>
      <c r="T116" s="165"/>
      <c r="U116" s="158"/>
      <c r="V116" s="158"/>
      <c r="W116" s="159"/>
      <c r="X116" s="158"/>
      <c r="Y116" s="158"/>
      <c r="Z116" s="158"/>
      <c r="AA116" s="158"/>
      <c r="AB116" s="158"/>
    </row>
    <row r="117" customFormat="false" ht="12.75" hidden="false" customHeight="false" outlineLevel="0" collapsed="false">
      <c r="A117" s="161" t="e">
        <f aca="false">VLOOKUP(J117,DDEPM_USERS,2,FALSE())</f>
        <v>#N/A</v>
      </c>
      <c r="B117" s="162" t="n">
        <f aca="false">IF(ISNUMBER(FIND("-",U117))=TRUE(),VALUE(MID(U117,FIND("-",U117)-1,1)),16)</f>
        <v>16</v>
      </c>
      <c r="C117" s="162" t="n">
        <f aca="false">IF(ISNUMBER(FIND("-",U117))=TRUE(),VALUE(MID(U117,FIND("-",U117)+1,2)),24)</f>
        <v>24</v>
      </c>
      <c r="D117" s="163" t="n">
        <f aca="false">T117-S117+1</f>
        <v>1</v>
      </c>
      <c r="E117" s="164" t="n">
        <f aca="false">Z117*(C117-B117+1)*D117</f>
        <v>0</v>
      </c>
      <c r="F117" s="161" t="n">
        <f aca="false">E117*AA117</f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66"/>
      <c r="T117" s="166"/>
      <c r="U117" s="154"/>
      <c r="V117" s="154"/>
      <c r="W117" s="156"/>
      <c r="X117" s="154"/>
      <c r="Y117" s="154"/>
      <c r="Z117" s="154"/>
      <c r="AA117" s="154"/>
      <c r="AB117" s="154"/>
    </row>
    <row r="118" customFormat="false" ht="12.75" hidden="false" customHeight="false" outlineLevel="0" collapsed="false">
      <c r="A118" s="161" t="e">
        <f aca="false">VLOOKUP(J118,DDEPM_USERS,2,FALSE())</f>
        <v>#N/A</v>
      </c>
      <c r="B118" s="162" t="n">
        <f aca="false">IF(ISNUMBER(FIND("-",U118))=TRUE(),VALUE(MID(U118,FIND("-",U118)-1,1)),16)</f>
        <v>16</v>
      </c>
      <c r="C118" s="162" t="n">
        <f aca="false">IF(ISNUMBER(FIND("-",U118))=TRUE(),VALUE(MID(U118,FIND("-",U118)+1,2)),24)</f>
        <v>24</v>
      </c>
      <c r="D118" s="163" t="n">
        <f aca="false">T118-S118+1</f>
        <v>1</v>
      </c>
      <c r="E118" s="164" t="n">
        <f aca="false">Z118*(C118-B118+1)*D118</f>
        <v>0</v>
      </c>
      <c r="F118" s="161" t="n">
        <f aca="false">E118*AA118</f>
        <v>0</v>
      </c>
      <c r="G118" s="157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65"/>
      <c r="T118" s="165"/>
      <c r="U118" s="158"/>
      <c r="V118" s="158"/>
      <c r="W118" s="159"/>
      <c r="X118" s="158"/>
      <c r="Y118" s="158"/>
      <c r="Z118" s="158"/>
      <c r="AA118" s="158"/>
      <c r="AB118" s="158"/>
    </row>
    <row r="119" customFormat="false" ht="12.75" hidden="false" customHeight="false" outlineLevel="0" collapsed="false">
      <c r="A119" s="161" t="e">
        <f aca="false">VLOOKUP(J119,DDEPM_USERS,2,FALSE())</f>
        <v>#N/A</v>
      </c>
      <c r="B119" s="162" t="n">
        <f aca="false">IF(ISNUMBER(FIND("-",U119))=TRUE(),VALUE(MID(U119,FIND("-",U119)-1,1)),16)</f>
        <v>16</v>
      </c>
      <c r="C119" s="162" t="n">
        <f aca="false">IF(ISNUMBER(FIND("-",U119))=TRUE(),VALUE(MID(U119,FIND("-",U119)+1,2)),24)</f>
        <v>24</v>
      </c>
      <c r="D119" s="163" t="n">
        <f aca="false">T119-S119+1</f>
        <v>1</v>
      </c>
      <c r="E119" s="164" t="n">
        <f aca="false">Z119*(C119-B119+1)*D119</f>
        <v>0</v>
      </c>
      <c r="F119" s="161" t="n">
        <f aca="false">E119*AA119</f>
        <v>0</v>
      </c>
    </row>
    <row r="120" customFormat="false" ht="12.75" hidden="false" customHeight="false" outlineLevel="0" collapsed="false">
      <c r="A120" s="161" t="e">
        <f aca="false">VLOOKUP(J120,DDEPM_USERS,2,FALSE())</f>
        <v>#N/A</v>
      </c>
      <c r="B120" s="162" t="n">
        <f aca="false">IF(ISNUMBER(FIND("-",U120))=TRUE(),VALUE(MID(U120,FIND("-",U120)-1,1)),16)</f>
        <v>16</v>
      </c>
      <c r="C120" s="162" t="n">
        <f aca="false">IF(ISNUMBER(FIND("-",U120))=TRUE(),VALUE(MID(U120,FIND("-",U120)+1,2)),24)</f>
        <v>24</v>
      </c>
      <c r="D120" s="163" t="n">
        <f aca="false">T120-S120+1</f>
        <v>1</v>
      </c>
      <c r="E120" s="164" t="n">
        <f aca="false">Z120*(C120-B120+1)*D120</f>
        <v>0</v>
      </c>
      <c r="F120" s="161" t="n">
        <f aca="false">E120*AA120</f>
        <v>0</v>
      </c>
    </row>
    <row r="121" customFormat="false" ht="12.75" hidden="false" customHeight="false" outlineLevel="0" collapsed="false">
      <c r="A121" s="161" t="e">
        <f aca="false">VLOOKUP(J121,DDEPM_USERS,2,FALSE())</f>
        <v>#N/A</v>
      </c>
      <c r="B121" s="162" t="n">
        <f aca="false">IF(ISNUMBER(FIND("-",U121))=TRUE(),VALUE(MID(U121,FIND("-",U121)-1,1)),16)</f>
        <v>16</v>
      </c>
      <c r="C121" s="162" t="n">
        <f aca="false">IF(ISNUMBER(FIND("-",U121))=TRUE(),VALUE(MID(U121,FIND("-",U121)+1,2)),24)</f>
        <v>24</v>
      </c>
      <c r="D121" s="163" t="n">
        <f aca="false">T121-S121+1</f>
        <v>1</v>
      </c>
      <c r="E121" s="164" t="n">
        <f aca="false">Z121*(C121-B121+1)*D121</f>
        <v>0</v>
      </c>
      <c r="F121" s="161" t="n">
        <f aca="false">E121*AA121</f>
        <v>0</v>
      </c>
    </row>
    <row r="122" customFormat="false" ht="12.75" hidden="false" customHeight="false" outlineLevel="0" collapsed="false">
      <c r="A122" s="161" t="e">
        <f aca="false">VLOOKUP(J122,DDEPM_USERS,2,FALSE())</f>
        <v>#N/A</v>
      </c>
      <c r="B122" s="162" t="n">
        <f aca="false">IF(ISNUMBER(FIND("-",U122))=TRUE(),VALUE(MID(U122,FIND("-",U122)-1,1)),16)</f>
        <v>16</v>
      </c>
      <c r="C122" s="162" t="n">
        <f aca="false">IF(ISNUMBER(FIND("-",U122))=TRUE(),VALUE(MID(U122,FIND("-",U122)+1,2)),24)</f>
        <v>24</v>
      </c>
      <c r="D122" s="163" t="n">
        <f aca="false">T122-S122+1</f>
        <v>1</v>
      </c>
      <c r="E122" s="164" t="n">
        <f aca="false">Z122*(C122-B122+1)*D122</f>
        <v>0</v>
      </c>
      <c r="F122" s="161" t="n">
        <f aca="false">E122*AA122</f>
        <v>0</v>
      </c>
    </row>
    <row r="123" customFormat="false" ht="12.75" hidden="false" customHeight="false" outlineLevel="0" collapsed="false">
      <c r="A123" s="161" t="e">
        <f aca="false">VLOOKUP(J123,DDEPM_USERS,2,FALSE())</f>
        <v>#N/A</v>
      </c>
      <c r="B123" s="162" t="n">
        <f aca="false">IF(ISNUMBER(FIND("-",U123))=TRUE(),VALUE(MID(U123,FIND("-",U123)-1,1)),16)</f>
        <v>16</v>
      </c>
      <c r="C123" s="162" t="n">
        <f aca="false">IF(ISNUMBER(FIND("-",U123))=TRUE(),VALUE(MID(U123,FIND("-",U123)+1,2)),24)</f>
        <v>24</v>
      </c>
      <c r="D123" s="163" t="n">
        <f aca="false">T123-S123+1</f>
        <v>1</v>
      </c>
      <c r="E123" s="164" t="n">
        <f aca="false">Z123*(C123-B123+1)*D123</f>
        <v>0</v>
      </c>
      <c r="F123" s="161" t="n">
        <f aca="false">E123*AA123</f>
        <v>0</v>
      </c>
    </row>
    <row r="124" customFormat="false" ht="12.75" hidden="false" customHeight="false" outlineLevel="0" collapsed="false">
      <c r="A124" s="161" t="e">
        <f aca="false">VLOOKUP(J124,DDEPM_USERS,2,FALSE())</f>
        <v>#N/A</v>
      </c>
      <c r="B124" s="162" t="n">
        <f aca="false">IF(ISNUMBER(FIND("-",U124))=TRUE(),VALUE(MID(U124,FIND("-",U124)-1,1)),16)</f>
        <v>16</v>
      </c>
      <c r="C124" s="162" t="n">
        <f aca="false">IF(ISNUMBER(FIND("-",U124))=TRUE(),VALUE(MID(U124,FIND("-",U124)+1,2)),24)</f>
        <v>24</v>
      </c>
      <c r="D124" s="163" t="n">
        <f aca="false">T124-S124+1</f>
        <v>1</v>
      </c>
      <c r="E124" s="164" t="n">
        <f aca="false">Z124*(C124-B124+1)*D124</f>
        <v>0</v>
      </c>
      <c r="F124" s="161" t="n">
        <f aca="false">E124*AA124</f>
        <v>0</v>
      </c>
    </row>
    <row r="125" customFormat="false" ht="12.75" hidden="false" customHeight="false" outlineLevel="0" collapsed="false">
      <c r="A125" s="161" t="e">
        <f aca="false">VLOOKUP(J125,DDEPM_USERS,2,FALSE())</f>
        <v>#N/A</v>
      </c>
      <c r="B125" s="162" t="n">
        <f aca="false">IF(ISNUMBER(FIND("-",U125))=TRUE(),VALUE(MID(U125,FIND("-",U125)-1,1)),16)</f>
        <v>16</v>
      </c>
      <c r="C125" s="162" t="n">
        <f aca="false">IF(ISNUMBER(FIND("-",U125))=TRUE(),VALUE(MID(U125,FIND("-",U125)+1,2)),24)</f>
        <v>24</v>
      </c>
      <c r="D125" s="163" t="n">
        <f aca="false">T125-S125+1</f>
        <v>1</v>
      </c>
      <c r="E125" s="164" t="n">
        <f aca="false">Z125*(C125-B125+1)*D125</f>
        <v>0</v>
      </c>
      <c r="F125" s="161" t="n">
        <f aca="false">E125*AA125</f>
        <v>0</v>
      </c>
    </row>
    <row r="126" customFormat="false" ht="12.75" hidden="false" customHeight="false" outlineLevel="0" collapsed="false">
      <c r="A126" s="161" t="e">
        <f aca="false">VLOOKUP(J126,DDEPM_USERS,2,FALSE())</f>
        <v>#N/A</v>
      </c>
      <c r="B126" s="162" t="n">
        <f aca="false">IF(ISNUMBER(FIND("-",U126))=TRUE(),VALUE(MID(U126,FIND("-",U126)-1,1)),16)</f>
        <v>16</v>
      </c>
      <c r="C126" s="162" t="n">
        <f aca="false">IF(ISNUMBER(FIND("-",U126))=TRUE(),VALUE(MID(U126,FIND("-",U126)+1,2)),24)</f>
        <v>24</v>
      </c>
      <c r="D126" s="163" t="n">
        <f aca="false">T126-S126+1</f>
        <v>1</v>
      </c>
      <c r="E126" s="164" t="n">
        <f aca="false">Z126*(C126-B126+1)*D126</f>
        <v>0</v>
      </c>
      <c r="F126" s="161" t="n">
        <f aca="false">E126*AA126</f>
        <v>0</v>
      </c>
    </row>
    <row r="127" customFormat="false" ht="12.75" hidden="false" customHeight="false" outlineLevel="0" collapsed="false">
      <c r="A127" s="161" t="e">
        <f aca="false">VLOOKUP(J127,DDEPM_USERS,2,FALSE())</f>
        <v>#N/A</v>
      </c>
      <c r="B127" s="162" t="n">
        <f aca="false">IF(ISNUMBER(FIND("-",U127))=TRUE(),VALUE(MID(U127,FIND("-",U127)-1,1)),16)</f>
        <v>16</v>
      </c>
      <c r="C127" s="162" t="n">
        <f aca="false">IF(ISNUMBER(FIND("-",U127))=TRUE(),VALUE(MID(U127,FIND("-",U127)+1,2)),24)</f>
        <v>24</v>
      </c>
      <c r="D127" s="163" t="n">
        <f aca="false">T127-S127+1</f>
        <v>1</v>
      </c>
      <c r="E127" s="164" t="n">
        <f aca="false">Z127*(C127-B127+1)*D127</f>
        <v>0</v>
      </c>
      <c r="F127" s="161" t="n">
        <f aca="false">E127*AA127</f>
        <v>0</v>
      </c>
    </row>
    <row r="128" customFormat="false" ht="12.75" hidden="false" customHeight="false" outlineLevel="0" collapsed="false">
      <c r="A128" s="161" t="e">
        <f aca="false">VLOOKUP(J128,DDEPM_USERS,2,FALSE())</f>
        <v>#N/A</v>
      </c>
      <c r="B128" s="162" t="n">
        <f aca="false">IF(ISNUMBER(FIND("-",U128))=TRUE(),VALUE(MID(U128,FIND("-",U128)-1,1)),16)</f>
        <v>16</v>
      </c>
      <c r="C128" s="162" t="n">
        <f aca="false">IF(ISNUMBER(FIND("-",U128))=TRUE(),VALUE(MID(U128,FIND("-",U128)+1,2)),24)</f>
        <v>24</v>
      </c>
      <c r="D128" s="163" t="n">
        <f aca="false">T128-S128+1</f>
        <v>1</v>
      </c>
      <c r="E128" s="164" t="n">
        <f aca="false">Z128*(C128-B128+1)*D128</f>
        <v>0</v>
      </c>
      <c r="F128" s="161" t="n">
        <f aca="false">E128*AA128</f>
        <v>0</v>
      </c>
    </row>
    <row r="129" customFormat="false" ht="12.75" hidden="false" customHeight="false" outlineLevel="0" collapsed="false">
      <c r="A129" s="161" t="e">
        <f aca="false">VLOOKUP(J129,DDEPM_USERS,2,FALSE())</f>
        <v>#N/A</v>
      </c>
      <c r="B129" s="162" t="n">
        <f aca="false">IF(ISNUMBER(FIND("-",U129))=TRUE(),VALUE(MID(U129,FIND("-",U129)-1,1)),16)</f>
        <v>16</v>
      </c>
      <c r="C129" s="162" t="n">
        <f aca="false">IF(ISNUMBER(FIND("-",U129))=TRUE(),VALUE(MID(U129,FIND("-",U129)+1,2)),24)</f>
        <v>24</v>
      </c>
      <c r="D129" s="163" t="n">
        <f aca="false">T129-S129+1</f>
        <v>1</v>
      </c>
      <c r="E129" s="164" t="n">
        <f aca="false">Z129*(C129-B129+1)*D129</f>
        <v>0</v>
      </c>
      <c r="F129" s="161" t="n">
        <f aca="false">E129*AA129</f>
        <v>0</v>
      </c>
    </row>
    <row r="130" customFormat="false" ht="12.75" hidden="false" customHeight="false" outlineLevel="0" collapsed="false">
      <c r="A130" s="161" t="e">
        <f aca="false">VLOOKUP(J130,DDEPM_USERS,2,FALSE())</f>
        <v>#N/A</v>
      </c>
      <c r="B130" s="162" t="n">
        <f aca="false">IF(ISNUMBER(FIND("-",U130))=TRUE(),VALUE(MID(U130,FIND("-",U130)-1,1)),16)</f>
        <v>16</v>
      </c>
      <c r="C130" s="162" t="n">
        <f aca="false">IF(ISNUMBER(FIND("-",U130))=TRUE(),VALUE(MID(U130,FIND("-",U130)+1,2)),24)</f>
        <v>24</v>
      </c>
      <c r="D130" s="163" t="n">
        <f aca="false">T130-S130+1</f>
        <v>1</v>
      </c>
      <c r="E130" s="164" t="n">
        <f aca="false">Z130*(C130-B130+1)*D130</f>
        <v>0</v>
      </c>
      <c r="F130" s="161" t="n">
        <f aca="false">E130*AA130</f>
        <v>0</v>
      </c>
    </row>
    <row r="131" customFormat="false" ht="12.75" hidden="false" customHeight="false" outlineLevel="0" collapsed="false">
      <c r="A131" s="161" t="e">
        <f aca="false">VLOOKUP(J131,DDEPM_USERS,2,FALSE())</f>
        <v>#N/A</v>
      </c>
      <c r="B131" s="162" t="n">
        <f aca="false">IF(ISNUMBER(FIND("-",U131))=TRUE(),VALUE(MID(U131,FIND("-",U131)-1,1)),16)</f>
        <v>16</v>
      </c>
      <c r="C131" s="162" t="n">
        <f aca="false">IF(ISNUMBER(FIND("-",U131))=TRUE(),VALUE(MID(U131,FIND("-",U131)+1,2)),24)</f>
        <v>24</v>
      </c>
      <c r="D131" s="163" t="n">
        <f aca="false">T131-S131+1</f>
        <v>1</v>
      </c>
      <c r="E131" s="164" t="n">
        <f aca="false">Z131*(C131-B131+1)*D131</f>
        <v>0</v>
      </c>
      <c r="F131" s="161" t="n">
        <f aca="false">E131*AA131</f>
        <v>0</v>
      </c>
    </row>
    <row r="132" customFormat="false" ht="12.75" hidden="false" customHeight="false" outlineLevel="0" collapsed="false">
      <c r="A132" s="161" t="e">
        <f aca="false">VLOOKUP(J132,DDEPM_USERS,2,FALSE())</f>
        <v>#N/A</v>
      </c>
      <c r="B132" s="162" t="n">
        <f aca="false">IF(ISNUMBER(FIND("-",U132))=TRUE(),VALUE(MID(U132,FIND("-",U132)-1,1)),16)</f>
        <v>16</v>
      </c>
      <c r="C132" s="162" t="n">
        <f aca="false">IF(ISNUMBER(FIND("-",U132))=TRUE(),VALUE(MID(U132,FIND("-",U132)+1,2)),24)</f>
        <v>24</v>
      </c>
      <c r="D132" s="163" t="n">
        <f aca="false">T132-S132+1</f>
        <v>1</v>
      </c>
      <c r="E132" s="164" t="n">
        <f aca="false">Z132*(C132-B132+1)*D132</f>
        <v>0</v>
      </c>
      <c r="F132" s="161" t="n">
        <f aca="false">E132*AA132</f>
        <v>0</v>
      </c>
    </row>
    <row r="133" customFormat="false" ht="12.75" hidden="false" customHeight="false" outlineLevel="0" collapsed="false">
      <c r="A133" s="161" t="e">
        <f aca="false">VLOOKUP(J133,DDEPM_USERS,2,FALSE())</f>
        <v>#N/A</v>
      </c>
      <c r="B133" s="162" t="n">
        <f aca="false">IF(ISNUMBER(FIND("-",U133))=TRUE(),VALUE(MID(U133,FIND("-",U133)-1,1)),16)</f>
        <v>16</v>
      </c>
      <c r="C133" s="162" t="n">
        <f aca="false">IF(ISNUMBER(FIND("-",U133))=TRUE(),VALUE(MID(U133,FIND("-",U133)+1,2)),24)</f>
        <v>24</v>
      </c>
      <c r="D133" s="163" t="n">
        <f aca="false">T133-S133+1</f>
        <v>1</v>
      </c>
      <c r="E133" s="164" t="n">
        <f aca="false">Z133*(C133-B133+1)*D133</f>
        <v>0</v>
      </c>
      <c r="F133" s="161" t="n">
        <f aca="false">E133*AA133</f>
        <v>0</v>
      </c>
    </row>
    <row r="134" customFormat="false" ht="12.75" hidden="false" customHeight="false" outlineLevel="0" collapsed="false">
      <c r="A134" s="161" t="e">
        <f aca="false">VLOOKUP(J134,DDEPM_USERS,2,FALSE())</f>
        <v>#N/A</v>
      </c>
      <c r="B134" s="162" t="n">
        <f aca="false">IF(ISNUMBER(FIND("-",U134))=TRUE(),VALUE(MID(U134,FIND("-",U134)-1,1)),16)</f>
        <v>16</v>
      </c>
      <c r="C134" s="162" t="n">
        <f aca="false">IF(ISNUMBER(FIND("-",U134))=TRUE(),VALUE(MID(U134,FIND("-",U134)+1,2)),24)</f>
        <v>24</v>
      </c>
      <c r="D134" s="163" t="n">
        <f aca="false">T134-S134+1</f>
        <v>1</v>
      </c>
      <c r="E134" s="164" t="n">
        <f aca="false">Z134*(C134-B134+1)*D134</f>
        <v>0</v>
      </c>
      <c r="F134" s="161" t="n">
        <f aca="false">E134*AA134</f>
        <v>0</v>
      </c>
    </row>
    <row r="135" customFormat="false" ht="12.75" hidden="false" customHeight="false" outlineLevel="0" collapsed="false">
      <c r="A135" s="161" t="e">
        <f aca="false">VLOOKUP(J135,DDEPM_USERS,2,FALSE())</f>
        <v>#N/A</v>
      </c>
      <c r="B135" s="162" t="n">
        <f aca="false">IF(ISNUMBER(FIND("-",U135))=TRUE(),VALUE(MID(U135,FIND("-",U135)-1,1)),16)</f>
        <v>16</v>
      </c>
      <c r="C135" s="162" t="n">
        <f aca="false">IF(ISNUMBER(FIND("-",U135))=TRUE(),VALUE(MID(U135,FIND("-",U135)+1,2)),24)</f>
        <v>24</v>
      </c>
      <c r="D135" s="163" t="n">
        <f aca="false">T135-S135+1</f>
        <v>1</v>
      </c>
      <c r="E135" s="164" t="n">
        <f aca="false">Z135*(C135-B135+1)*D135</f>
        <v>0</v>
      </c>
      <c r="F135" s="161" t="n">
        <f aca="false">E135*AA135</f>
        <v>0</v>
      </c>
    </row>
    <row r="136" customFormat="false" ht="12.75" hidden="false" customHeight="false" outlineLevel="0" collapsed="false">
      <c r="A136" s="161" t="e">
        <f aca="false">VLOOKUP(J136,DDEPM_USERS,2,FALSE())</f>
        <v>#N/A</v>
      </c>
      <c r="B136" s="162" t="n">
        <f aca="false">IF(ISNUMBER(FIND("-",U136))=TRUE(),VALUE(MID(U136,FIND("-",U136)-1,1)),16)</f>
        <v>16</v>
      </c>
      <c r="C136" s="162" t="n">
        <f aca="false">IF(ISNUMBER(FIND("-",U136))=TRUE(),VALUE(MID(U136,FIND("-",U136)+1,2)),24)</f>
        <v>24</v>
      </c>
      <c r="D136" s="163" t="n">
        <f aca="false">T136-S136+1</f>
        <v>1</v>
      </c>
      <c r="E136" s="164" t="n">
        <f aca="false">Z136*(C136-B136+1)*D136</f>
        <v>0</v>
      </c>
      <c r="F136" s="161" t="n">
        <f aca="false">E136*AA136</f>
        <v>0</v>
      </c>
    </row>
    <row r="137" customFormat="false" ht="12.75" hidden="false" customHeight="false" outlineLevel="0" collapsed="false">
      <c r="A137" s="161" t="e">
        <f aca="false">VLOOKUP(J137,DDEPM_USERS,2,FALSE())</f>
        <v>#N/A</v>
      </c>
      <c r="B137" s="162" t="n">
        <f aca="false">IF(ISNUMBER(FIND("-",U137))=TRUE(),VALUE(MID(U137,FIND("-",U137)-1,1)),16)</f>
        <v>16</v>
      </c>
      <c r="C137" s="162" t="n">
        <f aca="false">IF(ISNUMBER(FIND("-",U137))=TRUE(),VALUE(MID(U137,FIND("-",U137)+1,2)),24)</f>
        <v>24</v>
      </c>
      <c r="D137" s="163" t="n">
        <f aca="false">T137-S137+1</f>
        <v>1</v>
      </c>
      <c r="E137" s="164" t="n">
        <f aca="false">Z137*(C137-B137+1)*D137</f>
        <v>0</v>
      </c>
      <c r="F137" s="161" t="n">
        <f aca="false">E137*AA137</f>
        <v>0</v>
      </c>
    </row>
    <row r="138" customFormat="false" ht="12.75" hidden="false" customHeight="false" outlineLevel="0" collapsed="false">
      <c r="A138" s="161" t="e">
        <f aca="false">VLOOKUP(J138,DDEPM_USERS,2,FALSE())</f>
        <v>#N/A</v>
      </c>
      <c r="B138" s="162" t="n">
        <f aca="false">IF(ISNUMBER(FIND("-",U138))=TRUE(),VALUE(MID(U138,FIND("-",U138)-1,1)),16)</f>
        <v>16</v>
      </c>
      <c r="C138" s="162" t="n">
        <f aca="false">IF(ISNUMBER(FIND("-",U138))=TRUE(),VALUE(MID(U138,FIND("-",U138)+1,2)),24)</f>
        <v>24</v>
      </c>
      <c r="D138" s="163" t="n">
        <f aca="false">T138-S138+1</f>
        <v>1</v>
      </c>
      <c r="E138" s="164" t="n">
        <f aca="false">Z138*(C138-B138+1)*D138</f>
        <v>0</v>
      </c>
      <c r="F138" s="161" t="n">
        <f aca="false">E138*AA138</f>
        <v>0</v>
      </c>
    </row>
    <row r="139" customFormat="false" ht="12.75" hidden="false" customHeight="false" outlineLevel="0" collapsed="false">
      <c r="A139" s="161" t="e">
        <f aca="false">VLOOKUP(J139,DDEPM_USERS,2,FALSE())</f>
        <v>#N/A</v>
      </c>
      <c r="B139" s="162" t="n">
        <f aca="false">IF(ISNUMBER(FIND("-",U139))=TRUE(),VALUE(MID(U139,FIND("-",U139)-1,1)),16)</f>
        <v>16</v>
      </c>
      <c r="C139" s="162" t="n">
        <f aca="false">IF(ISNUMBER(FIND("-",U139))=TRUE(),VALUE(MID(U139,FIND("-",U139)+1,2)),24)</f>
        <v>24</v>
      </c>
      <c r="D139" s="163" t="n">
        <f aca="false">T139-S139+1</f>
        <v>1</v>
      </c>
      <c r="E139" s="164" t="n">
        <f aca="false">Z139*(C139-B139+1)*D139</f>
        <v>0</v>
      </c>
      <c r="F139" s="161" t="n">
        <f aca="false">E139*AA139</f>
        <v>0</v>
      </c>
    </row>
    <row r="140" customFormat="false" ht="12.75" hidden="false" customHeight="false" outlineLevel="0" collapsed="false">
      <c r="A140" s="161" t="e">
        <f aca="false">VLOOKUP(J140,DDEPM_USERS,2,FALSE())</f>
        <v>#N/A</v>
      </c>
      <c r="B140" s="162" t="n">
        <f aca="false">IF(ISNUMBER(FIND("-",U140))=TRUE(),VALUE(MID(U140,FIND("-",U140)-1,1)),16)</f>
        <v>16</v>
      </c>
      <c r="C140" s="162" t="n">
        <f aca="false">IF(ISNUMBER(FIND("-",U140))=TRUE(),VALUE(MID(U140,FIND("-",U140)+1,2)),24)</f>
        <v>24</v>
      </c>
      <c r="D140" s="163" t="n">
        <f aca="false">T140-S140+1</f>
        <v>1</v>
      </c>
      <c r="E140" s="164" t="n">
        <f aca="false">Z140*(C140-B140+1)*D140</f>
        <v>0</v>
      </c>
      <c r="F140" s="161" t="n">
        <f aca="false">E140*AA140</f>
        <v>0</v>
      </c>
    </row>
    <row r="141" customFormat="false" ht="12.75" hidden="false" customHeight="false" outlineLevel="0" collapsed="false">
      <c r="A141" s="161" t="e">
        <f aca="false">VLOOKUP(J141,DDEPM_USERS,2,FALSE())</f>
        <v>#N/A</v>
      </c>
      <c r="B141" s="162" t="n">
        <f aca="false">IF(ISNUMBER(FIND("-",U141))=TRUE(),VALUE(MID(U141,FIND("-",U141)-1,1)),16)</f>
        <v>16</v>
      </c>
      <c r="C141" s="162" t="n">
        <f aca="false">IF(ISNUMBER(FIND("-",U141))=TRUE(),VALUE(MID(U141,FIND("-",U141)+1,2)),24)</f>
        <v>24</v>
      </c>
      <c r="D141" s="163" t="n">
        <f aca="false">T141-S141+1</f>
        <v>1</v>
      </c>
      <c r="E141" s="164" t="n">
        <f aca="false">Z141*(C141-B141+1)*D141</f>
        <v>0</v>
      </c>
      <c r="F141" s="161" t="n">
        <f aca="false">E141*AA141</f>
        <v>0</v>
      </c>
    </row>
    <row r="142" customFormat="false" ht="12.75" hidden="false" customHeight="false" outlineLevel="0" collapsed="false">
      <c r="A142" s="161" t="e">
        <f aca="false">VLOOKUP(J142,DDEPM_USERS,2,FALSE())</f>
        <v>#N/A</v>
      </c>
      <c r="B142" s="162" t="n">
        <f aca="false">IF(ISNUMBER(FIND("-",U142))=TRUE(),VALUE(MID(U142,FIND("-",U142)-1,1)),16)</f>
        <v>16</v>
      </c>
      <c r="C142" s="162" t="n">
        <f aca="false">IF(ISNUMBER(FIND("-",U142))=TRUE(),VALUE(MID(U142,FIND("-",U142)+1,2)),24)</f>
        <v>24</v>
      </c>
      <c r="D142" s="163" t="n">
        <f aca="false">T142-S142+1</f>
        <v>1</v>
      </c>
      <c r="E142" s="164" t="n">
        <f aca="false">Z142*(C142-B142+1)*D142</f>
        <v>0</v>
      </c>
      <c r="F142" s="161" t="n">
        <f aca="false">E142*AA142</f>
        <v>0</v>
      </c>
    </row>
    <row r="143" customFormat="false" ht="12.75" hidden="false" customHeight="false" outlineLevel="0" collapsed="false">
      <c r="A143" s="161" t="e">
        <f aca="false">VLOOKUP(J143,DDEPM_USERS,2,FALSE())</f>
        <v>#N/A</v>
      </c>
      <c r="B143" s="162" t="n">
        <f aca="false">IF(ISNUMBER(FIND("-",U143))=TRUE(),VALUE(MID(U143,FIND("-",U143)-1,1)),16)</f>
        <v>16</v>
      </c>
      <c r="C143" s="162" t="n">
        <f aca="false">IF(ISNUMBER(FIND("-",U143))=TRUE(),VALUE(MID(U143,FIND("-",U143)+1,2)),24)</f>
        <v>24</v>
      </c>
      <c r="D143" s="163" t="n">
        <f aca="false">T143-S143+1</f>
        <v>1</v>
      </c>
      <c r="E143" s="164" t="n">
        <f aca="false">Z143*(C143-B143+1)*D143</f>
        <v>0</v>
      </c>
      <c r="F143" s="161" t="n">
        <f aca="false">E143*AA143</f>
        <v>0</v>
      </c>
    </row>
    <row r="144" customFormat="false" ht="12.75" hidden="false" customHeight="false" outlineLevel="0" collapsed="false">
      <c r="A144" s="161" t="e">
        <f aca="false">VLOOKUP(J144,DDEPM_USERS,2,FALSE())</f>
        <v>#N/A</v>
      </c>
      <c r="B144" s="162" t="n">
        <f aca="false">IF(ISNUMBER(FIND("-",U144))=TRUE(),VALUE(MID(U144,FIND("-",U144)-1,1)),16)</f>
        <v>16</v>
      </c>
      <c r="C144" s="162" t="n">
        <f aca="false">IF(ISNUMBER(FIND("-",U144))=TRUE(),VALUE(MID(U144,FIND("-",U144)+1,2)),24)</f>
        <v>24</v>
      </c>
      <c r="D144" s="163" t="n">
        <f aca="false">T144-S144+1</f>
        <v>1</v>
      </c>
      <c r="E144" s="164" t="n">
        <f aca="false">Z144*(C144-B144+1)*D144</f>
        <v>0</v>
      </c>
      <c r="F144" s="161" t="n">
        <f aca="false">E144*AA144</f>
        <v>0</v>
      </c>
    </row>
    <row r="145" customFormat="false" ht="12.75" hidden="false" customHeight="false" outlineLevel="0" collapsed="false">
      <c r="A145" s="161" t="e">
        <f aca="false">VLOOKUP(J145,DDEPM_USERS,2,FALSE())</f>
        <v>#N/A</v>
      </c>
      <c r="B145" s="162" t="n">
        <f aca="false">IF(ISNUMBER(FIND("-",U145))=TRUE(),VALUE(MID(U145,FIND("-",U145)-1,1)),16)</f>
        <v>16</v>
      </c>
      <c r="C145" s="162" t="n">
        <f aca="false">IF(ISNUMBER(FIND("-",U145))=TRUE(),VALUE(MID(U145,FIND("-",U145)+1,2)),24)</f>
        <v>24</v>
      </c>
      <c r="D145" s="163" t="n">
        <f aca="false">T145-S145+1</f>
        <v>1</v>
      </c>
      <c r="E145" s="164" t="n">
        <f aca="false">Z145*(C145-B145+1)*D145</f>
        <v>0</v>
      </c>
      <c r="F145" s="161" t="n">
        <f aca="false">E145*AA145</f>
        <v>0</v>
      </c>
    </row>
    <row r="146" customFormat="false" ht="12.75" hidden="false" customHeight="false" outlineLevel="0" collapsed="false">
      <c r="A146" s="161" t="e">
        <f aca="false">VLOOKUP(J146,DDEPM_USERS,2,FALSE())</f>
        <v>#N/A</v>
      </c>
      <c r="B146" s="162" t="n">
        <f aca="false">IF(ISNUMBER(FIND("-",U146))=TRUE(),VALUE(MID(U146,FIND("-",U146)-1,1)),16)</f>
        <v>16</v>
      </c>
      <c r="C146" s="162" t="n">
        <f aca="false">IF(ISNUMBER(FIND("-",U146))=TRUE(),VALUE(MID(U146,FIND("-",U146)+1,2)),24)</f>
        <v>24</v>
      </c>
      <c r="D146" s="163" t="n">
        <f aca="false">T146-S146+1</f>
        <v>1</v>
      </c>
      <c r="E146" s="164" t="n">
        <f aca="false">Z146*(C146-B146+1)*D146</f>
        <v>0</v>
      </c>
      <c r="F146" s="161" t="n">
        <f aca="false">E146*AA146</f>
        <v>0</v>
      </c>
    </row>
    <row r="147" customFormat="false" ht="12.75" hidden="false" customHeight="false" outlineLevel="0" collapsed="false">
      <c r="A147" s="161" t="e">
        <f aca="false">VLOOKUP(J147,DDEPM_USERS,2,FALSE())</f>
        <v>#N/A</v>
      </c>
      <c r="B147" s="162" t="n">
        <f aca="false">IF(ISNUMBER(FIND("-",U147))=TRUE(),VALUE(MID(U147,FIND("-",U147)-1,1)),16)</f>
        <v>16</v>
      </c>
      <c r="C147" s="162" t="n">
        <f aca="false">IF(ISNUMBER(FIND("-",U147))=TRUE(),VALUE(MID(U147,FIND("-",U147)+1,2)),24)</f>
        <v>24</v>
      </c>
      <c r="D147" s="163" t="n">
        <f aca="false">T147-S147+1</f>
        <v>1</v>
      </c>
      <c r="E147" s="164" t="n">
        <f aca="false">Z147*(C147-B147+1)*D147</f>
        <v>0</v>
      </c>
      <c r="F147" s="161" t="n">
        <f aca="false">E147*AA147</f>
        <v>0</v>
      </c>
    </row>
    <row r="148" customFormat="false" ht="12.75" hidden="false" customHeight="false" outlineLevel="0" collapsed="false">
      <c r="A148" s="161" t="e">
        <f aca="false">VLOOKUP(J148,DDEPM_USERS,2,FALSE())</f>
        <v>#N/A</v>
      </c>
      <c r="B148" s="162" t="n">
        <f aca="false">IF(ISNUMBER(FIND("-",U148))=TRUE(),VALUE(MID(U148,FIND("-",U148)-1,1)),16)</f>
        <v>16</v>
      </c>
      <c r="C148" s="162" t="n">
        <f aca="false">IF(ISNUMBER(FIND("-",U148))=TRUE(),VALUE(MID(U148,FIND("-",U148)+1,2)),24)</f>
        <v>24</v>
      </c>
      <c r="D148" s="163" t="n">
        <f aca="false">T148-S148+1</f>
        <v>1</v>
      </c>
      <c r="E148" s="164" t="n">
        <f aca="false">Z148*(C148-B148+1)*D148</f>
        <v>0</v>
      </c>
      <c r="F148" s="161" t="n">
        <f aca="false">E148*AA148</f>
        <v>0</v>
      </c>
    </row>
    <row r="149" customFormat="false" ht="12.75" hidden="false" customHeight="false" outlineLevel="0" collapsed="false">
      <c r="A149" s="161" t="e">
        <f aca="false">VLOOKUP(J149,DDEPM_USERS,2,FALSE())</f>
        <v>#N/A</v>
      </c>
      <c r="B149" s="162" t="n">
        <f aca="false">IF(ISNUMBER(FIND("-",U149))=TRUE(),VALUE(MID(U149,FIND("-",U149)-1,1)),16)</f>
        <v>16</v>
      </c>
      <c r="C149" s="162" t="n">
        <f aca="false">IF(ISNUMBER(FIND("-",U149))=TRUE(),VALUE(MID(U149,FIND("-",U149)+1,2)),24)</f>
        <v>24</v>
      </c>
      <c r="D149" s="163" t="n">
        <f aca="false">T149-S149+1</f>
        <v>1</v>
      </c>
      <c r="E149" s="164" t="n">
        <f aca="false">Z149*(C149-B149+1)*D149</f>
        <v>0</v>
      </c>
      <c r="F149" s="161" t="n">
        <f aca="false">E149*AA149</f>
        <v>0</v>
      </c>
    </row>
    <row r="150" customFormat="false" ht="12.75" hidden="false" customHeight="false" outlineLevel="0" collapsed="false">
      <c r="A150" s="161" t="e">
        <f aca="false">VLOOKUP(J150,DDEPM_USERS,2,FALSE())</f>
        <v>#N/A</v>
      </c>
      <c r="B150" s="162" t="n">
        <f aca="false">IF(ISNUMBER(FIND("-",U150))=TRUE(),VALUE(MID(U150,FIND("-",U150)-1,1)),16)</f>
        <v>16</v>
      </c>
      <c r="C150" s="162" t="n">
        <f aca="false">IF(ISNUMBER(FIND("-",U150))=TRUE(),VALUE(MID(U150,FIND("-",U150)+1,2)),24)</f>
        <v>24</v>
      </c>
      <c r="D150" s="163" t="n">
        <f aca="false">T150-S150+1</f>
        <v>1</v>
      </c>
      <c r="E150" s="164" t="n">
        <f aca="false">Z150*(C150-B150+1)*D150</f>
        <v>0</v>
      </c>
      <c r="F150" s="161" t="n">
        <f aca="false">E150*AA150</f>
        <v>0</v>
      </c>
    </row>
    <row r="151" customFormat="false" ht="12.75" hidden="false" customHeight="false" outlineLevel="0" collapsed="false">
      <c r="A151" s="161" t="e">
        <f aca="false">VLOOKUP(J151,DDEPM_USERS,2,FALSE())</f>
        <v>#N/A</v>
      </c>
      <c r="B151" s="162" t="n">
        <f aca="false">IF(ISNUMBER(FIND("-",U151))=TRUE(),VALUE(MID(U151,FIND("-",U151)-1,1)),16)</f>
        <v>16</v>
      </c>
      <c r="C151" s="162" t="n">
        <f aca="false">IF(ISNUMBER(FIND("-",U151))=TRUE(),VALUE(MID(U151,FIND("-",U151)+1,2)),24)</f>
        <v>24</v>
      </c>
      <c r="D151" s="163" t="n">
        <f aca="false">T151-S151+1</f>
        <v>1</v>
      </c>
      <c r="E151" s="164" t="n">
        <f aca="false">Z151*(C151-B151+1)*D151</f>
        <v>0</v>
      </c>
      <c r="F151" s="161" t="n">
        <f aca="false">E151*AA151</f>
        <v>0</v>
      </c>
    </row>
    <row r="152" customFormat="false" ht="12.75" hidden="false" customHeight="false" outlineLevel="0" collapsed="false">
      <c r="A152" s="161" t="e">
        <f aca="false">VLOOKUP(J152,DDEPM_USERS,2,FALSE())</f>
        <v>#N/A</v>
      </c>
      <c r="B152" s="162" t="n">
        <f aca="false">IF(ISNUMBER(FIND("-",U152))=TRUE(),VALUE(MID(U152,FIND("-",U152)-1,1)),16)</f>
        <v>16</v>
      </c>
      <c r="C152" s="162" t="n">
        <f aca="false">IF(ISNUMBER(FIND("-",U152))=TRUE(),VALUE(MID(U152,FIND("-",U152)+1,2)),24)</f>
        <v>24</v>
      </c>
      <c r="D152" s="163" t="n">
        <f aca="false">T152-S152+1</f>
        <v>1</v>
      </c>
      <c r="E152" s="164" t="n">
        <f aca="false">Z152*(C152-B152+1)*D152</f>
        <v>0</v>
      </c>
      <c r="F152" s="161" t="n">
        <f aca="false">E152*AA152</f>
        <v>0</v>
      </c>
    </row>
    <row r="153" customFormat="false" ht="12.75" hidden="false" customHeight="false" outlineLevel="0" collapsed="false">
      <c r="A153" s="161" t="e">
        <f aca="false">VLOOKUP(J153,DDEPM_USERS,2,FALSE())</f>
        <v>#N/A</v>
      </c>
      <c r="B153" s="162" t="n">
        <f aca="false">IF(ISNUMBER(FIND("-",U153))=TRUE(),VALUE(MID(U153,FIND("-",U153)-1,1)),16)</f>
        <v>16</v>
      </c>
      <c r="C153" s="162" t="n">
        <f aca="false">IF(ISNUMBER(FIND("-",U153))=TRUE(),VALUE(MID(U153,FIND("-",U153)+1,2)),24)</f>
        <v>24</v>
      </c>
      <c r="D153" s="163" t="n">
        <f aca="false">T153-S153+1</f>
        <v>1</v>
      </c>
      <c r="E153" s="164" t="n">
        <f aca="false">Z153*(C153-B153+1)*D153</f>
        <v>0</v>
      </c>
      <c r="F153" s="161" t="n">
        <f aca="false">E153*AA153</f>
        <v>0</v>
      </c>
    </row>
    <row r="154" customFormat="false" ht="12.75" hidden="false" customHeight="false" outlineLevel="0" collapsed="false">
      <c r="A154" s="161" t="e">
        <f aca="false">VLOOKUP(J154,DDEPM_USERS,2,FALSE())</f>
        <v>#N/A</v>
      </c>
      <c r="B154" s="162" t="n">
        <f aca="false">IF(ISNUMBER(FIND("-",U154))=TRUE(),VALUE(MID(U154,FIND("-",U154)-1,1)),16)</f>
        <v>16</v>
      </c>
      <c r="C154" s="162" t="n">
        <f aca="false">IF(ISNUMBER(FIND("-",U154))=TRUE(),VALUE(MID(U154,FIND("-",U154)+1,2)),24)</f>
        <v>24</v>
      </c>
      <c r="D154" s="163" t="n">
        <f aca="false">T154-S154+1</f>
        <v>1</v>
      </c>
      <c r="E154" s="164" t="n">
        <f aca="false">Z154*(C154-B154+1)*D154</f>
        <v>0</v>
      </c>
      <c r="F154" s="161" t="n">
        <f aca="false">E154*AA154</f>
        <v>0</v>
      </c>
    </row>
    <row r="155" customFormat="false" ht="12.75" hidden="false" customHeight="false" outlineLevel="0" collapsed="false">
      <c r="A155" s="161" t="e">
        <f aca="false">VLOOKUP(J155,DDEPM_USERS,2,FALSE())</f>
        <v>#N/A</v>
      </c>
      <c r="B155" s="162" t="n">
        <f aca="false">IF(ISNUMBER(FIND("-",U155))=TRUE(),VALUE(MID(U155,FIND("-",U155)-1,1)),16)</f>
        <v>16</v>
      </c>
      <c r="C155" s="162" t="n">
        <f aca="false">IF(ISNUMBER(FIND("-",U155))=TRUE(),VALUE(MID(U155,FIND("-",U155)+1,2)),24)</f>
        <v>24</v>
      </c>
      <c r="D155" s="163" t="n">
        <f aca="false">T155-S155+1</f>
        <v>1</v>
      </c>
      <c r="E155" s="164" t="n">
        <f aca="false">Z155*(C155-B155+1)*D155</f>
        <v>0</v>
      </c>
      <c r="F155" s="161" t="n">
        <f aca="false">E155*AA155</f>
        <v>0</v>
      </c>
    </row>
    <row r="156" customFormat="false" ht="12.75" hidden="false" customHeight="false" outlineLevel="0" collapsed="false">
      <c r="A156" s="161" t="e">
        <f aca="false">VLOOKUP(J156,DDEPM_USERS,2,FALSE())</f>
        <v>#N/A</v>
      </c>
      <c r="B156" s="162" t="n">
        <f aca="false">IF(ISNUMBER(FIND("-",U156))=TRUE(),VALUE(MID(U156,FIND("-",U156)-1,1)),16)</f>
        <v>16</v>
      </c>
      <c r="C156" s="162" t="n">
        <f aca="false">IF(ISNUMBER(FIND("-",U156))=TRUE(),VALUE(MID(U156,FIND("-",U156)+1,2)),24)</f>
        <v>24</v>
      </c>
      <c r="D156" s="163" t="n">
        <f aca="false">T156-S156+1</f>
        <v>1</v>
      </c>
      <c r="E156" s="164" t="n">
        <f aca="false">Z156*(C156-B156+1)*D156</f>
        <v>0</v>
      </c>
      <c r="F156" s="161" t="n">
        <f aca="false">E156*AA156</f>
        <v>0</v>
      </c>
    </row>
    <row r="157" customFormat="false" ht="12.75" hidden="false" customHeight="false" outlineLevel="0" collapsed="false">
      <c r="A157" s="161" t="e">
        <f aca="false">VLOOKUP(J157,DDEPM_USERS,2,FALSE())</f>
        <v>#N/A</v>
      </c>
      <c r="B157" s="162" t="n">
        <f aca="false">IF(ISNUMBER(FIND("-",U157))=TRUE(),VALUE(MID(U157,FIND("-",U157)-1,1)),16)</f>
        <v>16</v>
      </c>
      <c r="C157" s="162" t="n">
        <f aca="false">IF(ISNUMBER(FIND("-",U157))=TRUE(),VALUE(MID(U157,FIND("-",U157)+1,2)),24)</f>
        <v>24</v>
      </c>
      <c r="D157" s="163" t="n">
        <f aca="false">T157-S157+1</f>
        <v>1</v>
      </c>
      <c r="E157" s="164" t="n">
        <f aca="false">Z157*(C157-B157+1)*D157</f>
        <v>0</v>
      </c>
      <c r="F157" s="161" t="n">
        <f aca="false">E157*AA157</f>
        <v>0</v>
      </c>
    </row>
    <row r="158" customFormat="false" ht="12.75" hidden="false" customHeight="false" outlineLevel="0" collapsed="false">
      <c r="A158" s="161" t="e">
        <f aca="false">VLOOKUP(J158,DDEPM_USERS,2,FALSE())</f>
        <v>#N/A</v>
      </c>
      <c r="B158" s="162" t="n">
        <f aca="false">IF(ISNUMBER(FIND("-",U158))=TRUE(),VALUE(MID(U158,FIND("-",U158)-1,1)),16)</f>
        <v>16</v>
      </c>
      <c r="C158" s="162" t="n">
        <f aca="false">IF(ISNUMBER(FIND("-",U158))=TRUE(),VALUE(MID(U158,FIND("-",U158)+1,2)),24)</f>
        <v>24</v>
      </c>
      <c r="D158" s="163" t="n">
        <f aca="false">T158-S158+1</f>
        <v>1</v>
      </c>
      <c r="E158" s="164" t="n">
        <f aca="false">Z158*(C158-B158+1)*D158</f>
        <v>0</v>
      </c>
      <c r="F158" s="161" t="n">
        <f aca="false">E158*AA158</f>
        <v>0</v>
      </c>
    </row>
    <row r="159" customFormat="false" ht="12.75" hidden="false" customHeight="false" outlineLevel="0" collapsed="false">
      <c r="A159" s="161" t="e">
        <f aca="false">VLOOKUP(J159,DDEPM_USERS,2,FALSE())</f>
        <v>#N/A</v>
      </c>
      <c r="B159" s="162" t="n">
        <f aca="false">IF(ISNUMBER(FIND("-",U159))=TRUE(),VALUE(MID(U159,FIND("-",U159)-1,1)),16)</f>
        <v>16</v>
      </c>
      <c r="C159" s="162" t="n">
        <f aca="false">IF(ISNUMBER(FIND("-",U159))=TRUE(),VALUE(MID(U159,FIND("-",U159)+1,2)),24)</f>
        <v>24</v>
      </c>
      <c r="D159" s="163" t="n">
        <f aca="false">T159-S159+1</f>
        <v>1</v>
      </c>
      <c r="E159" s="164" t="n">
        <f aca="false">Z159*(C159-B159+1)*D159</f>
        <v>0</v>
      </c>
      <c r="F159" s="161" t="n">
        <f aca="false">E159*AA159</f>
        <v>0</v>
      </c>
    </row>
    <row r="160" customFormat="false" ht="12.75" hidden="false" customHeight="false" outlineLevel="0" collapsed="false">
      <c r="A160" s="161" t="e">
        <f aca="false">VLOOKUP(J160,DDEPM_USERS,2,FALSE())</f>
        <v>#N/A</v>
      </c>
      <c r="B160" s="162" t="n">
        <f aca="false">IF(ISNUMBER(FIND("-",U160))=TRUE(),VALUE(MID(U160,FIND("-",U160)-1,1)),16)</f>
        <v>16</v>
      </c>
      <c r="C160" s="162" t="n">
        <f aca="false">IF(ISNUMBER(FIND("-",U160))=TRUE(),VALUE(MID(U160,FIND("-",U160)+1,2)),24)</f>
        <v>24</v>
      </c>
      <c r="D160" s="163" t="n">
        <f aca="false">T160-S160+1</f>
        <v>1</v>
      </c>
      <c r="E160" s="164" t="n">
        <f aca="false">Z160*(C160-B160+1)*D160</f>
        <v>0</v>
      </c>
      <c r="F160" s="161" t="n">
        <f aca="false">E160*AA160</f>
        <v>0</v>
      </c>
    </row>
    <row r="161" customFormat="false" ht="12.75" hidden="false" customHeight="false" outlineLevel="0" collapsed="false">
      <c r="A161" s="161" t="e">
        <f aca="false">VLOOKUP(J161,DDEPM_USERS,2,FALSE())</f>
        <v>#N/A</v>
      </c>
      <c r="B161" s="162" t="n">
        <f aca="false">IF(ISNUMBER(FIND("-",U161))=TRUE(),VALUE(MID(U161,FIND("-",U161)-1,1)),16)</f>
        <v>16</v>
      </c>
      <c r="C161" s="162" t="n">
        <f aca="false">IF(ISNUMBER(FIND("-",U161))=TRUE(),VALUE(MID(U161,FIND("-",U161)+1,2)),24)</f>
        <v>24</v>
      </c>
      <c r="D161" s="163" t="n">
        <f aca="false">T161-S161+1</f>
        <v>1</v>
      </c>
      <c r="E161" s="164" t="n">
        <f aca="false">Z161*(C161-B161+1)*D161</f>
        <v>0</v>
      </c>
      <c r="F161" s="161" t="n">
        <f aca="false">E161*AA161</f>
        <v>0</v>
      </c>
    </row>
    <row r="162" customFormat="false" ht="12.75" hidden="false" customHeight="false" outlineLevel="0" collapsed="false">
      <c r="A162" s="161" t="e">
        <f aca="false">VLOOKUP(J162,DDEPM_USERS,2,FALSE())</f>
        <v>#N/A</v>
      </c>
      <c r="B162" s="162" t="n">
        <f aca="false">IF(ISNUMBER(FIND("-",U162))=TRUE(),VALUE(MID(U162,FIND("-",U162)-1,1)),16)</f>
        <v>16</v>
      </c>
      <c r="C162" s="162" t="n">
        <f aca="false">IF(ISNUMBER(FIND("-",U162))=TRUE(),VALUE(MID(U162,FIND("-",U162)+1,2)),24)</f>
        <v>24</v>
      </c>
      <c r="D162" s="163" t="n">
        <f aca="false">T162-S162+1</f>
        <v>1</v>
      </c>
      <c r="E162" s="164" t="n">
        <f aca="false">Z162*(C162-B162+1)*D162</f>
        <v>0</v>
      </c>
      <c r="F162" s="161" t="n">
        <f aca="false">E162*AA162</f>
        <v>0</v>
      </c>
    </row>
    <row r="163" customFormat="false" ht="12.75" hidden="false" customHeight="false" outlineLevel="0" collapsed="false">
      <c r="A163" s="161" t="e">
        <f aca="false">VLOOKUP(J163,DDEPM_USERS,2,FALSE())</f>
        <v>#N/A</v>
      </c>
      <c r="B163" s="162" t="n">
        <f aca="false">IF(ISNUMBER(FIND("-",U163))=TRUE(),VALUE(MID(U163,FIND("-",U163)-1,1)),16)</f>
        <v>16</v>
      </c>
      <c r="C163" s="162" t="n">
        <f aca="false">IF(ISNUMBER(FIND("-",U163))=TRUE(),VALUE(MID(U163,FIND("-",U163)+1,2)),24)</f>
        <v>24</v>
      </c>
      <c r="D163" s="163" t="n">
        <f aca="false">T163-S163+1</f>
        <v>1</v>
      </c>
      <c r="E163" s="164" t="n">
        <f aca="false">Z163*(C163-B163+1)*D163</f>
        <v>0</v>
      </c>
      <c r="F163" s="161" t="n">
        <f aca="false">E163*AA163</f>
        <v>0</v>
      </c>
    </row>
    <row r="164" customFormat="false" ht="12.75" hidden="false" customHeight="false" outlineLevel="0" collapsed="false">
      <c r="A164" s="161" t="e">
        <f aca="false">VLOOKUP(J164,DDEPM_USERS,2,FALSE())</f>
        <v>#N/A</v>
      </c>
      <c r="B164" s="162" t="n">
        <f aca="false">IF(ISNUMBER(FIND("-",U164))=TRUE(),VALUE(MID(U164,FIND("-",U164)-1,1)),16)</f>
        <v>16</v>
      </c>
      <c r="C164" s="162" t="n">
        <f aca="false">IF(ISNUMBER(FIND("-",U164))=TRUE(),VALUE(MID(U164,FIND("-",U164)+1,2)),24)</f>
        <v>24</v>
      </c>
      <c r="D164" s="163" t="n">
        <f aca="false">T164-S164+1</f>
        <v>1</v>
      </c>
      <c r="E164" s="164" t="n">
        <f aca="false">Z164*(C164-B164+1)*D164</f>
        <v>0</v>
      </c>
      <c r="F164" s="161" t="n">
        <f aca="false">E164*AA164</f>
        <v>0</v>
      </c>
    </row>
    <row r="165" customFormat="false" ht="12.75" hidden="false" customHeight="false" outlineLevel="0" collapsed="false">
      <c r="A165" s="161" t="e">
        <f aca="false">VLOOKUP(J165,DDEPM_USERS,2,FALSE())</f>
        <v>#N/A</v>
      </c>
      <c r="B165" s="162" t="n">
        <f aca="false">IF(ISNUMBER(FIND("-",U165))=TRUE(),VALUE(MID(U165,FIND("-",U165)-1,1)),16)</f>
        <v>16</v>
      </c>
      <c r="C165" s="162" t="n">
        <f aca="false">IF(ISNUMBER(FIND("-",U165))=TRUE(),VALUE(MID(U165,FIND("-",U165)+1,2)),24)</f>
        <v>24</v>
      </c>
      <c r="D165" s="163" t="n">
        <f aca="false">T165-S165+1</f>
        <v>1</v>
      </c>
      <c r="E165" s="164" t="n">
        <f aca="false">Z165*(C165-B165+1)*D165</f>
        <v>0</v>
      </c>
      <c r="F165" s="161" t="n">
        <f aca="false">E165*AA165</f>
        <v>0</v>
      </c>
    </row>
    <row r="166" customFormat="false" ht="12.75" hidden="false" customHeight="false" outlineLevel="0" collapsed="false">
      <c r="A166" s="161" t="e">
        <f aca="false">VLOOKUP(J166,DDEPM_USERS,2,FALSE())</f>
        <v>#N/A</v>
      </c>
      <c r="B166" s="162" t="n">
        <f aca="false">IF(ISNUMBER(FIND("-",U166))=TRUE(),VALUE(MID(U166,FIND("-",U166)-1,1)),16)</f>
        <v>16</v>
      </c>
      <c r="C166" s="162" t="n">
        <f aca="false">IF(ISNUMBER(FIND("-",U166))=TRUE(),VALUE(MID(U166,FIND("-",U166)+1,2)),24)</f>
        <v>24</v>
      </c>
      <c r="D166" s="163" t="n">
        <f aca="false">T166-S166+1</f>
        <v>1</v>
      </c>
      <c r="E166" s="164" t="n">
        <f aca="false">Z166*(C166-B166+1)*D166</f>
        <v>0</v>
      </c>
      <c r="F166" s="161" t="n">
        <f aca="false">E166*AA166</f>
        <v>0</v>
      </c>
    </row>
    <row r="167" customFormat="false" ht="12.75" hidden="false" customHeight="false" outlineLevel="0" collapsed="false">
      <c r="A167" s="161" t="e">
        <f aca="false">VLOOKUP(J167,DDEPM_USERS,2,FALSE())</f>
        <v>#N/A</v>
      </c>
      <c r="B167" s="162" t="n">
        <f aca="false">IF(ISNUMBER(FIND("-",U167))=TRUE(),VALUE(MID(U167,FIND("-",U167)-1,1)),16)</f>
        <v>16</v>
      </c>
      <c r="C167" s="162" t="n">
        <f aca="false">IF(ISNUMBER(FIND("-",U167))=TRUE(),VALUE(MID(U167,FIND("-",U167)+1,2)),24)</f>
        <v>24</v>
      </c>
      <c r="D167" s="163" t="n">
        <f aca="false">T167-S167+1</f>
        <v>1</v>
      </c>
      <c r="E167" s="164" t="n">
        <f aca="false">Z167*(C167-B167+1)*D167</f>
        <v>0</v>
      </c>
      <c r="F167" s="161" t="n">
        <f aca="false">E167*AA167</f>
        <v>0</v>
      </c>
    </row>
    <row r="168" customFormat="false" ht="12.75" hidden="false" customHeight="false" outlineLevel="0" collapsed="false">
      <c r="A168" s="161" t="e">
        <f aca="false">VLOOKUP(J168,DDEPM_USERS,2,FALSE())</f>
        <v>#N/A</v>
      </c>
      <c r="B168" s="162" t="n">
        <f aca="false">IF(ISNUMBER(FIND("-",U168))=TRUE(),VALUE(MID(U168,FIND("-",U168)-1,1)),16)</f>
        <v>16</v>
      </c>
      <c r="C168" s="162" t="n">
        <f aca="false">IF(ISNUMBER(FIND("-",U168))=TRUE(),VALUE(MID(U168,FIND("-",U168)+1,2)),24)</f>
        <v>24</v>
      </c>
      <c r="D168" s="163" t="n">
        <f aca="false">T168-S168+1</f>
        <v>1</v>
      </c>
      <c r="E168" s="164" t="n">
        <f aca="false">Z168*(C168-B168+1)*D168</f>
        <v>0</v>
      </c>
      <c r="F168" s="161" t="n">
        <f aca="false">E168*AA168</f>
        <v>0</v>
      </c>
    </row>
    <row r="169" customFormat="false" ht="12.75" hidden="false" customHeight="false" outlineLevel="0" collapsed="false">
      <c r="A169" s="161" t="e">
        <f aca="false">VLOOKUP(J169,DDEPM_USERS,2,FALSE())</f>
        <v>#N/A</v>
      </c>
      <c r="B169" s="162" t="n">
        <f aca="false">IF(ISNUMBER(FIND("-",U169))=TRUE(),VALUE(MID(U169,FIND("-",U169)-1,1)),16)</f>
        <v>16</v>
      </c>
      <c r="C169" s="162" t="n">
        <f aca="false">IF(ISNUMBER(FIND("-",U169))=TRUE(),VALUE(MID(U169,FIND("-",U169)+1,2)),24)</f>
        <v>24</v>
      </c>
      <c r="D169" s="163" t="n">
        <f aca="false">T169-S169+1</f>
        <v>1</v>
      </c>
      <c r="E169" s="164" t="n">
        <f aca="false">Z169*(C169-B169+1)*D169</f>
        <v>0</v>
      </c>
      <c r="F169" s="161" t="n">
        <f aca="false">E169*AA169</f>
        <v>0</v>
      </c>
    </row>
    <row r="170" customFormat="false" ht="12.75" hidden="false" customHeight="false" outlineLevel="0" collapsed="false">
      <c r="A170" s="161" t="e">
        <f aca="false">VLOOKUP(J170,DDEPM_USERS,2,FALSE())</f>
        <v>#N/A</v>
      </c>
      <c r="B170" s="162" t="n">
        <f aca="false">IF(ISNUMBER(FIND("-",U170))=TRUE(),VALUE(MID(U170,FIND("-",U170)-1,1)),16)</f>
        <v>16</v>
      </c>
      <c r="C170" s="162" t="n">
        <f aca="false">IF(ISNUMBER(FIND("-",U170))=TRUE(),VALUE(MID(U170,FIND("-",U170)+1,2)),24)</f>
        <v>24</v>
      </c>
      <c r="D170" s="163" t="n">
        <f aca="false">T170-S170+1</f>
        <v>1</v>
      </c>
      <c r="E170" s="164" t="n">
        <f aca="false">Z170*(C170-B170+1)*D170</f>
        <v>0</v>
      </c>
      <c r="F170" s="161" t="n">
        <f aca="false">E170*AA170</f>
        <v>0</v>
      </c>
    </row>
    <row r="171" customFormat="false" ht="12.75" hidden="false" customHeight="false" outlineLevel="0" collapsed="false">
      <c r="A171" s="161" t="e">
        <f aca="false">VLOOKUP(J171,DDEPM_USERS,2,FALSE())</f>
        <v>#N/A</v>
      </c>
      <c r="B171" s="162" t="n">
        <f aca="false">IF(ISNUMBER(FIND("-",U171))=TRUE(),VALUE(MID(U171,FIND("-",U171)-1,1)),16)</f>
        <v>16</v>
      </c>
      <c r="C171" s="162" t="n">
        <f aca="false">IF(ISNUMBER(FIND("-",U171))=TRUE(),VALUE(MID(U171,FIND("-",U171)+1,2)),24)</f>
        <v>24</v>
      </c>
      <c r="D171" s="163" t="n">
        <f aca="false">T171-S171+1</f>
        <v>1</v>
      </c>
      <c r="E171" s="164" t="n">
        <f aca="false">Z171*(C171-B171+1)*D171</f>
        <v>0</v>
      </c>
      <c r="F171" s="161" t="n">
        <f aca="false">E171*AA171</f>
        <v>0</v>
      </c>
    </row>
    <row r="172" customFormat="false" ht="12.75" hidden="false" customHeight="false" outlineLevel="0" collapsed="false">
      <c r="A172" s="161" t="e">
        <f aca="false">VLOOKUP(J172,DDEPM_USERS,2,FALSE())</f>
        <v>#N/A</v>
      </c>
      <c r="B172" s="162" t="n">
        <f aca="false">IF(ISNUMBER(FIND("-",U172))=TRUE(),VALUE(MID(U172,FIND("-",U172)-1,1)),16)</f>
        <v>16</v>
      </c>
      <c r="C172" s="162" t="n">
        <f aca="false">IF(ISNUMBER(FIND("-",U172))=TRUE(),VALUE(MID(U172,FIND("-",U172)+1,2)),24)</f>
        <v>24</v>
      </c>
      <c r="D172" s="163" t="n">
        <f aca="false">T172-S172+1</f>
        <v>1</v>
      </c>
      <c r="E172" s="164" t="n">
        <f aca="false">Z172*(C172-B172+1)*D172</f>
        <v>0</v>
      </c>
      <c r="F172" s="161" t="n">
        <f aca="false">E172*AA172</f>
        <v>0</v>
      </c>
    </row>
    <row r="173" customFormat="false" ht="12.75" hidden="false" customHeight="false" outlineLevel="0" collapsed="false">
      <c r="A173" s="161" t="e">
        <f aca="false">VLOOKUP(J173,DDEPM_USERS,2,FALSE())</f>
        <v>#N/A</v>
      </c>
      <c r="B173" s="162" t="n">
        <f aca="false">IF(ISNUMBER(FIND("-",U173))=TRUE(),VALUE(MID(U173,FIND("-",U173)-1,1)),16)</f>
        <v>16</v>
      </c>
      <c r="C173" s="162" t="n">
        <f aca="false">IF(ISNUMBER(FIND("-",U173))=TRUE(),VALUE(MID(U173,FIND("-",U173)+1,2)),24)</f>
        <v>24</v>
      </c>
      <c r="D173" s="163" t="n">
        <f aca="false">T173-S173+1</f>
        <v>1</v>
      </c>
      <c r="E173" s="164" t="n">
        <f aca="false">Z173*(C173-B173+1)*D173</f>
        <v>0</v>
      </c>
      <c r="F173" s="161" t="n">
        <f aca="false">E173*AA173</f>
        <v>0</v>
      </c>
    </row>
    <row r="174" customFormat="false" ht="12.75" hidden="false" customHeight="false" outlineLevel="0" collapsed="false">
      <c r="A174" s="161" t="e">
        <f aca="false">VLOOKUP(J174,DDEPM_USERS,2,FALSE())</f>
        <v>#N/A</v>
      </c>
      <c r="B174" s="162" t="n">
        <f aca="false">IF(ISNUMBER(FIND("-",U174))=TRUE(),VALUE(MID(U174,FIND("-",U174)-1,1)),16)</f>
        <v>16</v>
      </c>
      <c r="C174" s="162" t="n">
        <f aca="false">IF(ISNUMBER(FIND("-",U174))=TRUE(),VALUE(MID(U174,FIND("-",U174)+1,2)),24)</f>
        <v>24</v>
      </c>
      <c r="D174" s="163" t="n">
        <f aca="false">T174-S174+1</f>
        <v>1</v>
      </c>
      <c r="E174" s="164" t="n">
        <f aca="false">Z174*(C174-B174+1)*D174</f>
        <v>0</v>
      </c>
      <c r="F174" s="161" t="n">
        <f aca="false">E174*AA174</f>
        <v>0</v>
      </c>
    </row>
    <row r="175" customFormat="false" ht="12.75" hidden="false" customHeight="false" outlineLevel="0" collapsed="false">
      <c r="A175" s="161" t="e">
        <f aca="false">VLOOKUP(J175,DDEPM_USERS,2,FALSE())</f>
        <v>#N/A</v>
      </c>
      <c r="B175" s="162" t="n">
        <f aca="false">IF(ISNUMBER(FIND("-",U175))=TRUE(),VALUE(MID(U175,FIND("-",U175)-1,1)),16)</f>
        <v>16</v>
      </c>
      <c r="C175" s="162" t="n">
        <f aca="false">IF(ISNUMBER(FIND("-",U175))=TRUE(),VALUE(MID(U175,FIND("-",U175)+1,2)),24)</f>
        <v>24</v>
      </c>
      <c r="D175" s="163" t="n">
        <f aca="false">T175-S175+1</f>
        <v>1</v>
      </c>
      <c r="E175" s="164" t="n">
        <f aca="false">Z175*(C175-B175+1)*D175</f>
        <v>0</v>
      </c>
      <c r="F175" s="161" t="n">
        <f aca="false">E175*AA175</f>
        <v>0</v>
      </c>
    </row>
    <row r="176" customFormat="false" ht="12.75" hidden="false" customHeight="false" outlineLevel="0" collapsed="false">
      <c r="A176" s="161" t="e">
        <f aca="false">VLOOKUP(J176,DDEPM_USERS,2,FALSE())</f>
        <v>#N/A</v>
      </c>
      <c r="B176" s="162" t="n">
        <f aca="false">IF(ISNUMBER(FIND("-",U176))=TRUE(),VALUE(MID(U176,FIND("-",U176)-1,1)),16)</f>
        <v>16</v>
      </c>
      <c r="C176" s="162" t="n">
        <f aca="false">IF(ISNUMBER(FIND("-",U176))=TRUE(),VALUE(MID(U176,FIND("-",U176)+1,2)),24)</f>
        <v>24</v>
      </c>
      <c r="D176" s="163" t="n">
        <f aca="false">T176-S176+1</f>
        <v>1</v>
      </c>
      <c r="E176" s="164" t="n">
        <f aca="false">Z176*(C176-B176+1)*D176</f>
        <v>0</v>
      </c>
      <c r="F176" s="161" t="n">
        <f aca="false">E176*AA176</f>
        <v>0</v>
      </c>
    </row>
    <row r="177" customFormat="false" ht="12.75" hidden="false" customHeight="false" outlineLevel="0" collapsed="false">
      <c r="A177" s="161" t="e">
        <f aca="false">VLOOKUP(J177,DDEPM_USERS,2,FALSE())</f>
        <v>#N/A</v>
      </c>
      <c r="B177" s="162" t="n">
        <f aca="false">IF(ISNUMBER(FIND("-",U177))=TRUE(),VALUE(MID(U177,FIND("-",U177)-1,1)),16)</f>
        <v>16</v>
      </c>
      <c r="C177" s="162" t="n">
        <f aca="false">IF(ISNUMBER(FIND("-",U177))=TRUE(),VALUE(MID(U177,FIND("-",U177)+1,2)),24)</f>
        <v>24</v>
      </c>
      <c r="D177" s="163" t="n">
        <f aca="false">T177-S177+1</f>
        <v>1</v>
      </c>
      <c r="E177" s="164" t="n">
        <f aca="false">Z177*(C177-B177+1)*D177</f>
        <v>0</v>
      </c>
      <c r="F177" s="161" t="n">
        <f aca="false">E177*AA177</f>
        <v>0</v>
      </c>
    </row>
    <row r="178" customFormat="false" ht="12.75" hidden="false" customHeight="false" outlineLevel="0" collapsed="false">
      <c r="A178" s="161" t="e">
        <f aca="false">VLOOKUP(J178,DDEPM_USERS,2,FALSE())</f>
        <v>#N/A</v>
      </c>
      <c r="B178" s="162" t="n">
        <f aca="false">IF(ISNUMBER(FIND("-",U178))=TRUE(),VALUE(MID(U178,FIND("-",U178)-1,1)),16)</f>
        <v>16</v>
      </c>
      <c r="C178" s="162" t="n">
        <f aca="false">IF(ISNUMBER(FIND("-",U178))=TRUE(),VALUE(MID(U178,FIND("-",U178)+1,2)),24)</f>
        <v>24</v>
      </c>
      <c r="D178" s="163" t="n">
        <f aca="false">T178-S178+1</f>
        <v>1</v>
      </c>
      <c r="E178" s="164" t="n">
        <f aca="false">Z178*(C178-B178+1)*D178</f>
        <v>0</v>
      </c>
      <c r="F178" s="161" t="n">
        <f aca="false">E178*AA178</f>
        <v>0</v>
      </c>
    </row>
    <row r="179" customFormat="false" ht="12.75" hidden="false" customHeight="false" outlineLevel="0" collapsed="false">
      <c r="A179" s="161" t="e">
        <f aca="false">VLOOKUP(J179,DDEPM_USERS,2,FALSE())</f>
        <v>#N/A</v>
      </c>
      <c r="B179" s="162" t="n">
        <f aca="false">IF(ISNUMBER(FIND("-",U179))=TRUE(),VALUE(MID(U179,FIND("-",U179)-1,1)),16)</f>
        <v>16</v>
      </c>
      <c r="C179" s="162" t="n">
        <f aca="false">IF(ISNUMBER(FIND("-",U179))=TRUE(),VALUE(MID(U179,FIND("-",U179)+1,2)),24)</f>
        <v>24</v>
      </c>
      <c r="D179" s="163" t="n">
        <f aca="false">T179-S179+1</f>
        <v>1</v>
      </c>
      <c r="E179" s="164" t="n">
        <f aca="false">Z179*(C179-B179+1)*D179</f>
        <v>0</v>
      </c>
      <c r="F179" s="161" t="n">
        <f aca="false">E179*AA179</f>
        <v>0</v>
      </c>
    </row>
    <row r="180" customFormat="false" ht="12.75" hidden="false" customHeight="false" outlineLevel="0" collapsed="false">
      <c r="A180" s="161" t="e">
        <f aca="false">VLOOKUP(J180,DDEPM_USERS,2,FALSE())</f>
        <v>#N/A</v>
      </c>
      <c r="B180" s="162" t="n">
        <f aca="false">IF(ISNUMBER(FIND("-",U180))=TRUE(),VALUE(MID(U180,FIND("-",U180)-1,1)),16)</f>
        <v>16</v>
      </c>
      <c r="C180" s="162" t="n">
        <f aca="false">IF(ISNUMBER(FIND("-",U180))=TRUE(),VALUE(MID(U180,FIND("-",U180)+1,2)),24)</f>
        <v>24</v>
      </c>
      <c r="D180" s="163" t="n">
        <f aca="false">T180-S180+1</f>
        <v>1</v>
      </c>
      <c r="E180" s="164" t="n">
        <f aca="false">Z180*(C180-B180+1)*D180</f>
        <v>0</v>
      </c>
      <c r="F180" s="161" t="n">
        <f aca="false">E180*AA180</f>
        <v>0</v>
      </c>
    </row>
    <row r="181" customFormat="false" ht="12.75" hidden="false" customHeight="false" outlineLevel="0" collapsed="false">
      <c r="A181" s="161" t="e">
        <f aca="false">VLOOKUP(J181,DDEPM_USERS,2,FALSE())</f>
        <v>#N/A</v>
      </c>
      <c r="B181" s="162" t="n">
        <f aca="false">IF(ISNUMBER(FIND("-",U181))=TRUE(),VALUE(MID(U181,FIND("-",U181)-1,1)),16)</f>
        <v>16</v>
      </c>
      <c r="C181" s="162" t="n">
        <f aca="false">IF(ISNUMBER(FIND("-",U181))=TRUE(),VALUE(MID(U181,FIND("-",U181)+1,2)),24)</f>
        <v>24</v>
      </c>
      <c r="D181" s="163" t="n">
        <f aca="false">T181-S181+1</f>
        <v>1</v>
      </c>
      <c r="E181" s="164" t="n">
        <f aca="false">Z181*(C181-B181+1)*D181</f>
        <v>0</v>
      </c>
      <c r="F181" s="161" t="n">
        <f aca="false">E181*AA181</f>
        <v>0</v>
      </c>
    </row>
    <row r="182" customFormat="false" ht="12.75" hidden="false" customHeight="false" outlineLevel="0" collapsed="false">
      <c r="A182" s="161" t="e">
        <f aca="false">VLOOKUP(J182,DDEPM_USERS,2,FALSE())</f>
        <v>#N/A</v>
      </c>
      <c r="B182" s="162" t="n">
        <f aca="false">IF(ISNUMBER(FIND("-",U182))=TRUE(),VALUE(MID(U182,FIND("-",U182)-1,1)),16)</f>
        <v>16</v>
      </c>
      <c r="C182" s="162" t="n">
        <f aca="false">IF(ISNUMBER(FIND("-",U182))=TRUE(),VALUE(MID(U182,FIND("-",U182)+1,2)),24)</f>
        <v>24</v>
      </c>
      <c r="D182" s="163" t="n">
        <f aca="false">T182-S182+1</f>
        <v>1</v>
      </c>
      <c r="E182" s="164" t="n">
        <f aca="false">Z182*(C182-B182+1)*D182</f>
        <v>0</v>
      </c>
      <c r="F182" s="161" t="n">
        <f aca="false">E182*AA182</f>
        <v>0</v>
      </c>
    </row>
    <row r="183" customFormat="false" ht="12.75" hidden="false" customHeight="false" outlineLevel="0" collapsed="false">
      <c r="A183" s="161" t="e">
        <f aca="false">VLOOKUP(J183,DDEPM_USERS,2,FALSE())</f>
        <v>#N/A</v>
      </c>
      <c r="B183" s="162" t="n">
        <f aca="false">IF(ISNUMBER(FIND("-",U183))=TRUE(),VALUE(MID(U183,FIND("-",U183)-1,1)),16)</f>
        <v>16</v>
      </c>
      <c r="C183" s="162" t="n">
        <f aca="false">IF(ISNUMBER(FIND("-",U183))=TRUE(),VALUE(MID(U183,FIND("-",U183)+1,2)),24)</f>
        <v>24</v>
      </c>
      <c r="D183" s="163" t="n">
        <f aca="false">T183-S183+1</f>
        <v>1</v>
      </c>
      <c r="E183" s="164" t="n">
        <f aca="false">Z183*(C183-B183+1)*D183</f>
        <v>0</v>
      </c>
      <c r="F183" s="161" t="n">
        <f aca="false">E183*AA183</f>
        <v>0</v>
      </c>
    </row>
    <row r="184" customFormat="false" ht="12.75" hidden="false" customHeight="false" outlineLevel="0" collapsed="false">
      <c r="A184" s="161" t="e">
        <f aca="false">VLOOKUP(J184,DDEPM_USERS,2,FALSE())</f>
        <v>#N/A</v>
      </c>
      <c r="B184" s="162" t="n">
        <f aca="false">IF(ISNUMBER(FIND("-",U184))=TRUE(),VALUE(MID(U184,FIND("-",U184)-1,1)),16)</f>
        <v>16</v>
      </c>
      <c r="C184" s="162" t="n">
        <f aca="false">IF(ISNUMBER(FIND("-",U184))=TRUE(),VALUE(MID(U184,FIND("-",U184)+1,2)),24)</f>
        <v>24</v>
      </c>
      <c r="D184" s="163" t="n">
        <f aca="false">T184-S184+1</f>
        <v>1</v>
      </c>
      <c r="E184" s="164" t="n">
        <f aca="false">Z184*(C184-B184+1)*D184</f>
        <v>0</v>
      </c>
      <c r="F184" s="161" t="n">
        <f aca="false">E184*AA184</f>
        <v>0</v>
      </c>
    </row>
    <row r="185" customFormat="false" ht="12.75" hidden="false" customHeight="false" outlineLevel="0" collapsed="false">
      <c r="A185" s="161" t="e">
        <f aca="false">VLOOKUP(J185,DDEPM_USERS,2,FALSE())</f>
        <v>#N/A</v>
      </c>
      <c r="B185" s="162" t="n">
        <f aca="false">IF(ISNUMBER(FIND("-",U185))=TRUE(),VALUE(MID(U185,FIND("-",U185)-1,1)),16)</f>
        <v>16</v>
      </c>
      <c r="C185" s="162" t="n">
        <f aca="false">IF(ISNUMBER(FIND("-",U185))=TRUE(),VALUE(MID(U185,FIND("-",U185)+1,2)),24)</f>
        <v>24</v>
      </c>
      <c r="D185" s="163" t="n">
        <f aca="false">T185-S185+1</f>
        <v>1</v>
      </c>
      <c r="E185" s="164" t="n">
        <f aca="false">Z185*(C185-B185+1)*D185</f>
        <v>0</v>
      </c>
      <c r="F185" s="161" t="n">
        <f aca="false">E185*AA185</f>
        <v>0</v>
      </c>
    </row>
    <row r="186" customFormat="false" ht="12.75" hidden="false" customHeight="false" outlineLevel="0" collapsed="false">
      <c r="A186" s="161" t="e">
        <f aca="false">VLOOKUP(J186,DDEPM_USERS,2,FALSE())</f>
        <v>#N/A</v>
      </c>
      <c r="B186" s="162" t="n">
        <f aca="false">IF(ISNUMBER(FIND("-",U186))=TRUE(),VALUE(MID(U186,FIND("-",U186)-1,1)),16)</f>
        <v>16</v>
      </c>
      <c r="C186" s="162" t="n">
        <f aca="false">IF(ISNUMBER(FIND("-",U186))=TRUE(),VALUE(MID(U186,FIND("-",U186)+1,2)),24)</f>
        <v>24</v>
      </c>
      <c r="D186" s="163" t="n">
        <f aca="false">T186-S186+1</f>
        <v>1</v>
      </c>
      <c r="E186" s="164" t="n">
        <f aca="false">Z186*(C186-B186+1)*D186</f>
        <v>0</v>
      </c>
      <c r="F186" s="161" t="n">
        <f aca="false">E186*AA186</f>
        <v>0</v>
      </c>
    </row>
    <row r="187" customFormat="false" ht="12.75" hidden="false" customHeight="false" outlineLevel="0" collapsed="false">
      <c r="A187" s="161" t="e">
        <f aca="false">VLOOKUP(J187,DDEPM_USERS,2,FALSE())</f>
        <v>#N/A</v>
      </c>
      <c r="B187" s="162" t="n">
        <f aca="false">IF(ISNUMBER(FIND("-",U187))=TRUE(),VALUE(MID(U187,FIND("-",U187)-1,1)),16)</f>
        <v>16</v>
      </c>
      <c r="C187" s="162" t="n">
        <f aca="false">IF(ISNUMBER(FIND("-",U187))=TRUE(),VALUE(MID(U187,FIND("-",U187)+1,2)),24)</f>
        <v>24</v>
      </c>
      <c r="D187" s="163" t="n">
        <f aca="false">T187-S187+1</f>
        <v>1</v>
      </c>
      <c r="E187" s="164" t="n">
        <f aca="false">Z187*(C187-B187+1)*D187</f>
        <v>0</v>
      </c>
      <c r="F187" s="161" t="n">
        <f aca="false">E187*AA187</f>
        <v>0</v>
      </c>
    </row>
    <row r="188" customFormat="false" ht="12.75" hidden="false" customHeight="false" outlineLevel="0" collapsed="false">
      <c r="A188" s="161" t="e">
        <f aca="false">VLOOKUP(J188,DDEPM_USERS,2,FALSE())</f>
        <v>#N/A</v>
      </c>
      <c r="B188" s="162" t="n">
        <f aca="false">IF(ISNUMBER(FIND("-",U188))=TRUE(),VALUE(MID(U188,FIND("-",U188)-1,1)),16)</f>
        <v>16</v>
      </c>
      <c r="C188" s="162" t="n">
        <f aca="false">IF(ISNUMBER(FIND("-",U188))=TRUE(),VALUE(MID(U188,FIND("-",U188)+1,2)),24)</f>
        <v>24</v>
      </c>
      <c r="D188" s="163" t="n">
        <f aca="false">T188-S188+1</f>
        <v>1</v>
      </c>
      <c r="E188" s="164" t="n">
        <f aca="false">Z188*(C188-B188+1)*D188</f>
        <v>0</v>
      </c>
      <c r="F188" s="161" t="n">
        <f aca="false">E188*AA188</f>
        <v>0</v>
      </c>
    </row>
    <row r="189" customFormat="false" ht="12.75" hidden="false" customHeight="false" outlineLevel="0" collapsed="false">
      <c r="A189" s="161" t="e">
        <f aca="false">VLOOKUP(J189,DDEPM_USERS,2,FALSE())</f>
        <v>#N/A</v>
      </c>
      <c r="B189" s="162" t="n">
        <f aca="false">IF(ISNUMBER(FIND("-",U189))=TRUE(),VALUE(MID(U189,FIND("-",U189)-1,1)),16)</f>
        <v>16</v>
      </c>
      <c r="C189" s="162" t="n">
        <f aca="false">IF(ISNUMBER(FIND("-",U189))=TRUE(),VALUE(MID(U189,FIND("-",U189)+1,2)),24)</f>
        <v>24</v>
      </c>
      <c r="D189" s="163" t="n">
        <f aca="false">T189-S189+1</f>
        <v>1</v>
      </c>
      <c r="E189" s="164" t="n">
        <f aca="false">Z189*(C189-B189+1)*D189</f>
        <v>0</v>
      </c>
      <c r="F189" s="161" t="n">
        <f aca="false">E189*AA189</f>
        <v>0</v>
      </c>
    </row>
    <row r="190" customFormat="false" ht="12.75" hidden="false" customHeight="false" outlineLevel="0" collapsed="false">
      <c r="A190" s="161" t="e">
        <f aca="false">VLOOKUP(J190,DDEPM_USERS,2,FALSE())</f>
        <v>#N/A</v>
      </c>
      <c r="B190" s="162" t="n">
        <f aca="false">IF(ISNUMBER(FIND("-",U190))=TRUE(),VALUE(MID(U190,FIND("-",U190)-1,1)),16)</f>
        <v>16</v>
      </c>
      <c r="C190" s="162" t="n">
        <f aca="false">IF(ISNUMBER(FIND("-",U190))=TRUE(),VALUE(MID(U190,FIND("-",U190)+1,2)),24)</f>
        <v>24</v>
      </c>
      <c r="D190" s="163" t="n">
        <f aca="false">T190-S190+1</f>
        <v>1</v>
      </c>
      <c r="E190" s="164" t="n">
        <f aca="false">Z190*(C190-B190+1)*D190</f>
        <v>0</v>
      </c>
      <c r="F190" s="161" t="n">
        <f aca="false">E190*AA190</f>
        <v>0</v>
      </c>
    </row>
    <row r="191" customFormat="false" ht="12.75" hidden="false" customHeight="false" outlineLevel="0" collapsed="false">
      <c r="A191" s="161" t="e">
        <f aca="false">VLOOKUP(J191,DDEPM_USERS,2,FALSE())</f>
        <v>#N/A</v>
      </c>
      <c r="B191" s="162" t="n">
        <f aca="false">IF(ISNUMBER(FIND("-",U191))=TRUE(),VALUE(MID(U191,FIND("-",U191)-1,1)),16)</f>
        <v>16</v>
      </c>
      <c r="C191" s="162" t="n">
        <f aca="false">IF(ISNUMBER(FIND("-",U191))=TRUE(),VALUE(MID(U191,FIND("-",U191)+1,2)),24)</f>
        <v>24</v>
      </c>
      <c r="D191" s="163" t="n">
        <f aca="false">T191-S191+1</f>
        <v>1</v>
      </c>
      <c r="E191" s="164" t="n">
        <f aca="false">Z191*(C191-B191+1)*D191</f>
        <v>0</v>
      </c>
      <c r="F191" s="161" t="n">
        <f aca="false">E191*AA191</f>
        <v>0</v>
      </c>
    </row>
    <row r="192" customFormat="false" ht="12.75" hidden="false" customHeight="false" outlineLevel="0" collapsed="false">
      <c r="A192" s="161" t="e">
        <f aca="false">VLOOKUP(J192,DDEPM_USERS,2,FALSE())</f>
        <v>#N/A</v>
      </c>
      <c r="B192" s="162" t="n">
        <f aca="false">IF(ISNUMBER(FIND("-",U192))=TRUE(),VALUE(MID(U192,FIND("-",U192)-1,1)),16)</f>
        <v>16</v>
      </c>
      <c r="C192" s="162" t="n">
        <f aca="false">IF(ISNUMBER(FIND("-",U192))=TRUE(),VALUE(MID(U192,FIND("-",U192)+1,2)),24)</f>
        <v>24</v>
      </c>
      <c r="D192" s="163" t="n">
        <f aca="false">T192-S192+1</f>
        <v>1</v>
      </c>
      <c r="E192" s="164" t="n">
        <f aca="false">Z192*(C192-B192+1)*D192</f>
        <v>0</v>
      </c>
      <c r="F192" s="161" t="n">
        <f aca="false">E192*AA192</f>
        <v>0</v>
      </c>
    </row>
    <row r="193" customFormat="false" ht="12.75" hidden="false" customHeight="false" outlineLevel="0" collapsed="false">
      <c r="A193" s="161" t="e">
        <f aca="false">VLOOKUP(J193,DDEPM_USERS,2,FALSE())</f>
        <v>#N/A</v>
      </c>
      <c r="B193" s="162" t="n">
        <f aca="false">IF(ISNUMBER(FIND("-",U193))=TRUE(),VALUE(MID(U193,FIND("-",U193)-1,1)),16)</f>
        <v>16</v>
      </c>
      <c r="C193" s="162" t="n">
        <f aca="false">IF(ISNUMBER(FIND("-",U193))=TRUE(),VALUE(MID(U193,FIND("-",U193)+1,2)),24)</f>
        <v>24</v>
      </c>
      <c r="D193" s="163" t="n">
        <f aca="false">T193-S193+1</f>
        <v>1</v>
      </c>
      <c r="E193" s="164" t="n">
        <f aca="false">Z193*(C193-B193+1)*D193</f>
        <v>0</v>
      </c>
      <c r="F193" s="161" t="n">
        <f aca="false">E193*AA193</f>
        <v>0</v>
      </c>
    </row>
    <row r="194" customFormat="false" ht="12.75" hidden="false" customHeight="false" outlineLevel="0" collapsed="false">
      <c r="A194" s="161" t="e">
        <f aca="false">VLOOKUP(J194,DDEPM_USERS,2,FALSE())</f>
        <v>#N/A</v>
      </c>
      <c r="B194" s="162" t="n">
        <f aca="false">IF(ISNUMBER(FIND("-",U194))=TRUE(),VALUE(MID(U194,FIND("-",U194)-1,1)),16)</f>
        <v>16</v>
      </c>
      <c r="C194" s="162" t="n">
        <f aca="false">IF(ISNUMBER(FIND("-",U194))=TRUE(),VALUE(MID(U194,FIND("-",U194)+1,2)),24)</f>
        <v>24</v>
      </c>
      <c r="D194" s="163" t="n">
        <f aca="false">T194-S194+1</f>
        <v>1</v>
      </c>
      <c r="E194" s="164" t="n">
        <f aca="false">Z194*(C194-B194+1)*D194</f>
        <v>0</v>
      </c>
      <c r="F194" s="161" t="n">
        <f aca="false">E194*AA194</f>
        <v>0</v>
      </c>
    </row>
    <row r="195" customFormat="false" ht="12.75" hidden="false" customHeight="false" outlineLevel="0" collapsed="false">
      <c r="A195" s="161" t="e">
        <f aca="false">VLOOKUP(J195,DDEPM_USERS,2,FALSE())</f>
        <v>#N/A</v>
      </c>
      <c r="B195" s="162" t="n">
        <f aca="false">IF(ISNUMBER(FIND("-",U195))=TRUE(),VALUE(MID(U195,FIND("-",U195)-1,1)),16)</f>
        <v>16</v>
      </c>
      <c r="C195" s="162" t="n">
        <f aca="false">IF(ISNUMBER(FIND("-",U195))=TRUE(),VALUE(MID(U195,FIND("-",U195)+1,2)),24)</f>
        <v>24</v>
      </c>
      <c r="D195" s="163" t="n">
        <f aca="false">T195-S195+1</f>
        <v>1</v>
      </c>
      <c r="E195" s="164" t="n">
        <f aca="false">Z195*(C195-B195+1)*D195</f>
        <v>0</v>
      </c>
      <c r="F195" s="161" t="n">
        <f aca="false">E195*AA195</f>
        <v>0</v>
      </c>
    </row>
    <row r="196" customFormat="false" ht="12.75" hidden="false" customHeight="false" outlineLevel="0" collapsed="false">
      <c r="A196" s="161" t="e">
        <f aca="false">VLOOKUP(J196,DDEPM_USERS,2,FALSE())</f>
        <v>#N/A</v>
      </c>
      <c r="B196" s="162" t="n">
        <f aca="false">IF(ISNUMBER(FIND("-",U196))=TRUE(),VALUE(MID(U196,FIND("-",U196)-1,1)),16)</f>
        <v>16</v>
      </c>
      <c r="C196" s="162" t="n">
        <f aca="false">IF(ISNUMBER(FIND("-",U196))=TRUE(),VALUE(MID(U196,FIND("-",U196)+1,2)),24)</f>
        <v>24</v>
      </c>
      <c r="D196" s="163" t="n">
        <f aca="false">T196-S196+1</f>
        <v>1</v>
      </c>
      <c r="E196" s="164" t="n">
        <f aca="false">Z196*(C196-B196+1)*D196</f>
        <v>0</v>
      </c>
      <c r="F196" s="161" t="n">
        <f aca="false">E196*AA196</f>
        <v>0</v>
      </c>
    </row>
    <row r="197" customFormat="false" ht="12.75" hidden="false" customHeight="false" outlineLevel="0" collapsed="false">
      <c r="A197" s="161" t="e">
        <f aca="false">VLOOKUP(J197,DDEPM_USERS,2,FALSE())</f>
        <v>#N/A</v>
      </c>
      <c r="B197" s="162" t="n">
        <f aca="false">IF(ISNUMBER(FIND("-",U197))=TRUE(),VALUE(MID(U197,FIND("-",U197)-1,1)),16)</f>
        <v>16</v>
      </c>
      <c r="C197" s="162" t="n">
        <f aca="false">IF(ISNUMBER(FIND("-",U197))=TRUE(),VALUE(MID(U197,FIND("-",U197)+1,2)),24)</f>
        <v>24</v>
      </c>
      <c r="D197" s="163" t="n">
        <f aca="false">T197-S197+1</f>
        <v>1</v>
      </c>
      <c r="E197" s="164" t="n">
        <f aca="false">Z197*(C197-B197+1)*D197</f>
        <v>0</v>
      </c>
      <c r="F197" s="161" t="n">
        <f aca="false">E197*AA197</f>
        <v>0</v>
      </c>
    </row>
    <row r="198" customFormat="false" ht="12.75" hidden="false" customHeight="false" outlineLevel="0" collapsed="false">
      <c r="A198" s="161" t="e">
        <f aca="false">VLOOKUP(J198,DDEPM_USERS,2,FALSE())</f>
        <v>#N/A</v>
      </c>
      <c r="B198" s="162" t="n">
        <f aca="false">IF(ISNUMBER(FIND("-",U198))=TRUE(),VALUE(MID(U198,FIND("-",U198)-1,1)),16)</f>
        <v>16</v>
      </c>
      <c r="C198" s="162" t="n">
        <f aca="false">IF(ISNUMBER(FIND("-",U198))=TRUE(),VALUE(MID(U198,FIND("-",U198)+1,2)),24)</f>
        <v>24</v>
      </c>
      <c r="D198" s="163" t="n">
        <f aca="false">T198-S198+1</f>
        <v>1</v>
      </c>
      <c r="E198" s="164" t="n">
        <f aca="false">Z198*(C198-B198+1)*D198</f>
        <v>0</v>
      </c>
      <c r="F198" s="161" t="n">
        <f aca="false">E198*AA198</f>
        <v>0</v>
      </c>
    </row>
    <row r="199" customFormat="false" ht="12.75" hidden="false" customHeight="false" outlineLevel="0" collapsed="false">
      <c r="A199" s="161" t="e">
        <f aca="false">VLOOKUP(J199,DDEPM_USERS,2,FALSE())</f>
        <v>#N/A</v>
      </c>
      <c r="B199" s="162" t="n">
        <f aca="false">IF(ISNUMBER(FIND("-",U199))=TRUE(),VALUE(MID(U199,FIND("-",U199)-1,1)),16)</f>
        <v>16</v>
      </c>
      <c r="C199" s="162" t="n">
        <f aca="false">IF(ISNUMBER(FIND("-",U199))=TRUE(),VALUE(MID(U199,FIND("-",U199)+1,2)),24)</f>
        <v>24</v>
      </c>
      <c r="D199" s="163" t="n">
        <f aca="false">T199-S199+1</f>
        <v>1</v>
      </c>
      <c r="E199" s="164" t="n">
        <f aca="false">Z199*(C199-B199+1)*D199</f>
        <v>0</v>
      </c>
      <c r="F199" s="161" t="n">
        <f aca="false">E199*AA199</f>
        <v>0</v>
      </c>
    </row>
    <row r="200" customFormat="false" ht="12.75" hidden="false" customHeight="false" outlineLevel="0" collapsed="false">
      <c r="A200" s="161" t="e">
        <f aca="false">VLOOKUP(J200,DDEPM_USERS,2,FALSE())</f>
        <v>#N/A</v>
      </c>
      <c r="B200" s="162" t="n">
        <f aca="false">IF(ISNUMBER(FIND("-",U200))=TRUE(),VALUE(MID(U200,FIND("-",U200)-1,1)),16)</f>
        <v>16</v>
      </c>
      <c r="C200" s="162" t="n">
        <f aca="false">IF(ISNUMBER(FIND("-",U200))=TRUE(),VALUE(MID(U200,FIND("-",U200)+1,2)),24)</f>
        <v>24</v>
      </c>
      <c r="D200" s="163" t="n">
        <f aca="false">T200-S200+1</f>
        <v>1</v>
      </c>
      <c r="E200" s="164" t="n">
        <f aca="false">Z200*(C200-B200+1)*D200</f>
        <v>0</v>
      </c>
      <c r="F200" s="161" t="n">
        <f aca="false">E200*AA200</f>
        <v>0</v>
      </c>
    </row>
    <row r="201" customFormat="false" ht="12.75" hidden="false" customHeight="false" outlineLevel="0" collapsed="false">
      <c r="A201" s="161" t="e">
        <f aca="false">VLOOKUP(J201,DDEPM_USERS,2,FALSE())</f>
        <v>#N/A</v>
      </c>
      <c r="B201" s="162" t="n">
        <f aca="false">IF(ISNUMBER(FIND("-",U201))=TRUE(),VALUE(MID(U201,FIND("-",U201)-1,1)),16)</f>
        <v>16</v>
      </c>
      <c r="C201" s="162" t="n">
        <f aca="false">IF(ISNUMBER(FIND("-",U201))=TRUE(),VALUE(MID(U201,FIND("-",U201)+1,2)),24)</f>
        <v>24</v>
      </c>
      <c r="D201" s="163" t="n">
        <f aca="false">T201-S201+1</f>
        <v>1</v>
      </c>
      <c r="E201" s="164" t="n">
        <f aca="false">Z201*(C201-B201+1)*D201</f>
        <v>0</v>
      </c>
      <c r="F201" s="161" t="n">
        <f aca="false">E201*AA201</f>
        <v>0</v>
      </c>
    </row>
    <row r="202" customFormat="false" ht="12.75" hidden="false" customHeight="false" outlineLevel="0" collapsed="false">
      <c r="A202" s="161" t="e">
        <f aca="false">VLOOKUP(J202,DDEPM_USERS,2,FALSE())</f>
        <v>#N/A</v>
      </c>
      <c r="B202" s="162" t="n">
        <f aca="false">IF(ISNUMBER(FIND("-",U202))=TRUE(),VALUE(MID(U202,FIND("-",U202)-1,1)),16)</f>
        <v>16</v>
      </c>
      <c r="C202" s="162" t="n">
        <f aca="false">IF(ISNUMBER(FIND("-",U202))=TRUE(),VALUE(MID(U202,FIND("-",U202)+1,2)),24)</f>
        <v>24</v>
      </c>
      <c r="D202" s="163" t="n">
        <f aca="false">T202-S202+1</f>
        <v>1</v>
      </c>
      <c r="E202" s="164" t="n">
        <f aca="false">Z202*(C202-B202+1)*D202</f>
        <v>0</v>
      </c>
      <c r="F202" s="161" t="n">
        <f aca="false">E202*AA202</f>
        <v>0</v>
      </c>
    </row>
    <row r="203" customFormat="false" ht="12.75" hidden="false" customHeight="false" outlineLevel="0" collapsed="false">
      <c r="A203" s="161" t="e">
        <f aca="false">VLOOKUP(J203,DDEPM_USERS,2,FALSE())</f>
        <v>#N/A</v>
      </c>
      <c r="B203" s="162" t="n">
        <f aca="false">IF(ISNUMBER(FIND("-",U203))=TRUE(),VALUE(MID(U203,FIND("-",U203)-1,1)),16)</f>
        <v>16</v>
      </c>
      <c r="C203" s="162" t="n">
        <f aca="false">IF(ISNUMBER(FIND("-",U203))=TRUE(),VALUE(MID(U203,FIND("-",U203)+1,2)),24)</f>
        <v>24</v>
      </c>
      <c r="D203" s="163" t="n">
        <f aca="false">T203-S203+1</f>
        <v>1</v>
      </c>
      <c r="E203" s="164" t="n">
        <f aca="false">Z203*(C203-B203+1)*D203</f>
        <v>0</v>
      </c>
      <c r="F203" s="161" t="n">
        <f aca="false">E203*AA203</f>
        <v>0</v>
      </c>
    </row>
    <row r="204" customFormat="false" ht="12.75" hidden="false" customHeight="false" outlineLevel="0" collapsed="false">
      <c r="A204" s="161" t="e">
        <f aca="false">VLOOKUP(J204,DDEPM_USERS,2,FALSE())</f>
        <v>#N/A</v>
      </c>
      <c r="B204" s="162" t="n">
        <f aca="false">IF(ISNUMBER(FIND("-",U204))=TRUE(),VALUE(MID(U204,FIND("-",U204)-1,1)),16)</f>
        <v>16</v>
      </c>
      <c r="C204" s="162" t="n">
        <f aca="false">IF(ISNUMBER(FIND("-",U204))=TRUE(),VALUE(MID(U204,FIND("-",U204)+1,2)),24)</f>
        <v>24</v>
      </c>
      <c r="D204" s="163" t="n">
        <f aca="false">T204-S204+1</f>
        <v>1</v>
      </c>
      <c r="E204" s="164" t="n">
        <f aca="false">Z204*(C204-B204+1)*D204</f>
        <v>0</v>
      </c>
      <c r="F204" s="161" t="n">
        <f aca="false">E204*AA204</f>
        <v>0</v>
      </c>
    </row>
    <row r="205" customFormat="false" ht="12.75" hidden="false" customHeight="false" outlineLevel="0" collapsed="false">
      <c r="A205" s="161" t="e">
        <f aca="false">VLOOKUP(J205,DDEPM_USERS,2,FALSE())</f>
        <v>#N/A</v>
      </c>
      <c r="B205" s="162" t="n">
        <f aca="false">IF(ISNUMBER(FIND("-",U205))=TRUE(),VALUE(MID(U205,FIND("-",U205)-1,1)),16)</f>
        <v>16</v>
      </c>
      <c r="C205" s="162" t="n">
        <f aca="false">IF(ISNUMBER(FIND("-",U205))=TRUE(),VALUE(MID(U205,FIND("-",U205)+1,2)),24)</f>
        <v>24</v>
      </c>
      <c r="D205" s="163" t="n">
        <f aca="false">T205-S205+1</f>
        <v>1</v>
      </c>
      <c r="E205" s="164" t="n">
        <f aca="false">Z205*(C205-B205+1)*D205</f>
        <v>0</v>
      </c>
      <c r="F205" s="161" t="n">
        <f aca="false">E205*AA205</f>
        <v>0</v>
      </c>
    </row>
    <row r="206" customFormat="false" ht="12.75" hidden="false" customHeight="false" outlineLevel="0" collapsed="false">
      <c r="A206" s="161" t="e">
        <f aca="false">VLOOKUP(J206,DDEPM_USERS,2,FALSE())</f>
        <v>#N/A</v>
      </c>
      <c r="B206" s="162" t="n">
        <f aca="false">IF(ISNUMBER(FIND("-",U206))=TRUE(),VALUE(MID(U206,FIND("-",U206)-1,1)),16)</f>
        <v>16</v>
      </c>
      <c r="C206" s="162" t="n">
        <f aca="false">IF(ISNUMBER(FIND("-",U206))=TRUE(),VALUE(MID(U206,FIND("-",U206)+1,2)),24)</f>
        <v>24</v>
      </c>
      <c r="D206" s="163" t="n">
        <f aca="false">T206-S206+1</f>
        <v>1</v>
      </c>
      <c r="E206" s="164" t="n">
        <f aca="false">Z206*(C206-B206+1)*D206</f>
        <v>0</v>
      </c>
      <c r="F206" s="161" t="n">
        <f aca="false">E206*AA206</f>
        <v>0</v>
      </c>
    </row>
    <row r="207" customFormat="false" ht="12.75" hidden="false" customHeight="false" outlineLevel="0" collapsed="false">
      <c r="A207" s="161" t="e">
        <f aca="false">VLOOKUP(J207,DDEPM_USERS,2,FALSE())</f>
        <v>#N/A</v>
      </c>
      <c r="B207" s="162" t="n">
        <f aca="false">IF(ISNUMBER(FIND("-",U207))=TRUE(),VALUE(MID(U207,FIND("-",U207)-1,1)),16)</f>
        <v>16</v>
      </c>
      <c r="C207" s="162" t="n">
        <f aca="false">IF(ISNUMBER(FIND("-",U207))=TRUE(),VALUE(MID(U207,FIND("-",U207)+1,2)),24)</f>
        <v>24</v>
      </c>
      <c r="D207" s="163" t="n">
        <f aca="false">T207-S207+1</f>
        <v>1</v>
      </c>
      <c r="E207" s="164" t="n">
        <f aca="false">Z207*(C207-B207+1)*D207</f>
        <v>0</v>
      </c>
      <c r="F207" s="161" t="n">
        <f aca="false">E207*AA207</f>
        <v>0</v>
      </c>
    </row>
    <row r="208" customFormat="false" ht="12.75" hidden="false" customHeight="false" outlineLevel="0" collapsed="false">
      <c r="A208" s="161" t="e">
        <f aca="false">VLOOKUP(J208,DDEPM_USERS,2,FALSE())</f>
        <v>#N/A</v>
      </c>
      <c r="B208" s="162" t="n">
        <f aca="false">IF(ISNUMBER(FIND("-",U208))=TRUE(),VALUE(MID(U208,FIND("-",U208)-1,1)),16)</f>
        <v>16</v>
      </c>
      <c r="C208" s="162" t="n">
        <f aca="false">IF(ISNUMBER(FIND("-",U208))=TRUE(),VALUE(MID(U208,FIND("-",U208)+1,2)),24)</f>
        <v>24</v>
      </c>
      <c r="D208" s="163" t="n">
        <f aca="false">T208-S208+1</f>
        <v>1</v>
      </c>
      <c r="E208" s="164" t="n">
        <f aca="false">Z208*(C208-B208+1)*D208</f>
        <v>0</v>
      </c>
      <c r="F208" s="161" t="n">
        <f aca="false">E208*AA208</f>
        <v>0</v>
      </c>
    </row>
    <row r="209" customFormat="false" ht="12.75" hidden="false" customHeight="false" outlineLevel="0" collapsed="false">
      <c r="A209" s="161" t="e">
        <f aca="false">VLOOKUP(J209,DDEPM_USERS,2,FALSE())</f>
        <v>#N/A</v>
      </c>
      <c r="B209" s="162" t="n">
        <f aca="false">IF(ISNUMBER(FIND("-",U209))=TRUE(),VALUE(MID(U209,FIND("-",U209)-1,1)),16)</f>
        <v>16</v>
      </c>
      <c r="C209" s="162" t="n">
        <f aca="false">IF(ISNUMBER(FIND("-",U209))=TRUE(),VALUE(MID(U209,FIND("-",U209)+1,2)),24)</f>
        <v>24</v>
      </c>
      <c r="D209" s="163" t="n">
        <f aca="false">T209-S209+1</f>
        <v>1</v>
      </c>
      <c r="E209" s="164" t="n">
        <f aca="false">Z209*(C209-B209+1)*D209</f>
        <v>0</v>
      </c>
      <c r="F209" s="161" t="n">
        <f aca="false">E209*AA209</f>
        <v>0</v>
      </c>
    </row>
    <row r="210" customFormat="false" ht="12.75" hidden="false" customHeight="false" outlineLevel="0" collapsed="false">
      <c r="A210" s="161" t="e">
        <f aca="false">VLOOKUP(J210,DDEPM_USERS,2,FALSE())</f>
        <v>#N/A</v>
      </c>
      <c r="B210" s="162" t="n">
        <f aca="false">IF(ISNUMBER(FIND("-",U210))=TRUE(),VALUE(MID(U210,FIND("-",U210)-1,1)),16)</f>
        <v>16</v>
      </c>
      <c r="C210" s="162" t="n">
        <f aca="false">IF(ISNUMBER(FIND("-",U210))=TRUE(),VALUE(MID(U210,FIND("-",U210)+1,2)),24)</f>
        <v>24</v>
      </c>
      <c r="D210" s="163" t="n">
        <f aca="false">T210-S210+1</f>
        <v>1</v>
      </c>
      <c r="E210" s="164" t="n">
        <f aca="false">Z210*(C210-B210+1)*D210</f>
        <v>0</v>
      </c>
      <c r="F210" s="161" t="n">
        <f aca="false">E210*AA210</f>
        <v>0</v>
      </c>
    </row>
    <row r="211" customFormat="false" ht="12.75" hidden="false" customHeight="false" outlineLevel="0" collapsed="false">
      <c r="A211" s="161" t="e">
        <f aca="false">VLOOKUP(J211,DDEPM_USERS,2,FALSE())</f>
        <v>#N/A</v>
      </c>
      <c r="B211" s="162" t="n">
        <f aca="false">IF(ISNUMBER(FIND("-",U211))=TRUE(),VALUE(MID(U211,FIND("-",U211)-1,1)),16)</f>
        <v>16</v>
      </c>
      <c r="C211" s="162" t="n">
        <f aca="false">IF(ISNUMBER(FIND("-",U211))=TRUE(),VALUE(MID(U211,FIND("-",U211)+1,2)),24)</f>
        <v>24</v>
      </c>
      <c r="D211" s="163" t="n">
        <f aca="false">T211-S211+1</f>
        <v>1</v>
      </c>
      <c r="E211" s="164" t="n">
        <f aca="false">Z211*(C211-B211+1)*D211</f>
        <v>0</v>
      </c>
      <c r="F211" s="161" t="n">
        <f aca="false">E211*AA211</f>
        <v>0</v>
      </c>
    </row>
    <row r="212" customFormat="false" ht="12.75" hidden="false" customHeight="false" outlineLevel="0" collapsed="false">
      <c r="A212" s="161" t="e">
        <f aca="false">VLOOKUP(J212,DDEPM_USERS,2,FALSE())</f>
        <v>#N/A</v>
      </c>
      <c r="B212" s="162" t="n">
        <f aca="false">IF(ISNUMBER(FIND("-",U212))=TRUE(),VALUE(MID(U212,FIND("-",U212)-1,1)),16)</f>
        <v>16</v>
      </c>
      <c r="C212" s="162" t="n">
        <f aca="false">IF(ISNUMBER(FIND("-",U212))=TRUE(),VALUE(MID(U212,FIND("-",U212)+1,2)),24)</f>
        <v>24</v>
      </c>
      <c r="D212" s="163" t="n">
        <f aca="false">T212-S212+1</f>
        <v>1</v>
      </c>
      <c r="E212" s="164" t="n">
        <f aca="false">Z212*(C212-B212+1)*D212</f>
        <v>0</v>
      </c>
      <c r="F212" s="161" t="n">
        <f aca="false">E212*AA212</f>
        <v>0</v>
      </c>
    </row>
    <row r="213" customFormat="false" ht="12.75" hidden="false" customHeight="false" outlineLevel="0" collapsed="false">
      <c r="A213" s="161" t="e">
        <f aca="false">VLOOKUP(J213,DDEPM_USERS,2,FALSE())</f>
        <v>#N/A</v>
      </c>
      <c r="B213" s="162" t="n">
        <f aca="false">IF(ISNUMBER(FIND("-",U213))=TRUE(),VALUE(MID(U213,FIND("-",U213)-1,1)),16)</f>
        <v>16</v>
      </c>
      <c r="C213" s="162" t="n">
        <f aca="false">IF(ISNUMBER(FIND("-",U213))=TRUE(),VALUE(MID(U213,FIND("-",U213)+1,2)),24)</f>
        <v>24</v>
      </c>
      <c r="D213" s="163" t="n">
        <f aca="false">T213-S213+1</f>
        <v>1</v>
      </c>
      <c r="E213" s="164" t="n">
        <f aca="false">Z213*(C213-B213+1)*D213</f>
        <v>0</v>
      </c>
      <c r="F213" s="161" t="n">
        <f aca="false">E213*AA213</f>
        <v>0</v>
      </c>
    </row>
    <row r="214" customFormat="false" ht="12.75" hidden="false" customHeight="false" outlineLevel="0" collapsed="false">
      <c r="A214" s="161" t="e">
        <f aca="false">VLOOKUP(J214,DDEPM_USERS,2,FALSE())</f>
        <v>#N/A</v>
      </c>
      <c r="B214" s="162" t="n">
        <f aca="false">IF(ISNUMBER(FIND("-",U214))=TRUE(),VALUE(MID(U214,FIND("-",U214)-1,1)),16)</f>
        <v>16</v>
      </c>
      <c r="C214" s="162" t="n">
        <f aca="false">IF(ISNUMBER(FIND("-",U214))=TRUE(),VALUE(MID(U214,FIND("-",U214)+1,2)),24)</f>
        <v>24</v>
      </c>
      <c r="D214" s="163" t="n">
        <f aca="false">T214-S214+1</f>
        <v>1</v>
      </c>
      <c r="E214" s="164" t="n">
        <f aca="false">Z214*(C214-B214+1)*D214</f>
        <v>0</v>
      </c>
      <c r="F214" s="161" t="n">
        <f aca="false">E214*AA214</f>
        <v>0</v>
      </c>
    </row>
    <row r="215" customFormat="false" ht="12.75" hidden="false" customHeight="false" outlineLevel="0" collapsed="false">
      <c r="A215" s="161" t="e">
        <f aca="false">VLOOKUP(J215,DDEPM_USERS,2,FALSE())</f>
        <v>#N/A</v>
      </c>
      <c r="B215" s="162" t="n">
        <f aca="false">IF(ISNUMBER(FIND("-",U215))=TRUE(),VALUE(MID(U215,FIND("-",U215)-1,1)),16)</f>
        <v>16</v>
      </c>
      <c r="C215" s="162" t="n">
        <f aca="false">IF(ISNUMBER(FIND("-",U215))=TRUE(),VALUE(MID(U215,FIND("-",U215)+1,2)),24)</f>
        <v>24</v>
      </c>
      <c r="D215" s="163" t="n">
        <f aca="false">T215-S215+1</f>
        <v>1</v>
      </c>
      <c r="E215" s="164" t="n">
        <f aca="false">Z215*(C215-B215+1)*D215</f>
        <v>0</v>
      </c>
      <c r="F215" s="161" t="n">
        <f aca="false">E215*AA215</f>
        <v>0</v>
      </c>
    </row>
    <row r="216" customFormat="false" ht="12.75" hidden="false" customHeight="false" outlineLevel="0" collapsed="false">
      <c r="A216" s="161" t="e">
        <f aca="false">VLOOKUP(J216,DDEPM_USERS,2,FALSE())</f>
        <v>#N/A</v>
      </c>
      <c r="B216" s="162" t="n">
        <f aca="false">IF(ISNUMBER(FIND("-",U216))=TRUE(),VALUE(MID(U216,FIND("-",U216)-1,1)),16)</f>
        <v>16</v>
      </c>
      <c r="C216" s="162" t="n">
        <f aca="false">IF(ISNUMBER(FIND("-",U216))=TRUE(),VALUE(MID(U216,FIND("-",U216)+1,2)),24)</f>
        <v>24</v>
      </c>
      <c r="D216" s="163" t="n">
        <f aca="false">T216-S216+1</f>
        <v>1</v>
      </c>
      <c r="E216" s="164" t="n">
        <f aca="false">Z216*(C216-B216+1)*D216</f>
        <v>0</v>
      </c>
      <c r="F216" s="161" t="n">
        <f aca="false">E216*AA216</f>
        <v>0</v>
      </c>
    </row>
    <row r="217" customFormat="false" ht="12.75" hidden="false" customHeight="false" outlineLevel="0" collapsed="false">
      <c r="A217" s="161" t="e">
        <f aca="false">VLOOKUP(J217,DDEPM_USERS,2,FALSE())</f>
        <v>#N/A</v>
      </c>
      <c r="B217" s="162" t="n">
        <f aca="false">IF(ISNUMBER(FIND("-",U217))=TRUE(),VALUE(MID(U217,FIND("-",U217)-1,1)),16)</f>
        <v>16</v>
      </c>
      <c r="C217" s="162" t="n">
        <f aca="false">IF(ISNUMBER(FIND("-",U217))=TRUE(),VALUE(MID(U217,FIND("-",U217)+1,2)),24)</f>
        <v>24</v>
      </c>
      <c r="D217" s="163" t="n">
        <f aca="false">T217-S217+1</f>
        <v>1</v>
      </c>
      <c r="E217" s="164" t="n">
        <f aca="false">Z217*(C217-B217+1)*D217</f>
        <v>0</v>
      </c>
      <c r="F217" s="161" t="n">
        <f aca="false">E217*AA217</f>
        <v>0</v>
      </c>
    </row>
    <row r="218" customFormat="false" ht="12.75" hidden="false" customHeight="false" outlineLevel="0" collapsed="false">
      <c r="A218" s="161" t="e">
        <f aca="false">VLOOKUP(J218,DDEPM_USERS,2,FALSE())</f>
        <v>#N/A</v>
      </c>
      <c r="B218" s="162" t="n">
        <f aca="false">IF(ISNUMBER(FIND("-",U218))=TRUE(),VALUE(MID(U218,FIND("-",U218)-1,1)),16)</f>
        <v>16</v>
      </c>
      <c r="C218" s="162" t="n">
        <f aca="false">IF(ISNUMBER(FIND("-",U218))=TRUE(),VALUE(MID(U218,FIND("-",U218)+1,2)),24)</f>
        <v>24</v>
      </c>
      <c r="D218" s="163" t="n">
        <f aca="false">T218-S218+1</f>
        <v>1</v>
      </c>
      <c r="E218" s="164" t="n">
        <f aca="false">Z218*(C218-B218+1)*D218</f>
        <v>0</v>
      </c>
      <c r="F218" s="161" t="n">
        <f aca="false">E218*AA218</f>
        <v>0</v>
      </c>
    </row>
    <row r="219" customFormat="false" ht="12.75" hidden="false" customHeight="false" outlineLevel="0" collapsed="false">
      <c r="A219" s="161" t="e">
        <f aca="false">VLOOKUP(J219,DDEPM_USERS,2,FALSE())</f>
        <v>#N/A</v>
      </c>
      <c r="B219" s="162" t="n">
        <f aca="false">IF(ISNUMBER(FIND("-",U219))=TRUE(),VALUE(MID(U219,FIND("-",U219)-1,1)),16)</f>
        <v>16</v>
      </c>
      <c r="C219" s="162" t="n">
        <f aca="false">IF(ISNUMBER(FIND("-",U219))=TRUE(),VALUE(MID(U219,FIND("-",U219)+1,2)),24)</f>
        <v>24</v>
      </c>
      <c r="D219" s="163" t="n">
        <f aca="false">T219-S219+1</f>
        <v>1</v>
      </c>
      <c r="E219" s="164" t="n">
        <f aca="false">Z219*(C219-B219+1)*D219</f>
        <v>0</v>
      </c>
      <c r="F219" s="161" t="n">
        <f aca="false">E219*AA219</f>
        <v>0</v>
      </c>
    </row>
    <row r="220" customFormat="false" ht="12.75" hidden="false" customHeight="false" outlineLevel="0" collapsed="false">
      <c r="A220" s="161" t="e">
        <f aca="false">VLOOKUP(J220,DDEPM_USERS,2,FALSE())</f>
        <v>#N/A</v>
      </c>
      <c r="B220" s="162" t="n">
        <f aca="false">IF(ISNUMBER(FIND("-",U220))=TRUE(),VALUE(MID(U220,FIND("-",U220)-1,1)),16)</f>
        <v>16</v>
      </c>
      <c r="C220" s="162" t="n">
        <f aca="false">IF(ISNUMBER(FIND("-",U220))=TRUE(),VALUE(MID(U220,FIND("-",U220)+1,2)),24)</f>
        <v>24</v>
      </c>
      <c r="D220" s="163" t="n">
        <f aca="false">T220-S220+1</f>
        <v>1</v>
      </c>
      <c r="E220" s="164" t="n">
        <f aca="false">Z220*(C220-B220+1)*D220</f>
        <v>0</v>
      </c>
      <c r="F220" s="161" t="n">
        <f aca="false">E220*AA220</f>
        <v>0</v>
      </c>
    </row>
    <row r="221" customFormat="false" ht="12.75" hidden="false" customHeight="false" outlineLevel="0" collapsed="false">
      <c r="A221" s="161" t="e">
        <f aca="false">VLOOKUP(J221,DDEPM_USERS,2,FALSE())</f>
        <v>#N/A</v>
      </c>
      <c r="B221" s="162" t="n">
        <f aca="false">IF(ISNUMBER(FIND("-",U221))=TRUE(),VALUE(MID(U221,FIND("-",U221)-1,1)),16)</f>
        <v>16</v>
      </c>
      <c r="C221" s="162" t="n">
        <f aca="false">IF(ISNUMBER(FIND("-",U221))=TRUE(),VALUE(MID(U221,FIND("-",U221)+1,2)),24)</f>
        <v>24</v>
      </c>
      <c r="D221" s="163" t="n">
        <f aca="false">T221-S221+1</f>
        <v>1</v>
      </c>
      <c r="E221" s="164" t="n">
        <f aca="false">Z221*(C221-B221+1)*D221</f>
        <v>0</v>
      </c>
      <c r="F221" s="161" t="n">
        <f aca="false">E221*AA221</f>
        <v>0</v>
      </c>
    </row>
    <row r="222" customFormat="false" ht="12.75" hidden="false" customHeight="false" outlineLevel="0" collapsed="false">
      <c r="A222" s="161" t="e">
        <f aca="false">VLOOKUP(J222,DDEPM_USERS,2,FALSE())</f>
        <v>#N/A</v>
      </c>
      <c r="B222" s="162" t="n">
        <f aca="false">IF(ISNUMBER(FIND("-",U222))=TRUE(),VALUE(MID(U222,FIND("-",U222)-1,1)),16)</f>
        <v>16</v>
      </c>
      <c r="C222" s="162" t="n">
        <f aca="false">IF(ISNUMBER(FIND("-",U222))=TRUE(),VALUE(MID(U222,FIND("-",U222)+1,2)),24)</f>
        <v>24</v>
      </c>
      <c r="D222" s="163" t="n">
        <f aca="false">T222-S222+1</f>
        <v>1</v>
      </c>
      <c r="E222" s="164" t="n">
        <f aca="false">Z222*(C222-B222+1)*D222</f>
        <v>0</v>
      </c>
      <c r="F222" s="161" t="n">
        <f aca="false">E222*AA222</f>
        <v>0</v>
      </c>
    </row>
    <row r="223" customFormat="false" ht="12.75" hidden="false" customHeight="false" outlineLevel="0" collapsed="false">
      <c r="A223" s="161" t="e">
        <f aca="false">VLOOKUP(J223,DDEPM_USERS,2,FALSE())</f>
        <v>#N/A</v>
      </c>
      <c r="B223" s="162" t="n">
        <f aca="false">IF(ISNUMBER(FIND("-",U223))=TRUE(),VALUE(MID(U223,FIND("-",U223)-1,1)),16)</f>
        <v>16</v>
      </c>
      <c r="C223" s="162" t="n">
        <f aca="false">IF(ISNUMBER(FIND("-",U223))=TRUE(),VALUE(MID(U223,FIND("-",U223)+1,2)),24)</f>
        <v>24</v>
      </c>
      <c r="D223" s="163" t="n">
        <f aca="false">T223-S223+1</f>
        <v>1</v>
      </c>
      <c r="E223" s="164" t="n">
        <f aca="false">Z223*(C223-B223+1)*D223</f>
        <v>0</v>
      </c>
      <c r="F223" s="161" t="n">
        <f aca="false">E223*AA223</f>
        <v>0</v>
      </c>
    </row>
    <row r="224" customFormat="false" ht="12.75" hidden="false" customHeight="false" outlineLevel="0" collapsed="false">
      <c r="A224" s="161" t="e">
        <f aca="false">VLOOKUP(J224,DDEPM_USERS,2,FALSE())</f>
        <v>#N/A</v>
      </c>
      <c r="B224" s="162" t="n">
        <f aca="false">IF(ISNUMBER(FIND("-",U224))=TRUE(),VALUE(MID(U224,FIND("-",U224)-1,1)),16)</f>
        <v>16</v>
      </c>
      <c r="C224" s="162" t="n">
        <f aca="false">IF(ISNUMBER(FIND("-",U224))=TRUE(),VALUE(MID(U224,FIND("-",U224)+1,2)),24)</f>
        <v>24</v>
      </c>
      <c r="D224" s="163" t="n">
        <f aca="false">T224-S224+1</f>
        <v>1</v>
      </c>
      <c r="E224" s="164" t="n">
        <f aca="false">Z224*(C224-B224+1)*D224</f>
        <v>0</v>
      </c>
      <c r="F224" s="161" t="n">
        <f aca="false">E224*AA224</f>
        <v>0</v>
      </c>
    </row>
    <row r="225" customFormat="false" ht="12.75" hidden="false" customHeight="false" outlineLevel="0" collapsed="false">
      <c r="A225" s="161" t="e">
        <f aca="false">VLOOKUP(J225,DDEPM_USERS,2,FALSE())</f>
        <v>#N/A</v>
      </c>
      <c r="B225" s="162" t="n">
        <f aca="false">IF(ISNUMBER(FIND("-",U225))=TRUE(),VALUE(MID(U225,FIND("-",U225)-1,1)),16)</f>
        <v>16</v>
      </c>
      <c r="C225" s="162" t="n">
        <f aca="false">IF(ISNUMBER(FIND("-",U225))=TRUE(),VALUE(MID(U225,FIND("-",U225)+1,2)),24)</f>
        <v>24</v>
      </c>
      <c r="D225" s="163" t="n">
        <f aca="false">T225-S225+1</f>
        <v>1</v>
      </c>
      <c r="E225" s="164" t="n">
        <f aca="false">Z225*(C225-B225+1)*D225</f>
        <v>0</v>
      </c>
      <c r="F225" s="161" t="n">
        <f aca="false">E225*AA225</f>
        <v>0</v>
      </c>
    </row>
    <row r="226" customFormat="false" ht="12.75" hidden="false" customHeight="false" outlineLevel="0" collapsed="false">
      <c r="A226" s="161" t="e">
        <f aca="false">VLOOKUP(J226,DDEPM_USERS,2,FALSE())</f>
        <v>#N/A</v>
      </c>
      <c r="B226" s="162" t="n">
        <f aca="false">IF(ISNUMBER(FIND("-",U226))=TRUE(),VALUE(MID(U226,FIND("-",U226)-1,1)),16)</f>
        <v>16</v>
      </c>
      <c r="C226" s="162" t="n">
        <f aca="false">IF(ISNUMBER(FIND("-",U226))=TRUE(),VALUE(MID(U226,FIND("-",U226)+1,2)),24)</f>
        <v>24</v>
      </c>
      <c r="D226" s="163" t="n">
        <f aca="false">T226-S226+1</f>
        <v>1</v>
      </c>
      <c r="E226" s="164" t="n">
        <f aca="false">Z226*(C226-B226+1)*D226</f>
        <v>0</v>
      </c>
      <c r="F226" s="161" t="n">
        <f aca="false">E226*AA226</f>
        <v>0</v>
      </c>
    </row>
    <row r="227" customFormat="false" ht="12.75" hidden="false" customHeight="false" outlineLevel="0" collapsed="false">
      <c r="A227" s="161" t="e">
        <f aca="false">VLOOKUP(J227,DDEPM_USERS,2,FALSE())</f>
        <v>#N/A</v>
      </c>
      <c r="B227" s="162" t="n">
        <f aca="false">IF(ISNUMBER(FIND("-",U227))=TRUE(),VALUE(MID(U227,FIND("-",U227)-1,1)),16)</f>
        <v>16</v>
      </c>
      <c r="C227" s="162" t="n">
        <f aca="false">IF(ISNUMBER(FIND("-",U227))=TRUE(),VALUE(MID(U227,FIND("-",U227)+1,2)),24)</f>
        <v>24</v>
      </c>
      <c r="D227" s="163" t="n">
        <f aca="false">T227-S227+1</f>
        <v>1</v>
      </c>
      <c r="E227" s="164" t="n">
        <f aca="false">Z227*(C227-B227+1)*D227</f>
        <v>0</v>
      </c>
      <c r="F227" s="161" t="n">
        <f aca="false">E227*AA227</f>
        <v>0</v>
      </c>
    </row>
    <row r="228" customFormat="false" ht="12.75" hidden="false" customHeight="false" outlineLevel="0" collapsed="false">
      <c r="A228" s="161" t="e">
        <f aca="false">VLOOKUP(J228,DDEPM_USERS,2,FALSE())</f>
        <v>#N/A</v>
      </c>
      <c r="B228" s="162" t="n">
        <f aca="false">IF(ISNUMBER(FIND("-",U228))=TRUE(),VALUE(MID(U228,FIND("-",U228)-1,1)),16)</f>
        <v>16</v>
      </c>
      <c r="C228" s="162" t="n">
        <f aca="false">IF(ISNUMBER(FIND("-",U228))=TRUE(),VALUE(MID(U228,FIND("-",U228)+1,2)),24)</f>
        <v>24</v>
      </c>
      <c r="D228" s="163" t="n">
        <f aca="false">T228-S228+1</f>
        <v>1</v>
      </c>
      <c r="E228" s="164" t="n">
        <f aca="false">Z228*(C228-B228+1)*D228</f>
        <v>0</v>
      </c>
      <c r="F228" s="161" t="n">
        <f aca="false">E228*AA228</f>
        <v>0</v>
      </c>
    </row>
    <row r="229" customFormat="false" ht="12.75" hidden="false" customHeight="false" outlineLevel="0" collapsed="false">
      <c r="A229" s="161" t="e">
        <f aca="false">VLOOKUP(J229,DDEPM_USERS,2,FALSE())</f>
        <v>#N/A</v>
      </c>
      <c r="B229" s="162" t="n">
        <f aca="false">IF(ISNUMBER(FIND("-",U229))=TRUE(),VALUE(MID(U229,FIND("-",U229)-1,1)),16)</f>
        <v>16</v>
      </c>
      <c r="C229" s="162" t="n">
        <f aca="false">IF(ISNUMBER(FIND("-",U229))=TRUE(),VALUE(MID(U229,FIND("-",U229)+1,2)),24)</f>
        <v>24</v>
      </c>
      <c r="D229" s="163" t="n">
        <f aca="false">T229-S229+1</f>
        <v>1</v>
      </c>
      <c r="E229" s="164" t="n">
        <f aca="false">Z229*(C229-B229+1)*D229</f>
        <v>0</v>
      </c>
      <c r="F229" s="161" t="n">
        <f aca="false">E229*AA229</f>
        <v>0</v>
      </c>
    </row>
    <row r="230" customFormat="false" ht="12.75" hidden="false" customHeight="false" outlineLevel="0" collapsed="false">
      <c r="A230" s="161" t="e">
        <f aca="false">VLOOKUP(J230,DDEPM_USERS,2,FALSE())</f>
        <v>#N/A</v>
      </c>
      <c r="B230" s="162" t="n">
        <f aca="false">IF(ISNUMBER(FIND("-",U230))=TRUE(),VALUE(MID(U230,FIND("-",U230)-1,1)),16)</f>
        <v>16</v>
      </c>
      <c r="C230" s="162" t="n">
        <f aca="false">IF(ISNUMBER(FIND("-",U230))=TRUE(),VALUE(MID(U230,FIND("-",U230)+1,2)),24)</f>
        <v>24</v>
      </c>
      <c r="D230" s="163" t="n">
        <f aca="false">T230-S230+1</f>
        <v>1</v>
      </c>
      <c r="E230" s="164" t="n">
        <f aca="false">Z230*(C230-B230+1)*D230</f>
        <v>0</v>
      </c>
      <c r="F230" s="161" t="n">
        <f aca="false">E230*AA230</f>
        <v>0</v>
      </c>
    </row>
    <row r="231" customFormat="false" ht="12.75" hidden="false" customHeight="false" outlineLevel="0" collapsed="false">
      <c r="A231" s="161" t="e">
        <f aca="false">VLOOKUP(J231,DDEPM_USERS,2,FALSE())</f>
        <v>#N/A</v>
      </c>
      <c r="B231" s="162" t="n">
        <f aca="false">IF(ISNUMBER(FIND("-",U231))=TRUE(),VALUE(MID(U231,FIND("-",U231)-1,1)),16)</f>
        <v>16</v>
      </c>
      <c r="C231" s="162" t="n">
        <f aca="false">IF(ISNUMBER(FIND("-",U231))=TRUE(),VALUE(MID(U231,FIND("-",U231)+1,2)),24)</f>
        <v>24</v>
      </c>
      <c r="D231" s="163" t="n">
        <f aca="false">T231-S231+1</f>
        <v>1</v>
      </c>
      <c r="E231" s="164" t="n">
        <f aca="false">Z231*(C231-B231+1)*D231</f>
        <v>0</v>
      </c>
      <c r="F231" s="161" t="n">
        <f aca="false">E231*AA231</f>
        <v>0</v>
      </c>
    </row>
    <row r="232" customFormat="false" ht="12.75" hidden="false" customHeight="false" outlineLevel="0" collapsed="false">
      <c r="A232" s="161" t="e">
        <f aca="false">VLOOKUP(J232,DDEPM_USERS,2,FALSE())</f>
        <v>#N/A</v>
      </c>
      <c r="B232" s="162" t="n">
        <f aca="false">IF(ISNUMBER(FIND("-",U232))=TRUE(),VALUE(MID(U232,FIND("-",U232)-1,1)),16)</f>
        <v>16</v>
      </c>
      <c r="C232" s="162" t="n">
        <f aca="false">IF(ISNUMBER(FIND("-",U232))=TRUE(),VALUE(MID(U232,FIND("-",U232)+1,2)),24)</f>
        <v>24</v>
      </c>
      <c r="D232" s="163" t="n">
        <f aca="false">T232-S232+1</f>
        <v>1</v>
      </c>
      <c r="E232" s="164" t="n">
        <f aca="false">Z232*(C232-B232+1)*D232</f>
        <v>0</v>
      </c>
      <c r="F232" s="161" t="n">
        <f aca="false">E232*AA232</f>
        <v>0</v>
      </c>
    </row>
    <row r="233" customFormat="false" ht="12.75" hidden="false" customHeight="false" outlineLevel="0" collapsed="false">
      <c r="A233" s="161" t="e">
        <f aca="false">VLOOKUP(J233,DDEPM_USERS,2,FALSE())</f>
        <v>#N/A</v>
      </c>
      <c r="B233" s="162" t="n">
        <f aca="false">IF(ISNUMBER(FIND("-",U233))=TRUE(),VALUE(MID(U233,FIND("-",U233)-1,1)),16)</f>
        <v>16</v>
      </c>
      <c r="C233" s="162" t="n">
        <f aca="false">IF(ISNUMBER(FIND("-",U233))=TRUE(),VALUE(MID(U233,FIND("-",U233)+1,2)),24)</f>
        <v>24</v>
      </c>
      <c r="D233" s="163" t="n">
        <f aca="false">T233-S233+1</f>
        <v>1</v>
      </c>
      <c r="E233" s="164" t="n">
        <f aca="false">Z233*(C233-B233+1)*D233</f>
        <v>0</v>
      </c>
      <c r="F233" s="161" t="n">
        <f aca="false">E233*AA233</f>
        <v>0</v>
      </c>
    </row>
    <row r="234" customFormat="false" ht="12.75" hidden="false" customHeight="false" outlineLevel="0" collapsed="false">
      <c r="A234" s="161" t="e">
        <f aca="false">VLOOKUP(J234,DDEPM_USERS,2,FALSE())</f>
        <v>#N/A</v>
      </c>
      <c r="B234" s="162" t="n">
        <f aca="false">IF(ISNUMBER(FIND("-",U234))=TRUE(),VALUE(MID(U234,FIND("-",U234)-1,1)),16)</f>
        <v>16</v>
      </c>
      <c r="C234" s="162" t="n">
        <f aca="false">IF(ISNUMBER(FIND("-",U234))=TRUE(),VALUE(MID(U234,FIND("-",U234)+1,2)),24)</f>
        <v>24</v>
      </c>
      <c r="D234" s="163" t="n">
        <f aca="false">T234-S234+1</f>
        <v>1</v>
      </c>
      <c r="E234" s="164" t="n">
        <f aca="false">Z234*(C234-B234+1)*D234</f>
        <v>0</v>
      </c>
      <c r="F234" s="161" t="n">
        <f aca="false">E234*AA234</f>
        <v>0</v>
      </c>
    </row>
    <row r="235" customFormat="false" ht="12.75" hidden="false" customHeight="false" outlineLevel="0" collapsed="false">
      <c r="A235" s="161" t="e">
        <f aca="false">VLOOKUP(J235,DDEPM_USERS,2,FALSE())</f>
        <v>#N/A</v>
      </c>
      <c r="B235" s="162" t="n">
        <f aca="false">IF(ISNUMBER(FIND("-",U235))=TRUE(),VALUE(MID(U235,FIND("-",U235)-1,1)),16)</f>
        <v>16</v>
      </c>
      <c r="C235" s="162" t="n">
        <f aca="false">IF(ISNUMBER(FIND("-",U235))=TRUE(),VALUE(MID(U235,FIND("-",U235)+1,2)),24)</f>
        <v>24</v>
      </c>
      <c r="D235" s="163" t="n">
        <f aca="false">T235-S235+1</f>
        <v>1</v>
      </c>
      <c r="E235" s="164" t="n">
        <f aca="false">Z235*(C235-B235+1)*D235</f>
        <v>0</v>
      </c>
      <c r="F235" s="161" t="n">
        <f aca="false">E235*AA235</f>
        <v>0</v>
      </c>
    </row>
    <row r="236" customFormat="false" ht="12.75" hidden="false" customHeight="false" outlineLevel="0" collapsed="false">
      <c r="A236" s="161" t="e">
        <f aca="false">VLOOKUP(J236,DDEPM_USERS,2,FALSE())</f>
        <v>#N/A</v>
      </c>
      <c r="B236" s="162" t="n">
        <f aca="false">IF(ISNUMBER(FIND("-",U236))=TRUE(),VALUE(MID(U236,FIND("-",U236)-1,1)),16)</f>
        <v>16</v>
      </c>
      <c r="C236" s="162" t="n">
        <f aca="false">IF(ISNUMBER(FIND("-",U236))=TRUE(),VALUE(MID(U236,FIND("-",U236)+1,2)),24)</f>
        <v>24</v>
      </c>
      <c r="D236" s="163" t="n">
        <f aca="false">T236-S236+1</f>
        <v>1</v>
      </c>
      <c r="E236" s="164" t="n">
        <f aca="false">Z236*(C236-B236+1)*D236</f>
        <v>0</v>
      </c>
      <c r="F236" s="161" t="n">
        <f aca="false">E236*AA236</f>
        <v>0</v>
      </c>
    </row>
    <row r="237" customFormat="false" ht="12.75" hidden="false" customHeight="false" outlineLevel="0" collapsed="false">
      <c r="A237" s="161" t="e">
        <f aca="false">VLOOKUP(J237,DDEPM_USERS,2,FALSE())</f>
        <v>#N/A</v>
      </c>
      <c r="B237" s="162" t="n">
        <f aca="false">IF(ISNUMBER(FIND("-",U237))=TRUE(),VALUE(MID(U237,FIND("-",U237)-1,1)),16)</f>
        <v>16</v>
      </c>
      <c r="C237" s="162" t="n">
        <f aca="false">IF(ISNUMBER(FIND("-",U237))=TRUE(),VALUE(MID(U237,FIND("-",U237)+1,2)),24)</f>
        <v>24</v>
      </c>
      <c r="D237" s="163" t="n">
        <f aca="false">T237-S237+1</f>
        <v>1</v>
      </c>
      <c r="E237" s="164" t="n">
        <f aca="false">Z237*(C237-B237+1)*D237</f>
        <v>0</v>
      </c>
      <c r="F237" s="161" t="n">
        <f aca="false">E237*AA237</f>
        <v>0</v>
      </c>
    </row>
    <row r="238" customFormat="false" ht="12.75" hidden="false" customHeight="false" outlineLevel="0" collapsed="false">
      <c r="A238" s="161" t="e">
        <f aca="false">VLOOKUP(J238,DDEPM_USERS,2,FALSE())</f>
        <v>#N/A</v>
      </c>
      <c r="B238" s="162" t="n">
        <f aca="false">IF(ISNUMBER(FIND("-",U238))=TRUE(),VALUE(MID(U238,FIND("-",U238)-1,1)),16)</f>
        <v>16</v>
      </c>
      <c r="C238" s="162" t="n">
        <f aca="false">IF(ISNUMBER(FIND("-",U238))=TRUE(),VALUE(MID(U238,FIND("-",U238)+1,2)),24)</f>
        <v>24</v>
      </c>
      <c r="D238" s="163" t="n">
        <f aca="false">T238-S238+1</f>
        <v>1</v>
      </c>
      <c r="E238" s="164" t="n">
        <f aca="false">Z238*(C238-B238+1)*D238</f>
        <v>0</v>
      </c>
      <c r="F238" s="161" t="n">
        <f aca="false">E238*AA238</f>
        <v>0</v>
      </c>
    </row>
    <row r="239" customFormat="false" ht="12.75" hidden="false" customHeight="false" outlineLevel="0" collapsed="false">
      <c r="A239" s="161" t="e">
        <f aca="false">VLOOKUP(J239,DDEPM_USERS,2,FALSE())</f>
        <v>#N/A</v>
      </c>
      <c r="B239" s="162" t="n">
        <f aca="false">IF(ISNUMBER(FIND("-",U239))=TRUE(),VALUE(MID(U239,FIND("-",U239)-1,1)),16)</f>
        <v>16</v>
      </c>
      <c r="C239" s="162" t="n">
        <f aca="false">IF(ISNUMBER(FIND("-",U239))=TRUE(),VALUE(MID(U239,FIND("-",U239)+1,2)),24)</f>
        <v>24</v>
      </c>
      <c r="D239" s="163" t="n">
        <f aca="false">T239-S239+1</f>
        <v>1</v>
      </c>
      <c r="E239" s="164" t="n">
        <f aca="false">Z239*(C239-B239+1)*D239</f>
        <v>0</v>
      </c>
      <c r="F239" s="161" t="n">
        <f aca="false">E239*AA239</f>
        <v>0</v>
      </c>
    </row>
    <row r="240" customFormat="false" ht="12.75" hidden="false" customHeight="false" outlineLevel="0" collapsed="false">
      <c r="A240" s="161" t="e">
        <f aca="false">VLOOKUP(J240,DDEPM_USERS,2,FALSE())</f>
        <v>#N/A</v>
      </c>
      <c r="B240" s="162" t="n">
        <f aca="false">IF(ISNUMBER(FIND("-",U240))=TRUE(),VALUE(MID(U240,FIND("-",U240)-1,1)),16)</f>
        <v>16</v>
      </c>
      <c r="C240" s="162" t="n">
        <f aca="false">IF(ISNUMBER(FIND("-",U240))=TRUE(),VALUE(MID(U240,FIND("-",U240)+1,2)),24)</f>
        <v>24</v>
      </c>
      <c r="D240" s="163" t="n">
        <f aca="false">T240-S240+1</f>
        <v>1</v>
      </c>
      <c r="E240" s="164" t="n">
        <f aca="false">Z240*(C240-B240+1)*D240</f>
        <v>0</v>
      </c>
      <c r="F240" s="161" t="n">
        <f aca="false">E240*AA240</f>
        <v>0</v>
      </c>
    </row>
    <row r="241" customFormat="false" ht="12.75" hidden="false" customHeight="false" outlineLevel="0" collapsed="false">
      <c r="A241" s="161" t="e">
        <f aca="false">VLOOKUP(J241,DDEPM_USERS,2,FALSE())</f>
        <v>#N/A</v>
      </c>
      <c r="B241" s="162" t="n">
        <f aca="false">IF(ISNUMBER(FIND("-",U241))=TRUE(),VALUE(MID(U241,FIND("-",U241)-1,1)),16)</f>
        <v>16</v>
      </c>
      <c r="C241" s="162" t="n">
        <f aca="false">IF(ISNUMBER(FIND("-",U241))=TRUE(),VALUE(MID(U241,FIND("-",U241)+1,2)),24)</f>
        <v>24</v>
      </c>
      <c r="D241" s="163" t="n">
        <f aca="false">T241-S241+1</f>
        <v>1</v>
      </c>
      <c r="E241" s="164" t="n">
        <f aca="false">Z241*(C241-B241+1)*D241</f>
        <v>0</v>
      </c>
      <c r="F241" s="161" t="n">
        <f aca="false">E241*AA241</f>
        <v>0</v>
      </c>
    </row>
    <row r="242" customFormat="false" ht="12.75" hidden="false" customHeight="false" outlineLevel="0" collapsed="false">
      <c r="A242" s="161" t="e">
        <f aca="false">VLOOKUP(J242,DDEPM_USERS,2,FALSE())</f>
        <v>#N/A</v>
      </c>
      <c r="B242" s="162" t="n">
        <f aca="false">IF(ISNUMBER(FIND("-",U242))=TRUE(),VALUE(MID(U242,FIND("-",U242)-1,1)),16)</f>
        <v>16</v>
      </c>
      <c r="C242" s="162" t="n">
        <f aca="false">IF(ISNUMBER(FIND("-",U242))=TRUE(),VALUE(MID(U242,FIND("-",U242)+1,2)),24)</f>
        <v>24</v>
      </c>
      <c r="D242" s="163" t="n">
        <f aca="false">T242-S242+1</f>
        <v>1</v>
      </c>
      <c r="E242" s="164" t="n">
        <f aca="false">Z242*(C242-B242+1)*D242</f>
        <v>0</v>
      </c>
      <c r="F242" s="161" t="n">
        <f aca="false">E242*AA242</f>
        <v>0</v>
      </c>
    </row>
    <row r="243" customFormat="false" ht="12.75" hidden="false" customHeight="false" outlineLevel="0" collapsed="false">
      <c r="A243" s="161" t="e">
        <f aca="false">VLOOKUP(J243,DDEPM_USERS,2,FALSE())</f>
        <v>#N/A</v>
      </c>
      <c r="B243" s="162" t="n">
        <f aca="false">IF(ISNUMBER(FIND("-",U243))=TRUE(),VALUE(MID(U243,FIND("-",U243)-1,1)),16)</f>
        <v>16</v>
      </c>
      <c r="C243" s="162" t="n">
        <f aca="false">IF(ISNUMBER(FIND("-",U243))=TRUE(),VALUE(MID(U243,FIND("-",U243)+1,2)),24)</f>
        <v>24</v>
      </c>
      <c r="D243" s="163" t="n">
        <f aca="false">T243-S243+1</f>
        <v>1</v>
      </c>
      <c r="E243" s="164" t="n">
        <f aca="false">Z243*(C243-B243+1)*D243</f>
        <v>0</v>
      </c>
      <c r="F243" s="161" t="n">
        <f aca="false">E243*AA243</f>
        <v>0</v>
      </c>
    </row>
    <row r="244" customFormat="false" ht="12.75" hidden="false" customHeight="false" outlineLevel="0" collapsed="false">
      <c r="A244" s="161" t="e">
        <f aca="false">VLOOKUP(J244,DDEPM_USERS,2,FALSE())</f>
        <v>#N/A</v>
      </c>
      <c r="B244" s="162" t="n">
        <f aca="false">IF(ISNUMBER(FIND("-",U244))=TRUE(),VALUE(MID(U244,FIND("-",U244)-1,1)),16)</f>
        <v>16</v>
      </c>
      <c r="C244" s="162" t="n">
        <f aca="false">IF(ISNUMBER(FIND("-",U244))=TRUE(),VALUE(MID(U244,FIND("-",U244)+1,2)),24)</f>
        <v>24</v>
      </c>
      <c r="D244" s="163" t="n">
        <f aca="false">T244-S244+1</f>
        <v>1</v>
      </c>
      <c r="E244" s="164" t="n">
        <f aca="false">Z244*(C244-B244+1)*D244</f>
        <v>0</v>
      </c>
      <c r="F244" s="161" t="n">
        <f aca="false">E244*AA244</f>
        <v>0</v>
      </c>
    </row>
    <row r="245" customFormat="false" ht="12.75" hidden="false" customHeight="false" outlineLevel="0" collapsed="false">
      <c r="A245" s="161" t="e">
        <f aca="false">VLOOKUP(J245,DDEPM_USERS,2,FALSE())</f>
        <v>#N/A</v>
      </c>
      <c r="B245" s="162" t="n">
        <f aca="false">IF(ISNUMBER(FIND("-",U245))=TRUE(),VALUE(MID(U245,FIND("-",U245)-1,1)),16)</f>
        <v>16</v>
      </c>
      <c r="C245" s="162" t="n">
        <f aca="false">IF(ISNUMBER(FIND("-",U245))=TRUE(),VALUE(MID(U245,FIND("-",U245)+1,2)),24)</f>
        <v>24</v>
      </c>
      <c r="D245" s="163" t="n">
        <f aca="false">T245-S245+1</f>
        <v>1</v>
      </c>
      <c r="E245" s="164" t="n">
        <f aca="false">Z245*(C245-B245+1)*D245</f>
        <v>0</v>
      </c>
      <c r="F245" s="161" t="n">
        <f aca="false">E245*AA245</f>
        <v>0</v>
      </c>
    </row>
    <row r="246" customFormat="false" ht="12.75" hidden="false" customHeight="false" outlineLevel="0" collapsed="false">
      <c r="A246" s="161" t="e">
        <f aca="false">VLOOKUP(J246,DDEPM_USERS,2,FALSE())</f>
        <v>#N/A</v>
      </c>
      <c r="B246" s="162" t="n">
        <f aca="false">IF(ISNUMBER(FIND("-",U246))=TRUE(),VALUE(MID(U246,FIND("-",U246)-1,1)),16)</f>
        <v>16</v>
      </c>
      <c r="C246" s="162" t="n">
        <f aca="false">IF(ISNUMBER(FIND("-",U246))=TRUE(),VALUE(MID(U246,FIND("-",U246)+1,2)),24)</f>
        <v>24</v>
      </c>
      <c r="D246" s="163" t="n">
        <f aca="false">T246-S246+1</f>
        <v>1</v>
      </c>
      <c r="E246" s="164" t="n">
        <f aca="false">Z246*(C246-B246+1)*D246</f>
        <v>0</v>
      </c>
      <c r="F246" s="161" t="n">
        <f aca="false">E246*AA246</f>
        <v>0</v>
      </c>
    </row>
    <row r="247" customFormat="false" ht="12.75" hidden="false" customHeight="false" outlineLevel="0" collapsed="false">
      <c r="A247" s="161" t="e">
        <f aca="false">VLOOKUP(J247,DDEPM_USERS,2,FALSE())</f>
        <v>#N/A</v>
      </c>
      <c r="B247" s="162" t="n">
        <f aca="false">IF(ISNUMBER(FIND("-",U247))=TRUE(),VALUE(MID(U247,FIND("-",U247)-1,1)),16)</f>
        <v>16</v>
      </c>
      <c r="C247" s="162" t="n">
        <f aca="false">IF(ISNUMBER(FIND("-",U247))=TRUE(),VALUE(MID(U247,FIND("-",U247)+1,2)),24)</f>
        <v>24</v>
      </c>
      <c r="D247" s="163" t="n">
        <f aca="false">T247-S247+1</f>
        <v>1</v>
      </c>
      <c r="E247" s="164" t="n">
        <f aca="false">Z247*(C247-B247+1)*D247</f>
        <v>0</v>
      </c>
      <c r="F247" s="161" t="n">
        <f aca="false">E247*AA247</f>
        <v>0</v>
      </c>
    </row>
    <row r="248" customFormat="false" ht="12.75" hidden="false" customHeight="false" outlineLevel="0" collapsed="false">
      <c r="A248" s="161" t="e">
        <f aca="false">VLOOKUP(J248,DDEPM_USERS,2,FALSE())</f>
        <v>#N/A</v>
      </c>
      <c r="B248" s="162" t="n">
        <f aca="false">IF(ISNUMBER(FIND("-",U248))=TRUE(),VALUE(MID(U248,FIND("-",U248)-1,1)),16)</f>
        <v>16</v>
      </c>
      <c r="C248" s="162" t="n">
        <f aca="false">IF(ISNUMBER(FIND("-",U248))=TRUE(),VALUE(MID(U248,FIND("-",U248)+1,2)),24)</f>
        <v>24</v>
      </c>
      <c r="D248" s="163" t="n">
        <f aca="false">T248-S248+1</f>
        <v>1</v>
      </c>
      <c r="E248" s="164" t="n">
        <f aca="false">Z248*(C248-B248+1)*D248</f>
        <v>0</v>
      </c>
      <c r="F248" s="161" t="n">
        <f aca="false">E248*AA248</f>
        <v>0</v>
      </c>
    </row>
    <row r="249" customFormat="false" ht="12.75" hidden="false" customHeight="false" outlineLevel="0" collapsed="false">
      <c r="A249" s="161" t="e">
        <f aca="false">VLOOKUP(J249,DDEPM_USERS,2,FALSE())</f>
        <v>#N/A</v>
      </c>
      <c r="B249" s="162" t="n">
        <f aca="false">IF(ISNUMBER(FIND("-",U249))=TRUE(),VALUE(MID(U249,FIND("-",U249)-1,1)),16)</f>
        <v>16</v>
      </c>
      <c r="C249" s="162" t="n">
        <f aca="false">IF(ISNUMBER(FIND("-",U249))=TRUE(),VALUE(MID(U249,FIND("-",U249)+1,2)),24)</f>
        <v>24</v>
      </c>
      <c r="D249" s="163" t="n">
        <f aca="false">T249-S249+1</f>
        <v>1</v>
      </c>
      <c r="E249" s="164" t="n">
        <f aca="false">Z249*(C249-B249+1)*D249</f>
        <v>0</v>
      </c>
      <c r="F249" s="161" t="n">
        <f aca="false">E249*AA249</f>
        <v>0</v>
      </c>
    </row>
    <row r="250" customFormat="false" ht="12.75" hidden="false" customHeight="false" outlineLevel="0" collapsed="false">
      <c r="A250" s="161" t="e">
        <f aca="false">VLOOKUP(J250,DDEPM_USERS,2,FALSE())</f>
        <v>#N/A</v>
      </c>
      <c r="B250" s="162" t="n">
        <f aca="false">IF(ISNUMBER(FIND("-",U250))=TRUE(),VALUE(MID(U250,FIND("-",U250)-1,1)),16)</f>
        <v>16</v>
      </c>
      <c r="C250" s="162" t="n">
        <f aca="false">IF(ISNUMBER(FIND("-",U250))=TRUE(),VALUE(MID(U250,FIND("-",U250)+1,2)),24)</f>
        <v>24</v>
      </c>
      <c r="D250" s="163" t="n">
        <f aca="false">T250-S250+1</f>
        <v>1</v>
      </c>
      <c r="E250" s="164" t="n">
        <f aca="false">Z250*(C250-B250+1)*D250</f>
        <v>0</v>
      </c>
      <c r="F250" s="161" t="n">
        <f aca="false">E250*AA250</f>
        <v>0</v>
      </c>
    </row>
    <row r="251" customFormat="false" ht="12.75" hidden="false" customHeight="false" outlineLevel="0" collapsed="false">
      <c r="A251" s="161" t="e">
        <f aca="false">VLOOKUP(J251,DDEPM_USERS,2,FALSE())</f>
        <v>#N/A</v>
      </c>
      <c r="B251" s="162" t="n">
        <f aca="false">IF(ISNUMBER(FIND("-",U251))=TRUE(),VALUE(MID(U251,FIND("-",U251)-1,1)),16)</f>
        <v>16</v>
      </c>
      <c r="C251" s="162" t="n">
        <f aca="false">IF(ISNUMBER(FIND("-",U251))=TRUE(),VALUE(MID(U251,FIND("-",U251)+1,2)),24)</f>
        <v>24</v>
      </c>
      <c r="D251" s="163" t="n">
        <f aca="false">T251-S251+1</f>
        <v>1</v>
      </c>
      <c r="E251" s="164" t="n">
        <f aca="false">Z251*(C251-B251+1)*D251</f>
        <v>0</v>
      </c>
      <c r="F251" s="161" t="n">
        <f aca="false">E251*AA251</f>
        <v>0</v>
      </c>
    </row>
    <row r="252" customFormat="false" ht="12.75" hidden="false" customHeight="false" outlineLevel="0" collapsed="false">
      <c r="A252" s="161" t="e">
        <f aca="false">VLOOKUP(J252,DDEPM_USERS,2,FALSE())</f>
        <v>#N/A</v>
      </c>
      <c r="B252" s="162" t="n">
        <f aca="false">IF(ISNUMBER(FIND("-",U252))=TRUE(),VALUE(MID(U252,FIND("-",U252)-1,1)),16)</f>
        <v>16</v>
      </c>
      <c r="C252" s="162" t="n">
        <f aca="false">IF(ISNUMBER(FIND("-",U252))=TRUE(),VALUE(MID(U252,FIND("-",U252)+1,2)),24)</f>
        <v>24</v>
      </c>
      <c r="D252" s="163" t="n">
        <f aca="false">T252-S252+1</f>
        <v>1</v>
      </c>
      <c r="E252" s="164" t="n">
        <f aca="false">Z252*(C252-B252+1)*D252</f>
        <v>0</v>
      </c>
      <c r="F252" s="161" t="n">
        <f aca="false">E252*AA252</f>
        <v>0</v>
      </c>
    </row>
    <row r="253" customFormat="false" ht="12.75" hidden="false" customHeight="false" outlineLevel="0" collapsed="false">
      <c r="A253" s="161" t="e">
        <f aca="false">VLOOKUP(J253,DDEPM_USERS,2,FALSE())</f>
        <v>#N/A</v>
      </c>
      <c r="B253" s="162" t="n">
        <f aca="false">IF(ISNUMBER(FIND("-",U253))=TRUE(),VALUE(MID(U253,FIND("-",U253)-1,1)),16)</f>
        <v>16</v>
      </c>
      <c r="C253" s="162" t="n">
        <f aca="false">IF(ISNUMBER(FIND("-",U253))=TRUE(),VALUE(MID(U253,FIND("-",U253)+1,2)),24)</f>
        <v>24</v>
      </c>
      <c r="D253" s="163" t="n">
        <f aca="false">T253-S253+1</f>
        <v>1</v>
      </c>
      <c r="E253" s="164" t="n">
        <f aca="false">Z253*(C253-B253+1)*D253</f>
        <v>0</v>
      </c>
      <c r="F253" s="161" t="n">
        <f aca="false">E253*AA253</f>
        <v>0</v>
      </c>
    </row>
    <row r="254" customFormat="false" ht="12.75" hidden="false" customHeight="false" outlineLevel="0" collapsed="false">
      <c r="A254" s="161" t="e">
        <f aca="false">VLOOKUP(J254,DDEPM_USERS,2,FALSE())</f>
        <v>#N/A</v>
      </c>
      <c r="B254" s="162" t="n">
        <f aca="false">IF(ISNUMBER(FIND("-",U254))=TRUE(),VALUE(MID(U254,FIND("-",U254)-1,1)),16)</f>
        <v>16</v>
      </c>
      <c r="C254" s="162" t="n">
        <f aca="false">IF(ISNUMBER(FIND("-",U254))=TRUE(),VALUE(MID(U254,FIND("-",U254)+1,2)),24)</f>
        <v>24</v>
      </c>
      <c r="D254" s="163" t="n">
        <f aca="false">T254-S254+1</f>
        <v>1</v>
      </c>
      <c r="E254" s="164" t="n">
        <f aca="false">Z254*(C254-B254+1)*D254</f>
        <v>0</v>
      </c>
      <c r="F254" s="161" t="n">
        <f aca="false">E254*AA254</f>
        <v>0</v>
      </c>
    </row>
    <row r="255" customFormat="false" ht="12.75" hidden="false" customHeight="false" outlineLevel="0" collapsed="false">
      <c r="A255" s="161" t="e">
        <f aca="false">VLOOKUP(J255,DDEPM_USERS,2,FALSE())</f>
        <v>#N/A</v>
      </c>
      <c r="B255" s="162" t="n">
        <f aca="false">IF(ISNUMBER(FIND("-",U255))=TRUE(),VALUE(MID(U255,FIND("-",U255)-1,1)),16)</f>
        <v>16</v>
      </c>
      <c r="C255" s="162" t="n">
        <f aca="false">IF(ISNUMBER(FIND("-",U255))=TRUE(),VALUE(MID(U255,FIND("-",U255)+1,2)),24)</f>
        <v>24</v>
      </c>
      <c r="D255" s="163" t="n">
        <f aca="false">T255-S255+1</f>
        <v>1</v>
      </c>
      <c r="E255" s="164" t="n">
        <f aca="false">Z255*(C255-B255+1)*D255</f>
        <v>0</v>
      </c>
      <c r="F255" s="161" t="n">
        <f aca="false">E255*AA255</f>
        <v>0</v>
      </c>
    </row>
    <row r="256" customFormat="false" ht="12.75" hidden="false" customHeight="false" outlineLevel="0" collapsed="false">
      <c r="A256" s="161" t="e">
        <f aca="false">VLOOKUP(J256,DDEPM_USERS,2,FALSE())</f>
        <v>#N/A</v>
      </c>
      <c r="B256" s="162" t="n">
        <f aca="false">IF(ISNUMBER(FIND("-",U256))=TRUE(),VALUE(MID(U256,FIND("-",U256)-1,1)),16)</f>
        <v>16</v>
      </c>
      <c r="C256" s="162" t="n">
        <f aca="false">IF(ISNUMBER(FIND("-",U256))=TRUE(),VALUE(MID(U256,FIND("-",U256)+1,2)),24)</f>
        <v>24</v>
      </c>
      <c r="D256" s="163" t="n">
        <f aca="false">T256-S256+1</f>
        <v>1</v>
      </c>
      <c r="E256" s="164" t="n">
        <f aca="false">Z256*(C256-B256+1)*D256</f>
        <v>0</v>
      </c>
      <c r="F256" s="161" t="n">
        <f aca="false">E256*AA256</f>
        <v>0</v>
      </c>
    </row>
    <row r="257" customFormat="false" ht="12.75" hidden="false" customHeight="false" outlineLevel="0" collapsed="false">
      <c r="A257" s="161" t="e">
        <f aca="false">VLOOKUP(J257,DDEPM_USERS,2,FALSE())</f>
        <v>#N/A</v>
      </c>
      <c r="B257" s="162" t="n">
        <f aca="false">IF(ISNUMBER(FIND("-",U257))=TRUE(),VALUE(MID(U257,FIND("-",U257)-1,1)),16)</f>
        <v>16</v>
      </c>
      <c r="C257" s="162" t="n">
        <f aca="false">IF(ISNUMBER(FIND("-",U257))=TRUE(),VALUE(MID(U257,FIND("-",U257)+1,2)),24)</f>
        <v>24</v>
      </c>
      <c r="D257" s="163" t="n">
        <f aca="false">T257-S257+1</f>
        <v>1</v>
      </c>
      <c r="E257" s="164" t="n">
        <f aca="false">Z257*(C257-B257+1)*D257</f>
        <v>0</v>
      </c>
      <c r="F257" s="161" t="n">
        <f aca="false">E257*AA257</f>
        <v>0</v>
      </c>
    </row>
    <row r="258" customFormat="false" ht="12.75" hidden="false" customHeight="false" outlineLevel="0" collapsed="false">
      <c r="A258" s="161" t="e">
        <f aca="false">VLOOKUP(J258,DDEPM_USERS,2,FALSE())</f>
        <v>#N/A</v>
      </c>
      <c r="B258" s="162" t="n">
        <f aca="false">IF(ISNUMBER(FIND("-",U258))=TRUE(),VALUE(MID(U258,FIND("-",U258)-1,1)),16)</f>
        <v>16</v>
      </c>
      <c r="C258" s="162" t="n">
        <f aca="false">IF(ISNUMBER(FIND("-",U258))=TRUE(),VALUE(MID(U258,FIND("-",U258)+1,2)),24)</f>
        <v>24</v>
      </c>
      <c r="D258" s="163" t="n">
        <f aca="false">T258-S258+1</f>
        <v>1</v>
      </c>
      <c r="E258" s="164" t="n">
        <f aca="false">Z258*(C258-B258+1)*D258</f>
        <v>0</v>
      </c>
      <c r="F258" s="161" t="n">
        <f aca="false">E258*AA258</f>
        <v>0</v>
      </c>
    </row>
    <row r="259" customFormat="false" ht="12.75" hidden="false" customHeight="false" outlineLevel="0" collapsed="false">
      <c r="A259" s="161" t="e">
        <f aca="false">VLOOKUP(J259,DDEPM_USERS,2,FALSE())</f>
        <v>#N/A</v>
      </c>
      <c r="B259" s="162" t="n">
        <f aca="false">IF(ISNUMBER(FIND("-",U259))=TRUE(),VALUE(MID(U259,FIND("-",U259)-1,1)),16)</f>
        <v>16</v>
      </c>
      <c r="C259" s="162" t="n">
        <f aca="false">IF(ISNUMBER(FIND("-",U259))=TRUE(),VALUE(MID(U259,FIND("-",U259)+1,2)),24)</f>
        <v>24</v>
      </c>
      <c r="D259" s="163" t="n">
        <f aca="false">T259-S259+1</f>
        <v>1</v>
      </c>
      <c r="E259" s="164" t="n">
        <f aca="false">Z259*(C259-B259+1)*D259</f>
        <v>0</v>
      </c>
      <c r="F259" s="161" t="n">
        <f aca="false">E259*AA259</f>
        <v>0</v>
      </c>
    </row>
    <row r="260" customFormat="false" ht="12.75" hidden="false" customHeight="false" outlineLevel="0" collapsed="false">
      <c r="A260" s="161" t="e">
        <f aca="false">VLOOKUP(J260,DDEPM_USERS,2,FALSE())</f>
        <v>#N/A</v>
      </c>
      <c r="B260" s="162" t="n">
        <f aca="false">IF(ISNUMBER(FIND("-",U260))=TRUE(),VALUE(MID(U260,FIND("-",U260)-1,1)),16)</f>
        <v>16</v>
      </c>
      <c r="C260" s="162" t="n">
        <f aca="false">IF(ISNUMBER(FIND("-",U260))=TRUE(),VALUE(MID(U260,FIND("-",U260)+1,2)),24)</f>
        <v>24</v>
      </c>
      <c r="D260" s="163" t="n">
        <f aca="false">T260-S260+1</f>
        <v>1</v>
      </c>
      <c r="E260" s="164" t="n">
        <f aca="false">Z260*(C260-B260+1)*D260</f>
        <v>0</v>
      </c>
      <c r="F260" s="161" t="n">
        <f aca="false">E260*AA260</f>
        <v>0</v>
      </c>
    </row>
    <row r="261" customFormat="false" ht="12.75" hidden="false" customHeight="false" outlineLevel="0" collapsed="false">
      <c r="A261" s="161" t="e">
        <f aca="false">VLOOKUP(J261,DDEPM_USERS,2,FALSE())</f>
        <v>#N/A</v>
      </c>
      <c r="B261" s="162" t="n">
        <f aca="false">IF(ISNUMBER(FIND("-",U261))=TRUE(),VALUE(MID(U261,FIND("-",U261)-1,1)),16)</f>
        <v>16</v>
      </c>
      <c r="C261" s="162" t="n">
        <f aca="false">IF(ISNUMBER(FIND("-",U261))=TRUE(),VALUE(MID(U261,FIND("-",U261)+1,2)),24)</f>
        <v>24</v>
      </c>
      <c r="D261" s="163" t="n">
        <f aca="false">T261-S261+1</f>
        <v>1</v>
      </c>
      <c r="E261" s="164" t="n">
        <f aca="false">Z261*(C261-B261+1)*D261</f>
        <v>0</v>
      </c>
      <c r="F261" s="161" t="n">
        <f aca="false">E261*AA261</f>
        <v>0</v>
      </c>
    </row>
    <row r="262" customFormat="false" ht="12.75" hidden="false" customHeight="false" outlineLevel="0" collapsed="false">
      <c r="A262" s="161" t="e">
        <f aca="false">VLOOKUP(J262,DDEPM_USERS,2,FALSE())</f>
        <v>#N/A</v>
      </c>
      <c r="B262" s="162" t="n">
        <f aca="false">IF(ISNUMBER(FIND("-",U262))=TRUE(),VALUE(MID(U262,FIND("-",U262)-1,1)),16)</f>
        <v>16</v>
      </c>
      <c r="C262" s="162" t="n">
        <f aca="false">IF(ISNUMBER(FIND("-",U262))=TRUE(),VALUE(MID(U262,FIND("-",U262)+1,2)),24)</f>
        <v>24</v>
      </c>
      <c r="D262" s="163" t="n">
        <f aca="false">T262-S262+1</f>
        <v>1</v>
      </c>
      <c r="E262" s="164" t="n">
        <f aca="false">Z262*(C262-B262+1)*D262</f>
        <v>0</v>
      </c>
      <c r="F262" s="161" t="n">
        <f aca="false">E262*AA262</f>
        <v>0</v>
      </c>
    </row>
    <row r="263" customFormat="false" ht="12.75" hidden="false" customHeight="false" outlineLevel="0" collapsed="false">
      <c r="A263" s="161" t="e">
        <f aca="false">VLOOKUP(J263,DDEPM_USERS,2,FALSE())</f>
        <v>#N/A</v>
      </c>
      <c r="B263" s="162" t="n">
        <f aca="false">IF(ISNUMBER(FIND("-",U263))=TRUE(),VALUE(MID(U263,FIND("-",U263)-1,1)),16)</f>
        <v>16</v>
      </c>
      <c r="C263" s="162" t="n">
        <f aca="false">IF(ISNUMBER(FIND("-",U263))=TRUE(),VALUE(MID(U263,FIND("-",U263)+1,2)),24)</f>
        <v>24</v>
      </c>
      <c r="D263" s="163" t="n">
        <f aca="false">T263-S263+1</f>
        <v>1</v>
      </c>
      <c r="E263" s="164" t="n">
        <f aca="false">Z263*(C263-B263+1)*D263</f>
        <v>0</v>
      </c>
      <c r="F263" s="161" t="n">
        <f aca="false">E263*AA263</f>
        <v>0</v>
      </c>
    </row>
    <row r="264" customFormat="false" ht="12.75" hidden="false" customHeight="false" outlineLevel="0" collapsed="false">
      <c r="A264" s="161" t="e">
        <f aca="false">VLOOKUP(J264,DDEPM_USERS,2,FALSE())</f>
        <v>#N/A</v>
      </c>
      <c r="B264" s="162" t="n">
        <f aca="false">IF(ISNUMBER(FIND("-",U264))=TRUE(),VALUE(MID(U264,FIND("-",U264)-1,1)),16)</f>
        <v>16</v>
      </c>
      <c r="C264" s="162" t="n">
        <f aca="false">IF(ISNUMBER(FIND("-",U264))=TRUE(),VALUE(MID(U264,FIND("-",U264)+1,2)),24)</f>
        <v>24</v>
      </c>
      <c r="D264" s="163" t="n">
        <f aca="false">T264-S264+1</f>
        <v>1</v>
      </c>
      <c r="E264" s="164" t="n">
        <f aca="false">Z264*(C264-B264+1)*D264</f>
        <v>0</v>
      </c>
      <c r="F264" s="161" t="n">
        <f aca="false">E264*AA264</f>
        <v>0</v>
      </c>
    </row>
    <row r="265" customFormat="false" ht="12.75" hidden="false" customHeight="false" outlineLevel="0" collapsed="false">
      <c r="A265" s="161" t="e">
        <f aca="false">VLOOKUP(J265,DDEPM_USERS,2,FALSE())</f>
        <v>#N/A</v>
      </c>
      <c r="B265" s="162" t="n">
        <f aca="false">IF(ISNUMBER(FIND("-",U265))=TRUE(),VALUE(MID(U265,FIND("-",U265)-1,1)),16)</f>
        <v>16</v>
      </c>
      <c r="C265" s="162" t="n">
        <f aca="false">IF(ISNUMBER(FIND("-",U265))=TRUE(),VALUE(MID(U265,FIND("-",U265)+1,2)),24)</f>
        <v>24</v>
      </c>
      <c r="D265" s="163" t="n">
        <f aca="false">T265-S265+1</f>
        <v>1</v>
      </c>
      <c r="E265" s="164" t="n">
        <f aca="false">Z265*(C265-B265+1)*D265</f>
        <v>0</v>
      </c>
      <c r="F265" s="161" t="n">
        <f aca="false">E265*AA265</f>
        <v>0</v>
      </c>
    </row>
    <row r="266" customFormat="false" ht="12.75" hidden="false" customHeight="false" outlineLevel="0" collapsed="false">
      <c r="A266" s="161" t="e">
        <f aca="false">VLOOKUP(J266,DDEPM_USERS,2,FALSE())</f>
        <v>#N/A</v>
      </c>
      <c r="B266" s="162" t="n">
        <f aca="false">IF(ISNUMBER(FIND("-",U266))=TRUE(),VALUE(MID(U266,FIND("-",U266)-1,1)),16)</f>
        <v>16</v>
      </c>
      <c r="C266" s="162" t="n">
        <f aca="false">IF(ISNUMBER(FIND("-",U266))=TRUE(),VALUE(MID(U266,FIND("-",U266)+1,2)),24)</f>
        <v>24</v>
      </c>
      <c r="D266" s="163" t="n">
        <f aca="false">T266-S266+1</f>
        <v>1</v>
      </c>
      <c r="E266" s="164" t="n">
        <f aca="false">Z266*(C266-B266+1)*D266</f>
        <v>0</v>
      </c>
      <c r="F266" s="161" t="n">
        <f aca="false">E266*AA266</f>
        <v>0</v>
      </c>
    </row>
    <row r="267" customFormat="false" ht="12.75" hidden="false" customHeight="false" outlineLevel="0" collapsed="false">
      <c r="A267" s="161" t="e">
        <f aca="false">VLOOKUP(J267,DDEPM_USERS,2,FALSE())</f>
        <v>#N/A</v>
      </c>
      <c r="B267" s="162" t="n">
        <f aca="false">IF(ISNUMBER(FIND("-",U267))=TRUE(),VALUE(MID(U267,FIND("-",U267)-1,1)),16)</f>
        <v>16</v>
      </c>
      <c r="C267" s="162" t="n">
        <f aca="false">IF(ISNUMBER(FIND("-",U267))=TRUE(),VALUE(MID(U267,FIND("-",U267)+1,2)),24)</f>
        <v>24</v>
      </c>
      <c r="D267" s="163" t="n">
        <f aca="false">T267-S267+1</f>
        <v>1</v>
      </c>
      <c r="E267" s="164" t="n">
        <f aca="false">Z267*(C267-B267+1)*D267</f>
        <v>0</v>
      </c>
      <c r="F267" s="161" t="n">
        <f aca="false">E267*AA267</f>
        <v>0</v>
      </c>
    </row>
    <row r="268" customFormat="false" ht="12.75" hidden="false" customHeight="false" outlineLevel="0" collapsed="false">
      <c r="A268" s="161" t="e">
        <f aca="false">VLOOKUP(J268,DDEPM_USERS,2,FALSE())</f>
        <v>#N/A</v>
      </c>
      <c r="B268" s="162" t="n">
        <f aca="false">IF(ISNUMBER(FIND("-",U268))=TRUE(),VALUE(MID(U268,FIND("-",U268)-1,1)),16)</f>
        <v>16</v>
      </c>
      <c r="C268" s="162" t="n">
        <f aca="false">IF(ISNUMBER(FIND("-",U268))=TRUE(),VALUE(MID(U268,FIND("-",U268)+1,2)),24)</f>
        <v>24</v>
      </c>
      <c r="D268" s="163" t="n">
        <f aca="false">T268-S268+1</f>
        <v>1</v>
      </c>
      <c r="E268" s="164" t="n">
        <f aca="false">Z268*(C268-B268+1)*D268</f>
        <v>0</v>
      </c>
      <c r="F268" s="161" t="n">
        <f aca="false">E268*AA268</f>
        <v>0</v>
      </c>
    </row>
    <row r="269" customFormat="false" ht="12.75" hidden="false" customHeight="false" outlineLevel="0" collapsed="false">
      <c r="A269" s="161" t="e">
        <f aca="false">VLOOKUP(J269,DDEPM_USERS,2,FALSE())</f>
        <v>#N/A</v>
      </c>
      <c r="B269" s="162" t="n">
        <f aca="false">IF(ISNUMBER(FIND("-",U269))=TRUE(),VALUE(MID(U269,FIND("-",U269)-1,1)),16)</f>
        <v>16</v>
      </c>
      <c r="C269" s="162" t="n">
        <f aca="false">IF(ISNUMBER(FIND("-",U269))=TRUE(),VALUE(MID(U269,FIND("-",U269)+1,2)),24)</f>
        <v>24</v>
      </c>
      <c r="D269" s="163" t="n">
        <f aca="false">T269-S269+1</f>
        <v>1</v>
      </c>
      <c r="E269" s="164" t="n">
        <f aca="false">Z269*(C269-B269+1)*D269</f>
        <v>0</v>
      </c>
      <c r="F269" s="161" t="n">
        <f aca="false">E269*AA269</f>
        <v>0</v>
      </c>
    </row>
    <row r="270" customFormat="false" ht="12.75" hidden="false" customHeight="false" outlineLevel="0" collapsed="false">
      <c r="A270" s="161" t="e">
        <f aca="false">VLOOKUP(J270,DDEPM_USERS,2,FALSE())</f>
        <v>#N/A</v>
      </c>
      <c r="B270" s="162" t="n">
        <f aca="false">IF(ISNUMBER(FIND("-",U270))=TRUE(),VALUE(MID(U270,FIND("-",U270)-1,1)),16)</f>
        <v>16</v>
      </c>
      <c r="C270" s="162" t="n">
        <f aca="false">IF(ISNUMBER(FIND("-",U270))=TRUE(),VALUE(MID(U270,FIND("-",U270)+1,2)),24)</f>
        <v>24</v>
      </c>
      <c r="D270" s="163" t="n">
        <f aca="false">T270-S270+1</f>
        <v>1</v>
      </c>
      <c r="E270" s="164" t="n">
        <f aca="false">Z270*(C270-B270+1)*D270</f>
        <v>0</v>
      </c>
      <c r="F270" s="161" t="n">
        <f aca="false">E270*AA270</f>
        <v>0</v>
      </c>
    </row>
    <row r="271" customFormat="false" ht="12.75" hidden="false" customHeight="false" outlineLevel="0" collapsed="false">
      <c r="A271" s="161" t="e">
        <f aca="false">VLOOKUP(J271,DDEPM_USERS,2,FALSE())</f>
        <v>#N/A</v>
      </c>
      <c r="B271" s="162" t="n">
        <f aca="false">IF(ISNUMBER(FIND("-",U271))=TRUE(),VALUE(MID(U271,FIND("-",U271)-1,1)),16)</f>
        <v>16</v>
      </c>
      <c r="C271" s="162" t="n">
        <f aca="false">IF(ISNUMBER(FIND("-",U271))=TRUE(),VALUE(MID(U271,FIND("-",U271)+1,2)),24)</f>
        <v>24</v>
      </c>
      <c r="D271" s="163" t="n">
        <f aca="false">T271-S271+1</f>
        <v>1</v>
      </c>
      <c r="E271" s="164" t="n">
        <f aca="false">Z271*(C271-B271+1)*D271</f>
        <v>0</v>
      </c>
      <c r="F271" s="161" t="n">
        <f aca="false">E271*AA271</f>
        <v>0</v>
      </c>
    </row>
    <row r="272" customFormat="false" ht="12.75" hidden="false" customHeight="false" outlineLevel="0" collapsed="false">
      <c r="A272" s="161" t="e">
        <f aca="false">VLOOKUP(J272,DDEPM_USERS,2,FALSE())</f>
        <v>#N/A</v>
      </c>
      <c r="B272" s="162" t="n">
        <f aca="false">IF(ISNUMBER(FIND("-",U272))=TRUE(),VALUE(MID(U272,FIND("-",U272)-1,1)),16)</f>
        <v>16</v>
      </c>
      <c r="C272" s="162" t="n">
        <f aca="false">IF(ISNUMBER(FIND("-",U272))=TRUE(),VALUE(MID(U272,FIND("-",U272)+1,2)),24)</f>
        <v>24</v>
      </c>
      <c r="D272" s="163" t="n">
        <f aca="false">T272-S272+1</f>
        <v>1</v>
      </c>
      <c r="E272" s="164" t="n">
        <f aca="false">Z272*(C272-B272+1)*D272</f>
        <v>0</v>
      </c>
      <c r="F272" s="161" t="n">
        <f aca="false">E272*AA272</f>
        <v>0</v>
      </c>
    </row>
    <row r="273" customFormat="false" ht="12.75" hidden="false" customHeight="false" outlineLevel="0" collapsed="false">
      <c r="A273" s="161" t="e">
        <f aca="false">VLOOKUP(J273,DDEPM_USERS,2,FALSE())</f>
        <v>#N/A</v>
      </c>
      <c r="B273" s="162" t="n">
        <f aca="false">IF(ISNUMBER(FIND("-",U273))=TRUE(),VALUE(MID(U273,FIND("-",U273)-1,1)),16)</f>
        <v>16</v>
      </c>
      <c r="C273" s="162" t="n">
        <f aca="false">IF(ISNUMBER(FIND("-",U273))=TRUE(),VALUE(MID(U273,FIND("-",U273)+1,2)),24)</f>
        <v>24</v>
      </c>
      <c r="D273" s="163" t="n">
        <f aca="false">T273-S273+1</f>
        <v>1</v>
      </c>
      <c r="E273" s="164" t="n">
        <f aca="false">Z273*(C273-B273+1)*D273</f>
        <v>0</v>
      </c>
      <c r="F273" s="161" t="n">
        <f aca="false">E273*AA273</f>
        <v>0</v>
      </c>
    </row>
    <row r="274" customFormat="false" ht="12.75" hidden="false" customHeight="false" outlineLevel="0" collapsed="false">
      <c r="A274" s="161" t="e">
        <f aca="false">VLOOKUP(J274,DDEPM_USERS,2,FALSE())</f>
        <v>#N/A</v>
      </c>
      <c r="B274" s="162" t="n">
        <f aca="false">IF(ISNUMBER(FIND("-",U274))=TRUE(),VALUE(MID(U274,FIND("-",U274)-1,1)),16)</f>
        <v>16</v>
      </c>
      <c r="C274" s="162" t="n">
        <f aca="false">IF(ISNUMBER(FIND("-",U274))=TRUE(),VALUE(MID(U274,FIND("-",U274)+1,2)),24)</f>
        <v>24</v>
      </c>
      <c r="D274" s="163" t="n">
        <f aca="false">T274-S274+1</f>
        <v>1</v>
      </c>
      <c r="E274" s="164" t="n">
        <f aca="false">Z274*(C274-B274+1)*D274</f>
        <v>0</v>
      </c>
      <c r="F274" s="161" t="n">
        <f aca="false">E274*AA274</f>
        <v>0</v>
      </c>
    </row>
    <row r="275" customFormat="false" ht="12.75" hidden="false" customHeight="false" outlineLevel="0" collapsed="false">
      <c r="A275" s="161" t="e">
        <f aca="false">VLOOKUP(J275,DDEPM_USERS,2,FALSE())</f>
        <v>#N/A</v>
      </c>
      <c r="B275" s="162" t="n">
        <f aca="false">IF(ISNUMBER(FIND("-",U275))=TRUE(),VALUE(MID(U275,FIND("-",U275)-1,1)),16)</f>
        <v>16</v>
      </c>
      <c r="C275" s="162" t="n">
        <f aca="false">IF(ISNUMBER(FIND("-",U275))=TRUE(),VALUE(MID(U275,FIND("-",U275)+1,2)),24)</f>
        <v>24</v>
      </c>
      <c r="D275" s="163" t="n">
        <f aca="false">T275-S275+1</f>
        <v>1</v>
      </c>
      <c r="E275" s="164" t="n">
        <f aca="false">Z275*(C275-B275+1)*D275</f>
        <v>0</v>
      </c>
      <c r="F275" s="161" t="n">
        <f aca="false">E275*AA275</f>
        <v>0</v>
      </c>
    </row>
    <row r="276" customFormat="false" ht="12.75" hidden="false" customHeight="false" outlineLevel="0" collapsed="false">
      <c r="A276" s="161" t="e">
        <f aca="false">VLOOKUP(J276,DDEPM_USERS,2,FALSE())</f>
        <v>#N/A</v>
      </c>
      <c r="B276" s="162" t="n">
        <f aca="false">IF(ISNUMBER(FIND("-",U276))=TRUE(),VALUE(MID(U276,FIND("-",U276)-1,1)),16)</f>
        <v>16</v>
      </c>
      <c r="C276" s="162" t="n">
        <f aca="false">IF(ISNUMBER(FIND("-",U276))=TRUE(),VALUE(MID(U276,FIND("-",U276)+1,2)),24)</f>
        <v>24</v>
      </c>
      <c r="D276" s="163" t="n">
        <f aca="false">T276-S276+1</f>
        <v>1</v>
      </c>
      <c r="E276" s="164" t="n">
        <f aca="false">Z276*(C276-B276+1)*D276</f>
        <v>0</v>
      </c>
      <c r="F276" s="161" t="n">
        <f aca="false">E276*AA276</f>
        <v>0</v>
      </c>
    </row>
    <row r="277" customFormat="false" ht="12.75" hidden="false" customHeight="false" outlineLevel="0" collapsed="false">
      <c r="A277" s="161" t="e">
        <f aca="false">VLOOKUP(J277,DDEPM_USERS,2,FALSE())</f>
        <v>#N/A</v>
      </c>
      <c r="B277" s="162" t="n">
        <f aca="false">IF(ISNUMBER(FIND("-",U277))=TRUE(),VALUE(MID(U277,FIND("-",U277)-1,1)),16)</f>
        <v>16</v>
      </c>
      <c r="C277" s="162" t="n">
        <f aca="false">IF(ISNUMBER(FIND("-",U277))=TRUE(),VALUE(MID(U277,FIND("-",U277)+1,2)),24)</f>
        <v>24</v>
      </c>
      <c r="D277" s="163" t="n">
        <f aca="false">T277-S277+1</f>
        <v>1</v>
      </c>
      <c r="E277" s="164" t="n">
        <f aca="false">Z277*(C277-B277+1)*D277</f>
        <v>0</v>
      </c>
      <c r="F277" s="161" t="n">
        <f aca="false">E277*AA277</f>
        <v>0</v>
      </c>
    </row>
    <row r="278" customFormat="false" ht="12.75" hidden="false" customHeight="false" outlineLevel="0" collapsed="false">
      <c r="A278" s="161" t="e">
        <f aca="false">VLOOKUP(J278,DDEPM_USERS,2,FALSE())</f>
        <v>#N/A</v>
      </c>
      <c r="B278" s="162" t="n">
        <f aca="false">IF(ISNUMBER(FIND("-",U278))=TRUE(),VALUE(MID(U278,FIND("-",U278)-1,1)),16)</f>
        <v>16</v>
      </c>
      <c r="C278" s="162" t="n">
        <f aca="false">IF(ISNUMBER(FIND("-",U278))=TRUE(),VALUE(MID(U278,FIND("-",U278)+1,2)),24)</f>
        <v>24</v>
      </c>
      <c r="D278" s="163" t="n">
        <f aca="false">T278-S278+1</f>
        <v>1</v>
      </c>
      <c r="E278" s="164" t="n">
        <f aca="false">Z278*(C278-B278+1)*D278</f>
        <v>0</v>
      </c>
      <c r="F278" s="161" t="n">
        <f aca="false">E278*AA278</f>
        <v>0</v>
      </c>
    </row>
    <row r="279" customFormat="false" ht="12.75" hidden="false" customHeight="false" outlineLevel="0" collapsed="false">
      <c r="A279" s="161" t="e">
        <f aca="false">VLOOKUP(J279,DDEPM_USERS,2,FALSE())</f>
        <v>#N/A</v>
      </c>
      <c r="B279" s="162" t="n">
        <f aca="false">IF(ISNUMBER(FIND("-",U279))=TRUE(),VALUE(MID(U279,FIND("-",U279)-1,1)),16)</f>
        <v>16</v>
      </c>
      <c r="C279" s="162" t="n">
        <f aca="false">IF(ISNUMBER(FIND("-",U279))=TRUE(),VALUE(MID(U279,FIND("-",U279)+1,2)),24)</f>
        <v>24</v>
      </c>
      <c r="D279" s="163" t="n">
        <f aca="false">T279-S279+1</f>
        <v>1</v>
      </c>
      <c r="E279" s="164" t="n">
        <f aca="false">Z279*(C279-B279+1)*D279</f>
        <v>0</v>
      </c>
      <c r="F279" s="161" t="n">
        <f aca="false">E279*AA279</f>
        <v>0</v>
      </c>
    </row>
    <row r="280" customFormat="false" ht="12.75" hidden="false" customHeight="false" outlineLevel="0" collapsed="false">
      <c r="A280" s="161" t="e">
        <f aca="false">VLOOKUP(J280,DDEPM_USERS,2,FALSE())</f>
        <v>#N/A</v>
      </c>
      <c r="B280" s="162" t="n">
        <f aca="false">IF(ISNUMBER(FIND("-",U280))=TRUE(),VALUE(MID(U280,FIND("-",U280)-1,1)),16)</f>
        <v>16</v>
      </c>
      <c r="C280" s="162" t="n">
        <f aca="false">IF(ISNUMBER(FIND("-",U280))=TRUE(),VALUE(MID(U280,FIND("-",U280)+1,2)),24)</f>
        <v>24</v>
      </c>
      <c r="D280" s="163" t="n">
        <f aca="false">T280-S280+1</f>
        <v>1</v>
      </c>
      <c r="E280" s="164" t="n">
        <f aca="false">Z280*(C280-B280+1)*D280</f>
        <v>0</v>
      </c>
      <c r="F280" s="161" t="n">
        <f aca="false">E280*AA280</f>
        <v>0</v>
      </c>
    </row>
    <row r="281" customFormat="false" ht="12.75" hidden="false" customHeight="false" outlineLevel="0" collapsed="false">
      <c r="A281" s="161" t="e">
        <f aca="false">VLOOKUP(J281,DDEPM_USERS,2,FALSE())</f>
        <v>#N/A</v>
      </c>
      <c r="B281" s="162" t="n">
        <f aca="false">IF(ISNUMBER(FIND("-",U281))=TRUE(),VALUE(MID(U281,FIND("-",U281)-1,1)),16)</f>
        <v>16</v>
      </c>
      <c r="C281" s="162" t="n">
        <f aca="false">IF(ISNUMBER(FIND("-",U281))=TRUE(),VALUE(MID(U281,FIND("-",U281)+1,2)),24)</f>
        <v>24</v>
      </c>
      <c r="D281" s="163" t="n">
        <f aca="false">T281-S281+1</f>
        <v>1</v>
      </c>
      <c r="E281" s="164" t="n">
        <f aca="false">Z281*(C281-B281+1)*D281</f>
        <v>0</v>
      </c>
      <c r="F281" s="161" t="n">
        <f aca="false">E281*AA281</f>
        <v>0</v>
      </c>
    </row>
    <row r="282" customFormat="false" ht="12.75" hidden="false" customHeight="false" outlineLevel="0" collapsed="false">
      <c r="A282" s="161" t="e">
        <f aca="false">VLOOKUP(J282,DDEPM_USERS,2,FALSE())</f>
        <v>#N/A</v>
      </c>
      <c r="B282" s="162" t="n">
        <f aca="false">IF(ISNUMBER(FIND("-",U282))=TRUE(),VALUE(MID(U282,FIND("-",U282)-1,1)),16)</f>
        <v>16</v>
      </c>
      <c r="C282" s="162" t="n">
        <f aca="false">IF(ISNUMBER(FIND("-",U282))=TRUE(),VALUE(MID(U282,FIND("-",U282)+1,2)),24)</f>
        <v>24</v>
      </c>
      <c r="D282" s="163" t="n">
        <f aca="false">T282-S282+1</f>
        <v>1</v>
      </c>
      <c r="E282" s="164" t="n">
        <f aca="false">Z282*(C282-B282+1)*D282</f>
        <v>0</v>
      </c>
      <c r="F282" s="161" t="n">
        <f aca="false">E282*AA282</f>
        <v>0</v>
      </c>
    </row>
    <row r="283" customFormat="false" ht="12.75" hidden="false" customHeight="false" outlineLevel="0" collapsed="false">
      <c r="A283" s="161" t="e">
        <f aca="false">VLOOKUP(J283,DDEPM_USERS,2,FALSE())</f>
        <v>#N/A</v>
      </c>
      <c r="B283" s="162" t="n">
        <f aca="false">IF(ISNUMBER(FIND("-",U283))=TRUE(),VALUE(MID(U283,FIND("-",U283)-1,1)),16)</f>
        <v>16</v>
      </c>
      <c r="C283" s="162" t="n">
        <f aca="false">IF(ISNUMBER(FIND("-",U283))=TRUE(),VALUE(MID(U283,FIND("-",U283)+1,2)),24)</f>
        <v>24</v>
      </c>
      <c r="D283" s="163" t="n">
        <f aca="false">T283-S283+1</f>
        <v>1</v>
      </c>
      <c r="E283" s="164" t="n">
        <f aca="false">Z283*(C283-B283+1)*D283</f>
        <v>0</v>
      </c>
      <c r="F283" s="161" t="n">
        <f aca="false">E283*AA283</f>
        <v>0</v>
      </c>
    </row>
    <row r="284" customFormat="false" ht="12.75" hidden="false" customHeight="false" outlineLevel="0" collapsed="false">
      <c r="A284" s="161" t="e">
        <f aca="false">VLOOKUP(J284,DDEPM_USERS,2,FALSE())</f>
        <v>#N/A</v>
      </c>
      <c r="B284" s="162" t="n">
        <f aca="false">IF(ISNUMBER(FIND("-",U284))=TRUE(),VALUE(MID(U284,FIND("-",U284)-1,1)),16)</f>
        <v>16</v>
      </c>
      <c r="C284" s="162" t="n">
        <f aca="false">IF(ISNUMBER(FIND("-",U284))=TRUE(),VALUE(MID(U284,FIND("-",U284)+1,2)),24)</f>
        <v>24</v>
      </c>
      <c r="D284" s="163" t="n">
        <f aca="false">T284-S284+1</f>
        <v>1</v>
      </c>
      <c r="E284" s="164" t="n">
        <f aca="false">Z284*(C284-B284+1)*D284</f>
        <v>0</v>
      </c>
      <c r="F284" s="161" t="n">
        <f aca="false">E284*AA284</f>
        <v>0</v>
      </c>
    </row>
    <row r="285" customFormat="false" ht="12.75" hidden="false" customHeight="false" outlineLevel="0" collapsed="false">
      <c r="A285" s="161" t="e">
        <f aca="false">VLOOKUP(J285,DDEPM_USERS,2,FALSE())</f>
        <v>#N/A</v>
      </c>
      <c r="B285" s="162" t="n">
        <f aca="false">IF(ISNUMBER(FIND("-",U285))=TRUE(),VALUE(MID(U285,FIND("-",U285)-1,1)),16)</f>
        <v>16</v>
      </c>
      <c r="C285" s="162" t="n">
        <f aca="false">IF(ISNUMBER(FIND("-",U285))=TRUE(),VALUE(MID(U285,FIND("-",U285)+1,2)),24)</f>
        <v>24</v>
      </c>
      <c r="D285" s="163" t="n">
        <f aca="false">T285-S285+1</f>
        <v>1</v>
      </c>
      <c r="E285" s="164" t="n">
        <f aca="false">Z285*(C285-B285+1)*D285</f>
        <v>0</v>
      </c>
      <c r="F285" s="161" t="n">
        <f aca="false">E285*AA285</f>
        <v>0</v>
      </c>
    </row>
    <row r="286" customFormat="false" ht="12.75" hidden="false" customHeight="false" outlineLevel="0" collapsed="false">
      <c r="A286" s="161" t="e">
        <f aca="false">VLOOKUP(J286,DDEPM_USERS,2,FALSE())</f>
        <v>#N/A</v>
      </c>
      <c r="B286" s="162" t="n">
        <f aca="false">IF(ISNUMBER(FIND("-",U286))=TRUE(),VALUE(MID(U286,FIND("-",U286)-1,1)),16)</f>
        <v>16</v>
      </c>
      <c r="C286" s="162" t="n">
        <f aca="false">IF(ISNUMBER(FIND("-",U286))=TRUE(),VALUE(MID(U286,FIND("-",U286)+1,2)),24)</f>
        <v>24</v>
      </c>
      <c r="D286" s="163" t="n">
        <f aca="false">T286-S286+1</f>
        <v>1</v>
      </c>
      <c r="E286" s="164" t="n">
        <f aca="false">Z286*(C286-B286+1)*D286</f>
        <v>0</v>
      </c>
      <c r="F286" s="161" t="n">
        <f aca="false">E286*AA286</f>
        <v>0</v>
      </c>
    </row>
    <row r="287" customFormat="false" ht="12.75" hidden="false" customHeight="false" outlineLevel="0" collapsed="false">
      <c r="A287" s="161" t="e">
        <f aca="false">VLOOKUP(J287,DDEPM_USERS,2,FALSE())</f>
        <v>#N/A</v>
      </c>
      <c r="B287" s="162" t="n">
        <f aca="false">IF(ISNUMBER(FIND("-",U287))=TRUE(),VALUE(MID(U287,FIND("-",U287)-1,1)),16)</f>
        <v>16</v>
      </c>
      <c r="C287" s="162" t="n">
        <f aca="false">IF(ISNUMBER(FIND("-",U287))=TRUE(),VALUE(MID(U287,FIND("-",U287)+1,2)),24)</f>
        <v>24</v>
      </c>
      <c r="D287" s="163" t="n">
        <f aca="false">T287-S287+1</f>
        <v>1</v>
      </c>
      <c r="E287" s="164" t="n">
        <f aca="false">Z287*(C287-B287+1)*D287</f>
        <v>0</v>
      </c>
      <c r="F287" s="161" t="n">
        <f aca="false">E287*AA287</f>
        <v>0</v>
      </c>
    </row>
    <row r="288" customFormat="false" ht="12.75" hidden="false" customHeight="false" outlineLevel="0" collapsed="false">
      <c r="A288" s="161" t="e">
        <f aca="false">VLOOKUP(J288,DDEPM_USERS,2,FALSE())</f>
        <v>#N/A</v>
      </c>
      <c r="B288" s="162" t="n">
        <f aca="false">IF(ISNUMBER(FIND("-",U288))=TRUE(),VALUE(MID(U288,FIND("-",U288)-1,1)),16)</f>
        <v>16</v>
      </c>
      <c r="C288" s="162" t="n">
        <f aca="false">IF(ISNUMBER(FIND("-",U288))=TRUE(),VALUE(MID(U288,FIND("-",U288)+1,2)),24)</f>
        <v>24</v>
      </c>
      <c r="D288" s="163" t="n">
        <f aca="false">T288-S288+1</f>
        <v>1</v>
      </c>
      <c r="E288" s="164" t="n">
        <f aca="false">Z288*(C288-B288+1)*D288</f>
        <v>0</v>
      </c>
      <c r="F288" s="161" t="n">
        <f aca="false">E288*AA288</f>
        <v>0</v>
      </c>
    </row>
    <row r="289" customFormat="false" ht="12.75" hidden="false" customHeight="false" outlineLevel="0" collapsed="false">
      <c r="A289" s="161" t="e">
        <f aca="false">VLOOKUP(J289,DDEPM_USERS,2,FALSE())</f>
        <v>#N/A</v>
      </c>
      <c r="B289" s="162" t="n">
        <f aca="false">IF(ISNUMBER(FIND("-",U289))=TRUE(),VALUE(MID(U289,FIND("-",U289)-1,1)),16)</f>
        <v>16</v>
      </c>
      <c r="C289" s="162" t="n">
        <f aca="false">IF(ISNUMBER(FIND("-",U289))=TRUE(),VALUE(MID(U289,FIND("-",U289)+1,2)),24)</f>
        <v>24</v>
      </c>
      <c r="D289" s="163" t="n">
        <f aca="false">T289-S289+1</f>
        <v>1</v>
      </c>
      <c r="E289" s="164" t="n">
        <f aca="false">Z289*(C289-B289+1)*D289</f>
        <v>0</v>
      </c>
      <c r="F289" s="161" t="n">
        <f aca="false">E289*AA289</f>
        <v>0</v>
      </c>
    </row>
    <row r="290" customFormat="false" ht="12.75" hidden="false" customHeight="false" outlineLevel="0" collapsed="false">
      <c r="A290" s="161" t="e">
        <f aca="false">VLOOKUP(J290,DDEPM_USERS,2,FALSE())</f>
        <v>#N/A</v>
      </c>
      <c r="B290" s="162" t="n">
        <f aca="false">IF(ISNUMBER(FIND("-",U290))=TRUE(),VALUE(MID(U290,FIND("-",U290)-1,1)),16)</f>
        <v>16</v>
      </c>
      <c r="C290" s="162" t="n">
        <f aca="false">IF(ISNUMBER(FIND("-",U290))=TRUE(),VALUE(MID(U290,FIND("-",U290)+1,2)),24)</f>
        <v>24</v>
      </c>
      <c r="D290" s="163" t="n">
        <f aca="false">T290-S290+1</f>
        <v>1</v>
      </c>
      <c r="E290" s="164" t="n">
        <f aca="false">Z290*(C290-B290+1)*D290</f>
        <v>0</v>
      </c>
      <c r="F290" s="161" t="n">
        <f aca="false">E290*AA290</f>
        <v>0</v>
      </c>
    </row>
    <row r="291" customFormat="false" ht="12.75" hidden="false" customHeight="false" outlineLevel="0" collapsed="false">
      <c r="A291" s="161" t="e">
        <f aca="false">VLOOKUP(J291,DDEPM_USERS,2,FALSE())</f>
        <v>#N/A</v>
      </c>
      <c r="B291" s="162" t="n">
        <f aca="false">IF(ISNUMBER(FIND("-",U291))=TRUE(),VALUE(MID(U291,FIND("-",U291)-1,1)),16)</f>
        <v>16</v>
      </c>
      <c r="C291" s="162" t="n">
        <f aca="false">IF(ISNUMBER(FIND("-",U291))=TRUE(),VALUE(MID(U291,FIND("-",U291)+1,2)),24)</f>
        <v>24</v>
      </c>
      <c r="D291" s="163" t="n">
        <f aca="false">T291-S291+1</f>
        <v>1</v>
      </c>
      <c r="E291" s="164" t="n">
        <f aca="false">Z291*(C291-B291+1)*D291</f>
        <v>0</v>
      </c>
      <c r="F291" s="161" t="n">
        <f aca="false">E291*AA291</f>
        <v>0</v>
      </c>
    </row>
    <row r="292" customFormat="false" ht="12.75" hidden="false" customHeight="false" outlineLevel="0" collapsed="false">
      <c r="A292" s="161" t="e">
        <f aca="false">VLOOKUP(J292,DDEPM_USERS,2,FALSE())</f>
        <v>#N/A</v>
      </c>
      <c r="B292" s="162" t="n">
        <f aca="false">IF(ISNUMBER(FIND("-",U292))=TRUE(),VALUE(MID(U292,FIND("-",U292)-1,1)),16)</f>
        <v>16</v>
      </c>
      <c r="C292" s="162" t="n">
        <f aca="false">IF(ISNUMBER(FIND("-",U292))=TRUE(),VALUE(MID(U292,FIND("-",U292)+1,2)),24)</f>
        <v>24</v>
      </c>
      <c r="D292" s="163" t="n">
        <f aca="false">T292-S292+1</f>
        <v>1</v>
      </c>
      <c r="E292" s="164" t="n">
        <f aca="false">Z292*(C292-B292+1)*D292</f>
        <v>0</v>
      </c>
      <c r="F292" s="161" t="n">
        <f aca="false">E292*AA292</f>
        <v>0</v>
      </c>
    </row>
    <row r="293" customFormat="false" ht="12.75" hidden="false" customHeight="false" outlineLevel="0" collapsed="false">
      <c r="A293" s="161" t="e">
        <f aca="false">VLOOKUP(J293,DDEPM_USERS,2,FALSE())</f>
        <v>#N/A</v>
      </c>
      <c r="B293" s="162" t="n">
        <f aca="false">IF(ISNUMBER(FIND("-",U293))=TRUE(),VALUE(MID(U293,FIND("-",U293)-1,1)),16)</f>
        <v>16</v>
      </c>
      <c r="C293" s="162" t="n">
        <f aca="false">IF(ISNUMBER(FIND("-",U293))=TRUE(),VALUE(MID(U293,FIND("-",U293)+1,2)),24)</f>
        <v>24</v>
      </c>
      <c r="D293" s="163" t="n">
        <f aca="false">T293-S293+1</f>
        <v>1</v>
      </c>
      <c r="E293" s="164" t="n">
        <f aca="false">Z293*(C293-B293+1)*D293</f>
        <v>0</v>
      </c>
      <c r="F293" s="161" t="n">
        <f aca="false">E293*AA293</f>
        <v>0</v>
      </c>
    </row>
    <row r="294" customFormat="false" ht="12.75" hidden="false" customHeight="false" outlineLevel="0" collapsed="false">
      <c r="A294" s="161" t="e">
        <f aca="false">VLOOKUP(J294,DDEPM_USERS,2,FALSE())</f>
        <v>#N/A</v>
      </c>
      <c r="B294" s="162" t="n">
        <f aca="false">IF(ISNUMBER(FIND("-",U294))=TRUE(),VALUE(MID(U294,FIND("-",U294)-1,1)),16)</f>
        <v>16</v>
      </c>
      <c r="C294" s="162" t="n">
        <f aca="false">IF(ISNUMBER(FIND("-",U294))=TRUE(),VALUE(MID(U294,FIND("-",U294)+1,2)),24)</f>
        <v>24</v>
      </c>
      <c r="D294" s="163" t="n">
        <f aca="false">T294-S294+1</f>
        <v>1</v>
      </c>
      <c r="E294" s="164" t="n">
        <f aca="false">Z294*(C294-B294+1)*D294</f>
        <v>0</v>
      </c>
      <c r="F294" s="161" t="n">
        <f aca="false">E294*AA294</f>
        <v>0</v>
      </c>
    </row>
    <row r="295" customFormat="false" ht="12.75" hidden="false" customHeight="false" outlineLevel="0" collapsed="false">
      <c r="A295" s="161" t="e">
        <f aca="false">VLOOKUP(J295,DDEPM_USERS,2,FALSE())</f>
        <v>#N/A</v>
      </c>
      <c r="B295" s="162" t="n">
        <f aca="false">IF(ISNUMBER(FIND("-",U295))=TRUE(),VALUE(MID(U295,FIND("-",U295)-1,1)),16)</f>
        <v>16</v>
      </c>
      <c r="C295" s="162" t="n">
        <f aca="false">IF(ISNUMBER(FIND("-",U295))=TRUE(),VALUE(MID(U295,FIND("-",U295)+1,2)),24)</f>
        <v>24</v>
      </c>
      <c r="D295" s="163" t="n">
        <f aca="false">T295-S295+1</f>
        <v>1</v>
      </c>
      <c r="E295" s="164" t="n">
        <f aca="false">Z295*(C295-B295+1)*D295</f>
        <v>0</v>
      </c>
      <c r="F295" s="161" t="n">
        <f aca="false">E295*AA295</f>
        <v>0</v>
      </c>
    </row>
    <row r="296" customFormat="false" ht="12.75" hidden="false" customHeight="false" outlineLevel="0" collapsed="false">
      <c r="A296" s="161" t="e">
        <f aca="false">VLOOKUP(J296,DDEPM_USERS,2,FALSE())</f>
        <v>#N/A</v>
      </c>
      <c r="B296" s="162" t="n">
        <f aca="false">IF(ISNUMBER(FIND("-",U296))=TRUE(),VALUE(MID(U296,FIND("-",U296)-1,1)),16)</f>
        <v>16</v>
      </c>
      <c r="C296" s="162" t="n">
        <f aca="false">IF(ISNUMBER(FIND("-",U296))=TRUE(),VALUE(MID(U296,FIND("-",U296)+1,2)),24)</f>
        <v>24</v>
      </c>
      <c r="D296" s="163" t="n">
        <f aca="false">T296-S296+1</f>
        <v>1</v>
      </c>
      <c r="E296" s="164" t="n">
        <f aca="false">Z296*(C296-B296+1)*D296</f>
        <v>0</v>
      </c>
      <c r="F296" s="161" t="n">
        <f aca="false">E296*AA296</f>
        <v>0</v>
      </c>
    </row>
    <row r="297" customFormat="false" ht="12.75" hidden="false" customHeight="false" outlineLevel="0" collapsed="false">
      <c r="A297" s="161" t="e">
        <f aca="false">VLOOKUP(J297,DDEPM_USERS,2,FALSE())</f>
        <v>#N/A</v>
      </c>
      <c r="B297" s="162" t="n">
        <f aca="false">IF(ISNUMBER(FIND("-",U297))=TRUE(),VALUE(MID(U297,FIND("-",U297)-1,1)),16)</f>
        <v>16</v>
      </c>
      <c r="C297" s="162" t="n">
        <f aca="false">IF(ISNUMBER(FIND("-",U297))=TRUE(),VALUE(MID(U297,FIND("-",U297)+1,2)),24)</f>
        <v>24</v>
      </c>
      <c r="D297" s="163" t="n">
        <f aca="false">T297-S297+1</f>
        <v>1</v>
      </c>
      <c r="E297" s="164" t="n">
        <f aca="false">Z297*(C297-B297+1)*D297</f>
        <v>0</v>
      </c>
      <c r="F297" s="161" t="n">
        <f aca="false">E297*AA297</f>
        <v>0</v>
      </c>
    </row>
    <row r="298" customFormat="false" ht="12.75" hidden="false" customHeight="false" outlineLevel="0" collapsed="false">
      <c r="A298" s="161" t="e">
        <f aca="false">VLOOKUP(J298,DDEPM_USERS,2,FALSE())</f>
        <v>#N/A</v>
      </c>
      <c r="B298" s="162" t="n">
        <f aca="false">IF(ISNUMBER(FIND("-",U298))=TRUE(),VALUE(MID(U298,FIND("-",U298)-1,1)),16)</f>
        <v>16</v>
      </c>
      <c r="C298" s="162" t="n">
        <f aca="false">IF(ISNUMBER(FIND("-",U298))=TRUE(),VALUE(MID(U298,FIND("-",U298)+1,2)),24)</f>
        <v>24</v>
      </c>
      <c r="D298" s="163" t="n">
        <f aca="false">T298-S298+1</f>
        <v>1</v>
      </c>
      <c r="E298" s="164" t="n">
        <f aca="false">Z298*(C298-B298+1)*D298</f>
        <v>0</v>
      </c>
      <c r="F298" s="161" t="n">
        <f aca="false">E298*AA298</f>
        <v>0</v>
      </c>
    </row>
    <row r="299" customFormat="false" ht="12.75" hidden="false" customHeight="false" outlineLevel="0" collapsed="false">
      <c r="A299" s="161" t="e">
        <f aca="false">VLOOKUP(J299,DDEPM_USERS,2,FALSE())</f>
        <v>#N/A</v>
      </c>
      <c r="B299" s="162" t="n">
        <f aca="false">IF(ISNUMBER(FIND("-",U299))=TRUE(),VALUE(MID(U299,FIND("-",U299)-1,1)),16)</f>
        <v>16</v>
      </c>
      <c r="C299" s="162" t="n">
        <f aca="false">IF(ISNUMBER(FIND("-",U299))=TRUE(),VALUE(MID(U299,FIND("-",U299)+1,2)),24)</f>
        <v>24</v>
      </c>
      <c r="D299" s="163" t="n">
        <f aca="false">T299-S299+1</f>
        <v>1</v>
      </c>
      <c r="E299" s="164" t="n">
        <f aca="false">Z299*(C299-B299+1)*D299</f>
        <v>0</v>
      </c>
      <c r="F299" s="161" t="n">
        <f aca="false">E299*AA299</f>
        <v>0</v>
      </c>
    </row>
    <row r="300" customFormat="false" ht="12.75" hidden="false" customHeight="false" outlineLevel="0" collapsed="false">
      <c r="A300" s="161" t="e">
        <f aca="false">VLOOKUP(J300,DDEPM_USERS,2,FALSE())</f>
        <v>#N/A</v>
      </c>
      <c r="B300" s="162" t="n">
        <f aca="false">IF(ISNUMBER(FIND("-",U300))=TRUE(),VALUE(MID(U300,FIND("-",U300)-1,1)),16)</f>
        <v>16</v>
      </c>
      <c r="C300" s="162" t="n">
        <f aca="false">IF(ISNUMBER(FIND("-",U300))=TRUE(),VALUE(MID(U300,FIND("-",U300)+1,2)),24)</f>
        <v>24</v>
      </c>
      <c r="D300" s="163" t="n">
        <f aca="false">T300-S300+1</f>
        <v>1</v>
      </c>
      <c r="E300" s="164" t="n">
        <f aca="false">Z300*(C300-B300+1)*D300</f>
        <v>0</v>
      </c>
      <c r="F300" s="161" t="n">
        <f aca="false">E300*AA300</f>
        <v>0</v>
      </c>
    </row>
    <row r="301" customFormat="false" ht="12.75" hidden="false" customHeight="false" outlineLevel="0" collapsed="false">
      <c r="A301" s="161" t="e">
        <f aca="false">VLOOKUP(J301,DDEPM_USERS,2,FALSE())</f>
        <v>#N/A</v>
      </c>
      <c r="B301" s="162" t="n">
        <f aca="false">IF(ISNUMBER(FIND("-",U301))=TRUE(),VALUE(MID(U301,FIND("-",U301)-1,1)),16)</f>
        <v>16</v>
      </c>
      <c r="C301" s="162" t="n">
        <f aca="false">IF(ISNUMBER(FIND("-",U301))=TRUE(),VALUE(MID(U301,FIND("-",U301)+1,2)),24)</f>
        <v>24</v>
      </c>
      <c r="D301" s="163" t="n">
        <f aca="false">T301-S301+1</f>
        <v>1</v>
      </c>
      <c r="E301" s="164" t="n">
        <f aca="false">Z301*(C301-B301+1)*D301</f>
        <v>0</v>
      </c>
      <c r="F301" s="161" t="n">
        <f aca="false">E301*AA301</f>
        <v>0</v>
      </c>
    </row>
    <row r="302" customFormat="false" ht="12.75" hidden="false" customHeight="false" outlineLevel="0" collapsed="false">
      <c r="A302" s="161" t="e">
        <f aca="false">VLOOKUP(J302,DDEPM_USERS,2,FALSE())</f>
        <v>#N/A</v>
      </c>
      <c r="B302" s="162" t="n">
        <f aca="false">IF(ISNUMBER(FIND("-",U302))=TRUE(),VALUE(MID(U302,FIND("-",U302)-1,1)),16)</f>
        <v>16</v>
      </c>
      <c r="C302" s="162" t="n">
        <f aca="false">IF(ISNUMBER(FIND("-",U302))=TRUE(),VALUE(MID(U302,FIND("-",U302)+1,2)),24)</f>
        <v>24</v>
      </c>
      <c r="D302" s="163" t="n">
        <f aca="false">T302-S302+1</f>
        <v>1</v>
      </c>
      <c r="E302" s="164" t="n">
        <f aca="false">Z302*(C302-B302+1)*D302</f>
        <v>0</v>
      </c>
      <c r="F302" s="161" t="n">
        <f aca="false">E302*AA302</f>
        <v>0</v>
      </c>
    </row>
    <row r="303" customFormat="false" ht="12.75" hidden="false" customHeight="false" outlineLevel="0" collapsed="false">
      <c r="A303" s="161" t="e">
        <f aca="false">VLOOKUP(J303,DDEPM_USERS,2,FALSE())</f>
        <v>#N/A</v>
      </c>
      <c r="B303" s="162" t="n">
        <f aca="false">IF(ISNUMBER(FIND("-",U303))=TRUE(),VALUE(MID(U303,FIND("-",U303)-1,1)),16)</f>
        <v>16</v>
      </c>
      <c r="C303" s="162" t="n">
        <f aca="false">IF(ISNUMBER(FIND("-",U303))=TRUE(),VALUE(MID(U303,FIND("-",U303)+1,2)),24)</f>
        <v>24</v>
      </c>
      <c r="D303" s="163" t="n">
        <f aca="false">T303-S303+1</f>
        <v>1</v>
      </c>
      <c r="E303" s="164" t="n">
        <f aca="false">Z303*(C303-B303+1)*D303</f>
        <v>0</v>
      </c>
      <c r="F303" s="161" t="n">
        <f aca="false">E303*AA303</f>
        <v>0</v>
      </c>
    </row>
    <row r="304" customFormat="false" ht="12.75" hidden="false" customHeight="false" outlineLevel="0" collapsed="false">
      <c r="A304" s="161" t="e">
        <f aca="false">VLOOKUP(J304,DDEPM_USERS,2,FALSE())</f>
        <v>#N/A</v>
      </c>
      <c r="B304" s="162" t="n">
        <f aca="false">IF(ISNUMBER(FIND("-",U304))=TRUE(),VALUE(MID(U304,FIND("-",U304)-1,1)),16)</f>
        <v>16</v>
      </c>
      <c r="C304" s="162" t="n">
        <f aca="false">IF(ISNUMBER(FIND("-",U304))=TRUE(),VALUE(MID(U304,FIND("-",U304)+1,2)),24)</f>
        <v>24</v>
      </c>
      <c r="D304" s="163" t="n">
        <f aca="false">T304-S304+1</f>
        <v>1</v>
      </c>
      <c r="E304" s="164" t="n">
        <f aca="false">Z304*(C304-B304+1)*D304</f>
        <v>0</v>
      </c>
      <c r="F304" s="161" t="n">
        <f aca="false">E304*AA304</f>
        <v>0</v>
      </c>
    </row>
    <row r="305" customFormat="false" ht="12.75" hidden="false" customHeight="false" outlineLevel="0" collapsed="false">
      <c r="A305" s="161" t="e">
        <f aca="false">VLOOKUP(J305,DDEPM_USERS,2,FALSE())</f>
        <v>#N/A</v>
      </c>
      <c r="B305" s="162" t="n">
        <f aca="false">IF(ISNUMBER(FIND("-",U305))=TRUE(),VALUE(MID(U305,FIND("-",U305)-1,1)),16)</f>
        <v>16</v>
      </c>
      <c r="C305" s="162" t="n">
        <f aca="false">IF(ISNUMBER(FIND("-",U305))=TRUE(),VALUE(MID(U305,FIND("-",U305)+1,2)),24)</f>
        <v>24</v>
      </c>
      <c r="D305" s="163" t="n">
        <f aca="false">T305-S305+1</f>
        <v>1</v>
      </c>
      <c r="E305" s="164" t="n">
        <f aca="false">Z305*(C305-B305+1)*D305</f>
        <v>0</v>
      </c>
      <c r="F305" s="161" t="n">
        <f aca="false">E305*AA305</f>
        <v>0</v>
      </c>
    </row>
    <row r="306" customFormat="false" ht="12.75" hidden="false" customHeight="false" outlineLevel="0" collapsed="false">
      <c r="A306" s="161" t="e">
        <f aca="false">VLOOKUP(J306,DDEPM_USERS,2,FALSE())</f>
        <v>#N/A</v>
      </c>
      <c r="B306" s="162" t="n">
        <f aca="false">IF(ISNUMBER(FIND("-",U306))=TRUE(),VALUE(MID(U306,FIND("-",U306)-1,1)),16)</f>
        <v>16</v>
      </c>
      <c r="C306" s="162" t="n">
        <f aca="false">IF(ISNUMBER(FIND("-",U306))=TRUE(),VALUE(MID(U306,FIND("-",U306)+1,2)),24)</f>
        <v>24</v>
      </c>
      <c r="D306" s="163" t="n">
        <f aca="false">T306-S306+1</f>
        <v>1</v>
      </c>
      <c r="E306" s="164" t="n">
        <f aca="false">Z306*(C306-B306+1)*D306</f>
        <v>0</v>
      </c>
      <c r="F306" s="161" t="n">
        <f aca="false">E306*AA306</f>
        <v>0</v>
      </c>
    </row>
    <row r="307" customFormat="false" ht="12.75" hidden="false" customHeight="false" outlineLevel="0" collapsed="false">
      <c r="A307" s="161" t="e">
        <f aca="false">VLOOKUP(J307,DDEPM_USERS,2,FALSE())</f>
        <v>#N/A</v>
      </c>
      <c r="B307" s="162" t="n">
        <f aca="false">IF(ISNUMBER(FIND("-",U307))=TRUE(),VALUE(MID(U307,FIND("-",U307)-1,1)),16)</f>
        <v>16</v>
      </c>
      <c r="C307" s="162" t="n">
        <f aca="false">IF(ISNUMBER(FIND("-",U307))=TRUE(),VALUE(MID(U307,FIND("-",U307)+1,2)),24)</f>
        <v>24</v>
      </c>
      <c r="D307" s="163" t="n">
        <f aca="false">T307-S307+1</f>
        <v>1</v>
      </c>
      <c r="E307" s="164" t="n">
        <f aca="false">Z307*(C307-B307+1)*D307</f>
        <v>0</v>
      </c>
      <c r="F307" s="161" t="n">
        <f aca="false">E307*AA307</f>
        <v>0</v>
      </c>
    </row>
    <row r="308" customFormat="false" ht="12.75" hidden="false" customHeight="false" outlineLevel="0" collapsed="false">
      <c r="A308" s="161" t="e">
        <f aca="false">VLOOKUP(J308,DDEPM_USERS,2,FALSE())</f>
        <v>#N/A</v>
      </c>
      <c r="B308" s="162" t="n">
        <f aca="false">IF(ISNUMBER(FIND("-",U308))=TRUE(),VALUE(MID(U308,FIND("-",U308)-1,1)),16)</f>
        <v>16</v>
      </c>
      <c r="C308" s="162" t="n">
        <f aca="false">IF(ISNUMBER(FIND("-",U308))=TRUE(),VALUE(MID(U308,FIND("-",U308)+1,2)),24)</f>
        <v>24</v>
      </c>
      <c r="D308" s="163" t="n">
        <f aca="false">T308-S308+1</f>
        <v>1</v>
      </c>
      <c r="E308" s="164" t="n">
        <f aca="false">Z308*(C308-B308+1)*D308</f>
        <v>0</v>
      </c>
      <c r="F308" s="161" t="n">
        <f aca="false">E308*AA308</f>
        <v>0</v>
      </c>
    </row>
    <row r="309" customFormat="false" ht="12.75" hidden="false" customHeight="false" outlineLevel="0" collapsed="false">
      <c r="A309" s="161" t="e">
        <f aca="false">VLOOKUP(J309,DDEPM_USERS,2,FALSE())</f>
        <v>#N/A</v>
      </c>
      <c r="B309" s="162" t="n">
        <f aca="false">IF(ISNUMBER(FIND("-",U309))=TRUE(),VALUE(MID(U309,FIND("-",U309)-1,1)),16)</f>
        <v>16</v>
      </c>
      <c r="C309" s="162" t="n">
        <f aca="false">IF(ISNUMBER(FIND("-",U309))=TRUE(),VALUE(MID(U309,FIND("-",U309)+1,2)),24)</f>
        <v>24</v>
      </c>
      <c r="D309" s="163" t="n">
        <f aca="false">T309-S309+1</f>
        <v>1</v>
      </c>
      <c r="E309" s="164" t="n">
        <f aca="false">Z309*(C309-B309+1)*D309</f>
        <v>0</v>
      </c>
      <c r="F309" s="161" t="n">
        <f aca="false">E309*AA309</f>
        <v>0</v>
      </c>
    </row>
    <row r="310" customFormat="false" ht="12.75" hidden="false" customHeight="false" outlineLevel="0" collapsed="false">
      <c r="A310" s="161" t="e">
        <f aca="false">VLOOKUP(J310,DDEPM_USERS,2,FALSE())</f>
        <v>#N/A</v>
      </c>
      <c r="B310" s="162" t="n">
        <f aca="false">IF(ISNUMBER(FIND("-",U310))=TRUE(),VALUE(MID(U310,FIND("-",U310)-1,1)),16)</f>
        <v>16</v>
      </c>
      <c r="C310" s="162" t="n">
        <f aca="false">IF(ISNUMBER(FIND("-",U310))=TRUE(),VALUE(MID(U310,FIND("-",U310)+1,2)),24)</f>
        <v>24</v>
      </c>
      <c r="D310" s="163" t="n">
        <f aca="false">T310-S310+1</f>
        <v>1</v>
      </c>
      <c r="E310" s="164" t="n">
        <f aca="false">Z310*(C310-B310+1)*D310</f>
        <v>0</v>
      </c>
      <c r="F310" s="161" t="n">
        <f aca="false">E310*AA310</f>
        <v>0</v>
      </c>
    </row>
    <row r="311" customFormat="false" ht="12.75" hidden="false" customHeight="false" outlineLevel="0" collapsed="false">
      <c r="A311" s="161" t="e">
        <f aca="false">VLOOKUP(J311,DDEPM_USERS,2,FALSE())</f>
        <v>#N/A</v>
      </c>
      <c r="B311" s="162" t="n">
        <f aca="false">IF(ISNUMBER(FIND("-",U311))=TRUE(),VALUE(MID(U311,FIND("-",U311)-1,1)),16)</f>
        <v>16</v>
      </c>
      <c r="C311" s="162" t="n">
        <f aca="false">IF(ISNUMBER(FIND("-",U311))=TRUE(),VALUE(MID(U311,FIND("-",U311)+1,2)),24)</f>
        <v>24</v>
      </c>
      <c r="D311" s="163" t="n">
        <f aca="false">T311-S311+1</f>
        <v>1</v>
      </c>
      <c r="E311" s="164" t="n">
        <f aca="false">Z311*(C311-B311+1)*D311</f>
        <v>0</v>
      </c>
      <c r="F311" s="161" t="n">
        <f aca="false">E311*AA311</f>
        <v>0</v>
      </c>
    </row>
    <row r="312" customFormat="false" ht="12.75" hidden="false" customHeight="false" outlineLevel="0" collapsed="false">
      <c r="A312" s="161" t="e">
        <f aca="false">VLOOKUP(J312,DDEPM_USERS,2,FALSE())</f>
        <v>#N/A</v>
      </c>
      <c r="B312" s="162" t="n">
        <f aca="false">IF(ISNUMBER(FIND("-",U312))=TRUE(),VALUE(MID(U312,FIND("-",U312)-1,1)),16)</f>
        <v>16</v>
      </c>
      <c r="C312" s="162" t="n">
        <f aca="false">IF(ISNUMBER(FIND("-",U312))=TRUE(),VALUE(MID(U312,FIND("-",U312)+1,2)),24)</f>
        <v>24</v>
      </c>
      <c r="D312" s="163" t="n">
        <f aca="false">T312-S312+1</f>
        <v>1</v>
      </c>
      <c r="E312" s="164" t="n">
        <f aca="false">Z312*(C312-B312+1)*D312</f>
        <v>0</v>
      </c>
      <c r="F312" s="161" t="n">
        <f aca="false">E312*AA312</f>
        <v>0</v>
      </c>
    </row>
    <row r="313" customFormat="false" ht="12.75" hidden="false" customHeight="false" outlineLevel="0" collapsed="false">
      <c r="A313" s="161" t="e">
        <f aca="false">VLOOKUP(J313,DDEPM_USERS,2,FALSE())</f>
        <v>#N/A</v>
      </c>
      <c r="B313" s="162" t="n">
        <f aca="false">IF(ISNUMBER(FIND("-",U313))=TRUE(),VALUE(MID(U313,FIND("-",U313)-1,1)),16)</f>
        <v>16</v>
      </c>
      <c r="C313" s="162" t="n">
        <f aca="false">IF(ISNUMBER(FIND("-",U313))=TRUE(),VALUE(MID(U313,FIND("-",U313)+1,2)),24)</f>
        <v>24</v>
      </c>
      <c r="D313" s="163" t="n">
        <f aca="false">T313-S313+1</f>
        <v>1</v>
      </c>
      <c r="E313" s="164" t="n">
        <f aca="false">Z313*(C313-B313+1)*D313</f>
        <v>0</v>
      </c>
      <c r="F313" s="161" t="n">
        <f aca="false">E313*AA313</f>
        <v>0</v>
      </c>
    </row>
    <row r="314" customFormat="false" ht="12.75" hidden="false" customHeight="false" outlineLevel="0" collapsed="false">
      <c r="A314" s="161" t="e">
        <f aca="false">VLOOKUP(J314,DDEPM_USERS,2,FALSE())</f>
        <v>#N/A</v>
      </c>
      <c r="B314" s="162" t="n">
        <f aca="false">IF(ISNUMBER(FIND("-",U314))=TRUE(),VALUE(MID(U314,FIND("-",U314)-1,1)),16)</f>
        <v>16</v>
      </c>
      <c r="C314" s="162" t="n">
        <f aca="false">IF(ISNUMBER(FIND("-",U314))=TRUE(),VALUE(MID(U314,FIND("-",U314)+1,2)),24)</f>
        <v>24</v>
      </c>
      <c r="D314" s="163" t="n">
        <f aca="false">T314-S314+1</f>
        <v>1</v>
      </c>
      <c r="E314" s="164" t="n">
        <f aca="false">Z314*(C314-B314+1)*D314</f>
        <v>0</v>
      </c>
      <c r="F314" s="161" t="n">
        <f aca="false">E314*AA314</f>
        <v>0</v>
      </c>
    </row>
    <row r="315" customFormat="false" ht="12.75" hidden="false" customHeight="false" outlineLevel="0" collapsed="false">
      <c r="A315" s="161" t="e">
        <f aca="false">VLOOKUP(J315,DDEPM_USERS,2,FALSE())</f>
        <v>#N/A</v>
      </c>
      <c r="B315" s="162" t="n">
        <f aca="false">IF(ISNUMBER(FIND("-",U315))=TRUE(),VALUE(MID(U315,FIND("-",U315)-1,1)),16)</f>
        <v>16</v>
      </c>
      <c r="C315" s="162" t="n">
        <f aca="false">IF(ISNUMBER(FIND("-",U315))=TRUE(),VALUE(MID(U315,FIND("-",U315)+1,2)),24)</f>
        <v>24</v>
      </c>
      <c r="D315" s="163" t="n">
        <f aca="false">T315-S315+1</f>
        <v>1</v>
      </c>
      <c r="E315" s="164" t="n">
        <f aca="false">Z315*(C315-B315+1)*D315</f>
        <v>0</v>
      </c>
      <c r="F315" s="161" t="n">
        <f aca="false">E315*AA315</f>
        <v>0</v>
      </c>
    </row>
    <row r="316" customFormat="false" ht="12.75" hidden="false" customHeight="false" outlineLevel="0" collapsed="false">
      <c r="A316" s="161" t="e">
        <f aca="false">VLOOKUP(J316,DDEPM_USERS,2,FALSE())</f>
        <v>#N/A</v>
      </c>
      <c r="B316" s="162" t="n">
        <f aca="false">IF(ISNUMBER(FIND("-",U316))=TRUE(),VALUE(MID(U316,FIND("-",U316)-1,1)),16)</f>
        <v>16</v>
      </c>
      <c r="C316" s="162" t="n">
        <f aca="false">IF(ISNUMBER(FIND("-",U316))=TRUE(),VALUE(MID(U316,FIND("-",U316)+1,2)),24)</f>
        <v>24</v>
      </c>
      <c r="D316" s="163" t="n">
        <f aca="false">T316-S316+1</f>
        <v>1</v>
      </c>
      <c r="E316" s="164" t="n">
        <f aca="false">Z316*(C316-B316+1)*D316</f>
        <v>0</v>
      </c>
      <c r="F316" s="161" t="n">
        <f aca="false">E316*AA316</f>
        <v>0</v>
      </c>
    </row>
    <row r="317" customFormat="false" ht="12.75" hidden="false" customHeight="false" outlineLevel="0" collapsed="false">
      <c r="A317" s="161" t="e">
        <f aca="false">VLOOKUP(J317,DDEPM_USERS,2,FALSE())</f>
        <v>#N/A</v>
      </c>
      <c r="B317" s="162" t="n">
        <f aca="false">IF(ISNUMBER(FIND("-",U317))=TRUE(),VALUE(MID(U317,FIND("-",U317)-1,1)),16)</f>
        <v>16</v>
      </c>
      <c r="C317" s="162" t="n">
        <f aca="false">IF(ISNUMBER(FIND("-",U317))=TRUE(),VALUE(MID(U317,FIND("-",U317)+1,2)),24)</f>
        <v>24</v>
      </c>
      <c r="D317" s="163" t="n">
        <f aca="false">T317-S317+1</f>
        <v>1</v>
      </c>
      <c r="E317" s="164" t="n">
        <f aca="false">Z317*(C317-B317+1)*D317</f>
        <v>0</v>
      </c>
      <c r="F317" s="161" t="n">
        <f aca="false">E317*AA317</f>
        <v>0</v>
      </c>
    </row>
    <row r="318" customFormat="false" ht="12.75" hidden="false" customHeight="false" outlineLevel="0" collapsed="false">
      <c r="A318" s="161" t="e">
        <f aca="false">VLOOKUP(J318,DDEPM_USERS,2,FALSE())</f>
        <v>#N/A</v>
      </c>
      <c r="B318" s="162" t="n">
        <f aca="false">IF(ISNUMBER(FIND("-",U318))=TRUE(),VALUE(MID(U318,FIND("-",U318)-1,1)),16)</f>
        <v>16</v>
      </c>
      <c r="C318" s="162" t="n">
        <f aca="false">IF(ISNUMBER(FIND("-",U318))=TRUE(),VALUE(MID(U318,FIND("-",U318)+1,2)),24)</f>
        <v>24</v>
      </c>
      <c r="D318" s="163" t="n">
        <f aca="false">T318-S318+1</f>
        <v>1</v>
      </c>
      <c r="E318" s="164" t="n">
        <f aca="false">Z318*(C318-B318+1)*D318</f>
        <v>0</v>
      </c>
      <c r="F318" s="161" t="n">
        <f aca="false">E318*AA318</f>
        <v>0</v>
      </c>
    </row>
    <row r="319" customFormat="false" ht="12.75" hidden="false" customHeight="false" outlineLevel="0" collapsed="false">
      <c r="A319" s="161" t="e">
        <f aca="false">VLOOKUP(J319,DDEPM_USERS,2,FALSE())</f>
        <v>#N/A</v>
      </c>
      <c r="B319" s="162" t="n">
        <f aca="false">IF(ISNUMBER(FIND("-",U319))=TRUE(),VALUE(MID(U319,FIND("-",U319)-1,1)),16)</f>
        <v>16</v>
      </c>
      <c r="C319" s="162" t="n">
        <f aca="false">IF(ISNUMBER(FIND("-",U319))=TRUE(),VALUE(MID(U319,FIND("-",U319)+1,2)),24)</f>
        <v>24</v>
      </c>
      <c r="D319" s="163" t="n">
        <f aca="false">T319-S319+1</f>
        <v>1</v>
      </c>
      <c r="E319" s="164" t="n">
        <f aca="false">Z319*(C319-B319+1)*D319</f>
        <v>0</v>
      </c>
      <c r="F319" s="161" t="n">
        <f aca="false">E319*AA319</f>
        <v>0</v>
      </c>
    </row>
    <row r="320" customFormat="false" ht="12.75" hidden="false" customHeight="false" outlineLevel="0" collapsed="false">
      <c r="A320" s="161" t="e">
        <f aca="false">VLOOKUP(J320,DDEPM_USERS,2,FALSE())</f>
        <v>#N/A</v>
      </c>
      <c r="B320" s="162" t="n">
        <f aca="false">IF(ISNUMBER(FIND("-",U320))=TRUE(),VALUE(MID(U320,FIND("-",U320)-1,1)),16)</f>
        <v>16</v>
      </c>
      <c r="C320" s="162" t="n">
        <f aca="false">IF(ISNUMBER(FIND("-",U320))=TRUE(),VALUE(MID(U320,FIND("-",U320)+1,2)),24)</f>
        <v>24</v>
      </c>
      <c r="D320" s="163" t="n">
        <f aca="false">T320-S320+1</f>
        <v>1</v>
      </c>
      <c r="E320" s="164" t="n">
        <f aca="false">Z320*(C320-B320+1)*D320</f>
        <v>0</v>
      </c>
      <c r="F320" s="161" t="n">
        <f aca="false">E320*AA320</f>
        <v>0</v>
      </c>
    </row>
    <row r="321" customFormat="false" ht="12.75" hidden="false" customHeight="false" outlineLevel="0" collapsed="false">
      <c r="A321" s="161" t="e">
        <f aca="false">VLOOKUP(J321,DDEPM_USERS,2,FALSE())</f>
        <v>#N/A</v>
      </c>
      <c r="B321" s="162" t="n">
        <f aca="false">IF(ISNUMBER(FIND("-",U321))=TRUE(),VALUE(MID(U321,FIND("-",U321)-1,1)),16)</f>
        <v>16</v>
      </c>
      <c r="C321" s="162" t="n">
        <f aca="false">IF(ISNUMBER(FIND("-",U321))=TRUE(),VALUE(MID(U321,FIND("-",U321)+1,2)),24)</f>
        <v>24</v>
      </c>
      <c r="D321" s="163" t="n">
        <f aca="false">T321-S321+1</f>
        <v>1</v>
      </c>
      <c r="E321" s="164" t="n">
        <f aca="false">Z321*(C321-B321+1)*D321</f>
        <v>0</v>
      </c>
      <c r="F321" s="161" t="n">
        <f aca="false">E321*AA321</f>
        <v>0</v>
      </c>
    </row>
    <row r="322" customFormat="false" ht="12.75" hidden="false" customHeight="false" outlineLevel="0" collapsed="false">
      <c r="A322" s="161" t="e">
        <f aca="false">VLOOKUP(J322,DDEPM_USERS,2,FALSE())</f>
        <v>#N/A</v>
      </c>
      <c r="B322" s="162" t="n">
        <f aca="false">IF(ISNUMBER(FIND("-",U322))=TRUE(),VALUE(MID(U322,FIND("-",U322)-1,1)),16)</f>
        <v>16</v>
      </c>
      <c r="C322" s="162" t="n">
        <f aca="false">IF(ISNUMBER(FIND("-",U322))=TRUE(),VALUE(MID(U322,FIND("-",U322)+1,2)),24)</f>
        <v>24</v>
      </c>
      <c r="D322" s="163" t="n">
        <f aca="false">T322-S322+1</f>
        <v>1</v>
      </c>
      <c r="E322" s="164" t="n">
        <f aca="false">Z322*(C322-B322+1)*D322</f>
        <v>0</v>
      </c>
      <c r="F322" s="161" t="n">
        <f aca="false">E322*AA322</f>
        <v>0</v>
      </c>
    </row>
    <row r="323" customFormat="false" ht="12.75" hidden="false" customHeight="false" outlineLevel="0" collapsed="false">
      <c r="A323" s="161" t="e">
        <f aca="false">VLOOKUP(J323,DDEPM_USERS,2,FALSE())</f>
        <v>#N/A</v>
      </c>
      <c r="B323" s="162" t="n">
        <f aca="false">IF(ISNUMBER(FIND("-",U323))=TRUE(),VALUE(MID(U323,FIND("-",U323)-1,1)),16)</f>
        <v>16</v>
      </c>
      <c r="C323" s="162" t="n">
        <f aca="false">IF(ISNUMBER(FIND("-",U323))=TRUE(),VALUE(MID(U323,FIND("-",U323)+1,2)),24)</f>
        <v>24</v>
      </c>
      <c r="D323" s="163" t="n">
        <f aca="false">T323-S323+1</f>
        <v>1</v>
      </c>
      <c r="E323" s="164" t="n">
        <f aca="false">Z323*(C323-B323+1)*D323</f>
        <v>0</v>
      </c>
      <c r="F323" s="161" t="n">
        <f aca="false">E323*AA323</f>
        <v>0</v>
      </c>
    </row>
    <row r="324" customFormat="false" ht="12.75" hidden="false" customHeight="false" outlineLevel="0" collapsed="false">
      <c r="A324" s="161" t="e">
        <f aca="false">VLOOKUP(J324,DDEPM_USERS,2,FALSE())</f>
        <v>#N/A</v>
      </c>
      <c r="B324" s="162" t="n">
        <f aca="false">IF(ISNUMBER(FIND("-",U324))=TRUE(),VALUE(MID(U324,FIND("-",U324)-1,1)),16)</f>
        <v>16</v>
      </c>
      <c r="C324" s="162" t="n">
        <f aca="false">IF(ISNUMBER(FIND("-",U324))=TRUE(),VALUE(MID(U324,FIND("-",U324)+1,2)),24)</f>
        <v>24</v>
      </c>
      <c r="D324" s="163" t="n">
        <f aca="false">T324-S324+1</f>
        <v>1</v>
      </c>
      <c r="E324" s="164" t="n">
        <f aca="false">Z324*(C324-B324+1)*D324</f>
        <v>0</v>
      </c>
      <c r="F324" s="161" t="n">
        <f aca="false">E324*AA324</f>
        <v>0</v>
      </c>
    </row>
    <row r="325" customFormat="false" ht="12.75" hidden="false" customHeight="false" outlineLevel="0" collapsed="false">
      <c r="A325" s="161" t="e">
        <f aca="false">VLOOKUP(J325,DDEPM_USERS,2,FALSE())</f>
        <v>#N/A</v>
      </c>
      <c r="B325" s="162" t="n">
        <f aca="false">IF(ISNUMBER(FIND("-",U325))=TRUE(),VALUE(MID(U325,FIND("-",U325)-1,1)),16)</f>
        <v>16</v>
      </c>
      <c r="C325" s="162" t="n">
        <f aca="false">IF(ISNUMBER(FIND("-",U325))=TRUE(),VALUE(MID(U325,FIND("-",U325)+1,2)),24)</f>
        <v>24</v>
      </c>
      <c r="D325" s="163" t="n">
        <f aca="false">T325-S325+1</f>
        <v>1</v>
      </c>
      <c r="E325" s="164" t="n">
        <f aca="false">Z325*(C325-B325+1)*D325</f>
        <v>0</v>
      </c>
      <c r="F325" s="161" t="n">
        <f aca="false">E325*AA325</f>
        <v>0</v>
      </c>
    </row>
    <row r="326" customFormat="false" ht="12.75" hidden="false" customHeight="false" outlineLevel="0" collapsed="false">
      <c r="A326" s="161" t="e">
        <f aca="false">VLOOKUP(J326,DDEPM_USERS,2,FALSE())</f>
        <v>#N/A</v>
      </c>
      <c r="B326" s="162" t="n">
        <f aca="false">IF(ISNUMBER(FIND("-",U326))=TRUE(),VALUE(MID(U326,FIND("-",U326)-1,1)),16)</f>
        <v>16</v>
      </c>
      <c r="C326" s="162" t="n">
        <f aca="false">IF(ISNUMBER(FIND("-",U326))=TRUE(),VALUE(MID(U326,FIND("-",U326)+1,2)),24)</f>
        <v>24</v>
      </c>
      <c r="D326" s="163" t="n">
        <f aca="false">T326-S326+1</f>
        <v>1</v>
      </c>
      <c r="E326" s="164" t="n">
        <f aca="false">Z326*(C326-B326+1)*D326</f>
        <v>0</v>
      </c>
      <c r="F326" s="161" t="n">
        <f aca="false">E326*AA326</f>
        <v>0</v>
      </c>
    </row>
    <row r="327" customFormat="false" ht="12.75" hidden="false" customHeight="false" outlineLevel="0" collapsed="false">
      <c r="A327" s="161" t="e">
        <f aca="false">VLOOKUP(J327,DDEPM_USERS,2,FALSE())</f>
        <v>#N/A</v>
      </c>
      <c r="B327" s="162" t="n">
        <f aca="false">IF(ISNUMBER(FIND("-",U327))=TRUE(),VALUE(MID(U327,FIND("-",U327)-1,1)),16)</f>
        <v>16</v>
      </c>
      <c r="C327" s="162" t="n">
        <f aca="false">IF(ISNUMBER(FIND("-",U327))=TRUE(),VALUE(MID(U327,FIND("-",U327)+1,2)),24)</f>
        <v>24</v>
      </c>
      <c r="D327" s="163" t="n">
        <f aca="false">T327-S327+1</f>
        <v>1</v>
      </c>
      <c r="E327" s="164" t="n">
        <f aca="false">Z327*(C327-B327+1)*D327</f>
        <v>0</v>
      </c>
      <c r="F327" s="161" t="n">
        <f aca="false">E327*AA327</f>
        <v>0</v>
      </c>
    </row>
    <row r="328" customFormat="false" ht="12.75" hidden="false" customHeight="false" outlineLevel="0" collapsed="false">
      <c r="A328" s="161" t="e">
        <f aca="false">VLOOKUP(J328,DDEPM_USERS,2,FALSE())</f>
        <v>#N/A</v>
      </c>
      <c r="B328" s="162" t="n">
        <f aca="false">IF(ISNUMBER(FIND("-",U328))=TRUE(),VALUE(MID(U328,FIND("-",U328)-1,1)),16)</f>
        <v>16</v>
      </c>
      <c r="C328" s="162" t="n">
        <f aca="false">IF(ISNUMBER(FIND("-",U328))=TRUE(),VALUE(MID(U328,FIND("-",U328)+1,2)),24)</f>
        <v>24</v>
      </c>
      <c r="D328" s="163" t="n">
        <f aca="false">T328-S328+1</f>
        <v>1</v>
      </c>
      <c r="E328" s="164" t="n">
        <f aca="false">Z328*(C328-B328+1)*D328</f>
        <v>0</v>
      </c>
      <c r="F328" s="161" t="n">
        <f aca="false">E328*AA328</f>
        <v>0</v>
      </c>
    </row>
    <row r="329" customFormat="false" ht="12.75" hidden="false" customHeight="false" outlineLevel="0" collapsed="false">
      <c r="A329" s="161" t="e">
        <f aca="false">VLOOKUP(J329,DDEPM_USERS,2,FALSE())</f>
        <v>#N/A</v>
      </c>
      <c r="B329" s="162" t="n">
        <f aca="false">IF(ISNUMBER(FIND("-",U329))=TRUE(),VALUE(MID(U329,FIND("-",U329)-1,1)),16)</f>
        <v>16</v>
      </c>
      <c r="C329" s="162" t="n">
        <f aca="false">IF(ISNUMBER(FIND("-",U329))=TRUE(),VALUE(MID(U329,FIND("-",U329)+1,2)),24)</f>
        <v>24</v>
      </c>
      <c r="D329" s="163" t="n">
        <f aca="false">T329-S329+1</f>
        <v>1</v>
      </c>
      <c r="E329" s="164" t="n">
        <f aca="false">Z329*(C329-B329+1)*D329</f>
        <v>0</v>
      </c>
      <c r="F329" s="161" t="n">
        <f aca="false">E329*AA329</f>
        <v>0</v>
      </c>
    </row>
    <row r="330" customFormat="false" ht="12.75" hidden="false" customHeight="false" outlineLevel="0" collapsed="false">
      <c r="A330" s="161" t="e">
        <f aca="false">VLOOKUP(J330,DDEPM_USERS,2,FALSE())</f>
        <v>#N/A</v>
      </c>
      <c r="B330" s="162" t="n">
        <f aca="false">IF(ISNUMBER(FIND("-",U330))=TRUE(),VALUE(MID(U330,FIND("-",U330)-1,1)),16)</f>
        <v>16</v>
      </c>
      <c r="C330" s="162" t="n">
        <f aca="false">IF(ISNUMBER(FIND("-",U330))=TRUE(),VALUE(MID(U330,FIND("-",U330)+1,2)),24)</f>
        <v>24</v>
      </c>
      <c r="D330" s="163" t="n">
        <f aca="false">T330-S330+1</f>
        <v>1</v>
      </c>
      <c r="E330" s="164" t="n">
        <f aca="false">Z330*(C330-B330+1)*D330</f>
        <v>0</v>
      </c>
      <c r="F330" s="161" t="n">
        <f aca="false">E330*AA330</f>
        <v>0</v>
      </c>
    </row>
    <row r="331" customFormat="false" ht="12.75" hidden="false" customHeight="false" outlineLevel="0" collapsed="false">
      <c r="A331" s="161" t="e">
        <f aca="false">VLOOKUP(J331,DDEPM_USERS,2,FALSE())</f>
        <v>#N/A</v>
      </c>
      <c r="B331" s="162" t="n">
        <f aca="false">IF(ISNUMBER(FIND("-",U331))=TRUE(),VALUE(MID(U331,FIND("-",U331)-1,1)),16)</f>
        <v>16</v>
      </c>
      <c r="C331" s="162" t="n">
        <f aca="false">IF(ISNUMBER(FIND("-",U331))=TRUE(),VALUE(MID(U331,FIND("-",U331)+1,2)),24)</f>
        <v>24</v>
      </c>
      <c r="D331" s="163" t="n">
        <f aca="false">T331-S331+1</f>
        <v>1</v>
      </c>
      <c r="E331" s="164" t="n">
        <f aca="false">Z331*(C331-B331+1)*D331</f>
        <v>0</v>
      </c>
      <c r="F331" s="161" t="n">
        <f aca="false">E331*AA331</f>
        <v>0</v>
      </c>
    </row>
    <row r="332" customFormat="false" ht="12.75" hidden="false" customHeight="false" outlineLevel="0" collapsed="false">
      <c r="A332" s="161" t="e">
        <f aca="false">VLOOKUP(J332,DDEPM_USERS,2,FALSE())</f>
        <v>#N/A</v>
      </c>
      <c r="B332" s="162" t="n">
        <f aca="false">IF(ISNUMBER(FIND("-",U332))=TRUE(),VALUE(MID(U332,FIND("-",U332)-1,1)),16)</f>
        <v>16</v>
      </c>
      <c r="C332" s="162" t="n">
        <f aca="false">IF(ISNUMBER(FIND("-",U332))=TRUE(),VALUE(MID(U332,FIND("-",U332)+1,2)),24)</f>
        <v>24</v>
      </c>
      <c r="D332" s="163" t="n">
        <f aca="false">T332-S332+1</f>
        <v>1</v>
      </c>
      <c r="E332" s="164" t="n">
        <f aca="false">Z332*(C332-B332+1)*D332</f>
        <v>0</v>
      </c>
      <c r="F332" s="161" t="n">
        <f aca="false">E332*AA332</f>
        <v>0</v>
      </c>
    </row>
    <row r="333" customFormat="false" ht="12.75" hidden="false" customHeight="false" outlineLevel="0" collapsed="false">
      <c r="A333" s="161" t="e">
        <f aca="false">VLOOKUP(J333,DDEPM_USERS,2,FALSE())</f>
        <v>#N/A</v>
      </c>
      <c r="B333" s="162" t="n">
        <f aca="false">IF(ISNUMBER(FIND("-",U333))=TRUE(),VALUE(MID(U333,FIND("-",U333)-1,1)),16)</f>
        <v>16</v>
      </c>
      <c r="C333" s="162" t="n">
        <f aca="false">IF(ISNUMBER(FIND("-",U333))=TRUE(),VALUE(MID(U333,FIND("-",U333)+1,2)),24)</f>
        <v>24</v>
      </c>
      <c r="D333" s="163" t="n">
        <f aca="false">T333-S333+1</f>
        <v>1</v>
      </c>
      <c r="E333" s="164" t="n">
        <f aca="false">Z333*(C333-B333+1)*D333</f>
        <v>0</v>
      </c>
      <c r="F333" s="161" t="n">
        <f aca="false">E333*AA333</f>
        <v>0</v>
      </c>
    </row>
    <row r="334" customFormat="false" ht="12.75" hidden="false" customHeight="false" outlineLevel="0" collapsed="false">
      <c r="A334" s="161" t="e">
        <f aca="false">VLOOKUP(J334,DDEPM_USERS,2,FALSE())</f>
        <v>#N/A</v>
      </c>
      <c r="B334" s="162" t="n">
        <f aca="false">IF(ISNUMBER(FIND("-",U334))=TRUE(),VALUE(MID(U334,FIND("-",U334)-1,1)),16)</f>
        <v>16</v>
      </c>
      <c r="C334" s="162" t="n">
        <f aca="false">IF(ISNUMBER(FIND("-",U334))=TRUE(),VALUE(MID(U334,FIND("-",U334)+1,2)),24)</f>
        <v>24</v>
      </c>
      <c r="D334" s="163" t="n">
        <f aca="false">T334-S334+1</f>
        <v>1</v>
      </c>
      <c r="E334" s="164" t="n">
        <f aca="false">Z334*(C334-B334+1)*D334</f>
        <v>0</v>
      </c>
      <c r="F334" s="161" t="n">
        <f aca="false">E334*AA334</f>
        <v>0</v>
      </c>
    </row>
    <row r="335" customFormat="false" ht="12.75" hidden="false" customHeight="false" outlineLevel="0" collapsed="false">
      <c r="A335" s="161" t="e">
        <f aca="false">VLOOKUP(J335,DDEPM_USERS,2,FALSE())</f>
        <v>#N/A</v>
      </c>
      <c r="B335" s="162" t="n">
        <f aca="false">IF(ISNUMBER(FIND("-",U335))=TRUE(),VALUE(MID(U335,FIND("-",U335)-1,1)),16)</f>
        <v>16</v>
      </c>
      <c r="C335" s="162" t="n">
        <f aca="false">IF(ISNUMBER(FIND("-",U335))=TRUE(),VALUE(MID(U335,FIND("-",U335)+1,2)),24)</f>
        <v>24</v>
      </c>
      <c r="D335" s="163" t="n">
        <f aca="false">T335-S335+1</f>
        <v>1</v>
      </c>
      <c r="E335" s="164" t="n">
        <f aca="false">Z335*(C335-B335+1)*D335</f>
        <v>0</v>
      </c>
      <c r="F335" s="161" t="n">
        <f aca="false">E335*AA335</f>
        <v>0</v>
      </c>
    </row>
    <row r="336" customFormat="false" ht="12.75" hidden="false" customHeight="false" outlineLevel="0" collapsed="false">
      <c r="A336" s="161" t="e">
        <f aca="false">VLOOKUP(J336,DDEPM_USERS,2,FALSE())</f>
        <v>#N/A</v>
      </c>
      <c r="B336" s="162" t="n">
        <f aca="false">IF(ISNUMBER(FIND("-",U336))=TRUE(),VALUE(MID(U336,FIND("-",U336)-1,1)),16)</f>
        <v>16</v>
      </c>
      <c r="C336" s="162" t="n">
        <f aca="false">IF(ISNUMBER(FIND("-",U336))=TRUE(),VALUE(MID(U336,FIND("-",U336)+1,2)),24)</f>
        <v>24</v>
      </c>
      <c r="D336" s="163" t="n">
        <f aca="false">T336-S336+1</f>
        <v>1</v>
      </c>
      <c r="E336" s="164" t="n">
        <f aca="false">Z336*(C336-B336+1)*D336</f>
        <v>0</v>
      </c>
      <c r="F336" s="161" t="n">
        <f aca="false">E336*AA336</f>
        <v>0</v>
      </c>
    </row>
    <row r="337" customFormat="false" ht="12.75" hidden="false" customHeight="false" outlineLevel="0" collapsed="false">
      <c r="A337" s="161" t="e">
        <f aca="false">VLOOKUP(J337,DDEPM_USERS,2,FALSE())</f>
        <v>#N/A</v>
      </c>
      <c r="B337" s="162" t="n">
        <f aca="false">IF(ISNUMBER(FIND("-",U337))=TRUE(),VALUE(MID(U337,FIND("-",U337)-1,1)),16)</f>
        <v>16</v>
      </c>
      <c r="C337" s="162" t="n">
        <f aca="false">IF(ISNUMBER(FIND("-",U337))=TRUE(),VALUE(MID(U337,FIND("-",U337)+1,2)),24)</f>
        <v>24</v>
      </c>
      <c r="D337" s="163" t="n">
        <f aca="false">T337-S337+1</f>
        <v>1</v>
      </c>
      <c r="E337" s="164" t="n">
        <f aca="false">Z337*(C337-B337+1)*D337</f>
        <v>0</v>
      </c>
      <c r="F337" s="161" t="n">
        <f aca="false">E337*AA337</f>
        <v>0</v>
      </c>
    </row>
    <row r="338" customFormat="false" ht="12.75" hidden="false" customHeight="false" outlineLevel="0" collapsed="false">
      <c r="A338" s="161" t="e">
        <f aca="false">VLOOKUP(J338,DDEPM_USERS,2,FALSE())</f>
        <v>#N/A</v>
      </c>
      <c r="B338" s="162" t="n">
        <f aca="false">IF(ISNUMBER(FIND("-",U338))=TRUE(),VALUE(MID(U338,FIND("-",U338)-1,1)),16)</f>
        <v>16</v>
      </c>
      <c r="C338" s="162" t="n">
        <f aca="false">IF(ISNUMBER(FIND("-",U338))=TRUE(),VALUE(MID(U338,FIND("-",U338)+1,2)),24)</f>
        <v>24</v>
      </c>
      <c r="D338" s="163" t="n">
        <f aca="false">T338-S338+1</f>
        <v>1</v>
      </c>
      <c r="E338" s="164" t="n">
        <f aca="false">Z338*(C338-B338+1)*D338</f>
        <v>0</v>
      </c>
      <c r="F338" s="161" t="n">
        <f aca="false">E338*AA338</f>
        <v>0</v>
      </c>
    </row>
    <row r="339" customFormat="false" ht="12.75" hidden="false" customHeight="false" outlineLevel="0" collapsed="false">
      <c r="A339" s="161" t="e">
        <f aca="false">VLOOKUP(J339,DDEPM_USERS,2,FALSE())</f>
        <v>#N/A</v>
      </c>
      <c r="B339" s="162" t="n">
        <f aca="false">IF(ISNUMBER(FIND("-",U339))=TRUE(),VALUE(MID(U339,FIND("-",U339)-1,1)),16)</f>
        <v>16</v>
      </c>
      <c r="C339" s="162" t="n">
        <f aca="false">IF(ISNUMBER(FIND("-",U339))=TRUE(),VALUE(MID(U339,FIND("-",U339)+1,2)),24)</f>
        <v>24</v>
      </c>
      <c r="D339" s="163" t="n">
        <f aca="false">T339-S339+1</f>
        <v>1</v>
      </c>
      <c r="E339" s="164" t="n">
        <f aca="false">Z339*(C339-B339+1)*D339</f>
        <v>0</v>
      </c>
      <c r="F339" s="161" t="n">
        <f aca="false">E339*AA339</f>
        <v>0</v>
      </c>
    </row>
    <row r="340" customFormat="false" ht="12.75" hidden="false" customHeight="false" outlineLevel="0" collapsed="false">
      <c r="A340" s="161" t="e">
        <f aca="false">VLOOKUP(J340,DDEPM_USERS,2,FALSE())</f>
        <v>#N/A</v>
      </c>
      <c r="B340" s="162" t="n">
        <f aca="false">IF(ISNUMBER(FIND("-",U340))=TRUE(),VALUE(MID(U340,FIND("-",U340)-1,1)),16)</f>
        <v>16</v>
      </c>
      <c r="C340" s="162" t="n">
        <f aca="false">IF(ISNUMBER(FIND("-",U340))=TRUE(),VALUE(MID(U340,FIND("-",U340)+1,2)),24)</f>
        <v>24</v>
      </c>
      <c r="D340" s="163" t="n">
        <f aca="false">T340-S340+1</f>
        <v>1</v>
      </c>
      <c r="E340" s="164" t="n">
        <f aca="false">Z340*(C340-B340+1)*D340</f>
        <v>0</v>
      </c>
      <c r="F340" s="161" t="n">
        <f aca="false">E340*AA340</f>
        <v>0</v>
      </c>
    </row>
    <row r="341" customFormat="false" ht="12.75" hidden="false" customHeight="false" outlineLevel="0" collapsed="false">
      <c r="A341" s="161" t="e">
        <f aca="false">VLOOKUP(J341,DDEPM_USERS,2,FALSE())</f>
        <v>#N/A</v>
      </c>
      <c r="B341" s="162" t="n">
        <f aca="false">IF(ISNUMBER(FIND("-",U341))=TRUE(),VALUE(MID(U341,FIND("-",U341)-1,1)),16)</f>
        <v>16</v>
      </c>
      <c r="C341" s="162" t="n">
        <f aca="false">IF(ISNUMBER(FIND("-",U341))=TRUE(),VALUE(MID(U341,FIND("-",U341)+1,2)),24)</f>
        <v>24</v>
      </c>
      <c r="D341" s="163" t="n">
        <f aca="false">T341-S341+1</f>
        <v>1</v>
      </c>
      <c r="E341" s="164" t="n">
        <f aca="false">Z341*(C341-B341+1)*D341</f>
        <v>0</v>
      </c>
      <c r="F341" s="161" t="n">
        <f aca="false">E341*AA341</f>
        <v>0</v>
      </c>
    </row>
    <row r="342" customFormat="false" ht="12.75" hidden="false" customHeight="false" outlineLevel="0" collapsed="false">
      <c r="A342" s="161" t="e">
        <f aca="false">VLOOKUP(J342,DDEPM_USERS,2,FALSE())</f>
        <v>#N/A</v>
      </c>
      <c r="B342" s="162" t="n">
        <f aca="false">IF(ISNUMBER(FIND("-",U342))=TRUE(),VALUE(MID(U342,FIND("-",U342)-1,1)),16)</f>
        <v>16</v>
      </c>
      <c r="C342" s="162" t="n">
        <f aca="false">IF(ISNUMBER(FIND("-",U342))=TRUE(),VALUE(MID(U342,FIND("-",U342)+1,2)),24)</f>
        <v>24</v>
      </c>
      <c r="D342" s="163" t="n">
        <f aca="false">T342-S342+1</f>
        <v>1</v>
      </c>
      <c r="E342" s="164" t="n">
        <f aca="false">Z342*(C342-B342+1)*D342</f>
        <v>0</v>
      </c>
      <c r="F342" s="161" t="n">
        <f aca="false">E342*AA342</f>
        <v>0</v>
      </c>
    </row>
    <row r="343" customFormat="false" ht="12.75" hidden="false" customHeight="false" outlineLevel="0" collapsed="false">
      <c r="A343" s="161" t="e">
        <f aca="false">VLOOKUP(J343,DDEPM_USERS,2,FALSE())</f>
        <v>#N/A</v>
      </c>
      <c r="B343" s="162" t="n">
        <f aca="false">IF(ISNUMBER(FIND("-",U343))=TRUE(),VALUE(MID(U343,FIND("-",U343)-1,1)),16)</f>
        <v>16</v>
      </c>
      <c r="C343" s="162" t="n">
        <f aca="false">IF(ISNUMBER(FIND("-",U343))=TRUE(),VALUE(MID(U343,FIND("-",U343)+1,2)),24)</f>
        <v>24</v>
      </c>
      <c r="D343" s="163" t="n">
        <f aca="false">T343-S343+1</f>
        <v>1</v>
      </c>
      <c r="E343" s="164" t="n">
        <f aca="false">Z343*(C343-B343+1)*D343</f>
        <v>0</v>
      </c>
      <c r="F343" s="161" t="n">
        <f aca="false">E343*AA343</f>
        <v>0</v>
      </c>
    </row>
    <row r="344" customFormat="false" ht="12.75" hidden="false" customHeight="false" outlineLevel="0" collapsed="false">
      <c r="A344" s="161" t="e">
        <f aca="false">VLOOKUP(J344,DDEPM_USERS,2,FALSE())</f>
        <v>#N/A</v>
      </c>
      <c r="B344" s="162" t="n">
        <f aca="false">IF(ISNUMBER(FIND("-",U344))=TRUE(),VALUE(MID(U344,FIND("-",U344)-1,1)),16)</f>
        <v>16</v>
      </c>
      <c r="C344" s="162" t="n">
        <f aca="false">IF(ISNUMBER(FIND("-",U344))=TRUE(),VALUE(MID(U344,FIND("-",U344)+1,2)),24)</f>
        <v>24</v>
      </c>
      <c r="D344" s="163" t="n">
        <f aca="false">T344-S344+1</f>
        <v>1</v>
      </c>
      <c r="E344" s="164" t="n">
        <f aca="false">Z344*(C344-B344+1)*D344</f>
        <v>0</v>
      </c>
      <c r="F344" s="161" t="n">
        <f aca="false">E344*AA344</f>
        <v>0</v>
      </c>
    </row>
    <row r="345" customFormat="false" ht="12.75" hidden="false" customHeight="false" outlineLevel="0" collapsed="false">
      <c r="A345" s="161" t="e">
        <f aca="false">VLOOKUP(J345,DDEPM_USERS,2,FALSE())</f>
        <v>#N/A</v>
      </c>
      <c r="B345" s="162" t="n">
        <f aca="false">IF(ISNUMBER(FIND("-",U345))=TRUE(),VALUE(MID(U345,FIND("-",U345)-1,1)),16)</f>
        <v>16</v>
      </c>
      <c r="C345" s="162" t="n">
        <f aca="false">IF(ISNUMBER(FIND("-",U345))=TRUE(),VALUE(MID(U345,FIND("-",U345)+1,2)),24)</f>
        <v>24</v>
      </c>
      <c r="D345" s="163" t="n">
        <f aca="false">T345-S345+1</f>
        <v>1</v>
      </c>
      <c r="E345" s="164" t="n">
        <f aca="false">Z345*(C345-B345+1)*D345</f>
        <v>0</v>
      </c>
      <c r="F345" s="161" t="n">
        <f aca="false">E345*AA345</f>
        <v>0</v>
      </c>
    </row>
    <row r="346" customFormat="false" ht="12.75" hidden="false" customHeight="false" outlineLevel="0" collapsed="false">
      <c r="A346" s="161" t="e">
        <f aca="false">VLOOKUP(J346,DDEPM_USERS,2,FALSE())</f>
        <v>#N/A</v>
      </c>
      <c r="B346" s="162" t="n">
        <f aca="false">IF(ISNUMBER(FIND("-",U346))=TRUE(),VALUE(MID(U346,FIND("-",U346)-1,1)),16)</f>
        <v>16</v>
      </c>
      <c r="C346" s="162" t="n">
        <f aca="false">IF(ISNUMBER(FIND("-",U346))=TRUE(),VALUE(MID(U346,FIND("-",U346)+1,2)),24)</f>
        <v>24</v>
      </c>
      <c r="D346" s="163" t="n">
        <f aca="false">T346-S346+1</f>
        <v>1</v>
      </c>
      <c r="E346" s="164" t="n">
        <f aca="false">Z346*(C346-B346+1)*D346</f>
        <v>0</v>
      </c>
      <c r="F346" s="161" t="n">
        <f aca="false">E346*AA346</f>
        <v>0</v>
      </c>
    </row>
    <row r="347" customFormat="false" ht="12.75" hidden="false" customHeight="false" outlineLevel="0" collapsed="false">
      <c r="A347" s="161" t="e">
        <f aca="false">VLOOKUP(J347,DDEPM_USERS,2,FALSE())</f>
        <v>#N/A</v>
      </c>
      <c r="B347" s="162" t="n">
        <f aca="false">IF(ISNUMBER(FIND("-",U347))=TRUE(),VALUE(MID(U347,FIND("-",U347)-1,1)),16)</f>
        <v>16</v>
      </c>
      <c r="C347" s="162" t="n">
        <f aca="false">IF(ISNUMBER(FIND("-",U347))=TRUE(),VALUE(MID(U347,FIND("-",U347)+1,2)),24)</f>
        <v>24</v>
      </c>
      <c r="D347" s="163" t="n">
        <f aca="false">T347-S347+1</f>
        <v>1</v>
      </c>
      <c r="E347" s="164" t="n">
        <f aca="false">Z347*(C347-B347+1)*D347</f>
        <v>0</v>
      </c>
      <c r="F347" s="161" t="n">
        <f aca="false">E347*AA347</f>
        <v>0</v>
      </c>
    </row>
    <row r="348" customFormat="false" ht="12.75" hidden="false" customHeight="false" outlineLevel="0" collapsed="false">
      <c r="A348" s="161" t="e">
        <f aca="false">VLOOKUP(J348,DDEPM_USERS,2,FALSE())</f>
        <v>#N/A</v>
      </c>
      <c r="B348" s="162" t="n">
        <f aca="false">IF(ISNUMBER(FIND("-",U348))=TRUE(),VALUE(MID(U348,FIND("-",U348)-1,1)),16)</f>
        <v>16</v>
      </c>
      <c r="C348" s="162" t="n">
        <f aca="false">IF(ISNUMBER(FIND("-",U348))=TRUE(),VALUE(MID(U348,FIND("-",U348)+1,2)),24)</f>
        <v>24</v>
      </c>
      <c r="D348" s="163" t="n">
        <f aca="false">T348-S348+1</f>
        <v>1</v>
      </c>
      <c r="E348" s="164" t="n">
        <f aca="false">Z348*(C348-B348+1)*D348</f>
        <v>0</v>
      </c>
      <c r="F348" s="161" t="n">
        <f aca="false">E348*AA348</f>
        <v>0</v>
      </c>
    </row>
    <row r="349" customFormat="false" ht="12.75" hidden="false" customHeight="false" outlineLevel="0" collapsed="false">
      <c r="A349" s="161" t="e">
        <f aca="false">VLOOKUP(J349,DDEPM_USERS,2,FALSE())</f>
        <v>#N/A</v>
      </c>
      <c r="B349" s="162" t="n">
        <f aca="false">IF(ISNUMBER(FIND("-",U349))=TRUE(),VALUE(MID(U349,FIND("-",U349)-1,1)),16)</f>
        <v>16</v>
      </c>
      <c r="C349" s="162" t="n">
        <f aca="false">IF(ISNUMBER(FIND("-",U349))=TRUE(),VALUE(MID(U349,FIND("-",U349)+1,2)),24)</f>
        <v>24</v>
      </c>
      <c r="D349" s="163" t="n">
        <f aca="false">T349-S349+1</f>
        <v>1</v>
      </c>
      <c r="E349" s="164" t="n">
        <f aca="false">Z349*(C349-B349+1)*D349</f>
        <v>0</v>
      </c>
      <c r="F349" s="161" t="n">
        <f aca="false">E349*AA349</f>
        <v>0</v>
      </c>
    </row>
    <row r="350" customFormat="false" ht="12.75" hidden="false" customHeight="false" outlineLevel="0" collapsed="false">
      <c r="A350" s="161" t="e">
        <f aca="false">VLOOKUP(J350,DDEPM_USERS,2,FALSE())</f>
        <v>#N/A</v>
      </c>
      <c r="B350" s="162" t="n">
        <f aca="false">IF(ISNUMBER(FIND("-",U350))=TRUE(),VALUE(MID(U350,FIND("-",U350)-1,1)),16)</f>
        <v>16</v>
      </c>
      <c r="C350" s="162" t="n">
        <f aca="false">IF(ISNUMBER(FIND("-",U350))=TRUE(),VALUE(MID(U350,FIND("-",U350)+1,2)),24)</f>
        <v>24</v>
      </c>
      <c r="D350" s="163" t="n">
        <f aca="false">T350-S350+1</f>
        <v>1</v>
      </c>
      <c r="E350" s="164" t="n">
        <f aca="false">Z350*(C350-B350+1)*D350</f>
        <v>0</v>
      </c>
      <c r="F350" s="161" t="n">
        <f aca="false">E350*AA350</f>
        <v>0</v>
      </c>
    </row>
    <row r="351" customFormat="false" ht="12.75" hidden="false" customHeight="false" outlineLevel="0" collapsed="false">
      <c r="A351" s="161" t="e">
        <f aca="false">VLOOKUP(J351,DDEPM_USERS,2,FALSE())</f>
        <v>#N/A</v>
      </c>
      <c r="B351" s="162" t="n">
        <f aca="false">IF(ISNUMBER(FIND("-",U351))=TRUE(),VALUE(MID(U351,FIND("-",U351)-1,1)),16)</f>
        <v>16</v>
      </c>
      <c r="C351" s="162" t="n">
        <f aca="false">IF(ISNUMBER(FIND("-",U351))=TRUE(),VALUE(MID(U351,FIND("-",U351)+1,2)),24)</f>
        <v>24</v>
      </c>
      <c r="D351" s="163" t="n">
        <f aca="false">T351-S351+1</f>
        <v>1</v>
      </c>
      <c r="E351" s="164" t="n">
        <f aca="false">Z351*(C351-B351+1)*D351</f>
        <v>0</v>
      </c>
      <c r="F351" s="161" t="n">
        <f aca="false">E351*AA351</f>
        <v>0</v>
      </c>
    </row>
    <row r="352" customFormat="false" ht="12.75" hidden="false" customHeight="false" outlineLevel="0" collapsed="false">
      <c r="A352" s="161" t="e">
        <f aca="false">VLOOKUP(J352,DDEPM_USERS,2,FALSE())</f>
        <v>#N/A</v>
      </c>
      <c r="B352" s="162" t="n">
        <f aca="false">IF(ISNUMBER(FIND("-",U352))=TRUE(),VALUE(MID(U352,FIND("-",U352)-1,1)),16)</f>
        <v>16</v>
      </c>
      <c r="C352" s="162" t="n">
        <f aca="false">IF(ISNUMBER(FIND("-",U352))=TRUE(),VALUE(MID(U352,FIND("-",U352)+1,2)),24)</f>
        <v>24</v>
      </c>
      <c r="D352" s="163" t="n">
        <f aca="false">T352-S352+1</f>
        <v>1</v>
      </c>
      <c r="E352" s="164" t="n">
        <f aca="false">Z352*(C352-B352+1)*D352</f>
        <v>0</v>
      </c>
      <c r="F352" s="161" t="n">
        <f aca="false">E352*AA352</f>
        <v>0</v>
      </c>
    </row>
    <row r="353" customFormat="false" ht="12.75" hidden="false" customHeight="false" outlineLevel="0" collapsed="false">
      <c r="A353" s="161" t="e">
        <f aca="false">VLOOKUP(J353,DDEPM_USERS,2,FALSE())</f>
        <v>#N/A</v>
      </c>
      <c r="B353" s="162" t="n">
        <f aca="false">IF(ISNUMBER(FIND("-",U353))=TRUE(),VALUE(MID(U353,FIND("-",U353)-1,1)),16)</f>
        <v>16</v>
      </c>
      <c r="C353" s="162" t="n">
        <f aca="false">IF(ISNUMBER(FIND("-",U353))=TRUE(),VALUE(MID(U353,FIND("-",U353)+1,2)),24)</f>
        <v>24</v>
      </c>
      <c r="D353" s="163" t="n">
        <f aca="false">T353-S353+1</f>
        <v>1</v>
      </c>
      <c r="E353" s="164" t="n">
        <f aca="false">Z353*(C353-B353+1)*D353</f>
        <v>0</v>
      </c>
      <c r="F353" s="161" t="n">
        <f aca="false">E353*AA353</f>
        <v>0</v>
      </c>
    </row>
    <row r="354" customFormat="false" ht="12.75" hidden="false" customHeight="false" outlineLevel="0" collapsed="false">
      <c r="A354" s="161" t="e">
        <f aca="false">VLOOKUP(J354,DDEPM_USERS,2,FALSE())</f>
        <v>#N/A</v>
      </c>
      <c r="B354" s="162" t="n">
        <f aca="false">IF(ISNUMBER(FIND("-",U354))=TRUE(),VALUE(MID(U354,FIND("-",U354)-1,1)),16)</f>
        <v>16</v>
      </c>
      <c r="C354" s="162" t="n">
        <f aca="false">IF(ISNUMBER(FIND("-",U354))=TRUE(),VALUE(MID(U354,FIND("-",U354)+1,2)),24)</f>
        <v>24</v>
      </c>
      <c r="D354" s="163" t="n">
        <f aca="false">T354-S354+1</f>
        <v>1</v>
      </c>
      <c r="E354" s="164" t="n">
        <f aca="false">Z354*(C354-B354+1)*D354</f>
        <v>0</v>
      </c>
      <c r="F354" s="161" t="n">
        <f aca="false">E354*AA354</f>
        <v>0</v>
      </c>
    </row>
    <row r="355" customFormat="false" ht="12.75" hidden="false" customHeight="false" outlineLevel="0" collapsed="false">
      <c r="A355" s="161" t="e">
        <f aca="false">VLOOKUP(J355,DDEPM_USERS,2,FALSE())</f>
        <v>#N/A</v>
      </c>
      <c r="B355" s="162" t="n">
        <f aca="false">IF(ISNUMBER(FIND("-",U355))=TRUE(),VALUE(MID(U355,FIND("-",U355)-1,1)),16)</f>
        <v>16</v>
      </c>
      <c r="C355" s="162" t="n">
        <f aca="false">IF(ISNUMBER(FIND("-",U355))=TRUE(),VALUE(MID(U355,FIND("-",U355)+1,2)),24)</f>
        <v>24</v>
      </c>
      <c r="D355" s="163" t="n">
        <f aca="false">T355-S355+1</f>
        <v>1</v>
      </c>
      <c r="E355" s="164" t="n">
        <f aca="false">Z355*(C355-B355+1)*D355</f>
        <v>0</v>
      </c>
      <c r="F355" s="161" t="n">
        <f aca="false">E355*AA355</f>
        <v>0</v>
      </c>
    </row>
    <row r="356" customFormat="false" ht="12.75" hidden="false" customHeight="false" outlineLevel="0" collapsed="false">
      <c r="A356" s="161" t="e">
        <f aca="false">VLOOKUP(J356,DDEPM_USERS,2,FALSE())</f>
        <v>#N/A</v>
      </c>
      <c r="B356" s="162" t="n">
        <f aca="false">IF(ISNUMBER(FIND("-",U356))=TRUE(),VALUE(MID(U356,FIND("-",U356)-1,1)),16)</f>
        <v>16</v>
      </c>
      <c r="C356" s="162" t="n">
        <f aca="false">IF(ISNUMBER(FIND("-",U356))=TRUE(),VALUE(MID(U356,FIND("-",U356)+1,2)),24)</f>
        <v>24</v>
      </c>
      <c r="D356" s="163" t="n">
        <f aca="false">T356-S356+1</f>
        <v>1</v>
      </c>
      <c r="E356" s="164" t="n">
        <f aca="false">Z356*(C356-B356+1)*D356</f>
        <v>0</v>
      </c>
      <c r="F356" s="161" t="n">
        <f aca="false">E356*AA356</f>
        <v>0</v>
      </c>
    </row>
    <row r="357" customFormat="false" ht="12.75" hidden="false" customHeight="false" outlineLevel="0" collapsed="false">
      <c r="A357" s="161" t="e">
        <f aca="false">VLOOKUP(J357,DDEPM_USERS,2,FALSE())</f>
        <v>#N/A</v>
      </c>
      <c r="B357" s="162" t="n">
        <f aca="false">IF(ISNUMBER(FIND("-",U357))=TRUE(),VALUE(MID(U357,FIND("-",U357)-1,1)),16)</f>
        <v>16</v>
      </c>
      <c r="C357" s="162" t="n">
        <f aca="false">IF(ISNUMBER(FIND("-",U357))=TRUE(),VALUE(MID(U357,FIND("-",U357)+1,2)),24)</f>
        <v>24</v>
      </c>
      <c r="D357" s="163" t="n">
        <f aca="false">T357-S357+1</f>
        <v>1</v>
      </c>
      <c r="E357" s="164" t="n">
        <f aca="false">Z357*(C357-B357+1)*D357</f>
        <v>0</v>
      </c>
      <c r="F357" s="161" t="n">
        <f aca="false">E357*AA357</f>
        <v>0</v>
      </c>
    </row>
    <row r="358" customFormat="false" ht="12.75" hidden="false" customHeight="false" outlineLevel="0" collapsed="false">
      <c r="A358" s="161" t="e">
        <f aca="false">VLOOKUP(J358,DDEPM_USERS,2,FALSE())</f>
        <v>#N/A</v>
      </c>
      <c r="B358" s="162" t="n">
        <f aca="false">IF(ISNUMBER(FIND("-",U358))=TRUE(),VALUE(MID(U358,FIND("-",U358)-1,1)),16)</f>
        <v>16</v>
      </c>
      <c r="C358" s="162" t="n">
        <f aca="false">IF(ISNUMBER(FIND("-",U358))=TRUE(),VALUE(MID(U358,FIND("-",U358)+1,2)),24)</f>
        <v>24</v>
      </c>
      <c r="D358" s="163" t="n">
        <f aca="false">T358-S358+1</f>
        <v>1</v>
      </c>
      <c r="E358" s="164" t="n">
        <f aca="false">Z358*(C358-B358+1)*D358</f>
        <v>0</v>
      </c>
      <c r="F358" s="161" t="n">
        <f aca="false">E358*AA358</f>
        <v>0</v>
      </c>
    </row>
    <row r="359" customFormat="false" ht="12.75" hidden="false" customHeight="false" outlineLevel="0" collapsed="false">
      <c r="A359" s="161" t="e">
        <f aca="false">VLOOKUP(J359,DDEPM_USERS,2,FALSE())</f>
        <v>#N/A</v>
      </c>
      <c r="B359" s="162" t="n">
        <f aca="false">IF(ISNUMBER(FIND("-",U359))=TRUE(),VALUE(MID(U359,FIND("-",U359)-1,1)),16)</f>
        <v>16</v>
      </c>
      <c r="C359" s="162" t="n">
        <f aca="false">IF(ISNUMBER(FIND("-",U359))=TRUE(),VALUE(MID(U359,FIND("-",U359)+1,2)),24)</f>
        <v>24</v>
      </c>
      <c r="D359" s="163" t="n">
        <f aca="false">T359-S359+1</f>
        <v>1</v>
      </c>
      <c r="E359" s="164" t="n">
        <f aca="false">Z359*(C359-B359+1)*D359</f>
        <v>0</v>
      </c>
      <c r="F359" s="161" t="n">
        <f aca="false">E359*AA359</f>
        <v>0</v>
      </c>
    </row>
    <row r="360" customFormat="false" ht="12.75" hidden="false" customHeight="false" outlineLevel="0" collapsed="false">
      <c r="A360" s="161" t="e">
        <f aca="false">VLOOKUP(J360,DDEPM_USERS,2,FALSE())</f>
        <v>#N/A</v>
      </c>
      <c r="B360" s="162" t="n">
        <f aca="false">IF(ISNUMBER(FIND("-",U360))=TRUE(),VALUE(MID(U360,FIND("-",U360)-1,1)),16)</f>
        <v>16</v>
      </c>
      <c r="C360" s="162" t="n">
        <f aca="false">IF(ISNUMBER(FIND("-",U360))=TRUE(),VALUE(MID(U360,FIND("-",U360)+1,2)),24)</f>
        <v>24</v>
      </c>
      <c r="D360" s="163" t="n">
        <f aca="false">T360-S360+1</f>
        <v>1</v>
      </c>
      <c r="E360" s="164" t="n">
        <f aca="false">Z360*(C360-B360+1)*D360</f>
        <v>0</v>
      </c>
      <c r="F360" s="161" t="n">
        <f aca="false">E360*AA360</f>
        <v>0</v>
      </c>
    </row>
    <row r="361" customFormat="false" ht="12.75" hidden="false" customHeight="false" outlineLevel="0" collapsed="false">
      <c r="A361" s="161" t="e">
        <f aca="false">VLOOKUP(J361,DDEPM_USERS,2,FALSE())</f>
        <v>#N/A</v>
      </c>
      <c r="B361" s="162" t="n">
        <f aca="false">IF(ISNUMBER(FIND("-",U361))=TRUE(),VALUE(MID(U361,FIND("-",U361)-1,1)),16)</f>
        <v>16</v>
      </c>
      <c r="C361" s="162" t="n">
        <f aca="false">IF(ISNUMBER(FIND("-",U361))=TRUE(),VALUE(MID(U361,FIND("-",U361)+1,2)),24)</f>
        <v>24</v>
      </c>
      <c r="D361" s="163" t="n">
        <f aca="false">T361-S361+1</f>
        <v>1</v>
      </c>
      <c r="E361" s="164" t="n">
        <f aca="false">Z361*(C361-B361+1)*D361</f>
        <v>0</v>
      </c>
      <c r="F361" s="161" t="n">
        <f aca="false">E361*AA361</f>
        <v>0</v>
      </c>
    </row>
    <row r="362" customFormat="false" ht="12.75" hidden="false" customHeight="false" outlineLevel="0" collapsed="false">
      <c r="A362" s="161" t="e">
        <f aca="false">VLOOKUP(J362,DDEPM_USERS,2,FALSE())</f>
        <v>#N/A</v>
      </c>
      <c r="B362" s="162" t="n">
        <f aca="false">IF(ISNUMBER(FIND("-",U362))=TRUE(),VALUE(MID(U362,FIND("-",U362)-1,1)),16)</f>
        <v>16</v>
      </c>
      <c r="C362" s="162" t="n">
        <f aca="false">IF(ISNUMBER(FIND("-",U362))=TRUE(),VALUE(MID(U362,FIND("-",U362)+1,2)),24)</f>
        <v>24</v>
      </c>
      <c r="D362" s="163" t="n">
        <f aca="false">T362-S362+1</f>
        <v>1</v>
      </c>
      <c r="E362" s="164" t="n">
        <f aca="false">Z362*(C362-B362+1)*D362</f>
        <v>0</v>
      </c>
      <c r="F362" s="161" t="n">
        <f aca="false">E362*AA362</f>
        <v>0</v>
      </c>
    </row>
    <row r="363" customFormat="false" ht="12.75" hidden="false" customHeight="false" outlineLevel="0" collapsed="false">
      <c r="A363" s="161" t="e">
        <f aca="false">VLOOKUP(J363,DDEPM_USERS,2,FALSE())</f>
        <v>#N/A</v>
      </c>
      <c r="B363" s="162" t="n">
        <f aca="false">IF(ISNUMBER(FIND("-",U363))=TRUE(),VALUE(MID(U363,FIND("-",U363)-1,1)),16)</f>
        <v>16</v>
      </c>
      <c r="C363" s="162" t="n">
        <f aca="false">IF(ISNUMBER(FIND("-",U363))=TRUE(),VALUE(MID(U363,FIND("-",U363)+1,2)),24)</f>
        <v>24</v>
      </c>
      <c r="D363" s="163" t="n">
        <f aca="false">T363-S363+1</f>
        <v>1</v>
      </c>
      <c r="E363" s="164" t="n">
        <f aca="false">Z363*(C363-B363+1)*D363</f>
        <v>0</v>
      </c>
      <c r="F363" s="161" t="n">
        <f aca="false">E363*AA363</f>
        <v>0</v>
      </c>
    </row>
    <row r="364" customFormat="false" ht="12.75" hidden="false" customHeight="false" outlineLevel="0" collapsed="false">
      <c r="A364" s="161" t="e">
        <f aca="false">VLOOKUP(J364,DDEPM_USERS,2,FALSE())</f>
        <v>#N/A</v>
      </c>
      <c r="B364" s="162" t="n">
        <f aca="false">IF(ISNUMBER(FIND("-",U364))=TRUE(),VALUE(MID(U364,FIND("-",U364)-1,1)),16)</f>
        <v>16</v>
      </c>
      <c r="C364" s="162" t="n">
        <f aca="false">IF(ISNUMBER(FIND("-",U364))=TRUE(),VALUE(MID(U364,FIND("-",U364)+1,2)),24)</f>
        <v>24</v>
      </c>
      <c r="D364" s="163" t="n">
        <f aca="false">T364-S364+1</f>
        <v>1</v>
      </c>
      <c r="E364" s="164" t="n">
        <f aca="false">Z364*(C364-B364+1)*D364</f>
        <v>0</v>
      </c>
      <c r="F364" s="161" t="n">
        <f aca="false">E364*AA364</f>
        <v>0</v>
      </c>
    </row>
    <row r="365" customFormat="false" ht="12.75" hidden="false" customHeight="false" outlineLevel="0" collapsed="false">
      <c r="A365" s="161" t="e">
        <f aca="false">VLOOKUP(J365,DDEPM_USERS,2,FALSE())</f>
        <v>#N/A</v>
      </c>
      <c r="B365" s="162" t="n">
        <f aca="false">IF(ISNUMBER(FIND("-",U365))=TRUE(),VALUE(MID(U365,FIND("-",U365)-1,1)),16)</f>
        <v>16</v>
      </c>
      <c r="C365" s="162" t="n">
        <f aca="false">IF(ISNUMBER(FIND("-",U365))=TRUE(),VALUE(MID(U365,FIND("-",U365)+1,2)),24)</f>
        <v>24</v>
      </c>
      <c r="D365" s="163" t="n">
        <f aca="false">T365-S365+1</f>
        <v>1</v>
      </c>
      <c r="E365" s="164" t="n">
        <f aca="false">Z365*(C365-B365+1)*D365</f>
        <v>0</v>
      </c>
      <c r="F365" s="161" t="n">
        <f aca="false">E365*AA365</f>
        <v>0</v>
      </c>
    </row>
    <row r="366" customFormat="false" ht="12.75" hidden="false" customHeight="false" outlineLevel="0" collapsed="false">
      <c r="A366" s="161" t="e">
        <f aca="false">VLOOKUP(J366,DDEPM_USERS,2,FALSE())</f>
        <v>#N/A</v>
      </c>
      <c r="B366" s="162" t="n">
        <f aca="false">IF(ISNUMBER(FIND("-",U366))=TRUE(),VALUE(MID(U366,FIND("-",U366)-1,1)),16)</f>
        <v>16</v>
      </c>
      <c r="C366" s="162" t="n">
        <f aca="false">IF(ISNUMBER(FIND("-",U366))=TRUE(),VALUE(MID(U366,FIND("-",U366)+1,2)),24)</f>
        <v>24</v>
      </c>
      <c r="D366" s="163" t="n">
        <f aca="false">T366-S366+1</f>
        <v>1</v>
      </c>
      <c r="E366" s="164" t="n">
        <f aca="false">Z366*(C366-B366+1)*D366</f>
        <v>0</v>
      </c>
      <c r="F366" s="161" t="n">
        <f aca="false">E366*AA366</f>
        <v>0</v>
      </c>
    </row>
    <row r="367" customFormat="false" ht="12.75" hidden="false" customHeight="false" outlineLevel="0" collapsed="false">
      <c r="A367" s="161" t="e">
        <f aca="false">VLOOKUP(J367,DDEPM_USERS,2,FALSE())</f>
        <v>#N/A</v>
      </c>
      <c r="B367" s="162" t="n">
        <f aca="false">IF(ISNUMBER(FIND("-",U367))=TRUE(),VALUE(MID(U367,FIND("-",U367)-1,1)),16)</f>
        <v>16</v>
      </c>
      <c r="C367" s="162" t="n">
        <f aca="false">IF(ISNUMBER(FIND("-",U367))=TRUE(),VALUE(MID(U367,FIND("-",U367)+1,2)),24)</f>
        <v>24</v>
      </c>
      <c r="D367" s="163" t="n">
        <f aca="false">T367-S367+1</f>
        <v>1</v>
      </c>
      <c r="E367" s="164" t="n">
        <f aca="false">Z367*(C367-B367+1)*D367</f>
        <v>0</v>
      </c>
      <c r="F367" s="161" t="n">
        <f aca="false">E367*AA367</f>
        <v>0</v>
      </c>
    </row>
    <row r="368" customFormat="false" ht="12.75" hidden="false" customHeight="false" outlineLevel="0" collapsed="false">
      <c r="A368" s="161" t="e">
        <f aca="false">VLOOKUP(J368,DDEPM_USERS,2,FALSE())</f>
        <v>#N/A</v>
      </c>
      <c r="B368" s="162" t="n">
        <f aca="false">IF(ISNUMBER(FIND("-",U368))=TRUE(),VALUE(MID(U368,FIND("-",U368)-1,1)),16)</f>
        <v>16</v>
      </c>
      <c r="C368" s="162" t="n">
        <f aca="false">IF(ISNUMBER(FIND("-",U368))=TRUE(),VALUE(MID(U368,FIND("-",U368)+1,2)),24)</f>
        <v>24</v>
      </c>
      <c r="D368" s="163" t="n">
        <f aca="false">T368-S368+1</f>
        <v>1</v>
      </c>
      <c r="E368" s="164" t="n">
        <f aca="false">Z368*(C368-B368+1)*D368</f>
        <v>0</v>
      </c>
      <c r="F368" s="161" t="n">
        <f aca="false">E368*AA368</f>
        <v>0</v>
      </c>
    </row>
    <row r="369" customFormat="false" ht="12.75" hidden="false" customHeight="false" outlineLevel="0" collapsed="false">
      <c r="A369" s="161" t="e">
        <f aca="false">VLOOKUP(J369,DDEPM_USERS,2,FALSE())</f>
        <v>#N/A</v>
      </c>
      <c r="B369" s="162" t="n">
        <f aca="false">IF(ISNUMBER(FIND("-",U369))=TRUE(),VALUE(MID(U369,FIND("-",U369)-1,1)),16)</f>
        <v>16</v>
      </c>
      <c r="C369" s="162" t="n">
        <f aca="false">IF(ISNUMBER(FIND("-",U369))=TRUE(),VALUE(MID(U369,FIND("-",U369)+1,2)),24)</f>
        <v>24</v>
      </c>
      <c r="D369" s="163" t="n">
        <f aca="false">T369-S369+1</f>
        <v>1</v>
      </c>
      <c r="E369" s="164" t="n">
        <f aca="false">Z369*(C369-B369+1)*D369</f>
        <v>0</v>
      </c>
      <c r="F369" s="161" t="n">
        <f aca="false">E369*AA369</f>
        <v>0</v>
      </c>
    </row>
    <row r="370" customFormat="false" ht="12.75" hidden="false" customHeight="false" outlineLevel="0" collapsed="false">
      <c r="A370" s="161" t="e">
        <f aca="false">VLOOKUP(J370,DDEPM_USERS,2,FALSE())</f>
        <v>#N/A</v>
      </c>
      <c r="B370" s="162" t="n">
        <f aca="false">IF(ISNUMBER(FIND("-",U370))=TRUE(),VALUE(MID(U370,FIND("-",U370)-1,1)),16)</f>
        <v>16</v>
      </c>
      <c r="C370" s="162" t="n">
        <f aca="false">IF(ISNUMBER(FIND("-",U370))=TRUE(),VALUE(MID(U370,FIND("-",U370)+1,2)),24)</f>
        <v>24</v>
      </c>
      <c r="D370" s="163" t="n">
        <f aca="false">T370-S370+1</f>
        <v>1</v>
      </c>
      <c r="E370" s="164" t="n">
        <f aca="false">Z370*(C370-B370+1)*D370</f>
        <v>0</v>
      </c>
      <c r="F370" s="161" t="n">
        <f aca="false">E370*AA370</f>
        <v>0</v>
      </c>
    </row>
    <row r="371" customFormat="false" ht="12.75" hidden="false" customHeight="false" outlineLevel="0" collapsed="false">
      <c r="A371" s="161" t="e">
        <f aca="false">VLOOKUP(J371,DDEPM_USERS,2,FALSE())</f>
        <v>#N/A</v>
      </c>
      <c r="B371" s="162" t="n">
        <f aca="false">IF(ISNUMBER(FIND("-",U371))=TRUE(),VALUE(MID(U371,FIND("-",U371)-1,1)),16)</f>
        <v>16</v>
      </c>
      <c r="C371" s="162" t="n">
        <f aca="false">IF(ISNUMBER(FIND("-",U371))=TRUE(),VALUE(MID(U371,FIND("-",U371)+1,2)),24)</f>
        <v>24</v>
      </c>
      <c r="D371" s="163" t="n">
        <f aca="false">T371-S371+1</f>
        <v>1</v>
      </c>
      <c r="E371" s="164" t="n">
        <f aca="false">Z371*(C371-B371+1)*D371</f>
        <v>0</v>
      </c>
      <c r="F371" s="161" t="n">
        <f aca="false">E371*AA371</f>
        <v>0</v>
      </c>
    </row>
    <row r="372" customFormat="false" ht="12.75" hidden="false" customHeight="false" outlineLevel="0" collapsed="false">
      <c r="A372" s="161" t="e">
        <f aca="false">VLOOKUP(J372,DDEPM_USERS,2,FALSE())</f>
        <v>#N/A</v>
      </c>
      <c r="B372" s="162" t="n">
        <f aca="false">IF(ISNUMBER(FIND("-",U372))=TRUE(),VALUE(MID(U372,FIND("-",U372)-1,1)),16)</f>
        <v>16</v>
      </c>
      <c r="C372" s="162" t="n">
        <f aca="false">IF(ISNUMBER(FIND("-",U372))=TRUE(),VALUE(MID(U372,FIND("-",U372)+1,2)),24)</f>
        <v>24</v>
      </c>
      <c r="D372" s="163" t="n">
        <f aca="false">T372-S372+1</f>
        <v>1</v>
      </c>
      <c r="E372" s="164" t="n">
        <f aca="false">Z372*(C372-B372+1)*D372</f>
        <v>0</v>
      </c>
      <c r="F372" s="161" t="n">
        <f aca="false">E372*AA372</f>
        <v>0</v>
      </c>
    </row>
    <row r="373" customFormat="false" ht="12.75" hidden="false" customHeight="false" outlineLevel="0" collapsed="false">
      <c r="A373" s="161" t="e">
        <f aca="false">VLOOKUP(J373,DDEPM_USERS,2,FALSE())</f>
        <v>#N/A</v>
      </c>
      <c r="B373" s="162" t="n">
        <f aca="false">IF(ISNUMBER(FIND("-",U373))=TRUE(),VALUE(MID(U373,FIND("-",U373)-1,1)),16)</f>
        <v>16</v>
      </c>
      <c r="C373" s="162" t="n">
        <f aca="false">IF(ISNUMBER(FIND("-",U373))=TRUE(),VALUE(MID(U373,FIND("-",U373)+1,2)),24)</f>
        <v>24</v>
      </c>
      <c r="D373" s="163" t="n">
        <f aca="false">T373-S373+1</f>
        <v>1</v>
      </c>
      <c r="E373" s="164" t="n">
        <f aca="false">Z373*(C373-B373+1)*D373</f>
        <v>0</v>
      </c>
      <c r="F373" s="161" t="n">
        <f aca="false">E373*AA373</f>
        <v>0</v>
      </c>
    </row>
    <row r="374" customFormat="false" ht="12.75" hidden="false" customHeight="false" outlineLevel="0" collapsed="false">
      <c r="A374" s="161" t="e">
        <f aca="false">VLOOKUP(J374,DDEPM_USERS,2,FALSE())</f>
        <v>#N/A</v>
      </c>
      <c r="B374" s="162" t="n">
        <f aca="false">IF(ISNUMBER(FIND("-",U374))=TRUE(),VALUE(MID(U374,FIND("-",U374)-1,1)),16)</f>
        <v>16</v>
      </c>
      <c r="C374" s="162" t="n">
        <f aca="false">IF(ISNUMBER(FIND("-",U374))=TRUE(),VALUE(MID(U374,FIND("-",U374)+1,2)),24)</f>
        <v>24</v>
      </c>
      <c r="D374" s="163" t="n">
        <f aca="false">T374-S374+1</f>
        <v>1</v>
      </c>
      <c r="E374" s="164" t="n">
        <f aca="false">Z374*(C374-B374+1)*D374</f>
        <v>0</v>
      </c>
      <c r="F374" s="161" t="n">
        <f aca="false">E374*AA374</f>
        <v>0</v>
      </c>
    </row>
    <row r="375" customFormat="false" ht="12.75" hidden="false" customHeight="false" outlineLevel="0" collapsed="false">
      <c r="A375" s="161" t="e">
        <f aca="false">VLOOKUP(J375,DDEPM_USERS,2,FALSE())</f>
        <v>#N/A</v>
      </c>
      <c r="B375" s="162" t="n">
        <f aca="false">IF(ISNUMBER(FIND("-",U375))=TRUE(),VALUE(MID(U375,FIND("-",U375)-1,1)),16)</f>
        <v>16</v>
      </c>
      <c r="C375" s="162" t="n">
        <f aca="false">IF(ISNUMBER(FIND("-",U375))=TRUE(),VALUE(MID(U375,FIND("-",U375)+1,2)),24)</f>
        <v>24</v>
      </c>
      <c r="D375" s="163" t="n">
        <f aca="false">T375-S375+1</f>
        <v>1</v>
      </c>
      <c r="E375" s="164" t="n">
        <f aca="false">Z375*(C375-B375+1)*D375</f>
        <v>0</v>
      </c>
      <c r="F375" s="161" t="n">
        <f aca="false">E375*AA375</f>
        <v>0</v>
      </c>
    </row>
    <row r="376" customFormat="false" ht="12.75" hidden="false" customHeight="false" outlineLevel="0" collapsed="false">
      <c r="A376" s="161" t="e">
        <f aca="false">VLOOKUP(J376,DDEPM_USERS,2,FALSE())</f>
        <v>#N/A</v>
      </c>
      <c r="B376" s="162" t="n">
        <f aca="false">IF(ISNUMBER(FIND("-",U376))=TRUE(),VALUE(MID(U376,FIND("-",U376)-1,1)),16)</f>
        <v>16</v>
      </c>
      <c r="C376" s="162" t="n">
        <f aca="false">IF(ISNUMBER(FIND("-",U376))=TRUE(),VALUE(MID(U376,FIND("-",U376)+1,2)),24)</f>
        <v>24</v>
      </c>
      <c r="D376" s="163" t="n">
        <f aca="false">T376-S376+1</f>
        <v>1</v>
      </c>
      <c r="E376" s="164" t="n">
        <f aca="false">Z376*(C376-B376+1)*D376</f>
        <v>0</v>
      </c>
      <c r="F376" s="161" t="n">
        <f aca="false">E376*AA376</f>
        <v>0</v>
      </c>
    </row>
    <row r="377" customFormat="false" ht="12.75" hidden="false" customHeight="false" outlineLevel="0" collapsed="false">
      <c r="A377" s="161" t="e">
        <f aca="false">VLOOKUP(J377,DDEPM_USERS,2,FALSE())</f>
        <v>#N/A</v>
      </c>
      <c r="B377" s="162" t="n">
        <f aca="false">IF(ISNUMBER(FIND("-",U377))=TRUE(),VALUE(MID(U377,FIND("-",U377)-1,1)),16)</f>
        <v>16</v>
      </c>
      <c r="C377" s="162" t="n">
        <f aca="false">IF(ISNUMBER(FIND("-",U377))=TRUE(),VALUE(MID(U377,FIND("-",U377)+1,2)),24)</f>
        <v>24</v>
      </c>
      <c r="D377" s="163" t="n">
        <f aca="false">T377-S377+1</f>
        <v>1</v>
      </c>
      <c r="E377" s="164" t="n">
        <f aca="false">Z377*(C377-B377+1)*D377</f>
        <v>0</v>
      </c>
      <c r="F377" s="161" t="n">
        <f aca="false">E377*AA377</f>
        <v>0</v>
      </c>
    </row>
    <row r="378" customFormat="false" ht="12.75" hidden="false" customHeight="false" outlineLevel="0" collapsed="false">
      <c r="A378" s="161" t="e">
        <f aca="false">VLOOKUP(J378,DDEPM_USERS,2,FALSE())</f>
        <v>#N/A</v>
      </c>
      <c r="B378" s="162" t="n">
        <f aca="false">IF(ISNUMBER(FIND("-",U378))=TRUE(),VALUE(MID(U378,FIND("-",U378)-1,1)),16)</f>
        <v>16</v>
      </c>
      <c r="C378" s="162" t="n">
        <f aca="false">IF(ISNUMBER(FIND("-",U378))=TRUE(),VALUE(MID(U378,FIND("-",U378)+1,2)),24)</f>
        <v>24</v>
      </c>
      <c r="D378" s="163" t="n">
        <f aca="false">T378-S378+1</f>
        <v>1</v>
      </c>
      <c r="E378" s="164" t="n">
        <f aca="false">Z378*(C378-B378+1)*D378</f>
        <v>0</v>
      </c>
      <c r="F378" s="161" t="n">
        <f aca="false">E378*AA378</f>
        <v>0</v>
      </c>
    </row>
    <row r="379" customFormat="false" ht="12.75" hidden="false" customHeight="false" outlineLevel="0" collapsed="false">
      <c r="A379" s="161" t="e">
        <f aca="false">VLOOKUP(J379,DDEPM_USERS,2,FALSE())</f>
        <v>#N/A</v>
      </c>
      <c r="B379" s="162" t="n">
        <f aca="false">IF(ISNUMBER(FIND("-",U379))=TRUE(),VALUE(MID(U379,FIND("-",U379)-1,1)),16)</f>
        <v>16</v>
      </c>
      <c r="C379" s="162" t="n">
        <f aca="false">IF(ISNUMBER(FIND("-",U379))=TRUE(),VALUE(MID(U379,FIND("-",U379)+1,2)),24)</f>
        <v>24</v>
      </c>
      <c r="D379" s="163" t="n">
        <f aca="false">T379-S379+1</f>
        <v>1</v>
      </c>
      <c r="E379" s="164" t="n">
        <f aca="false">Z379*(C379-B379+1)*D379</f>
        <v>0</v>
      </c>
      <c r="F379" s="161" t="n">
        <f aca="false">E379*AA379</f>
        <v>0</v>
      </c>
    </row>
    <row r="380" customFormat="false" ht="12.75" hidden="false" customHeight="false" outlineLevel="0" collapsed="false">
      <c r="A380" s="161" t="e">
        <f aca="false">VLOOKUP(J380,DDEPM_USERS,2,FALSE())</f>
        <v>#N/A</v>
      </c>
      <c r="B380" s="162" t="n">
        <f aca="false">IF(ISNUMBER(FIND("-",U380))=TRUE(),VALUE(MID(U380,FIND("-",U380)-1,1)),16)</f>
        <v>16</v>
      </c>
      <c r="C380" s="162" t="n">
        <f aca="false">IF(ISNUMBER(FIND("-",U380))=TRUE(),VALUE(MID(U380,FIND("-",U380)+1,2)),24)</f>
        <v>24</v>
      </c>
      <c r="D380" s="163" t="n">
        <f aca="false">T380-S380+1</f>
        <v>1</v>
      </c>
      <c r="E380" s="164" t="n">
        <f aca="false">Z380*(C380-B380+1)*D380</f>
        <v>0</v>
      </c>
      <c r="F380" s="161" t="n">
        <f aca="false">E380*AA380</f>
        <v>0</v>
      </c>
    </row>
    <row r="381" customFormat="false" ht="12.75" hidden="false" customHeight="false" outlineLevel="0" collapsed="false">
      <c r="A381" s="161" t="e">
        <f aca="false">VLOOKUP(J381,DDEPM_USERS,2,FALSE())</f>
        <v>#N/A</v>
      </c>
      <c r="B381" s="162" t="n">
        <f aca="false">IF(ISNUMBER(FIND("-",U381))=TRUE(),VALUE(MID(U381,FIND("-",U381)-1,1)),16)</f>
        <v>16</v>
      </c>
      <c r="C381" s="162" t="n">
        <f aca="false">IF(ISNUMBER(FIND("-",U381))=TRUE(),VALUE(MID(U381,FIND("-",U381)+1,2)),24)</f>
        <v>24</v>
      </c>
      <c r="D381" s="163" t="n">
        <f aca="false">T381-S381+1</f>
        <v>1</v>
      </c>
      <c r="E381" s="164" t="n">
        <f aca="false">Z381*(C381-B381+1)*D381</f>
        <v>0</v>
      </c>
      <c r="F381" s="161" t="n">
        <f aca="false">E381*AA381</f>
        <v>0</v>
      </c>
    </row>
    <row r="382" customFormat="false" ht="12.75" hidden="false" customHeight="false" outlineLevel="0" collapsed="false">
      <c r="A382" s="161" t="e">
        <f aca="false">VLOOKUP(J382,DDEPM_USERS,2,FALSE())</f>
        <v>#N/A</v>
      </c>
      <c r="B382" s="162" t="n">
        <f aca="false">IF(ISNUMBER(FIND("-",U382))=TRUE(),VALUE(MID(U382,FIND("-",U382)-1,1)),16)</f>
        <v>16</v>
      </c>
      <c r="C382" s="162" t="n">
        <f aca="false">IF(ISNUMBER(FIND("-",U382))=TRUE(),VALUE(MID(U382,FIND("-",U382)+1,2)),24)</f>
        <v>24</v>
      </c>
      <c r="D382" s="163" t="n">
        <f aca="false">T382-S382+1</f>
        <v>1</v>
      </c>
      <c r="E382" s="164" t="n">
        <f aca="false">Z382*(C382-B382+1)*D382</f>
        <v>0</v>
      </c>
      <c r="F382" s="161" t="n">
        <f aca="false">E382*AA382</f>
        <v>0</v>
      </c>
    </row>
    <row r="383" customFormat="false" ht="12.75" hidden="false" customHeight="false" outlineLevel="0" collapsed="false">
      <c r="A383" s="161" t="e">
        <f aca="false">VLOOKUP(J383,DDEPM_USERS,2,FALSE())</f>
        <v>#N/A</v>
      </c>
      <c r="B383" s="162" t="n">
        <f aca="false">IF(ISNUMBER(FIND("-",U383))=TRUE(),VALUE(MID(U383,FIND("-",U383)-1,1)),16)</f>
        <v>16</v>
      </c>
      <c r="C383" s="162" t="n">
        <f aca="false">IF(ISNUMBER(FIND("-",U383))=TRUE(),VALUE(MID(U383,FIND("-",U383)+1,2)),24)</f>
        <v>24</v>
      </c>
      <c r="D383" s="163" t="n">
        <f aca="false">T383-S383+1</f>
        <v>1</v>
      </c>
      <c r="E383" s="164" t="n">
        <f aca="false">Z383*(C383-B383+1)*D383</f>
        <v>0</v>
      </c>
      <c r="F383" s="161" t="n">
        <f aca="false">E383*AA383</f>
        <v>0</v>
      </c>
    </row>
    <row r="384" customFormat="false" ht="12.75" hidden="false" customHeight="false" outlineLevel="0" collapsed="false">
      <c r="A384" s="161" t="e">
        <f aca="false">VLOOKUP(J384,DDEPM_USERS,2,FALSE())</f>
        <v>#N/A</v>
      </c>
      <c r="B384" s="162" t="n">
        <f aca="false">IF(ISNUMBER(FIND("-",U384))=TRUE(),VALUE(MID(U384,FIND("-",U384)-1,1)),16)</f>
        <v>16</v>
      </c>
      <c r="C384" s="162" t="n">
        <f aca="false">IF(ISNUMBER(FIND("-",U384))=TRUE(),VALUE(MID(U384,FIND("-",U384)+1,2)),24)</f>
        <v>24</v>
      </c>
      <c r="D384" s="163" t="n">
        <f aca="false">T384-S384+1</f>
        <v>1</v>
      </c>
      <c r="E384" s="164" t="n">
        <f aca="false">Z384*(C384-B384+1)*D384</f>
        <v>0</v>
      </c>
      <c r="F384" s="161" t="n">
        <f aca="false">E384*AA384</f>
        <v>0</v>
      </c>
    </row>
    <row r="385" customFormat="false" ht="12.75" hidden="false" customHeight="false" outlineLevel="0" collapsed="false">
      <c r="A385" s="161" t="e">
        <f aca="false">VLOOKUP(J385,DDEPM_USERS,2,FALSE())</f>
        <v>#N/A</v>
      </c>
      <c r="B385" s="162" t="n">
        <f aca="false">IF(ISNUMBER(FIND("-",U385))=TRUE(),VALUE(MID(U385,FIND("-",U385)-1,1)),16)</f>
        <v>16</v>
      </c>
      <c r="C385" s="162" t="n">
        <f aca="false">IF(ISNUMBER(FIND("-",U385))=TRUE(),VALUE(MID(U385,FIND("-",U385)+1,2)),24)</f>
        <v>24</v>
      </c>
      <c r="D385" s="163" t="n">
        <f aca="false">T385-S385+1</f>
        <v>1</v>
      </c>
      <c r="E385" s="164" t="n">
        <f aca="false">Z385*(C385-B385+1)*D385</f>
        <v>0</v>
      </c>
      <c r="F385" s="161" t="n">
        <f aca="false">E385*AA385</f>
        <v>0</v>
      </c>
    </row>
    <row r="386" customFormat="false" ht="12.75" hidden="false" customHeight="false" outlineLevel="0" collapsed="false">
      <c r="A386" s="161" t="e">
        <f aca="false">VLOOKUP(J386,DDEPM_USERS,2,FALSE())</f>
        <v>#N/A</v>
      </c>
      <c r="B386" s="162" t="n">
        <f aca="false">IF(ISNUMBER(FIND("-",U386))=TRUE(),VALUE(MID(U386,FIND("-",U386)-1,1)),16)</f>
        <v>16</v>
      </c>
      <c r="C386" s="162" t="n">
        <f aca="false">IF(ISNUMBER(FIND("-",U386))=TRUE(),VALUE(MID(U386,FIND("-",U386)+1,2)),24)</f>
        <v>24</v>
      </c>
      <c r="D386" s="163" t="n">
        <f aca="false">T386-S386+1</f>
        <v>1</v>
      </c>
      <c r="E386" s="164" t="n">
        <f aca="false">Z386*(C386-B386+1)*D386</f>
        <v>0</v>
      </c>
      <c r="F386" s="161" t="n">
        <f aca="false">E386*AA386</f>
        <v>0</v>
      </c>
    </row>
    <row r="387" customFormat="false" ht="12.75" hidden="false" customHeight="false" outlineLevel="0" collapsed="false">
      <c r="A387" s="161" t="e">
        <f aca="false">VLOOKUP(J387,DDEPM_USERS,2,FALSE())</f>
        <v>#N/A</v>
      </c>
      <c r="B387" s="162" t="n">
        <f aca="false">IF(ISNUMBER(FIND("-",U387))=TRUE(),VALUE(MID(U387,FIND("-",U387)-1,1)),16)</f>
        <v>16</v>
      </c>
      <c r="C387" s="162" t="n">
        <f aca="false">IF(ISNUMBER(FIND("-",U387))=TRUE(),VALUE(MID(U387,FIND("-",U387)+1,2)),24)</f>
        <v>24</v>
      </c>
      <c r="D387" s="163" t="n">
        <f aca="false">T387-S387+1</f>
        <v>1</v>
      </c>
      <c r="E387" s="164" t="n">
        <f aca="false">Z387*(C387-B387+1)*D387</f>
        <v>0</v>
      </c>
      <c r="F387" s="161" t="n">
        <f aca="false">E387*AA387</f>
        <v>0</v>
      </c>
    </row>
    <row r="388" customFormat="false" ht="12.75" hidden="false" customHeight="false" outlineLevel="0" collapsed="false">
      <c r="A388" s="161" t="e">
        <f aca="false">VLOOKUP(J388,DDEPM_USERS,2,FALSE())</f>
        <v>#N/A</v>
      </c>
      <c r="B388" s="162" t="n">
        <f aca="false">IF(ISNUMBER(FIND("-",U388))=TRUE(),VALUE(MID(U388,FIND("-",U388)-1,1)),16)</f>
        <v>16</v>
      </c>
      <c r="C388" s="162" t="n">
        <f aca="false">IF(ISNUMBER(FIND("-",U388))=TRUE(),VALUE(MID(U388,FIND("-",U388)+1,2)),24)</f>
        <v>24</v>
      </c>
      <c r="D388" s="163" t="n">
        <f aca="false">T388-S388+1</f>
        <v>1</v>
      </c>
      <c r="E388" s="164" t="n">
        <f aca="false">Z388*(C388-B388+1)*D388</f>
        <v>0</v>
      </c>
      <c r="F388" s="161" t="n">
        <f aca="false">E388*AA388</f>
        <v>0</v>
      </c>
    </row>
    <row r="389" customFormat="false" ht="12.75" hidden="false" customHeight="false" outlineLevel="0" collapsed="false">
      <c r="A389" s="161" t="e">
        <f aca="false">VLOOKUP(J389,DDEPM_USERS,2,FALSE())</f>
        <v>#N/A</v>
      </c>
      <c r="B389" s="162" t="n">
        <f aca="false">IF(ISNUMBER(FIND("-",U389))=TRUE(),VALUE(MID(U389,FIND("-",U389)-1,1)),16)</f>
        <v>16</v>
      </c>
      <c r="C389" s="162" t="n">
        <f aca="false">IF(ISNUMBER(FIND("-",U389))=TRUE(),VALUE(MID(U389,FIND("-",U389)+1,2)),24)</f>
        <v>24</v>
      </c>
      <c r="D389" s="163" t="n">
        <f aca="false">T389-S389+1</f>
        <v>1</v>
      </c>
      <c r="E389" s="164" t="n">
        <f aca="false">Z389*(C389-B389+1)*D389</f>
        <v>0</v>
      </c>
      <c r="F389" s="161" t="n">
        <f aca="false">E389*AA389</f>
        <v>0</v>
      </c>
    </row>
    <row r="390" customFormat="false" ht="12.75" hidden="false" customHeight="false" outlineLevel="0" collapsed="false">
      <c r="A390" s="161" t="e">
        <f aca="false">VLOOKUP(J390,DDEPM_USERS,2,FALSE())</f>
        <v>#N/A</v>
      </c>
      <c r="B390" s="162" t="n">
        <f aca="false">IF(ISNUMBER(FIND("-",U390))=TRUE(),VALUE(MID(U390,FIND("-",U390)-1,1)),16)</f>
        <v>16</v>
      </c>
      <c r="C390" s="162" t="n">
        <f aca="false">IF(ISNUMBER(FIND("-",U390))=TRUE(),VALUE(MID(U390,FIND("-",U390)+1,2)),24)</f>
        <v>24</v>
      </c>
      <c r="D390" s="163" t="n">
        <f aca="false">T390-S390+1</f>
        <v>1</v>
      </c>
      <c r="E390" s="164" t="n">
        <f aca="false">Z390*(C390-B390+1)*D390</f>
        <v>0</v>
      </c>
      <c r="F390" s="161" t="n">
        <f aca="false">E390*AA390</f>
        <v>0</v>
      </c>
    </row>
    <row r="391" customFormat="false" ht="12.75" hidden="false" customHeight="false" outlineLevel="0" collapsed="false">
      <c r="A391" s="161" t="e">
        <f aca="false">VLOOKUP(J391,DDEPM_USERS,2,FALSE())</f>
        <v>#N/A</v>
      </c>
      <c r="B391" s="162" t="n">
        <f aca="false">IF(ISNUMBER(FIND("-",U391))=TRUE(),VALUE(MID(U391,FIND("-",U391)-1,1)),16)</f>
        <v>16</v>
      </c>
      <c r="C391" s="162" t="n">
        <f aca="false">IF(ISNUMBER(FIND("-",U391))=TRUE(),VALUE(MID(U391,FIND("-",U391)+1,2)),24)</f>
        <v>24</v>
      </c>
      <c r="D391" s="163" t="n">
        <f aca="false">T391-S391+1</f>
        <v>1</v>
      </c>
      <c r="E391" s="164" t="n">
        <f aca="false">Z391*(C391-B391+1)*D391</f>
        <v>0</v>
      </c>
      <c r="F391" s="161" t="n">
        <f aca="false">E391*AA391</f>
        <v>0</v>
      </c>
    </row>
    <row r="392" customFormat="false" ht="12.75" hidden="false" customHeight="false" outlineLevel="0" collapsed="false">
      <c r="A392" s="161" t="e">
        <f aca="false">VLOOKUP(J392,DDEPM_USERS,2,FALSE())</f>
        <v>#N/A</v>
      </c>
      <c r="B392" s="162" t="n">
        <f aca="false">IF(ISNUMBER(FIND("-",U392))=TRUE(),VALUE(MID(U392,FIND("-",U392)-1,1)),16)</f>
        <v>16</v>
      </c>
      <c r="C392" s="162" t="n">
        <f aca="false">IF(ISNUMBER(FIND("-",U392))=TRUE(),VALUE(MID(U392,FIND("-",U392)+1,2)),24)</f>
        <v>24</v>
      </c>
      <c r="D392" s="163" t="n">
        <f aca="false">T392-S392+1</f>
        <v>1</v>
      </c>
      <c r="E392" s="164" t="n">
        <f aca="false">Z392*(C392-B392+1)*D392</f>
        <v>0</v>
      </c>
      <c r="F392" s="161" t="n">
        <f aca="false">E392*AA392</f>
        <v>0</v>
      </c>
    </row>
    <row r="393" customFormat="false" ht="12.75" hidden="false" customHeight="false" outlineLevel="0" collapsed="false">
      <c r="A393" s="161" t="e">
        <f aca="false">VLOOKUP(J393,DDEPM_USERS,2,FALSE())</f>
        <v>#N/A</v>
      </c>
      <c r="B393" s="162" t="n">
        <f aca="false">IF(ISNUMBER(FIND("-",U393))=TRUE(),VALUE(MID(U393,FIND("-",U393)-1,1)),16)</f>
        <v>16</v>
      </c>
      <c r="C393" s="162" t="n">
        <f aca="false">IF(ISNUMBER(FIND("-",U393))=TRUE(),VALUE(MID(U393,FIND("-",U393)+1,2)),24)</f>
        <v>24</v>
      </c>
      <c r="D393" s="163" t="n">
        <f aca="false">T393-S393+1</f>
        <v>1</v>
      </c>
      <c r="E393" s="164" t="n">
        <f aca="false">Z393*(C393-B393+1)*D393</f>
        <v>0</v>
      </c>
      <c r="F393" s="161" t="n">
        <f aca="false">E393*AA393</f>
        <v>0</v>
      </c>
    </row>
    <row r="394" customFormat="false" ht="12.75" hidden="false" customHeight="false" outlineLevel="0" collapsed="false">
      <c r="A394" s="161" t="e">
        <f aca="false">VLOOKUP(J394,DDEPM_USERS,2,FALSE())</f>
        <v>#N/A</v>
      </c>
      <c r="B394" s="162" t="n">
        <f aca="false">IF(ISNUMBER(FIND("-",U394))=TRUE(),VALUE(MID(U394,FIND("-",U394)-1,1)),16)</f>
        <v>16</v>
      </c>
      <c r="C394" s="162" t="n">
        <f aca="false">IF(ISNUMBER(FIND("-",U394))=TRUE(),VALUE(MID(U394,FIND("-",U394)+1,2)),24)</f>
        <v>24</v>
      </c>
      <c r="D394" s="163" t="n">
        <f aca="false">T394-S394+1</f>
        <v>1</v>
      </c>
      <c r="E394" s="164" t="n">
        <f aca="false">Z394*(C394-B394+1)*D394</f>
        <v>0</v>
      </c>
      <c r="F394" s="161" t="n">
        <f aca="false">E394*AA394</f>
        <v>0</v>
      </c>
    </row>
    <row r="395" customFormat="false" ht="12.75" hidden="false" customHeight="false" outlineLevel="0" collapsed="false">
      <c r="A395" s="161" t="e">
        <f aca="false">VLOOKUP(J395,DDEPM_USERS,2,FALSE())</f>
        <v>#N/A</v>
      </c>
      <c r="B395" s="162" t="n">
        <f aca="false">IF(ISNUMBER(FIND("-",U395))=TRUE(),VALUE(MID(U395,FIND("-",U395)-1,1)),16)</f>
        <v>16</v>
      </c>
      <c r="C395" s="162" t="n">
        <f aca="false">IF(ISNUMBER(FIND("-",U395))=TRUE(),VALUE(MID(U395,FIND("-",U395)+1,2)),24)</f>
        <v>24</v>
      </c>
      <c r="D395" s="163" t="n">
        <f aca="false">T395-S395+1</f>
        <v>1</v>
      </c>
      <c r="E395" s="164" t="n">
        <f aca="false">Z395*(C395-B395+1)*D395</f>
        <v>0</v>
      </c>
      <c r="F395" s="161" t="n">
        <f aca="false">E395*AA395</f>
        <v>0</v>
      </c>
    </row>
    <row r="396" customFormat="false" ht="12.75" hidden="false" customHeight="false" outlineLevel="0" collapsed="false">
      <c r="A396" s="161" t="e">
        <f aca="false">VLOOKUP(J396,DDEPM_USERS,2,FALSE())</f>
        <v>#N/A</v>
      </c>
      <c r="B396" s="162" t="n">
        <f aca="false">IF(ISNUMBER(FIND("-",U396))=TRUE(),VALUE(MID(U396,FIND("-",U396)-1,1)),16)</f>
        <v>16</v>
      </c>
      <c r="C396" s="162" t="n">
        <f aca="false">IF(ISNUMBER(FIND("-",U396))=TRUE(),VALUE(MID(U396,FIND("-",U396)+1,2)),24)</f>
        <v>24</v>
      </c>
      <c r="D396" s="163" t="n">
        <f aca="false">T396-S396+1</f>
        <v>1</v>
      </c>
      <c r="E396" s="164" t="n">
        <f aca="false">Z396*(C396-B396+1)*D396</f>
        <v>0</v>
      </c>
      <c r="F396" s="161" t="n">
        <f aca="false">E396*AA396</f>
        <v>0</v>
      </c>
    </row>
    <row r="397" customFormat="false" ht="12.75" hidden="false" customHeight="false" outlineLevel="0" collapsed="false">
      <c r="A397" s="161" t="e">
        <f aca="false">VLOOKUP(J397,DDEPM_USERS,2,FALSE())</f>
        <v>#N/A</v>
      </c>
      <c r="B397" s="162" t="n">
        <f aca="false">IF(ISNUMBER(FIND("-",U397))=TRUE(),VALUE(MID(U397,FIND("-",U397)-1,1)),16)</f>
        <v>16</v>
      </c>
      <c r="C397" s="162" t="n">
        <f aca="false">IF(ISNUMBER(FIND("-",U397))=TRUE(),VALUE(MID(U397,FIND("-",U397)+1,2)),24)</f>
        <v>24</v>
      </c>
      <c r="D397" s="163" t="n">
        <f aca="false">T397-S397+1</f>
        <v>1</v>
      </c>
      <c r="E397" s="164" t="n">
        <f aca="false">Z397*(C397-B397+1)*D397</f>
        <v>0</v>
      </c>
      <c r="F397" s="161" t="n">
        <f aca="false">E397*AA397</f>
        <v>0</v>
      </c>
    </row>
    <row r="398" customFormat="false" ht="12.75" hidden="false" customHeight="false" outlineLevel="0" collapsed="false">
      <c r="A398" s="161" t="e">
        <f aca="false">VLOOKUP(J398,DDEPM_USERS,2,FALSE())</f>
        <v>#N/A</v>
      </c>
      <c r="B398" s="162" t="n">
        <f aca="false">IF(ISNUMBER(FIND("-",U398))=TRUE(),VALUE(MID(U398,FIND("-",U398)-1,1)),16)</f>
        <v>16</v>
      </c>
      <c r="C398" s="162" t="n">
        <f aca="false">IF(ISNUMBER(FIND("-",U398))=TRUE(),VALUE(MID(U398,FIND("-",U398)+1,2)),24)</f>
        <v>24</v>
      </c>
      <c r="D398" s="163" t="n">
        <f aca="false">T398-S398+1</f>
        <v>1</v>
      </c>
      <c r="E398" s="164" t="n">
        <f aca="false">Z398*(C398-B398+1)*D398</f>
        <v>0</v>
      </c>
      <c r="F398" s="161" t="n">
        <f aca="false">E398*AA398</f>
        <v>0</v>
      </c>
    </row>
    <row r="399" customFormat="false" ht="12.75" hidden="false" customHeight="false" outlineLevel="0" collapsed="false">
      <c r="A399" s="161" t="e">
        <f aca="false">VLOOKUP(J399,DDEPM_USERS,2,FALSE())</f>
        <v>#N/A</v>
      </c>
      <c r="B399" s="162" t="n">
        <f aca="false">IF(ISNUMBER(FIND("-",U399))=TRUE(),VALUE(MID(U399,FIND("-",U399)-1,1)),16)</f>
        <v>16</v>
      </c>
      <c r="C399" s="162" t="n">
        <f aca="false">IF(ISNUMBER(FIND("-",U399))=TRUE(),VALUE(MID(U399,FIND("-",U399)+1,2)),24)</f>
        <v>24</v>
      </c>
      <c r="D399" s="163" t="n">
        <f aca="false">T399-S399+1</f>
        <v>1</v>
      </c>
      <c r="E399" s="164" t="n">
        <f aca="false">Z399*(C399-B399+1)*D399</f>
        <v>0</v>
      </c>
      <c r="F399" s="161" t="n">
        <f aca="false">E399*AA399</f>
        <v>0</v>
      </c>
    </row>
    <row r="400" customFormat="false" ht="12.75" hidden="false" customHeight="false" outlineLevel="0" collapsed="false">
      <c r="A400" s="161" t="e">
        <f aca="false">VLOOKUP(J400,DDEPM_USERS,2,FALSE())</f>
        <v>#N/A</v>
      </c>
      <c r="B400" s="162" t="n">
        <f aca="false">IF(ISNUMBER(FIND("-",U400))=TRUE(),VALUE(MID(U400,FIND("-",U400)-1,1)),16)</f>
        <v>16</v>
      </c>
      <c r="C400" s="162" t="n">
        <f aca="false">IF(ISNUMBER(FIND("-",U400))=TRUE(),VALUE(MID(U400,FIND("-",U400)+1,2)),24)</f>
        <v>24</v>
      </c>
      <c r="D400" s="163" t="n">
        <f aca="false">T400-S400+1</f>
        <v>1</v>
      </c>
      <c r="E400" s="164" t="n">
        <f aca="false">Z400*(C400-B400+1)*D400</f>
        <v>0</v>
      </c>
      <c r="F400" s="161" t="n">
        <f aca="false">E400*AA400</f>
        <v>0</v>
      </c>
    </row>
    <row r="401" customFormat="false" ht="12.75" hidden="false" customHeight="false" outlineLevel="0" collapsed="false">
      <c r="A401" s="161" t="e">
        <f aca="false">VLOOKUP(J401,DDEPM_USERS,2,FALSE())</f>
        <v>#N/A</v>
      </c>
      <c r="B401" s="162" t="n">
        <f aca="false">IF(ISNUMBER(FIND("-",U401))=TRUE(),VALUE(MID(U401,FIND("-",U401)-1,1)),16)</f>
        <v>16</v>
      </c>
      <c r="C401" s="162" t="n">
        <f aca="false">IF(ISNUMBER(FIND("-",U401))=TRUE(),VALUE(MID(U401,FIND("-",U401)+1,2)),24)</f>
        <v>24</v>
      </c>
      <c r="D401" s="163" t="n">
        <f aca="false">T401-S401+1</f>
        <v>1</v>
      </c>
      <c r="E401" s="164" t="n">
        <f aca="false">Z401*(C401-B401+1)*D401</f>
        <v>0</v>
      </c>
      <c r="F401" s="161" t="n">
        <f aca="false">E401*AA401</f>
        <v>0</v>
      </c>
    </row>
    <row r="402" customFormat="false" ht="12.75" hidden="false" customHeight="false" outlineLevel="0" collapsed="false">
      <c r="A402" s="161" t="e">
        <f aca="false">VLOOKUP(J402,DDEPM_USERS,2,FALSE())</f>
        <v>#N/A</v>
      </c>
      <c r="B402" s="162" t="n">
        <f aca="false">IF(ISNUMBER(FIND("-",U402))=TRUE(),VALUE(MID(U402,FIND("-",U402)-1,1)),16)</f>
        <v>16</v>
      </c>
      <c r="C402" s="162" t="n">
        <f aca="false">IF(ISNUMBER(FIND("-",U402))=TRUE(),VALUE(MID(U402,FIND("-",U402)+1,2)),24)</f>
        <v>24</v>
      </c>
      <c r="D402" s="163" t="n">
        <f aca="false">T402-S402+1</f>
        <v>1</v>
      </c>
      <c r="E402" s="164" t="n">
        <f aca="false">Z402*(C402-B402+1)*D402</f>
        <v>0</v>
      </c>
      <c r="F402" s="161" t="n">
        <f aca="false">E402*AA402</f>
        <v>0</v>
      </c>
    </row>
    <row r="403" customFormat="false" ht="12.75" hidden="false" customHeight="false" outlineLevel="0" collapsed="false">
      <c r="A403" s="161" t="e">
        <f aca="false">VLOOKUP(J403,DDEPM_USERS,2,FALSE())</f>
        <v>#N/A</v>
      </c>
      <c r="B403" s="162" t="n">
        <f aca="false">IF(ISNUMBER(FIND("-",U403))=TRUE(),VALUE(MID(U403,FIND("-",U403)-1,1)),16)</f>
        <v>16</v>
      </c>
      <c r="C403" s="162" t="n">
        <f aca="false">IF(ISNUMBER(FIND("-",U403))=TRUE(),VALUE(MID(U403,FIND("-",U403)+1,2)),24)</f>
        <v>24</v>
      </c>
      <c r="D403" s="163" t="n">
        <f aca="false">T403-S403+1</f>
        <v>1</v>
      </c>
      <c r="E403" s="164" t="n">
        <f aca="false">Z403*(C403-B403+1)*D403</f>
        <v>0</v>
      </c>
      <c r="F403" s="161" t="n">
        <f aca="false">E403*AA403</f>
        <v>0</v>
      </c>
    </row>
    <row r="404" customFormat="false" ht="12.75" hidden="false" customHeight="false" outlineLevel="0" collapsed="false">
      <c r="A404" s="161" t="e">
        <f aca="false">VLOOKUP(J404,DDEPM_USERS,2,FALSE())</f>
        <v>#N/A</v>
      </c>
      <c r="B404" s="162" t="n">
        <f aca="false">IF(ISNUMBER(FIND("-",U404))=TRUE(),VALUE(MID(U404,FIND("-",U404)-1,1)),16)</f>
        <v>16</v>
      </c>
      <c r="C404" s="162" t="n">
        <f aca="false">IF(ISNUMBER(FIND("-",U404))=TRUE(),VALUE(MID(U404,FIND("-",U404)+1,2)),24)</f>
        <v>24</v>
      </c>
      <c r="D404" s="163" t="n">
        <f aca="false">T404-S404+1</f>
        <v>1</v>
      </c>
      <c r="E404" s="164" t="n">
        <f aca="false">Z404*(C404-B404+1)*D404</f>
        <v>0</v>
      </c>
      <c r="F404" s="161" t="n">
        <f aca="false">E404*AA404</f>
        <v>0</v>
      </c>
    </row>
    <row r="405" customFormat="false" ht="12.75" hidden="false" customHeight="false" outlineLevel="0" collapsed="false">
      <c r="A405" s="161" t="e">
        <f aca="false">VLOOKUP(J405,DDEPM_USERS,2,FALSE())</f>
        <v>#N/A</v>
      </c>
      <c r="B405" s="162" t="n">
        <f aca="false">IF(ISNUMBER(FIND("-",U405))=TRUE(),VALUE(MID(U405,FIND("-",U405)-1,1)),16)</f>
        <v>16</v>
      </c>
      <c r="C405" s="162" t="n">
        <f aca="false">IF(ISNUMBER(FIND("-",U405))=TRUE(),VALUE(MID(U405,FIND("-",U405)+1,2)),24)</f>
        <v>24</v>
      </c>
      <c r="D405" s="163" t="n">
        <f aca="false">T405-S405+1</f>
        <v>1</v>
      </c>
      <c r="E405" s="164" t="n">
        <f aca="false">Z405*(C405-B405+1)*D405</f>
        <v>0</v>
      </c>
      <c r="F405" s="161" t="n">
        <f aca="false">E405*AA405</f>
        <v>0</v>
      </c>
    </row>
    <row r="406" customFormat="false" ht="12.75" hidden="false" customHeight="false" outlineLevel="0" collapsed="false">
      <c r="A406" s="161" t="e">
        <f aca="false">VLOOKUP(J406,DDEPM_USERS,2,FALSE())</f>
        <v>#N/A</v>
      </c>
      <c r="B406" s="162" t="n">
        <f aca="false">IF(ISNUMBER(FIND("-",U406))=TRUE(),VALUE(MID(U406,FIND("-",U406)-1,1)),16)</f>
        <v>16</v>
      </c>
      <c r="C406" s="162" t="n">
        <f aca="false">IF(ISNUMBER(FIND("-",U406))=TRUE(),VALUE(MID(U406,FIND("-",U406)+1,2)),24)</f>
        <v>24</v>
      </c>
      <c r="D406" s="163" t="n">
        <f aca="false">T406-S406+1</f>
        <v>1</v>
      </c>
      <c r="E406" s="164" t="n">
        <f aca="false">Z406*(C406-B406+1)*D406</f>
        <v>0</v>
      </c>
      <c r="F406" s="161" t="n">
        <f aca="false">E406*AA406</f>
        <v>0</v>
      </c>
    </row>
    <row r="407" customFormat="false" ht="12.75" hidden="false" customHeight="false" outlineLevel="0" collapsed="false">
      <c r="A407" s="161" t="e">
        <f aca="false">VLOOKUP(J407,DDEPM_USERS,2,FALSE())</f>
        <v>#N/A</v>
      </c>
      <c r="B407" s="162" t="n">
        <f aca="false">IF(ISNUMBER(FIND("-",U407))=TRUE(),VALUE(MID(U407,FIND("-",U407)-1,1)),16)</f>
        <v>16</v>
      </c>
      <c r="C407" s="162" t="n">
        <f aca="false">IF(ISNUMBER(FIND("-",U407))=TRUE(),VALUE(MID(U407,FIND("-",U407)+1,2)),24)</f>
        <v>24</v>
      </c>
      <c r="D407" s="163" t="n">
        <f aca="false">T407-S407+1</f>
        <v>1</v>
      </c>
      <c r="E407" s="164" t="n">
        <f aca="false">Z407*(C407-B407+1)*D407</f>
        <v>0</v>
      </c>
      <c r="F407" s="161" t="n">
        <f aca="false">E407*AA407</f>
        <v>0</v>
      </c>
    </row>
    <row r="408" customFormat="false" ht="12.75" hidden="false" customHeight="false" outlineLevel="0" collapsed="false">
      <c r="A408" s="161" t="e">
        <f aca="false">VLOOKUP(J408,DDEPM_USERS,2,FALSE())</f>
        <v>#N/A</v>
      </c>
      <c r="B408" s="162" t="n">
        <f aca="false">IF(ISNUMBER(FIND("-",U408))=TRUE(),VALUE(MID(U408,FIND("-",U408)-1,1)),16)</f>
        <v>16</v>
      </c>
      <c r="C408" s="162" t="n">
        <f aca="false">IF(ISNUMBER(FIND("-",U408))=TRUE(),VALUE(MID(U408,FIND("-",U408)+1,2)),24)</f>
        <v>24</v>
      </c>
      <c r="D408" s="163" t="n">
        <f aca="false">T408-S408+1</f>
        <v>1</v>
      </c>
      <c r="E408" s="164" t="n">
        <f aca="false">Z408*(C408-B408+1)*D408</f>
        <v>0</v>
      </c>
      <c r="F408" s="161" t="n">
        <f aca="false">E408*AA408</f>
        <v>0</v>
      </c>
    </row>
    <row r="409" customFormat="false" ht="12.75" hidden="false" customHeight="false" outlineLevel="0" collapsed="false">
      <c r="A409" s="161" t="e">
        <f aca="false">VLOOKUP(J409,DDEPM_USERS,2,FALSE())</f>
        <v>#N/A</v>
      </c>
      <c r="B409" s="162" t="n">
        <f aca="false">IF(ISNUMBER(FIND("-",U409))=TRUE(),VALUE(MID(U409,FIND("-",U409)-1,1)),16)</f>
        <v>16</v>
      </c>
      <c r="C409" s="162" t="n">
        <f aca="false">IF(ISNUMBER(FIND("-",U409))=TRUE(),VALUE(MID(U409,FIND("-",U409)+1,2)),24)</f>
        <v>24</v>
      </c>
      <c r="D409" s="163" t="n">
        <f aca="false">T409-S409+1</f>
        <v>1</v>
      </c>
      <c r="E409" s="164" t="n">
        <f aca="false">Z409*(C409-B409+1)*D409</f>
        <v>0</v>
      </c>
      <c r="F409" s="161" t="n">
        <f aca="false">E409*AA409</f>
        <v>0</v>
      </c>
    </row>
    <row r="410" customFormat="false" ht="12.75" hidden="false" customHeight="false" outlineLevel="0" collapsed="false">
      <c r="A410" s="161" t="e">
        <f aca="false">VLOOKUP(J410,DDEPM_USERS,2,FALSE())</f>
        <v>#N/A</v>
      </c>
      <c r="B410" s="162" t="n">
        <f aca="false">IF(ISNUMBER(FIND("-",U410))=TRUE(),VALUE(MID(U410,FIND("-",U410)-1,1)),16)</f>
        <v>16</v>
      </c>
      <c r="C410" s="162" t="n">
        <f aca="false">IF(ISNUMBER(FIND("-",U410))=TRUE(),VALUE(MID(U410,FIND("-",U410)+1,2)),24)</f>
        <v>24</v>
      </c>
      <c r="D410" s="163" t="n">
        <f aca="false">T410-S410+1</f>
        <v>1</v>
      </c>
      <c r="E410" s="164" t="n">
        <f aca="false">Z410*(C410-B410+1)*D410</f>
        <v>0</v>
      </c>
      <c r="F410" s="161" t="n">
        <f aca="false">E410*AA410</f>
        <v>0</v>
      </c>
    </row>
    <row r="411" customFormat="false" ht="12.75" hidden="false" customHeight="false" outlineLevel="0" collapsed="false">
      <c r="A411" s="161" t="e">
        <f aca="false">VLOOKUP(J411,DDEPM_USERS,2,FALSE())</f>
        <v>#N/A</v>
      </c>
      <c r="B411" s="162" t="n">
        <f aca="false">IF(ISNUMBER(FIND("-",U411))=TRUE(),VALUE(MID(U411,FIND("-",U411)-1,1)),16)</f>
        <v>16</v>
      </c>
      <c r="C411" s="162" t="n">
        <f aca="false">IF(ISNUMBER(FIND("-",U411))=TRUE(),VALUE(MID(U411,FIND("-",U411)+1,2)),24)</f>
        <v>24</v>
      </c>
      <c r="D411" s="163" t="n">
        <f aca="false">T411-S411+1</f>
        <v>1</v>
      </c>
      <c r="E411" s="164" t="n">
        <f aca="false">Z411*(C411-B411+1)*D411</f>
        <v>0</v>
      </c>
      <c r="F411" s="161" t="n">
        <f aca="false">E411*AA411</f>
        <v>0</v>
      </c>
    </row>
    <row r="412" customFormat="false" ht="12.75" hidden="false" customHeight="false" outlineLevel="0" collapsed="false">
      <c r="A412" s="161" t="e">
        <f aca="false">VLOOKUP(J412,DDEPM_USERS,2,FALSE())</f>
        <v>#N/A</v>
      </c>
      <c r="B412" s="162" t="n">
        <f aca="false">IF(ISNUMBER(FIND("-",U412))=TRUE(),VALUE(MID(U412,FIND("-",U412)-1,1)),16)</f>
        <v>16</v>
      </c>
      <c r="C412" s="162" t="n">
        <f aca="false">IF(ISNUMBER(FIND("-",U412))=TRUE(),VALUE(MID(U412,FIND("-",U412)+1,2)),24)</f>
        <v>24</v>
      </c>
      <c r="D412" s="163" t="n">
        <f aca="false">T412-S412+1</f>
        <v>1</v>
      </c>
      <c r="E412" s="164" t="n">
        <f aca="false">Z412*(C412-B412+1)*D412</f>
        <v>0</v>
      </c>
      <c r="F412" s="161" t="n">
        <f aca="false">E412*AA412</f>
        <v>0</v>
      </c>
    </row>
    <row r="413" customFormat="false" ht="12.75" hidden="false" customHeight="false" outlineLevel="0" collapsed="false">
      <c r="A413" s="161" t="e">
        <f aca="false">VLOOKUP(J413,DDEPM_USERS,2,FALSE())</f>
        <v>#N/A</v>
      </c>
      <c r="B413" s="162" t="n">
        <f aca="false">IF(ISNUMBER(FIND("-",U413))=TRUE(),VALUE(MID(U413,FIND("-",U413)-1,1)),16)</f>
        <v>16</v>
      </c>
      <c r="C413" s="162" t="n">
        <f aca="false">IF(ISNUMBER(FIND("-",U413))=TRUE(),VALUE(MID(U413,FIND("-",U413)+1,2)),24)</f>
        <v>24</v>
      </c>
      <c r="D413" s="163" t="n">
        <f aca="false">T413-S413+1</f>
        <v>1</v>
      </c>
      <c r="E413" s="164" t="n">
        <f aca="false">Z413*(C413-B413+1)*D413</f>
        <v>0</v>
      </c>
      <c r="F413" s="161" t="n">
        <f aca="false">E413*AA413</f>
        <v>0</v>
      </c>
    </row>
    <row r="414" customFormat="false" ht="12.75" hidden="false" customHeight="false" outlineLevel="0" collapsed="false">
      <c r="A414" s="161" t="e">
        <f aca="false">VLOOKUP(J414,DDEPM_USERS,2,FALSE())</f>
        <v>#N/A</v>
      </c>
      <c r="B414" s="162" t="n">
        <f aca="false">IF(ISNUMBER(FIND("-",U414))=TRUE(),VALUE(MID(U414,FIND("-",U414)-1,1)),16)</f>
        <v>16</v>
      </c>
      <c r="C414" s="162" t="n">
        <f aca="false">IF(ISNUMBER(FIND("-",U414))=TRUE(),VALUE(MID(U414,FIND("-",U414)+1,2)),24)</f>
        <v>24</v>
      </c>
      <c r="D414" s="163" t="n">
        <f aca="false">T414-S414+1</f>
        <v>1</v>
      </c>
      <c r="E414" s="164" t="n">
        <f aca="false">Z414*(C414-B414+1)*D414</f>
        <v>0</v>
      </c>
      <c r="F414" s="161" t="n">
        <f aca="false">E414*AA414</f>
        <v>0</v>
      </c>
    </row>
    <row r="415" customFormat="false" ht="12.75" hidden="false" customHeight="false" outlineLevel="0" collapsed="false">
      <c r="A415" s="161" t="e">
        <f aca="false">VLOOKUP(J415,DDEPM_USERS,2,FALSE())</f>
        <v>#N/A</v>
      </c>
      <c r="B415" s="162" t="n">
        <f aca="false">IF(ISNUMBER(FIND("-",U415))=TRUE(),VALUE(MID(U415,FIND("-",U415)-1,1)),16)</f>
        <v>16</v>
      </c>
      <c r="C415" s="162" t="n">
        <f aca="false">IF(ISNUMBER(FIND("-",U415))=TRUE(),VALUE(MID(U415,FIND("-",U415)+1,2)),24)</f>
        <v>24</v>
      </c>
      <c r="D415" s="163" t="n">
        <f aca="false">T415-S415+1</f>
        <v>1</v>
      </c>
      <c r="E415" s="164" t="n">
        <f aca="false">Z415*(C415-B415+1)*D415</f>
        <v>0</v>
      </c>
      <c r="F415" s="161" t="n">
        <f aca="false">E415*AA415</f>
        <v>0</v>
      </c>
    </row>
    <row r="416" customFormat="false" ht="12.75" hidden="false" customHeight="false" outlineLevel="0" collapsed="false">
      <c r="A416" s="161" t="e">
        <f aca="false">VLOOKUP(J416,DDEPM_USERS,2,FALSE())</f>
        <v>#N/A</v>
      </c>
      <c r="B416" s="162" t="n">
        <f aca="false">IF(ISNUMBER(FIND("-",U416))=TRUE(),VALUE(MID(U416,FIND("-",U416)-1,1)),16)</f>
        <v>16</v>
      </c>
      <c r="C416" s="162" t="n">
        <f aca="false">IF(ISNUMBER(FIND("-",U416))=TRUE(),VALUE(MID(U416,FIND("-",U416)+1,2)),24)</f>
        <v>24</v>
      </c>
      <c r="D416" s="163" t="n">
        <f aca="false">T416-S416+1</f>
        <v>1</v>
      </c>
      <c r="E416" s="164" t="n">
        <f aca="false">Z416*(C416-B416+1)*D416</f>
        <v>0</v>
      </c>
      <c r="F416" s="161" t="n">
        <f aca="false">E416*AA416</f>
        <v>0</v>
      </c>
    </row>
    <row r="417" customFormat="false" ht="12.75" hidden="false" customHeight="false" outlineLevel="0" collapsed="false">
      <c r="A417" s="161" t="e">
        <f aca="false">VLOOKUP(J417,DDEPM_USERS,2,FALSE())</f>
        <v>#N/A</v>
      </c>
      <c r="B417" s="162" t="n">
        <f aca="false">IF(ISNUMBER(FIND("-",U417))=TRUE(),VALUE(MID(U417,FIND("-",U417)-1,1)),16)</f>
        <v>16</v>
      </c>
      <c r="C417" s="162" t="n">
        <f aca="false">IF(ISNUMBER(FIND("-",U417))=TRUE(),VALUE(MID(U417,FIND("-",U417)+1,2)),24)</f>
        <v>24</v>
      </c>
      <c r="D417" s="163" t="n">
        <f aca="false">T417-S417+1</f>
        <v>1</v>
      </c>
      <c r="E417" s="164" t="n">
        <f aca="false">Z417*(C417-B417+1)*D417</f>
        <v>0</v>
      </c>
      <c r="F417" s="161" t="n">
        <f aca="false">E417*AA417</f>
        <v>0</v>
      </c>
    </row>
    <row r="418" customFormat="false" ht="12.75" hidden="false" customHeight="false" outlineLevel="0" collapsed="false">
      <c r="A418" s="161" t="e">
        <f aca="false">VLOOKUP(J418,DDEPM_USERS,2,FALSE())</f>
        <v>#N/A</v>
      </c>
      <c r="B418" s="162" t="n">
        <f aca="false">IF(ISNUMBER(FIND("-",U418))=TRUE(),VALUE(MID(U418,FIND("-",U418)-1,1)),16)</f>
        <v>16</v>
      </c>
      <c r="C418" s="162" t="n">
        <f aca="false">IF(ISNUMBER(FIND("-",U418))=TRUE(),VALUE(MID(U418,FIND("-",U418)+1,2)),24)</f>
        <v>24</v>
      </c>
      <c r="D418" s="163" t="n">
        <f aca="false">T418-S418+1</f>
        <v>1</v>
      </c>
      <c r="E418" s="164" t="n">
        <f aca="false">Z418*(C418-B418+1)*D418</f>
        <v>0</v>
      </c>
      <c r="F418" s="161" t="n">
        <f aca="false">E418*AA418</f>
        <v>0</v>
      </c>
    </row>
    <row r="419" customFormat="false" ht="12.75" hidden="false" customHeight="false" outlineLevel="0" collapsed="false">
      <c r="A419" s="161" t="e">
        <f aca="false">VLOOKUP(J419,DDEPM_USERS,2,FALSE())</f>
        <v>#N/A</v>
      </c>
      <c r="B419" s="162" t="n">
        <f aca="false">IF(ISNUMBER(FIND("-",U419))=TRUE(),VALUE(MID(U419,FIND("-",U419)-1,1)),16)</f>
        <v>16</v>
      </c>
      <c r="C419" s="162" t="n">
        <f aca="false">IF(ISNUMBER(FIND("-",U419))=TRUE(),VALUE(MID(U419,FIND("-",U419)+1,2)),24)</f>
        <v>24</v>
      </c>
      <c r="D419" s="163" t="n">
        <f aca="false">T419-S419+1</f>
        <v>1</v>
      </c>
      <c r="E419" s="164" t="n">
        <f aca="false">Z419*(C419-B419+1)*D419</f>
        <v>0</v>
      </c>
      <c r="F419" s="161" t="n">
        <f aca="false">E419*AA419</f>
        <v>0</v>
      </c>
    </row>
    <row r="420" customFormat="false" ht="12.75" hidden="false" customHeight="false" outlineLevel="0" collapsed="false">
      <c r="A420" s="161" t="e">
        <f aca="false">VLOOKUP(J420,DDEPM_USERS,2,FALSE())</f>
        <v>#N/A</v>
      </c>
      <c r="B420" s="162" t="n">
        <f aca="false">IF(ISNUMBER(FIND("-",U420))=TRUE(),VALUE(MID(U420,FIND("-",U420)-1,1)),16)</f>
        <v>16</v>
      </c>
      <c r="C420" s="162" t="n">
        <f aca="false">IF(ISNUMBER(FIND("-",U420))=TRUE(),VALUE(MID(U420,FIND("-",U420)+1,2)),24)</f>
        <v>24</v>
      </c>
      <c r="D420" s="163" t="n">
        <f aca="false">T420-S420+1</f>
        <v>1</v>
      </c>
      <c r="E420" s="164" t="n">
        <f aca="false">Z420*(C420-B420+1)*D420</f>
        <v>0</v>
      </c>
      <c r="F420" s="161" t="n">
        <f aca="false">E420*AA420</f>
        <v>0</v>
      </c>
    </row>
    <row r="421" customFormat="false" ht="12.75" hidden="false" customHeight="false" outlineLevel="0" collapsed="false">
      <c r="A421" s="161" t="e">
        <f aca="false">VLOOKUP(J421,DDEPM_USERS,2,FALSE())</f>
        <v>#N/A</v>
      </c>
      <c r="B421" s="162" t="n">
        <f aca="false">IF(ISNUMBER(FIND("-",U421))=TRUE(),VALUE(MID(U421,FIND("-",U421)-1,1)),16)</f>
        <v>16</v>
      </c>
      <c r="C421" s="162" t="n">
        <f aca="false">IF(ISNUMBER(FIND("-",U421))=TRUE(),VALUE(MID(U421,FIND("-",U421)+1,2)),24)</f>
        <v>24</v>
      </c>
      <c r="D421" s="163" t="n">
        <f aca="false">T421-S421+1</f>
        <v>1</v>
      </c>
      <c r="E421" s="164" t="n">
        <f aca="false">Z421*(C421-B421+1)*D421</f>
        <v>0</v>
      </c>
      <c r="F421" s="161" t="n">
        <f aca="false">E421*AA421</f>
        <v>0</v>
      </c>
    </row>
    <row r="422" customFormat="false" ht="12.75" hidden="false" customHeight="false" outlineLevel="0" collapsed="false">
      <c r="A422" s="161" t="e">
        <f aca="false">VLOOKUP(J422,DDEPM_USERS,2,FALSE())</f>
        <v>#N/A</v>
      </c>
      <c r="B422" s="162" t="n">
        <f aca="false">IF(ISNUMBER(FIND("-",U422))=TRUE(),VALUE(MID(U422,FIND("-",U422)-1,1)),16)</f>
        <v>16</v>
      </c>
      <c r="C422" s="162" t="n">
        <f aca="false">IF(ISNUMBER(FIND("-",U422))=TRUE(),VALUE(MID(U422,FIND("-",U422)+1,2)),24)</f>
        <v>24</v>
      </c>
      <c r="D422" s="163" t="n">
        <f aca="false">T422-S422+1</f>
        <v>1</v>
      </c>
      <c r="E422" s="164" t="n">
        <f aca="false">Z422*(C422-B422+1)*D422</f>
        <v>0</v>
      </c>
      <c r="F422" s="161" t="n">
        <f aca="false">E422*AA422</f>
        <v>0</v>
      </c>
    </row>
    <row r="423" customFormat="false" ht="12.75" hidden="false" customHeight="false" outlineLevel="0" collapsed="false">
      <c r="A423" s="161" t="e">
        <f aca="false">VLOOKUP(J423,DDEPM_USERS,2,FALSE())</f>
        <v>#N/A</v>
      </c>
      <c r="B423" s="162" t="n">
        <f aca="false">IF(ISNUMBER(FIND("-",U423))=TRUE(),VALUE(MID(U423,FIND("-",U423)-1,1)),16)</f>
        <v>16</v>
      </c>
      <c r="C423" s="162" t="n">
        <f aca="false">IF(ISNUMBER(FIND("-",U423))=TRUE(),VALUE(MID(U423,FIND("-",U423)+1,2)),24)</f>
        <v>24</v>
      </c>
      <c r="D423" s="163" t="n">
        <f aca="false">T423-S423+1</f>
        <v>1</v>
      </c>
      <c r="E423" s="164" t="n">
        <f aca="false">Z423*(C423-B423+1)*D423</f>
        <v>0</v>
      </c>
      <c r="F423" s="161" t="n">
        <f aca="false">E423*AA423</f>
        <v>0</v>
      </c>
    </row>
    <row r="424" customFormat="false" ht="12.75" hidden="false" customHeight="false" outlineLevel="0" collapsed="false">
      <c r="A424" s="161" t="e">
        <f aca="false">VLOOKUP(J424,DDEPM_USERS,2,FALSE())</f>
        <v>#N/A</v>
      </c>
      <c r="B424" s="162" t="n">
        <f aca="false">IF(ISNUMBER(FIND("-",U424))=TRUE(),VALUE(MID(U424,FIND("-",U424)-1,1)),16)</f>
        <v>16</v>
      </c>
      <c r="C424" s="162" t="n">
        <f aca="false">IF(ISNUMBER(FIND("-",U424))=TRUE(),VALUE(MID(U424,FIND("-",U424)+1,2)),24)</f>
        <v>24</v>
      </c>
      <c r="D424" s="163" t="n">
        <f aca="false">T424-S424+1</f>
        <v>1</v>
      </c>
      <c r="E424" s="164" t="n">
        <f aca="false">Z424*(C424-B424+1)*D424</f>
        <v>0</v>
      </c>
      <c r="F424" s="161" t="n">
        <f aca="false">E424*AA424</f>
        <v>0</v>
      </c>
    </row>
    <row r="425" customFormat="false" ht="12.75" hidden="false" customHeight="false" outlineLevel="0" collapsed="false">
      <c r="A425" s="161" t="e">
        <f aca="false">VLOOKUP(J425,DDEPM_USERS,2,FALSE())</f>
        <v>#N/A</v>
      </c>
      <c r="B425" s="162" t="n">
        <f aca="false">IF(ISNUMBER(FIND("-",U425))=TRUE(),VALUE(MID(U425,FIND("-",U425)-1,1)),16)</f>
        <v>16</v>
      </c>
      <c r="C425" s="162" t="n">
        <f aca="false">IF(ISNUMBER(FIND("-",U425))=TRUE(),VALUE(MID(U425,FIND("-",U425)+1,2)),24)</f>
        <v>24</v>
      </c>
      <c r="D425" s="163" t="n">
        <f aca="false">T425-S425+1</f>
        <v>1</v>
      </c>
      <c r="E425" s="164" t="n">
        <f aca="false">Z425*(C425-B425+1)*D425</f>
        <v>0</v>
      </c>
      <c r="F425" s="161" t="n">
        <f aca="false">E425*AA425</f>
        <v>0</v>
      </c>
    </row>
    <row r="426" customFormat="false" ht="12.75" hidden="false" customHeight="false" outlineLevel="0" collapsed="false">
      <c r="A426" s="161" t="e">
        <f aca="false">VLOOKUP(J426,DDEPM_USERS,2,FALSE())</f>
        <v>#N/A</v>
      </c>
      <c r="B426" s="162" t="n">
        <f aca="false">IF(ISNUMBER(FIND("-",U426))=TRUE(),VALUE(MID(U426,FIND("-",U426)-1,1)),16)</f>
        <v>16</v>
      </c>
      <c r="C426" s="162" t="n">
        <f aca="false">IF(ISNUMBER(FIND("-",U426))=TRUE(),VALUE(MID(U426,FIND("-",U426)+1,2)),24)</f>
        <v>24</v>
      </c>
      <c r="D426" s="163" t="n">
        <f aca="false">T426-S426+1</f>
        <v>1</v>
      </c>
      <c r="E426" s="164" t="n">
        <f aca="false">Z426*(C426-B426+1)*D426</f>
        <v>0</v>
      </c>
      <c r="F426" s="161" t="n">
        <f aca="false">E426*AA426</f>
        <v>0</v>
      </c>
    </row>
    <row r="427" customFormat="false" ht="12.75" hidden="false" customHeight="false" outlineLevel="0" collapsed="false">
      <c r="A427" s="161" t="e">
        <f aca="false">VLOOKUP(J427,DDEPM_USERS,2,FALSE())</f>
        <v>#N/A</v>
      </c>
      <c r="B427" s="162" t="n">
        <f aca="false">IF(ISNUMBER(FIND("-",U427))=TRUE(),VALUE(MID(U427,FIND("-",U427)-1,1)),16)</f>
        <v>16</v>
      </c>
      <c r="C427" s="162" t="n">
        <f aca="false">IF(ISNUMBER(FIND("-",U427))=TRUE(),VALUE(MID(U427,FIND("-",U427)+1,2)),24)</f>
        <v>24</v>
      </c>
      <c r="D427" s="163" t="n">
        <f aca="false">T427-S427+1</f>
        <v>1</v>
      </c>
      <c r="E427" s="164" t="n">
        <f aca="false">Z427*(C427-B427+1)*D427</f>
        <v>0</v>
      </c>
      <c r="F427" s="161" t="n">
        <f aca="false">E427*AA427</f>
        <v>0</v>
      </c>
    </row>
    <row r="428" customFormat="false" ht="12.75" hidden="false" customHeight="false" outlineLevel="0" collapsed="false">
      <c r="A428" s="161" t="e">
        <f aca="false">VLOOKUP(J428,DDEPM_USERS,2,FALSE())</f>
        <v>#N/A</v>
      </c>
      <c r="B428" s="162" t="n">
        <f aca="false">IF(ISNUMBER(FIND("-",U428))=TRUE(),VALUE(MID(U428,FIND("-",U428)-1,1)),16)</f>
        <v>16</v>
      </c>
      <c r="C428" s="162" t="n">
        <f aca="false">IF(ISNUMBER(FIND("-",U428))=TRUE(),VALUE(MID(U428,FIND("-",U428)+1,2)),24)</f>
        <v>24</v>
      </c>
      <c r="D428" s="163" t="n">
        <f aca="false">T428-S428+1</f>
        <v>1</v>
      </c>
      <c r="E428" s="164" t="n">
        <f aca="false">Z428*(C428-B428+1)*D428</f>
        <v>0</v>
      </c>
      <c r="F428" s="161" t="n">
        <f aca="false">E428*AA428</f>
        <v>0</v>
      </c>
    </row>
    <row r="429" customFormat="false" ht="12.75" hidden="false" customHeight="false" outlineLevel="0" collapsed="false">
      <c r="A429" s="161" t="e">
        <f aca="false">VLOOKUP(J429,DDEPM_USERS,2,FALSE())</f>
        <v>#N/A</v>
      </c>
      <c r="B429" s="162" t="n">
        <f aca="false">IF(ISNUMBER(FIND("-",U429))=TRUE(),VALUE(MID(U429,FIND("-",U429)-1,1)),16)</f>
        <v>16</v>
      </c>
      <c r="C429" s="162" t="n">
        <f aca="false">IF(ISNUMBER(FIND("-",U429))=TRUE(),VALUE(MID(U429,FIND("-",U429)+1,2)),24)</f>
        <v>24</v>
      </c>
      <c r="D429" s="163" t="n">
        <f aca="false">T429-S429+1</f>
        <v>1</v>
      </c>
      <c r="E429" s="164" t="n">
        <f aca="false">Z429*(C429-B429+1)*D429</f>
        <v>0</v>
      </c>
      <c r="F429" s="161" t="n">
        <f aca="false">E429*AA429</f>
        <v>0</v>
      </c>
    </row>
    <row r="430" customFormat="false" ht="12.75" hidden="false" customHeight="false" outlineLevel="0" collapsed="false">
      <c r="A430" s="161" t="e">
        <f aca="false">VLOOKUP(J430,DDEPM_USERS,2,FALSE())</f>
        <v>#N/A</v>
      </c>
      <c r="B430" s="162" t="n">
        <f aca="false">IF(ISNUMBER(FIND("-",U430))=TRUE(),VALUE(MID(U430,FIND("-",U430)-1,1)),16)</f>
        <v>16</v>
      </c>
      <c r="C430" s="162" t="n">
        <f aca="false">IF(ISNUMBER(FIND("-",U430))=TRUE(),VALUE(MID(U430,FIND("-",U430)+1,2)),24)</f>
        <v>24</v>
      </c>
      <c r="D430" s="163" t="n">
        <f aca="false">T430-S430+1</f>
        <v>1</v>
      </c>
      <c r="E430" s="164" t="n">
        <f aca="false">Z430*(C430-B430+1)*D430</f>
        <v>0</v>
      </c>
      <c r="F430" s="161" t="n">
        <f aca="false">E430*AA430</f>
        <v>0</v>
      </c>
    </row>
    <row r="431" customFormat="false" ht="12.75" hidden="false" customHeight="false" outlineLevel="0" collapsed="false">
      <c r="A431" s="161" t="e">
        <f aca="false">VLOOKUP(J431,DDEPM_USERS,2,FALSE())</f>
        <v>#N/A</v>
      </c>
      <c r="B431" s="162" t="n">
        <f aca="false">IF(ISNUMBER(FIND("-",U431))=TRUE(),VALUE(MID(U431,FIND("-",U431)-1,1)),16)</f>
        <v>16</v>
      </c>
      <c r="C431" s="162" t="n">
        <f aca="false">IF(ISNUMBER(FIND("-",U431))=TRUE(),VALUE(MID(U431,FIND("-",U431)+1,2)),24)</f>
        <v>24</v>
      </c>
      <c r="D431" s="163" t="n">
        <f aca="false">T431-S431+1</f>
        <v>1</v>
      </c>
      <c r="E431" s="164" t="n">
        <f aca="false">Z431*(C431-B431+1)*D431</f>
        <v>0</v>
      </c>
      <c r="F431" s="161" t="n">
        <f aca="false">E431*AA431</f>
        <v>0</v>
      </c>
    </row>
    <row r="432" customFormat="false" ht="12.75" hidden="false" customHeight="false" outlineLevel="0" collapsed="false">
      <c r="A432" s="161" t="e">
        <f aca="false">VLOOKUP(J432,DDEPM_USERS,2,FALSE())</f>
        <v>#N/A</v>
      </c>
      <c r="B432" s="162" t="n">
        <f aca="false">IF(ISNUMBER(FIND("-",U432))=TRUE(),VALUE(MID(U432,FIND("-",U432)-1,1)),16)</f>
        <v>16</v>
      </c>
      <c r="C432" s="162" t="n">
        <f aca="false">IF(ISNUMBER(FIND("-",U432))=TRUE(),VALUE(MID(U432,FIND("-",U432)+1,2)),24)</f>
        <v>24</v>
      </c>
      <c r="D432" s="163" t="n">
        <f aca="false">T432-S432+1</f>
        <v>1</v>
      </c>
      <c r="E432" s="164" t="n">
        <f aca="false">Z432*(C432-B432+1)*D432</f>
        <v>0</v>
      </c>
      <c r="F432" s="161" t="n">
        <f aca="false">E432*AA432</f>
        <v>0</v>
      </c>
    </row>
    <row r="433" customFormat="false" ht="12.75" hidden="false" customHeight="false" outlineLevel="0" collapsed="false">
      <c r="A433" s="161" t="e">
        <f aca="false">VLOOKUP(J433,DDEPM_USERS,2,FALSE())</f>
        <v>#N/A</v>
      </c>
      <c r="B433" s="162" t="n">
        <f aca="false">IF(ISNUMBER(FIND("-",U433))=TRUE(),VALUE(MID(U433,FIND("-",U433)-1,1)),16)</f>
        <v>16</v>
      </c>
      <c r="C433" s="162" t="n">
        <f aca="false">IF(ISNUMBER(FIND("-",U433))=TRUE(),VALUE(MID(U433,FIND("-",U433)+1,2)),24)</f>
        <v>24</v>
      </c>
      <c r="D433" s="163" t="n">
        <f aca="false">T433-S433+1</f>
        <v>1</v>
      </c>
      <c r="E433" s="164" t="n">
        <f aca="false">Z433*(C433-B433+1)*D433</f>
        <v>0</v>
      </c>
      <c r="F433" s="161" t="n">
        <f aca="false">E433*AA433</f>
        <v>0</v>
      </c>
    </row>
    <row r="434" customFormat="false" ht="12.75" hidden="false" customHeight="false" outlineLevel="0" collapsed="false">
      <c r="A434" s="161" t="e">
        <f aca="false">VLOOKUP(J434,DDEPM_USERS,2,FALSE())</f>
        <v>#N/A</v>
      </c>
      <c r="B434" s="162" t="n">
        <f aca="false">IF(ISNUMBER(FIND("-",U434))=TRUE(),VALUE(MID(U434,FIND("-",U434)-1,1)),16)</f>
        <v>16</v>
      </c>
      <c r="C434" s="162" t="n">
        <f aca="false">IF(ISNUMBER(FIND("-",U434))=TRUE(),VALUE(MID(U434,FIND("-",U434)+1,2)),24)</f>
        <v>24</v>
      </c>
      <c r="D434" s="163" t="n">
        <f aca="false">T434-S434+1</f>
        <v>1</v>
      </c>
      <c r="E434" s="164" t="n">
        <f aca="false">Z434*(C434-B434+1)*D434</f>
        <v>0</v>
      </c>
      <c r="F434" s="161" t="n">
        <f aca="false">E434*AA434</f>
        <v>0</v>
      </c>
    </row>
    <row r="435" customFormat="false" ht="12.75" hidden="false" customHeight="false" outlineLevel="0" collapsed="false">
      <c r="A435" s="161" t="e">
        <f aca="false">VLOOKUP(J435,DDEPM_USERS,2,FALSE())</f>
        <v>#N/A</v>
      </c>
      <c r="B435" s="162" t="n">
        <f aca="false">IF(ISNUMBER(FIND("-",U435))=TRUE(),VALUE(MID(U435,FIND("-",U435)-1,1)),16)</f>
        <v>16</v>
      </c>
      <c r="C435" s="162" t="n">
        <f aca="false">IF(ISNUMBER(FIND("-",U435))=TRUE(),VALUE(MID(U435,FIND("-",U435)+1,2)),24)</f>
        <v>24</v>
      </c>
      <c r="D435" s="163" t="n">
        <f aca="false">T435-S435+1</f>
        <v>1</v>
      </c>
      <c r="E435" s="164" t="n">
        <f aca="false">Z435*(C435-B435+1)*D435</f>
        <v>0</v>
      </c>
      <c r="F435" s="161" t="n">
        <f aca="false">E435*AA435</f>
        <v>0</v>
      </c>
    </row>
    <row r="436" customFormat="false" ht="12.75" hidden="false" customHeight="false" outlineLevel="0" collapsed="false">
      <c r="A436" s="161" t="e">
        <f aca="false">VLOOKUP(J436,DDEPM_USERS,2,FALSE())</f>
        <v>#N/A</v>
      </c>
      <c r="B436" s="162" t="n">
        <f aca="false">IF(ISNUMBER(FIND("-",U436))=TRUE(),VALUE(MID(U436,FIND("-",U436)-1,1)),16)</f>
        <v>16</v>
      </c>
      <c r="C436" s="162" t="n">
        <f aca="false">IF(ISNUMBER(FIND("-",U436))=TRUE(),VALUE(MID(U436,FIND("-",U436)+1,2)),24)</f>
        <v>24</v>
      </c>
      <c r="D436" s="163" t="n">
        <f aca="false">T436-S436+1</f>
        <v>1</v>
      </c>
      <c r="E436" s="164" t="n">
        <f aca="false">Z436*(C436-B436+1)*D436</f>
        <v>0</v>
      </c>
      <c r="F436" s="161" t="n">
        <f aca="false">E436*AA436</f>
        <v>0</v>
      </c>
    </row>
    <row r="437" customFormat="false" ht="12.75" hidden="false" customHeight="false" outlineLevel="0" collapsed="false">
      <c r="A437" s="161" t="e">
        <f aca="false">VLOOKUP(J437,DDEPM_USERS,2,FALSE())</f>
        <v>#N/A</v>
      </c>
      <c r="B437" s="162" t="n">
        <f aca="false">IF(ISNUMBER(FIND("-",U437))=TRUE(),VALUE(MID(U437,FIND("-",U437)-1,1)),16)</f>
        <v>16</v>
      </c>
      <c r="C437" s="162" t="n">
        <f aca="false">IF(ISNUMBER(FIND("-",U437))=TRUE(),VALUE(MID(U437,FIND("-",U437)+1,2)),24)</f>
        <v>24</v>
      </c>
      <c r="D437" s="163" t="n">
        <f aca="false">T437-S437+1</f>
        <v>1</v>
      </c>
      <c r="E437" s="164" t="n">
        <f aca="false">Z437*(C437-B437+1)*D437</f>
        <v>0</v>
      </c>
      <c r="F437" s="161" t="n">
        <f aca="false">E437*AA437</f>
        <v>0</v>
      </c>
    </row>
    <row r="438" customFormat="false" ht="12.75" hidden="false" customHeight="false" outlineLevel="0" collapsed="false">
      <c r="A438" s="161" t="e">
        <f aca="false">VLOOKUP(J438,DDEPM_USERS,2,FALSE())</f>
        <v>#N/A</v>
      </c>
      <c r="B438" s="162" t="n">
        <f aca="false">IF(ISNUMBER(FIND("-",U438))=TRUE(),VALUE(MID(U438,FIND("-",U438)-1,1)),16)</f>
        <v>16</v>
      </c>
      <c r="C438" s="162" t="n">
        <f aca="false">IF(ISNUMBER(FIND("-",U438))=TRUE(),VALUE(MID(U438,FIND("-",U438)+1,2)),24)</f>
        <v>24</v>
      </c>
      <c r="D438" s="163" t="n">
        <f aca="false">T438-S438+1</f>
        <v>1</v>
      </c>
      <c r="E438" s="164" t="n">
        <f aca="false">Z438*(C438-B438+1)*D438</f>
        <v>0</v>
      </c>
      <c r="F438" s="161" t="n">
        <f aca="false">E438*AA438</f>
        <v>0</v>
      </c>
    </row>
    <row r="439" customFormat="false" ht="12.75" hidden="false" customHeight="false" outlineLevel="0" collapsed="false">
      <c r="A439" s="161" t="e">
        <f aca="false">VLOOKUP(J439,DDEPM_USERS,2,FALSE())</f>
        <v>#N/A</v>
      </c>
      <c r="B439" s="162" t="n">
        <f aca="false">IF(ISNUMBER(FIND("-",U439))=TRUE(),VALUE(MID(U439,FIND("-",U439)-1,1)),16)</f>
        <v>16</v>
      </c>
      <c r="C439" s="162" t="n">
        <f aca="false">IF(ISNUMBER(FIND("-",U439))=TRUE(),VALUE(MID(U439,FIND("-",U439)+1,2)),24)</f>
        <v>24</v>
      </c>
      <c r="D439" s="163" t="n">
        <f aca="false">T439-S439+1</f>
        <v>1</v>
      </c>
      <c r="E439" s="164" t="n">
        <f aca="false">Z439*(C439-B439+1)*D439</f>
        <v>0</v>
      </c>
      <c r="F439" s="161" t="n">
        <f aca="false">E439*AA439</f>
        <v>0</v>
      </c>
    </row>
    <row r="440" customFormat="false" ht="12.75" hidden="false" customHeight="false" outlineLevel="0" collapsed="false">
      <c r="A440" s="161" t="e">
        <f aca="false">VLOOKUP(J440,DDEPM_USERS,2,FALSE())</f>
        <v>#N/A</v>
      </c>
      <c r="B440" s="162" t="n">
        <f aca="false">IF(ISNUMBER(FIND("-",U440))=TRUE(),VALUE(MID(U440,FIND("-",U440)-1,1)),16)</f>
        <v>16</v>
      </c>
      <c r="C440" s="162" t="n">
        <f aca="false">IF(ISNUMBER(FIND("-",U440))=TRUE(),VALUE(MID(U440,FIND("-",U440)+1,2)),24)</f>
        <v>24</v>
      </c>
      <c r="D440" s="163" t="n">
        <f aca="false">T440-S440+1</f>
        <v>1</v>
      </c>
      <c r="E440" s="164" t="n">
        <f aca="false">Z440*(C440-B440+1)*D440</f>
        <v>0</v>
      </c>
      <c r="F440" s="161" t="n">
        <f aca="false">E440*AA440</f>
        <v>0</v>
      </c>
    </row>
    <row r="441" customFormat="false" ht="12.75" hidden="false" customHeight="false" outlineLevel="0" collapsed="false">
      <c r="A441" s="161" t="e">
        <f aca="false">VLOOKUP(J441,DDEPM_USERS,2,FALSE())</f>
        <v>#N/A</v>
      </c>
      <c r="B441" s="162" t="n">
        <f aca="false">IF(ISNUMBER(FIND("-",U441))=TRUE(),VALUE(MID(U441,FIND("-",U441)-1,1)),16)</f>
        <v>16</v>
      </c>
      <c r="C441" s="162" t="n">
        <f aca="false">IF(ISNUMBER(FIND("-",U441))=TRUE(),VALUE(MID(U441,FIND("-",U441)+1,2)),24)</f>
        <v>24</v>
      </c>
      <c r="D441" s="163" t="n">
        <f aca="false">T441-S441+1</f>
        <v>1</v>
      </c>
      <c r="E441" s="164" t="n">
        <f aca="false">Z441*(C441-B441+1)*D441</f>
        <v>0</v>
      </c>
      <c r="F441" s="161" t="n">
        <f aca="false">E441*AA441</f>
        <v>0</v>
      </c>
    </row>
    <row r="442" customFormat="false" ht="12.75" hidden="false" customHeight="false" outlineLevel="0" collapsed="false">
      <c r="A442" s="161" t="e">
        <f aca="false">VLOOKUP(J442,DDEPM_USERS,2,FALSE())</f>
        <v>#N/A</v>
      </c>
      <c r="B442" s="162" t="n">
        <f aca="false">IF(ISNUMBER(FIND("-",U442))=TRUE(),VALUE(MID(U442,FIND("-",U442)-1,1)),16)</f>
        <v>16</v>
      </c>
      <c r="C442" s="162" t="n">
        <f aca="false">IF(ISNUMBER(FIND("-",U442))=TRUE(),VALUE(MID(U442,FIND("-",U442)+1,2)),24)</f>
        <v>24</v>
      </c>
      <c r="D442" s="163" t="n">
        <f aca="false">T442-S442+1</f>
        <v>1</v>
      </c>
      <c r="E442" s="164" t="n">
        <f aca="false">Z442*(C442-B442+1)*D442</f>
        <v>0</v>
      </c>
      <c r="F442" s="161" t="n">
        <f aca="false">E442*AA442</f>
        <v>0</v>
      </c>
    </row>
    <row r="443" customFormat="false" ht="12.75" hidden="false" customHeight="false" outlineLevel="0" collapsed="false">
      <c r="A443" s="161" t="e">
        <f aca="false">VLOOKUP(J443,DDEPM_USERS,2,FALSE())</f>
        <v>#N/A</v>
      </c>
      <c r="B443" s="162" t="n">
        <f aca="false">IF(ISNUMBER(FIND("-",U443))=TRUE(),VALUE(MID(U443,FIND("-",U443)-1,1)),16)</f>
        <v>16</v>
      </c>
      <c r="C443" s="162" t="n">
        <f aca="false">IF(ISNUMBER(FIND("-",U443))=TRUE(),VALUE(MID(U443,FIND("-",U443)+1,2)),24)</f>
        <v>24</v>
      </c>
      <c r="D443" s="163" t="n">
        <f aca="false">T443-S443+1</f>
        <v>1</v>
      </c>
      <c r="E443" s="164" t="n">
        <f aca="false">Z443*(C443-B443+1)*D443</f>
        <v>0</v>
      </c>
      <c r="F443" s="161" t="n">
        <f aca="false">E443*AA443</f>
        <v>0</v>
      </c>
    </row>
    <row r="444" customFormat="false" ht="12.75" hidden="false" customHeight="false" outlineLevel="0" collapsed="false">
      <c r="A444" s="161" t="e">
        <f aca="false">VLOOKUP(J444,DDEPM_USERS,2,FALSE())</f>
        <v>#N/A</v>
      </c>
      <c r="B444" s="162" t="n">
        <f aca="false">IF(ISNUMBER(FIND("-",U444))=TRUE(),VALUE(MID(U444,FIND("-",U444)-1,1)),16)</f>
        <v>16</v>
      </c>
      <c r="C444" s="162" t="n">
        <f aca="false">IF(ISNUMBER(FIND("-",U444))=TRUE(),VALUE(MID(U444,FIND("-",U444)+1,2)),24)</f>
        <v>24</v>
      </c>
      <c r="D444" s="163" t="n">
        <f aca="false">T444-S444+1</f>
        <v>1</v>
      </c>
      <c r="E444" s="164" t="n">
        <f aca="false">Z444*(C444-B444+1)*D444</f>
        <v>0</v>
      </c>
      <c r="F444" s="161" t="n">
        <f aca="false">E444*AA444</f>
        <v>0</v>
      </c>
    </row>
    <row r="445" customFormat="false" ht="12.75" hidden="false" customHeight="false" outlineLevel="0" collapsed="false">
      <c r="A445" s="161" t="e">
        <f aca="false">VLOOKUP(J445,DDEPM_USERS,2,FALSE())</f>
        <v>#N/A</v>
      </c>
      <c r="B445" s="162" t="n">
        <f aca="false">IF(ISNUMBER(FIND("-",U445))=TRUE(),VALUE(MID(U445,FIND("-",U445)-1,1)),16)</f>
        <v>16</v>
      </c>
      <c r="C445" s="162" t="n">
        <f aca="false">IF(ISNUMBER(FIND("-",U445))=TRUE(),VALUE(MID(U445,FIND("-",U445)+1,2)),24)</f>
        <v>24</v>
      </c>
      <c r="D445" s="163" t="n">
        <f aca="false">T445-S445+1</f>
        <v>1</v>
      </c>
      <c r="E445" s="164" t="n">
        <f aca="false">Z445*(C445-B445+1)*D445</f>
        <v>0</v>
      </c>
      <c r="F445" s="161" t="n">
        <f aca="false">E445*AA445</f>
        <v>0</v>
      </c>
    </row>
    <row r="446" customFormat="false" ht="12.75" hidden="false" customHeight="false" outlineLevel="0" collapsed="false">
      <c r="A446" s="161" t="e">
        <f aca="false">VLOOKUP(J446,DDEPM_USERS,2,FALSE())</f>
        <v>#N/A</v>
      </c>
      <c r="B446" s="162" t="n">
        <f aca="false">IF(ISNUMBER(FIND("-",U446))=TRUE(),VALUE(MID(U446,FIND("-",U446)-1,1)),16)</f>
        <v>16</v>
      </c>
      <c r="C446" s="162" t="n">
        <f aca="false">IF(ISNUMBER(FIND("-",U446))=TRUE(),VALUE(MID(U446,FIND("-",U446)+1,2)),24)</f>
        <v>24</v>
      </c>
      <c r="D446" s="163" t="n">
        <f aca="false">T446-S446+1</f>
        <v>1</v>
      </c>
      <c r="E446" s="164" t="n">
        <f aca="false">Z446*(C446-B446+1)*D446</f>
        <v>0</v>
      </c>
      <c r="F446" s="161" t="n">
        <f aca="false">E446*AA446</f>
        <v>0</v>
      </c>
    </row>
    <row r="447" customFormat="false" ht="12.75" hidden="false" customHeight="false" outlineLevel="0" collapsed="false">
      <c r="A447" s="161" t="e">
        <f aca="false">VLOOKUP(J447,DDEPM_USERS,2,FALSE())</f>
        <v>#N/A</v>
      </c>
      <c r="B447" s="162" t="n">
        <f aca="false">IF(ISNUMBER(FIND("-",U447))=TRUE(),VALUE(MID(U447,FIND("-",U447)-1,1)),16)</f>
        <v>16</v>
      </c>
      <c r="C447" s="162" t="n">
        <f aca="false">IF(ISNUMBER(FIND("-",U447))=TRUE(),VALUE(MID(U447,FIND("-",U447)+1,2)),24)</f>
        <v>24</v>
      </c>
      <c r="D447" s="163" t="n">
        <f aca="false">T447-S447+1</f>
        <v>1</v>
      </c>
      <c r="E447" s="164" t="n">
        <f aca="false">Z447*(C447-B447+1)*D447</f>
        <v>0</v>
      </c>
      <c r="F447" s="161" t="n">
        <f aca="false">E447*AA447</f>
        <v>0</v>
      </c>
    </row>
    <row r="448" customFormat="false" ht="12.75" hidden="false" customHeight="false" outlineLevel="0" collapsed="false">
      <c r="A448" s="161" t="e">
        <f aca="false">VLOOKUP(J448,DDEPM_USERS,2,FALSE())</f>
        <v>#N/A</v>
      </c>
      <c r="B448" s="162" t="n">
        <f aca="false">IF(ISNUMBER(FIND("-",U448))=TRUE(),VALUE(MID(U448,FIND("-",U448)-1,1)),16)</f>
        <v>16</v>
      </c>
      <c r="C448" s="162" t="n">
        <f aca="false">IF(ISNUMBER(FIND("-",U448))=TRUE(),VALUE(MID(U448,FIND("-",U448)+1,2)),24)</f>
        <v>24</v>
      </c>
      <c r="D448" s="163" t="n">
        <f aca="false">T448-S448+1</f>
        <v>1</v>
      </c>
      <c r="E448" s="164" t="n">
        <f aca="false">Z448*(C448-B448+1)*D448</f>
        <v>0</v>
      </c>
      <c r="F448" s="161" t="n">
        <f aca="false">E448*AA448</f>
        <v>0</v>
      </c>
    </row>
    <row r="449" customFormat="false" ht="12.75" hidden="false" customHeight="false" outlineLevel="0" collapsed="false">
      <c r="A449" s="161" t="e">
        <f aca="false">VLOOKUP(J449,DDEPM_USERS,2,FALSE())</f>
        <v>#N/A</v>
      </c>
      <c r="B449" s="162" t="n">
        <f aca="false">IF(ISNUMBER(FIND("-",U449))=TRUE(),VALUE(MID(U449,FIND("-",U449)-1,1)),16)</f>
        <v>16</v>
      </c>
      <c r="C449" s="162" t="n">
        <f aca="false">IF(ISNUMBER(FIND("-",U449))=TRUE(),VALUE(MID(U449,FIND("-",U449)+1,2)),24)</f>
        <v>24</v>
      </c>
      <c r="D449" s="163" t="n">
        <f aca="false">T449-S449+1</f>
        <v>1</v>
      </c>
      <c r="E449" s="164" t="n">
        <f aca="false">Z449*(C449-B449+1)*D449</f>
        <v>0</v>
      </c>
      <c r="F449" s="161" t="n">
        <f aca="false">E449*AA449</f>
        <v>0</v>
      </c>
    </row>
    <row r="450" customFormat="false" ht="12.75" hidden="false" customHeight="false" outlineLevel="0" collapsed="false">
      <c r="A450" s="161" t="e">
        <f aca="false">VLOOKUP(J450,DDEPM_USERS,2,FALSE())</f>
        <v>#N/A</v>
      </c>
      <c r="B450" s="162" t="n">
        <f aca="false">IF(ISNUMBER(FIND("-",U450))=TRUE(),VALUE(MID(U450,FIND("-",U450)-1,1)),16)</f>
        <v>16</v>
      </c>
      <c r="C450" s="162" t="n">
        <f aca="false">IF(ISNUMBER(FIND("-",U450))=TRUE(),VALUE(MID(U450,FIND("-",U450)+1,2)),24)</f>
        <v>24</v>
      </c>
      <c r="D450" s="163" t="n">
        <f aca="false">T450-S450+1</f>
        <v>1</v>
      </c>
      <c r="E450" s="164" t="n">
        <f aca="false">Z450*(C450-B450+1)*D450</f>
        <v>0</v>
      </c>
      <c r="F450" s="161" t="n">
        <f aca="false">E450*AA450</f>
        <v>0</v>
      </c>
    </row>
    <row r="451" customFormat="false" ht="12.75" hidden="false" customHeight="false" outlineLevel="0" collapsed="false">
      <c r="A451" s="161" t="e">
        <f aca="false">VLOOKUP(J451,DDEPM_USERS,2,FALSE())</f>
        <v>#N/A</v>
      </c>
      <c r="B451" s="162" t="n">
        <f aca="false">IF(ISNUMBER(FIND("-",U451))=TRUE(),VALUE(MID(U451,FIND("-",U451)-1,1)),16)</f>
        <v>16</v>
      </c>
      <c r="C451" s="162" t="n">
        <f aca="false">IF(ISNUMBER(FIND("-",U451))=TRUE(),VALUE(MID(U451,FIND("-",U451)+1,2)),24)</f>
        <v>24</v>
      </c>
      <c r="D451" s="163" t="n">
        <f aca="false">T451-S451+1</f>
        <v>1</v>
      </c>
      <c r="E451" s="164" t="n">
        <f aca="false">Z451*(C451-B451+1)*D451</f>
        <v>0</v>
      </c>
      <c r="F451" s="161" t="n">
        <f aca="false">E451*AA451</f>
        <v>0</v>
      </c>
    </row>
    <row r="452" customFormat="false" ht="12.75" hidden="false" customHeight="false" outlineLevel="0" collapsed="false">
      <c r="A452" s="161" t="e">
        <f aca="false">VLOOKUP(J452,DDEPM_USERS,2,FALSE())</f>
        <v>#N/A</v>
      </c>
      <c r="B452" s="162" t="n">
        <f aca="false">IF(ISNUMBER(FIND("-",U452))=TRUE(),VALUE(MID(U452,FIND("-",U452)-1,1)),16)</f>
        <v>16</v>
      </c>
      <c r="C452" s="162" t="n">
        <f aca="false">IF(ISNUMBER(FIND("-",U452))=TRUE(),VALUE(MID(U452,FIND("-",U452)+1,2)),24)</f>
        <v>24</v>
      </c>
      <c r="D452" s="163" t="n">
        <f aca="false">T452-S452+1</f>
        <v>1</v>
      </c>
      <c r="E452" s="164" t="n">
        <f aca="false">Z452*(C452-B452+1)*D452</f>
        <v>0</v>
      </c>
      <c r="F452" s="161" t="n">
        <f aca="false">E452*AA452</f>
        <v>0</v>
      </c>
    </row>
    <row r="453" customFormat="false" ht="12.75" hidden="false" customHeight="false" outlineLevel="0" collapsed="false">
      <c r="A453" s="161" t="e">
        <f aca="false">VLOOKUP(J453,DDEPM_USERS,2,FALSE())</f>
        <v>#N/A</v>
      </c>
      <c r="B453" s="162" t="n">
        <f aca="false">IF(ISNUMBER(FIND("-",U453))=TRUE(),VALUE(MID(U453,FIND("-",U453)-1,1)),16)</f>
        <v>16</v>
      </c>
      <c r="C453" s="162" t="n">
        <f aca="false">IF(ISNUMBER(FIND("-",U453))=TRUE(),VALUE(MID(U453,FIND("-",U453)+1,2)),24)</f>
        <v>24</v>
      </c>
      <c r="D453" s="163" t="n">
        <f aca="false">T453-S453+1</f>
        <v>1</v>
      </c>
      <c r="E453" s="164" t="n">
        <f aca="false">Z453*(C453-B453+1)*D453</f>
        <v>0</v>
      </c>
      <c r="F453" s="161" t="n">
        <f aca="false">E453*AA453</f>
        <v>0</v>
      </c>
    </row>
    <row r="454" customFormat="false" ht="12.75" hidden="false" customHeight="false" outlineLevel="0" collapsed="false">
      <c r="A454" s="161" t="e">
        <f aca="false">VLOOKUP(J454,DDEPM_USERS,2,FALSE())</f>
        <v>#N/A</v>
      </c>
      <c r="B454" s="162" t="n">
        <f aca="false">IF(ISNUMBER(FIND("-",U454))=TRUE(),VALUE(MID(U454,FIND("-",U454)-1,1)),16)</f>
        <v>16</v>
      </c>
      <c r="C454" s="162" t="n">
        <f aca="false">IF(ISNUMBER(FIND("-",U454))=TRUE(),VALUE(MID(U454,FIND("-",U454)+1,2)),24)</f>
        <v>24</v>
      </c>
      <c r="D454" s="163" t="n">
        <f aca="false">T454-S454+1</f>
        <v>1</v>
      </c>
      <c r="E454" s="164" t="n">
        <f aca="false">Z454*(C454-B454+1)*D454</f>
        <v>0</v>
      </c>
      <c r="F454" s="161" t="n">
        <f aca="false">E454*AA454</f>
        <v>0</v>
      </c>
    </row>
    <row r="455" customFormat="false" ht="12.75" hidden="false" customHeight="false" outlineLevel="0" collapsed="false">
      <c r="A455" s="161" t="e">
        <f aca="false">VLOOKUP(J455,DDEPM_USERS,2,FALSE())</f>
        <v>#N/A</v>
      </c>
      <c r="B455" s="162" t="n">
        <f aca="false">IF(ISNUMBER(FIND("-",U455))=TRUE(),VALUE(MID(U455,FIND("-",U455)-1,1)),16)</f>
        <v>16</v>
      </c>
      <c r="C455" s="162" t="n">
        <f aca="false">IF(ISNUMBER(FIND("-",U455))=TRUE(),VALUE(MID(U455,FIND("-",U455)+1,2)),24)</f>
        <v>24</v>
      </c>
      <c r="D455" s="163" t="n">
        <f aca="false">T455-S455+1</f>
        <v>1</v>
      </c>
      <c r="E455" s="164" t="n">
        <f aca="false">Z455*(C455-B455+1)*D455</f>
        <v>0</v>
      </c>
      <c r="F455" s="161" t="n">
        <f aca="false">E455*AA455</f>
        <v>0</v>
      </c>
    </row>
    <row r="456" customFormat="false" ht="12.75" hidden="false" customHeight="false" outlineLevel="0" collapsed="false">
      <c r="A456" s="161" t="e">
        <f aca="false">VLOOKUP(J456,DDEPM_USERS,2,FALSE())</f>
        <v>#N/A</v>
      </c>
      <c r="B456" s="162" t="n">
        <f aca="false">IF(ISNUMBER(FIND("-",U456))=TRUE(),VALUE(MID(U456,FIND("-",U456)-1,1)),16)</f>
        <v>16</v>
      </c>
      <c r="C456" s="162" t="n">
        <f aca="false">IF(ISNUMBER(FIND("-",U456))=TRUE(),VALUE(MID(U456,FIND("-",U456)+1,2)),24)</f>
        <v>24</v>
      </c>
      <c r="D456" s="163" t="n">
        <f aca="false">T456-S456+1</f>
        <v>1</v>
      </c>
      <c r="E456" s="164" t="n">
        <f aca="false">Z456*(C456-B456+1)*D456</f>
        <v>0</v>
      </c>
      <c r="F456" s="161" t="n">
        <f aca="false">E456*AA456</f>
        <v>0</v>
      </c>
    </row>
    <row r="457" customFormat="false" ht="12.75" hidden="false" customHeight="false" outlineLevel="0" collapsed="false">
      <c r="A457" s="161" t="e">
        <f aca="false">VLOOKUP(J457,DDEPM_USERS,2,FALSE())</f>
        <v>#N/A</v>
      </c>
      <c r="B457" s="162" t="n">
        <f aca="false">IF(ISNUMBER(FIND("-",U457))=TRUE(),VALUE(MID(U457,FIND("-",U457)-1,1)),16)</f>
        <v>16</v>
      </c>
      <c r="C457" s="162" t="n">
        <f aca="false">IF(ISNUMBER(FIND("-",U457))=TRUE(),VALUE(MID(U457,FIND("-",U457)+1,2)),24)</f>
        <v>24</v>
      </c>
      <c r="D457" s="163" t="n">
        <f aca="false">T457-S457+1</f>
        <v>1</v>
      </c>
      <c r="E457" s="164" t="n">
        <f aca="false">Z457*(C457-B457+1)*D457</f>
        <v>0</v>
      </c>
      <c r="F457" s="161" t="n">
        <f aca="false">E457*AA457</f>
        <v>0</v>
      </c>
    </row>
    <row r="458" customFormat="false" ht="12.75" hidden="false" customHeight="false" outlineLevel="0" collapsed="false">
      <c r="A458" s="161" t="e">
        <f aca="false">VLOOKUP(J458,DDEPM_USERS,2,FALSE())</f>
        <v>#N/A</v>
      </c>
      <c r="B458" s="162" t="n">
        <f aca="false">IF(ISNUMBER(FIND("-",U458))=TRUE(),VALUE(MID(U458,FIND("-",U458)-1,1)),16)</f>
        <v>16</v>
      </c>
      <c r="C458" s="162" t="n">
        <f aca="false">IF(ISNUMBER(FIND("-",U458))=TRUE(),VALUE(MID(U458,FIND("-",U458)+1,2)),24)</f>
        <v>24</v>
      </c>
      <c r="D458" s="163" t="n">
        <f aca="false">T458-S458+1</f>
        <v>1</v>
      </c>
      <c r="E458" s="164" t="n">
        <f aca="false">Z458*(C458-B458+1)*D458</f>
        <v>0</v>
      </c>
      <c r="F458" s="161" t="n">
        <f aca="false">E458*AA458</f>
        <v>0</v>
      </c>
    </row>
    <row r="459" customFormat="false" ht="12.75" hidden="false" customHeight="false" outlineLevel="0" collapsed="false">
      <c r="A459" s="161" t="e">
        <f aca="false">VLOOKUP(J459,DDEPM_USERS,2,FALSE())</f>
        <v>#N/A</v>
      </c>
      <c r="B459" s="162" t="n">
        <f aca="false">IF(ISNUMBER(FIND("-",U459))=TRUE(),VALUE(MID(U459,FIND("-",U459)-1,1)),16)</f>
        <v>16</v>
      </c>
      <c r="C459" s="162" t="n">
        <f aca="false">IF(ISNUMBER(FIND("-",U459))=TRUE(),VALUE(MID(U459,FIND("-",U459)+1,2)),24)</f>
        <v>24</v>
      </c>
      <c r="D459" s="163" t="n">
        <f aca="false">T459-S459+1</f>
        <v>1</v>
      </c>
      <c r="E459" s="164" t="n">
        <f aca="false">Z459*(C459-B459+1)*D459</f>
        <v>0</v>
      </c>
      <c r="F459" s="161" t="n">
        <f aca="false">E459*AA459</f>
        <v>0</v>
      </c>
    </row>
    <row r="460" customFormat="false" ht="12.75" hidden="false" customHeight="false" outlineLevel="0" collapsed="false">
      <c r="A460" s="161" t="e">
        <f aca="false">VLOOKUP(J460,DDEPM_USERS,2,FALSE())</f>
        <v>#N/A</v>
      </c>
      <c r="B460" s="162" t="n">
        <f aca="false">IF(ISNUMBER(FIND("-",U460))=TRUE(),VALUE(MID(U460,FIND("-",U460)-1,1)),16)</f>
        <v>16</v>
      </c>
      <c r="C460" s="162" t="n">
        <f aca="false">IF(ISNUMBER(FIND("-",U460))=TRUE(),VALUE(MID(U460,FIND("-",U460)+1,2)),24)</f>
        <v>24</v>
      </c>
      <c r="D460" s="163" t="n">
        <f aca="false">T460-S460+1</f>
        <v>1</v>
      </c>
      <c r="E460" s="164" t="n">
        <f aca="false">Z460*(C460-B460+1)*D460</f>
        <v>0</v>
      </c>
      <c r="F460" s="161" t="n">
        <f aca="false">E460*AA460</f>
        <v>0</v>
      </c>
    </row>
    <row r="461" customFormat="false" ht="12.75" hidden="false" customHeight="false" outlineLevel="0" collapsed="false">
      <c r="A461" s="161" t="e">
        <f aca="false">VLOOKUP(J461,DDEPM_USERS,2,FALSE())</f>
        <v>#N/A</v>
      </c>
      <c r="B461" s="162" t="n">
        <f aca="false">IF(ISNUMBER(FIND("-",U461))=TRUE(),VALUE(MID(U461,FIND("-",U461)-1,1)),16)</f>
        <v>16</v>
      </c>
      <c r="C461" s="162" t="n">
        <f aca="false">IF(ISNUMBER(FIND("-",U461))=TRUE(),VALUE(MID(U461,FIND("-",U461)+1,2)),24)</f>
        <v>24</v>
      </c>
      <c r="D461" s="163" t="n">
        <f aca="false">T461-S461+1</f>
        <v>1</v>
      </c>
      <c r="E461" s="164" t="n">
        <f aca="false">Z461*(C461-B461+1)*D461</f>
        <v>0</v>
      </c>
      <c r="F461" s="161" t="n">
        <f aca="false">E461*AA461</f>
        <v>0</v>
      </c>
    </row>
    <row r="462" customFormat="false" ht="12.75" hidden="false" customHeight="false" outlineLevel="0" collapsed="false">
      <c r="A462" s="161" t="e">
        <f aca="false">VLOOKUP(J462,DDEPM_USERS,2,FALSE())</f>
        <v>#N/A</v>
      </c>
      <c r="B462" s="162" t="n">
        <f aca="false">IF(ISNUMBER(FIND("-",U462))=TRUE(),VALUE(MID(U462,FIND("-",U462)-1,1)),16)</f>
        <v>16</v>
      </c>
      <c r="C462" s="162" t="n">
        <f aca="false">IF(ISNUMBER(FIND("-",U462))=TRUE(),VALUE(MID(U462,FIND("-",U462)+1,2)),24)</f>
        <v>24</v>
      </c>
      <c r="D462" s="163" t="n">
        <f aca="false">T462-S462+1</f>
        <v>1</v>
      </c>
      <c r="E462" s="164" t="n">
        <f aca="false">Z462*(C462-B462+1)*D462</f>
        <v>0</v>
      </c>
      <c r="F462" s="161" t="n">
        <f aca="false">E462*AA462</f>
        <v>0</v>
      </c>
    </row>
    <row r="463" customFormat="false" ht="12.75" hidden="false" customHeight="false" outlineLevel="0" collapsed="false">
      <c r="A463" s="161" t="e">
        <f aca="false">VLOOKUP(J463,DDEPM_USERS,2,FALSE())</f>
        <v>#N/A</v>
      </c>
      <c r="B463" s="162" t="n">
        <f aca="false">IF(ISNUMBER(FIND("-",U463))=TRUE(),VALUE(MID(U463,FIND("-",U463)-1,1)),16)</f>
        <v>16</v>
      </c>
      <c r="C463" s="162" t="n">
        <f aca="false">IF(ISNUMBER(FIND("-",U463))=TRUE(),VALUE(MID(U463,FIND("-",U463)+1,2)),24)</f>
        <v>24</v>
      </c>
      <c r="D463" s="163" t="n">
        <f aca="false">T463-S463+1</f>
        <v>1</v>
      </c>
      <c r="E463" s="164" t="n">
        <f aca="false">Z463*(C463-B463+1)*D463</f>
        <v>0</v>
      </c>
      <c r="F463" s="161" t="n">
        <f aca="false">E463*AA463</f>
        <v>0</v>
      </c>
    </row>
    <row r="464" customFormat="false" ht="12.75" hidden="false" customHeight="false" outlineLevel="0" collapsed="false">
      <c r="A464" s="161" t="e">
        <f aca="false">VLOOKUP(J464,DDEPM_USERS,2,FALSE())</f>
        <v>#N/A</v>
      </c>
      <c r="B464" s="162" t="n">
        <f aca="false">IF(ISNUMBER(FIND("-",U464))=TRUE(),VALUE(MID(U464,FIND("-",U464)-1,1)),16)</f>
        <v>16</v>
      </c>
      <c r="C464" s="162" t="n">
        <f aca="false">IF(ISNUMBER(FIND("-",U464))=TRUE(),VALUE(MID(U464,FIND("-",U464)+1,2)),24)</f>
        <v>24</v>
      </c>
      <c r="D464" s="163" t="n">
        <f aca="false">T464-S464+1</f>
        <v>1</v>
      </c>
      <c r="E464" s="164" t="n">
        <f aca="false">Z464*(C464-B464+1)*D464</f>
        <v>0</v>
      </c>
      <c r="F464" s="161" t="n">
        <f aca="false">E464*AA464</f>
        <v>0</v>
      </c>
    </row>
    <row r="465" customFormat="false" ht="12.75" hidden="false" customHeight="false" outlineLevel="0" collapsed="false">
      <c r="A465" s="161" t="e">
        <f aca="false">VLOOKUP(J465,DDEPM_USERS,2,FALSE())</f>
        <v>#N/A</v>
      </c>
      <c r="B465" s="162" t="n">
        <f aca="false">IF(ISNUMBER(FIND("-",U465))=TRUE(),VALUE(MID(U465,FIND("-",U465)-1,1)),16)</f>
        <v>16</v>
      </c>
      <c r="C465" s="162" t="n">
        <f aca="false">IF(ISNUMBER(FIND("-",U465))=TRUE(),VALUE(MID(U465,FIND("-",U465)+1,2)),24)</f>
        <v>24</v>
      </c>
      <c r="D465" s="163" t="n">
        <f aca="false">T465-S465+1</f>
        <v>1</v>
      </c>
      <c r="E465" s="164" t="n">
        <f aca="false">Z465*(C465-B465+1)*D465</f>
        <v>0</v>
      </c>
      <c r="F465" s="161" t="n">
        <f aca="false">E465*AA465</f>
        <v>0</v>
      </c>
    </row>
    <row r="466" customFormat="false" ht="12.75" hidden="false" customHeight="false" outlineLevel="0" collapsed="false">
      <c r="A466" s="161" t="e">
        <f aca="false">VLOOKUP(J466,DDEPM_USERS,2,FALSE())</f>
        <v>#N/A</v>
      </c>
      <c r="B466" s="162" t="n">
        <f aca="false">IF(ISNUMBER(FIND("-",U466))=TRUE(),VALUE(MID(U466,FIND("-",U466)-1,1)),16)</f>
        <v>16</v>
      </c>
      <c r="C466" s="162" t="n">
        <f aca="false">IF(ISNUMBER(FIND("-",U466))=TRUE(),VALUE(MID(U466,FIND("-",U466)+1,2)),24)</f>
        <v>24</v>
      </c>
      <c r="D466" s="163" t="n">
        <f aca="false">T466-S466+1</f>
        <v>1</v>
      </c>
      <c r="E466" s="164" t="n">
        <f aca="false">Z466*(C466-B466+1)*D466</f>
        <v>0</v>
      </c>
      <c r="F466" s="161" t="n">
        <f aca="false">E466*AA466</f>
        <v>0</v>
      </c>
    </row>
    <row r="467" customFormat="false" ht="12.75" hidden="false" customHeight="false" outlineLevel="0" collapsed="false">
      <c r="A467" s="161" t="e">
        <f aca="false">VLOOKUP(J467,DDEPM_USERS,2,FALSE())</f>
        <v>#N/A</v>
      </c>
      <c r="B467" s="162" t="n">
        <f aca="false">IF(ISNUMBER(FIND("-",U467))=TRUE(),VALUE(MID(U467,FIND("-",U467)-1,1)),16)</f>
        <v>16</v>
      </c>
      <c r="C467" s="162" t="n">
        <f aca="false">IF(ISNUMBER(FIND("-",U467))=TRUE(),VALUE(MID(U467,FIND("-",U467)+1,2)),24)</f>
        <v>24</v>
      </c>
      <c r="D467" s="163" t="n">
        <f aca="false">T467-S467+1</f>
        <v>1</v>
      </c>
      <c r="E467" s="164" t="n">
        <f aca="false">Z467*(C467-B467+1)*D467</f>
        <v>0</v>
      </c>
      <c r="F467" s="161" t="n">
        <f aca="false">E467*AA467</f>
        <v>0</v>
      </c>
    </row>
    <row r="468" customFormat="false" ht="12.75" hidden="false" customHeight="false" outlineLevel="0" collapsed="false">
      <c r="A468" s="161" t="e">
        <f aca="false">VLOOKUP(J468,DDEPM_USERS,2,FALSE())</f>
        <v>#N/A</v>
      </c>
      <c r="B468" s="162" t="n">
        <f aca="false">IF(ISNUMBER(FIND("-",U468))=TRUE(),VALUE(MID(U468,FIND("-",U468)-1,1)),16)</f>
        <v>16</v>
      </c>
      <c r="C468" s="162" t="n">
        <f aca="false">IF(ISNUMBER(FIND("-",U468))=TRUE(),VALUE(MID(U468,FIND("-",U468)+1,2)),24)</f>
        <v>24</v>
      </c>
      <c r="D468" s="163" t="n">
        <f aca="false">T468-S468+1</f>
        <v>1</v>
      </c>
      <c r="E468" s="164" t="n">
        <f aca="false">Z468*(C468-B468+1)*D468</f>
        <v>0</v>
      </c>
      <c r="F468" s="161" t="n">
        <f aca="false">E468*AA468</f>
        <v>0</v>
      </c>
    </row>
    <row r="469" customFormat="false" ht="12.75" hidden="false" customHeight="false" outlineLevel="0" collapsed="false">
      <c r="A469" s="161" t="e">
        <f aca="false">VLOOKUP(J469,DDEPM_USERS,2,FALSE())</f>
        <v>#N/A</v>
      </c>
      <c r="B469" s="162" t="n">
        <f aca="false">IF(ISNUMBER(FIND("-",U469))=TRUE(),VALUE(MID(U469,FIND("-",U469)-1,1)),16)</f>
        <v>16</v>
      </c>
      <c r="C469" s="162" t="n">
        <f aca="false">IF(ISNUMBER(FIND("-",U469))=TRUE(),VALUE(MID(U469,FIND("-",U469)+1,2)),24)</f>
        <v>24</v>
      </c>
      <c r="D469" s="163" t="n">
        <f aca="false">T469-S469+1</f>
        <v>1</v>
      </c>
      <c r="E469" s="164" t="n">
        <f aca="false">Z469*(C469-B469+1)*D469</f>
        <v>0</v>
      </c>
      <c r="F469" s="161" t="n">
        <f aca="false">E469*AA469</f>
        <v>0</v>
      </c>
    </row>
    <row r="470" customFormat="false" ht="12.75" hidden="false" customHeight="false" outlineLevel="0" collapsed="false">
      <c r="A470" s="161" t="e">
        <f aca="false">VLOOKUP(J470,DDEPM_USERS,2,FALSE())</f>
        <v>#N/A</v>
      </c>
      <c r="B470" s="162" t="n">
        <f aca="false">IF(ISNUMBER(FIND("-",U470))=TRUE(),VALUE(MID(U470,FIND("-",U470)-1,1)),16)</f>
        <v>16</v>
      </c>
      <c r="C470" s="162" t="n">
        <f aca="false">IF(ISNUMBER(FIND("-",U470))=TRUE(),VALUE(MID(U470,FIND("-",U470)+1,2)),24)</f>
        <v>24</v>
      </c>
      <c r="D470" s="163" t="n">
        <f aca="false">T470-S470+1</f>
        <v>1</v>
      </c>
      <c r="E470" s="164" t="n">
        <f aca="false">Z470*(C470-B470+1)*D470</f>
        <v>0</v>
      </c>
      <c r="F470" s="161" t="n">
        <f aca="false">E470*AA470</f>
        <v>0</v>
      </c>
    </row>
    <row r="471" customFormat="false" ht="12.75" hidden="false" customHeight="false" outlineLevel="0" collapsed="false">
      <c r="A471" s="161" t="e">
        <f aca="false">VLOOKUP(J471,DDEPM_USERS,2,FALSE())</f>
        <v>#N/A</v>
      </c>
      <c r="B471" s="162" t="n">
        <f aca="false">IF(ISNUMBER(FIND("-",U471))=TRUE(),VALUE(MID(U471,FIND("-",U471)-1,1)),16)</f>
        <v>16</v>
      </c>
      <c r="C471" s="162" t="n">
        <f aca="false">IF(ISNUMBER(FIND("-",U471))=TRUE(),VALUE(MID(U471,FIND("-",U471)+1,2)),24)</f>
        <v>24</v>
      </c>
      <c r="D471" s="163" t="n">
        <f aca="false">T471-S471+1</f>
        <v>1</v>
      </c>
      <c r="E471" s="164" t="n">
        <f aca="false">Z471*(C471-B471+1)*D471</f>
        <v>0</v>
      </c>
      <c r="F471" s="161" t="n">
        <f aca="false">E471*AA471</f>
        <v>0</v>
      </c>
    </row>
    <row r="472" customFormat="false" ht="12.75" hidden="false" customHeight="false" outlineLevel="0" collapsed="false">
      <c r="A472" s="161" t="e">
        <f aca="false">VLOOKUP(J472,DDEPM_USERS,2,FALSE())</f>
        <v>#N/A</v>
      </c>
      <c r="B472" s="162" t="n">
        <f aca="false">IF(ISNUMBER(FIND("-",U472))=TRUE(),VALUE(MID(U472,FIND("-",U472)-1,1)),16)</f>
        <v>16</v>
      </c>
      <c r="C472" s="162" t="n">
        <f aca="false">IF(ISNUMBER(FIND("-",U472))=TRUE(),VALUE(MID(U472,FIND("-",U472)+1,2)),24)</f>
        <v>24</v>
      </c>
      <c r="D472" s="163" t="n">
        <f aca="false">T472-S472+1</f>
        <v>1</v>
      </c>
      <c r="E472" s="164" t="n">
        <f aca="false">Z472*(C472-B472+1)*D472</f>
        <v>0</v>
      </c>
      <c r="F472" s="161" t="n">
        <f aca="false">E472*AA472</f>
        <v>0</v>
      </c>
    </row>
    <row r="473" customFormat="false" ht="12.75" hidden="false" customHeight="false" outlineLevel="0" collapsed="false">
      <c r="A473" s="161" t="e">
        <f aca="false">VLOOKUP(J473,DDEPM_USERS,2,FALSE())</f>
        <v>#N/A</v>
      </c>
      <c r="B473" s="162" t="n">
        <f aca="false">IF(ISNUMBER(FIND("-",U473))=TRUE(),VALUE(MID(U473,FIND("-",U473)-1,1)),16)</f>
        <v>16</v>
      </c>
      <c r="C473" s="162" t="n">
        <f aca="false">IF(ISNUMBER(FIND("-",U473))=TRUE(),VALUE(MID(U473,FIND("-",U473)+1,2)),24)</f>
        <v>24</v>
      </c>
      <c r="D473" s="163" t="n">
        <f aca="false">T473-S473+1</f>
        <v>1</v>
      </c>
      <c r="E473" s="164" t="n">
        <f aca="false">Z473*(C473-B473+1)*D473</f>
        <v>0</v>
      </c>
      <c r="F473" s="161" t="n">
        <f aca="false">E473*AA473</f>
        <v>0</v>
      </c>
    </row>
    <row r="474" customFormat="false" ht="12.75" hidden="false" customHeight="false" outlineLevel="0" collapsed="false">
      <c r="A474" s="161" t="e">
        <f aca="false">VLOOKUP(J474,DDEPM_USERS,2,FALSE())</f>
        <v>#N/A</v>
      </c>
      <c r="B474" s="162" t="n">
        <f aca="false">IF(ISNUMBER(FIND("-",U474))=TRUE(),VALUE(MID(U474,FIND("-",U474)-1,1)),16)</f>
        <v>16</v>
      </c>
      <c r="C474" s="162" t="n">
        <f aca="false">IF(ISNUMBER(FIND("-",U474))=TRUE(),VALUE(MID(U474,FIND("-",U474)+1,2)),24)</f>
        <v>24</v>
      </c>
      <c r="D474" s="163" t="n">
        <f aca="false">T474-S474+1</f>
        <v>1</v>
      </c>
      <c r="E474" s="164" t="n">
        <f aca="false">Z474*(C474-B474+1)*D474</f>
        <v>0</v>
      </c>
      <c r="F474" s="161" t="n">
        <f aca="false">E474*AA474</f>
        <v>0</v>
      </c>
    </row>
    <row r="475" customFormat="false" ht="12.75" hidden="false" customHeight="false" outlineLevel="0" collapsed="false">
      <c r="A475" s="161" t="e">
        <f aca="false">VLOOKUP(J475,DDEPM_USERS,2,FALSE())</f>
        <v>#N/A</v>
      </c>
      <c r="B475" s="162" t="n">
        <f aca="false">IF(ISNUMBER(FIND("-",U475))=TRUE(),VALUE(MID(U475,FIND("-",U475)-1,1)),16)</f>
        <v>16</v>
      </c>
      <c r="C475" s="162" t="n">
        <f aca="false">IF(ISNUMBER(FIND("-",U475))=TRUE(),VALUE(MID(U475,FIND("-",U475)+1,2)),24)</f>
        <v>24</v>
      </c>
      <c r="D475" s="163" t="n">
        <f aca="false">T475-S475+1</f>
        <v>1</v>
      </c>
      <c r="E475" s="164" t="n">
        <f aca="false">Z475*(C475-B475+1)*D475</f>
        <v>0</v>
      </c>
      <c r="F475" s="161" t="n">
        <f aca="false">E475*AA475</f>
        <v>0</v>
      </c>
    </row>
    <row r="476" customFormat="false" ht="12.75" hidden="false" customHeight="false" outlineLevel="0" collapsed="false">
      <c r="A476" s="161" t="e">
        <f aca="false">VLOOKUP(J476,DDEPM_USERS,2,FALSE())</f>
        <v>#N/A</v>
      </c>
      <c r="B476" s="162" t="n">
        <f aca="false">IF(ISNUMBER(FIND("-",U476))=TRUE(),VALUE(MID(U476,FIND("-",U476)-1,1)),16)</f>
        <v>16</v>
      </c>
      <c r="C476" s="162" t="n">
        <f aca="false">IF(ISNUMBER(FIND("-",U476))=TRUE(),VALUE(MID(U476,FIND("-",U476)+1,2)),24)</f>
        <v>24</v>
      </c>
      <c r="D476" s="163" t="n">
        <f aca="false">T476-S476+1</f>
        <v>1</v>
      </c>
      <c r="E476" s="164" t="n">
        <f aca="false">Z476*(C476-B476+1)*D476</f>
        <v>0</v>
      </c>
      <c r="F476" s="161" t="n">
        <f aca="false">E476*AA476</f>
        <v>0</v>
      </c>
    </row>
    <row r="477" customFormat="false" ht="12.75" hidden="false" customHeight="false" outlineLevel="0" collapsed="false">
      <c r="A477" s="161" t="e">
        <f aca="false">VLOOKUP(J477,DDEPM_USERS,2,FALSE())</f>
        <v>#N/A</v>
      </c>
      <c r="B477" s="162" t="n">
        <f aca="false">IF(ISNUMBER(FIND("-",U477))=TRUE(),VALUE(MID(U477,FIND("-",U477)-1,1)),16)</f>
        <v>16</v>
      </c>
      <c r="C477" s="162" t="n">
        <f aca="false">IF(ISNUMBER(FIND("-",U477))=TRUE(),VALUE(MID(U477,FIND("-",U477)+1,2)),24)</f>
        <v>24</v>
      </c>
      <c r="D477" s="163" t="n">
        <f aca="false">T477-S477+1</f>
        <v>1</v>
      </c>
      <c r="E477" s="164" t="n">
        <f aca="false">Z477*(C477-B477+1)*D477</f>
        <v>0</v>
      </c>
      <c r="F477" s="161" t="n">
        <f aca="false">E477*AA477</f>
        <v>0</v>
      </c>
    </row>
    <row r="478" customFormat="false" ht="12.75" hidden="false" customHeight="false" outlineLevel="0" collapsed="false">
      <c r="A478" s="161" t="e">
        <f aca="false">VLOOKUP(J478,DDEPM_USERS,2,FALSE())</f>
        <v>#N/A</v>
      </c>
      <c r="B478" s="162" t="n">
        <f aca="false">IF(ISNUMBER(FIND("-",U478))=TRUE(),VALUE(MID(U478,FIND("-",U478)-1,1)),16)</f>
        <v>16</v>
      </c>
      <c r="C478" s="162" t="n">
        <f aca="false">IF(ISNUMBER(FIND("-",U478))=TRUE(),VALUE(MID(U478,FIND("-",U478)+1,2)),24)</f>
        <v>24</v>
      </c>
      <c r="D478" s="163" t="n">
        <f aca="false">T478-S478+1</f>
        <v>1</v>
      </c>
      <c r="E478" s="164" t="n">
        <f aca="false">Z478*(C478-B478+1)*D478</f>
        <v>0</v>
      </c>
      <c r="F478" s="161" t="n">
        <f aca="false">E478*AA478</f>
        <v>0</v>
      </c>
    </row>
    <row r="479" customFormat="false" ht="12.75" hidden="false" customHeight="false" outlineLevel="0" collapsed="false">
      <c r="A479" s="161" t="e">
        <f aca="false">VLOOKUP(J479,DDEPM_USERS,2,FALSE())</f>
        <v>#N/A</v>
      </c>
      <c r="B479" s="162" t="n">
        <f aca="false">IF(ISNUMBER(FIND("-",U479))=TRUE(),VALUE(MID(U479,FIND("-",U479)-1,1)),16)</f>
        <v>16</v>
      </c>
      <c r="C479" s="162" t="n">
        <f aca="false">IF(ISNUMBER(FIND("-",U479))=TRUE(),VALUE(MID(U479,FIND("-",U479)+1,2)),24)</f>
        <v>24</v>
      </c>
      <c r="D479" s="163" t="n">
        <f aca="false">T479-S479+1</f>
        <v>1</v>
      </c>
      <c r="E479" s="164" t="n">
        <f aca="false">Z479*(C479-B479+1)*D479</f>
        <v>0</v>
      </c>
      <c r="F479" s="161" t="n">
        <f aca="false">E479*AA479</f>
        <v>0</v>
      </c>
    </row>
    <row r="480" customFormat="false" ht="12.75" hidden="false" customHeight="false" outlineLevel="0" collapsed="false">
      <c r="A480" s="161" t="e">
        <f aca="false">VLOOKUP(J480,DDEPM_USERS,2,FALSE())</f>
        <v>#N/A</v>
      </c>
      <c r="B480" s="162" t="n">
        <f aca="false">IF(ISNUMBER(FIND("-",U480))=TRUE(),VALUE(MID(U480,FIND("-",U480)-1,1)),16)</f>
        <v>16</v>
      </c>
      <c r="C480" s="162" t="n">
        <f aca="false">IF(ISNUMBER(FIND("-",U480))=TRUE(),VALUE(MID(U480,FIND("-",U480)+1,2)),24)</f>
        <v>24</v>
      </c>
      <c r="D480" s="163" t="n">
        <f aca="false">T480-S480+1</f>
        <v>1</v>
      </c>
      <c r="E480" s="164" t="n">
        <f aca="false">Z480*(C480-B480+1)*D480</f>
        <v>0</v>
      </c>
      <c r="F480" s="161" t="n">
        <f aca="false">E480*AA480</f>
        <v>0</v>
      </c>
    </row>
    <row r="481" customFormat="false" ht="12.75" hidden="false" customHeight="false" outlineLevel="0" collapsed="false">
      <c r="A481" s="161" t="e">
        <f aca="false">VLOOKUP(J481,DDEPM_USERS,2,FALSE())</f>
        <v>#N/A</v>
      </c>
      <c r="B481" s="162" t="n">
        <f aca="false">IF(ISNUMBER(FIND("-",U481))=TRUE(),VALUE(MID(U481,FIND("-",U481)-1,1)),16)</f>
        <v>16</v>
      </c>
      <c r="C481" s="162" t="n">
        <f aca="false">IF(ISNUMBER(FIND("-",U481))=TRUE(),VALUE(MID(U481,FIND("-",U481)+1,2)),24)</f>
        <v>24</v>
      </c>
      <c r="D481" s="163" t="n">
        <f aca="false">T481-S481+1</f>
        <v>1</v>
      </c>
      <c r="E481" s="164" t="n">
        <f aca="false">Z481*(C481-B481+1)*D481</f>
        <v>0</v>
      </c>
      <c r="F481" s="161" t="n">
        <f aca="false">E481*AA481</f>
        <v>0</v>
      </c>
    </row>
    <row r="482" customFormat="false" ht="12.75" hidden="false" customHeight="false" outlineLevel="0" collapsed="false">
      <c r="A482" s="161" t="e">
        <f aca="false">VLOOKUP(J482,DDEPM_USERS,2,FALSE())</f>
        <v>#N/A</v>
      </c>
      <c r="B482" s="162" t="n">
        <f aca="false">IF(ISNUMBER(FIND("-",U482))=TRUE(),VALUE(MID(U482,FIND("-",U482)-1,1)),16)</f>
        <v>16</v>
      </c>
      <c r="C482" s="162" t="n">
        <f aca="false">IF(ISNUMBER(FIND("-",U482))=TRUE(),VALUE(MID(U482,FIND("-",U482)+1,2)),24)</f>
        <v>24</v>
      </c>
      <c r="D482" s="163" t="n">
        <f aca="false">T482-S482+1</f>
        <v>1</v>
      </c>
      <c r="E482" s="164" t="n">
        <f aca="false">Z482*(C482-B482+1)*D482</f>
        <v>0</v>
      </c>
      <c r="F482" s="161" t="n">
        <f aca="false">E482*AA482</f>
        <v>0</v>
      </c>
    </row>
    <row r="483" customFormat="false" ht="12.75" hidden="false" customHeight="false" outlineLevel="0" collapsed="false">
      <c r="A483" s="161" t="e">
        <f aca="false">VLOOKUP(J483,DDEPM_USERS,2,FALSE())</f>
        <v>#N/A</v>
      </c>
      <c r="B483" s="162" t="n">
        <f aca="false">IF(ISNUMBER(FIND("-",U483))=TRUE(),VALUE(MID(U483,FIND("-",U483)-1,1)),16)</f>
        <v>16</v>
      </c>
      <c r="C483" s="162" t="n">
        <f aca="false">IF(ISNUMBER(FIND("-",U483))=TRUE(),VALUE(MID(U483,FIND("-",U483)+1,2)),24)</f>
        <v>24</v>
      </c>
      <c r="D483" s="163" t="n">
        <f aca="false">T483-S483+1</f>
        <v>1</v>
      </c>
      <c r="E483" s="164" t="n">
        <f aca="false">Z483*(C483-B483+1)*D483</f>
        <v>0</v>
      </c>
      <c r="F483" s="161" t="n">
        <f aca="false">E483*AA483</f>
        <v>0</v>
      </c>
    </row>
    <row r="484" customFormat="false" ht="12.75" hidden="false" customHeight="false" outlineLevel="0" collapsed="false">
      <c r="A484" s="161" t="e">
        <f aca="false">VLOOKUP(J484,DDEPM_USERS,2,FALSE())</f>
        <v>#N/A</v>
      </c>
      <c r="B484" s="162" t="n">
        <f aca="false">IF(ISNUMBER(FIND("-",U484))=TRUE(),VALUE(MID(U484,FIND("-",U484)-1,1)),16)</f>
        <v>16</v>
      </c>
      <c r="C484" s="162" t="n">
        <f aca="false">IF(ISNUMBER(FIND("-",U484))=TRUE(),VALUE(MID(U484,FIND("-",U484)+1,2)),24)</f>
        <v>24</v>
      </c>
      <c r="D484" s="163" t="n">
        <f aca="false">T484-S484+1</f>
        <v>1</v>
      </c>
      <c r="E484" s="164" t="n">
        <f aca="false">Z484*(C484-B484+1)*D484</f>
        <v>0</v>
      </c>
      <c r="F484" s="161" t="n">
        <f aca="false">E484*AA484</f>
        <v>0</v>
      </c>
    </row>
    <row r="485" customFormat="false" ht="12.75" hidden="false" customHeight="false" outlineLevel="0" collapsed="false">
      <c r="A485" s="161" t="e">
        <f aca="false">VLOOKUP(J485,DDEPM_USERS,2,FALSE())</f>
        <v>#N/A</v>
      </c>
      <c r="B485" s="162" t="n">
        <f aca="false">IF(ISNUMBER(FIND("-",U485))=TRUE(),VALUE(MID(U485,FIND("-",U485)-1,1)),16)</f>
        <v>16</v>
      </c>
      <c r="C485" s="162" t="n">
        <f aca="false">IF(ISNUMBER(FIND("-",U485))=TRUE(),VALUE(MID(U485,FIND("-",U485)+1,2)),24)</f>
        <v>24</v>
      </c>
      <c r="D485" s="163" t="n">
        <f aca="false">T485-S485+1</f>
        <v>1</v>
      </c>
      <c r="E485" s="164" t="n">
        <f aca="false">Z485*(C485-B485+1)*D485</f>
        <v>0</v>
      </c>
      <c r="F485" s="161" t="n">
        <f aca="false">E485*AA485</f>
        <v>0</v>
      </c>
    </row>
    <row r="486" customFormat="false" ht="12.75" hidden="false" customHeight="false" outlineLevel="0" collapsed="false">
      <c r="A486" s="161" t="e">
        <f aca="false">VLOOKUP(J486,DDEPM_USERS,2,FALSE())</f>
        <v>#N/A</v>
      </c>
      <c r="B486" s="162" t="n">
        <f aca="false">IF(ISNUMBER(FIND("-",U486))=TRUE(),VALUE(MID(U486,FIND("-",U486)-1,1)),16)</f>
        <v>16</v>
      </c>
      <c r="C486" s="162" t="n">
        <f aca="false">IF(ISNUMBER(FIND("-",U486))=TRUE(),VALUE(MID(U486,FIND("-",U486)+1,2)),24)</f>
        <v>24</v>
      </c>
      <c r="D486" s="163" t="n">
        <f aca="false">T486-S486+1</f>
        <v>1</v>
      </c>
      <c r="E486" s="164" t="n">
        <f aca="false">Z486*(C486-B486+1)*D486</f>
        <v>0</v>
      </c>
      <c r="F486" s="161" t="n">
        <f aca="false">E486*AA486</f>
        <v>0</v>
      </c>
    </row>
    <row r="487" customFormat="false" ht="12.75" hidden="false" customHeight="false" outlineLevel="0" collapsed="false">
      <c r="A487" s="161" t="e">
        <f aca="false">VLOOKUP(J487,DDEPM_USERS,2,FALSE())</f>
        <v>#N/A</v>
      </c>
      <c r="B487" s="162" t="n">
        <f aca="false">IF(ISNUMBER(FIND("-",U487))=TRUE(),VALUE(MID(U487,FIND("-",U487)-1,1)),16)</f>
        <v>16</v>
      </c>
      <c r="C487" s="162" t="n">
        <f aca="false">IF(ISNUMBER(FIND("-",U487))=TRUE(),VALUE(MID(U487,FIND("-",U487)+1,2)),24)</f>
        <v>24</v>
      </c>
      <c r="D487" s="163" t="n">
        <f aca="false">T487-S487+1</f>
        <v>1</v>
      </c>
      <c r="E487" s="164" t="n">
        <f aca="false">Z487*(C487-B487+1)*D487</f>
        <v>0</v>
      </c>
      <c r="F487" s="161" t="n">
        <f aca="false">E487*AA487</f>
        <v>0</v>
      </c>
    </row>
    <row r="488" customFormat="false" ht="12.75" hidden="false" customHeight="false" outlineLevel="0" collapsed="false">
      <c r="A488" s="161" t="e">
        <f aca="false">VLOOKUP(J488,DDEPM_USERS,2,FALSE())</f>
        <v>#N/A</v>
      </c>
      <c r="B488" s="162" t="n">
        <f aca="false">IF(ISNUMBER(FIND("-",U488))=TRUE(),VALUE(MID(U488,FIND("-",U488)-1,1)),16)</f>
        <v>16</v>
      </c>
      <c r="C488" s="162" t="n">
        <f aca="false">IF(ISNUMBER(FIND("-",U488))=TRUE(),VALUE(MID(U488,FIND("-",U488)+1,2)),24)</f>
        <v>24</v>
      </c>
      <c r="D488" s="163" t="n">
        <f aca="false">T488-S488+1</f>
        <v>1</v>
      </c>
      <c r="E488" s="164" t="n">
        <f aca="false">Z488*(C488-B488+1)*D488</f>
        <v>0</v>
      </c>
      <c r="F488" s="161" t="n">
        <f aca="false">E488*AA488</f>
        <v>0</v>
      </c>
    </row>
    <row r="489" customFormat="false" ht="12.75" hidden="false" customHeight="false" outlineLevel="0" collapsed="false">
      <c r="A489" s="161" t="e">
        <f aca="false">VLOOKUP(J489,DDEPM_USERS,2,FALSE())</f>
        <v>#N/A</v>
      </c>
      <c r="B489" s="162" t="n">
        <f aca="false">IF(ISNUMBER(FIND("-",U489))=TRUE(),VALUE(MID(U489,FIND("-",U489)-1,1)),16)</f>
        <v>16</v>
      </c>
      <c r="C489" s="162" t="n">
        <f aca="false">IF(ISNUMBER(FIND("-",U489))=TRUE(),VALUE(MID(U489,FIND("-",U489)+1,2)),24)</f>
        <v>24</v>
      </c>
      <c r="D489" s="163" t="n">
        <f aca="false">T489-S489+1</f>
        <v>1</v>
      </c>
      <c r="E489" s="164" t="n">
        <f aca="false">Z489*(C489-B489+1)*D489</f>
        <v>0</v>
      </c>
      <c r="F489" s="161" t="n">
        <f aca="false">E489*AA489</f>
        <v>0</v>
      </c>
    </row>
    <row r="490" customFormat="false" ht="12.75" hidden="false" customHeight="false" outlineLevel="0" collapsed="false">
      <c r="A490" s="161" t="e">
        <f aca="false">VLOOKUP(J490,DDEPM_USERS,2,FALSE())</f>
        <v>#N/A</v>
      </c>
      <c r="B490" s="162" t="n">
        <f aca="false">IF(ISNUMBER(FIND("-",U490))=TRUE(),VALUE(MID(U490,FIND("-",U490)-1,1)),16)</f>
        <v>16</v>
      </c>
      <c r="C490" s="162" t="n">
        <f aca="false">IF(ISNUMBER(FIND("-",U490))=TRUE(),VALUE(MID(U490,FIND("-",U490)+1,2)),24)</f>
        <v>24</v>
      </c>
      <c r="D490" s="163" t="n">
        <f aca="false">T490-S490+1</f>
        <v>1</v>
      </c>
      <c r="E490" s="164" t="n">
        <f aca="false">Z490*(C490-B490+1)*D490</f>
        <v>0</v>
      </c>
      <c r="F490" s="161" t="n">
        <f aca="false">E490*AA490</f>
        <v>0</v>
      </c>
    </row>
    <row r="491" customFormat="false" ht="12.75" hidden="false" customHeight="false" outlineLevel="0" collapsed="false">
      <c r="A491" s="161" t="e">
        <f aca="false">VLOOKUP(J491,DDEPM_USERS,2,FALSE())</f>
        <v>#N/A</v>
      </c>
      <c r="B491" s="162" t="n">
        <f aca="false">IF(ISNUMBER(FIND("-",U491))=TRUE(),VALUE(MID(U491,FIND("-",U491)-1,1)),16)</f>
        <v>16</v>
      </c>
      <c r="C491" s="162" t="n">
        <f aca="false">IF(ISNUMBER(FIND("-",U491))=TRUE(),VALUE(MID(U491,FIND("-",U491)+1,2)),24)</f>
        <v>24</v>
      </c>
      <c r="D491" s="163" t="n">
        <f aca="false">T491-S491+1</f>
        <v>1</v>
      </c>
      <c r="E491" s="164" t="n">
        <f aca="false">Z491*(C491-B491+1)*D491</f>
        <v>0</v>
      </c>
      <c r="F491" s="161" t="n">
        <f aca="false">E491*AA491</f>
        <v>0</v>
      </c>
    </row>
    <row r="492" customFormat="false" ht="12.75" hidden="false" customHeight="false" outlineLevel="0" collapsed="false">
      <c r="A492" s="161" t="e">
        <f aca="false">VLOOKUP(J492,DDEPM_USERS,2,FALSE())</f>
        <v>#N/A</v>
      </c>
      <c r="B492" s="162" t="n">
        <f aca="false">IF(ISNUMBER(FIND("-",U492))=TRUE(),VALUE(MID(U492,FIND("-",U492)-1,1)),16)</f>
        <v>16</v>
      </c>
      <c r="C492" s="162" t="n">
        <f aca="false">IF(ISNUMBER(FIND("-",U492))=TRUE(),VALUE(MID(U492,FIND("-",U492)+1,2)),24)</f>
        <v>24</v>
      </c>
      <c r="D492" s="163" t="n">
        <f aca="false">T492-S492+1</f>
        <v>1</v>
      </c>
      <c r="E492" s="164" t="n">
        <f aca="false">Z492*(C492-B492+1)*D492</f>
        <v>0</v>
      </c>
      <c r="F492" s="161" t="n">
        <f aca="false">E492*AA492</f>
        <v>0</v>
      </c>
    </row>
    <row r="493" customFormat="false" ht="12.75" hidden="false" customHeight="false" outlineLevel="0" collapsed="false">
      <c r="A493" s="161" t="e">
        <f aca="false">VLOOKUP(J493,DDEPM_USERS,2,FALSE())</f>
        <v>#N/A</v>
      </c>
      <c r="B493" s="162" t="n">
        <f aca="false">IF(ISNUMBER(FIND("-",U493))=TRUE(),VALUE(MID(U493,FIND("-",U493)-1,1)),16)</f>
        <v>16</v>
      </c>
      <c r="C493" s="162" t="n">
        <f aca="false">IF(ISNUMBER(FIND("-",U493))=TRUE(),VALUE(MID(U493,FIND("-",U493)+1,2)),24)</f>
        <v>24</v>
      </c>
      <c r="D493" s="163" t="n">
        <f aca="false">T493-S493+1</f>
        <v>1</v>
      </c>
      <c r="E493" s="164" t="n">
        <f aca="false">Z493*(C493-B493+1)*D493</f>
        <v>0</v>
      </c>
      <c r="F493" s="161" t="n">
        <f aca="false">E493*AA493</f>
        <v>0</v>
      </c>
    </row>
    <row r="494" customFormat="false" ht="12.75" hidden="false" customHeight="false" outlineLevel="0" collapsed="false">
      <c r="A494" s="161" t="e">
        <f aca="false">VLOOKUP(J494,DDEPM_USERS,2,FALSE())</f>
        <v>#N/A</v>
      </c>
      <c r="B494" s="162" t="n">
        <f aca="false">IF(ISNUMBER(FIND("-",U494))=TRUE(),VALUE(MID(U494,FIND("-",U494)-1,1)),16)</f>
        <v>16</v>
      </c>
      <c r="C494" s="162" t="n">
        <f aca="false">IF(ISNUMBER(FIND("-",U494))=TRUE(),VALUE(MID(U494,FIND("-",U494)+1,2)),24)</f>
        <v>24</v>
      </c>
      <c r="D494" s="163" t="n">
        <f aca="false">T494-S494+1</f>
        <v>1</v>
      </c>
      <c r="E494" s="164" t="n">
        <f aca="false">Z494*(C494-B494+1)*D494</f>
        <v>0</v>
      </c>
      <c r="F494" s="161" t="n">
        <f aca="false">E494*AA494</f>
        <v>0</v>
      </c>
    </row>
    <row r="495" customFormat="false" ht="12.75" hidden="false" customHeight="false" outlineLevel="0" collapsed="false">
      <c r="A495" s="161" t="e">
        <f aca="false">VLOOKUP(J495,DDEPM_USERS,2,FALSE())</f>
        <v>#N/A</v>
      </c>
      <c r="B495" s="162" t="n">
        <f aca="false">IF(ISNUMBER(FIND("-",U495))=TRUE(),VALUE(MID(U495,FIND("-",U495)-1,1)),16)</f>
        <v>16</v>
      </c>
      <c r="C495" s="162" t="n">
        <f aca="false">IF(ISNUMBER(FIND("-",U495))=TRUE(),VALUE(MID(U495,FIND("-",U495)+1,2)),24)</f>
        <v>24</v>
      </c>
      <c r="D495" s="163" t="n">
        <f aca="false">T495-S495+1</f>
        <v>1</v>
      </c>
      <c r="E495" s="164" t="n">
        <f aca="false">Z495*(C495-B495+1)*D495</f>
        <v>0</v>
      </c>
      <c r="F495" s="161" t="n">
        <f aca="false">E495*AA495</f>
        <v>0</v>
      </c>
    </row>
    <row r="496" customFormat="false" ht="12.75" hidden="false" customHeight="false" outlineLevel="0" collapsed="false">
      <c r="A496" s="161" t="e">
        <f aca="false">VLOOKUP(J496,DDEPM_USERS,2,FALSE())</f>
        <v>#N/A</v>
      </c>
      <c r="B496" s="162" t="n">
        <f aca="false">IF(ISNUMBER(FIND("-",U496))=TRUE(),VALUE(MID(U496,FIND("-",U496)-1,1)),16)</f>
        <v>16</v>
      </c>
      <c r="C496" s="162" t="n">
        <f aca="false">IF(ISNUMBER(FIND("-",U496))=TRUE(),VALUE(MID(U496,FIND("-",U496)+1,2)),24)</f>
        <v>24</v>
      </c>
      <c r="D496" s="163" t="n">
        <f aca="false">T496-S496+1</f>
        <v>1</v>
      </c>
      <c r="E496" s="164" t="n">
        <f aca="false">Z496*(C496-B496+1)*D496</f>
        <v>0</v>
      </c>
      <c r="F496" s="161" t="n">
        <f aca="false">E496*AA496</f>
        <v>0</v>
      </c>
    </row>
    <row r="497" customFormat="false" ht="12.75" hidden="false" customHeight="false" outlineLevel="0" collapsed="false">
      <c r="A497" s="161" t="e">
        <f aca="false">VLOOKUP(J497,DDEPM_USERS,2,FALSE())</f>
        <v>#N/A</v>
      </c>
      <c r="B497" s="162" t="n">
        <f aca="false">IF(ISNUMBER(FIND("-",U497))=TRUE(),VALUE(MID(U497,FIND("-",U497)-1,1)),16)</f>
        <v>16</v>
      </c>
      <c r="C497" s="162" t="n">
        <f aca="false">IF(ISNUMBER(FIND("-",U497))=TRUE(),VALUE(MID(U497,FIND("-",U497)+1,2)),24)</f>
        <v>24</v>
      </c>
      <c r="D497" s="163" t="n">
        <f aca="false">T497-S497+1</f>
        <v>1</v>
      </c>
      <c r="E497" s="164" t="n">
        <f aca="false">Z497*(C497-B497+1)*D497</f>
        <v>0</v>
      </c>
      <c r="F497" s="161" t="n">
        <f aca="false">E497*AA497</f>
        <v>0</v>
      </c>
    </row>
    <row r="498" customFormat="false" ht="12.75" hidden="false" customHeight="false" outlineLevel="0" collapsed="false">
      <c r="A498" s="161" t="e">
        <f aca="false">VLOOKUP(J498,DDEPM_USERS,2,FALSE())</f>
        <v>#N/A</v>
      </c>
      <c r="B498" s="162" t="n">
        <f aca="false">IF(ISNUMBER(FIND("-",U498))=TRUE(),VALUE(MID(U498,FIND("-",U498)-1,1)),16)</f>
        <v>16</v>
      </c>
      <c r="C498" s="162" t="n">
        <f aca="false">IF(ISNUMBER(FIND("-",U498))=TRUE(),VALUE(MID(U498,FIND("-",U498)+1,2)),24)</f>
        <v>24</v>
      </c>
      <c r="D498" s="163" t="n">
        <f aca="false">T498-S498+1</f>
        <v>1</v>
      </c>
      <c r="E498" s="164" t="n">
        <f aca="false">Z498*(C498-B498+1)*D498</f>
        <v>0</v>
      </c>
      <c r="F498" s="161" t="n">
        <f aca="false">E498*AA498</f>
        <v>0</v>
      </c>
    </row>
    <row r="499" customFormat="false" ht="12.75" hidden="false" customHeight="false" outlineLevel="0" collapsed="false">
      <c r="A499" s="161" t="e">
        <f aca="false">VLOOKUP(J499,DDEPM_USERS,2,FALSE())</f>
        <v>#N/A</v>
      </c>
      <c r="B499" s="162" t="n">
        <f aca="false">IF(ISNUMBER(FIND("-",U499))=TRUE(),VALUE(MID(U499,FIND("-",U499)-1,1)),16)</f>
        <v>16</v>
      </c>
      <c r="C499" s="162" t="n">
        <f aca="false">IF(ISNUMBER(FIND("-",U499))=TRUE(),VALUE(MID(U499,FIND("-",U499)+1,2)),24)</f>
        <v>24</v>
      </c>
      <c r="D499" s="163" t="n">
        <f aca="false">T499-S499+1</f>
        <v>1</v>
      </c>
      <c r="E499" s="164" t="n">
        <f aca="false">Z499*(C499-B499+1)*D499</f>
        <v>0</v>
      </c>
      <c r="F499" s="161" t="n">
        <f aca="false">E499*AA499</f>
        <v>0</v>
      </c>
    </row>
    <row r="500" customFormat="false" ht="12.75" hidden="false" customHeight="false" outlineLevel="0" collapsed="false">
      <c r="A500" s="161" t="e">
        <f aca="false">VLOOKUP(J500,DDEPM_USERS,2,FALSE())</f>
        <v>#N/A</v>
      </c>
      <c r="B500" s="162" t="n">
        <f aca="false">IF(ISNUMBER(FIND("-",U500))=TRUE(),VALUE(MID(U500,FIND("-",U500)-1,1)),16)</f>
        <v>16</v>
      </c>
      <c r="C500" s="162" t="n">
        <f aca="false">IF(ISNUMBER(FIND("-",U500))=TRUE(),VALUE(MID(U500,FIND("-",U500)+1,2)),24)</f>
        <v>24</v>
      </c>
      <c r="D500" s="163" t="n">
        <f aca="false">T500-S500+1</f>
        <v>1</v>
      </c>
      <c r="E500" s="164" t="n">
        <f aca="false">Z500*(C500-B500+1)*D500</f>
        <v>0</v>
      </c>
      <c r="F500" s="16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7" width="10.85"/>
    <col collapsed="false" customWidth="true" hidden="false" outlineLevel="0" max="3" min="3" style="16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516</v>
      </c>
      <c r="B1" s="2"/>
      <c r="C1" s="2"/>
    </row>
    <row r="2" customFormat="false" ht="12.75" hidden="false" customHeight="false" outlineLevel="0" collapsed="false">
      <c r="A2" s="139" t="s">
        <v>589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37005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62</v>
      </c>
      <c r="B6" s="122" t="n">
        <f aca="false">COUNTIF($F$9:$F$4997,A6)</f>
        <v>1</v>
      </c>
      <c r="C6" s="122" t="n">
        <f aca="false">SUMIF($F$9:$F$4998,A6,$C$9:$C$4998)</f>
        <v>25000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68" t="str">
        <f aca="false">IF(B6=0,"No Activity","")</f>
        <v/>
      </c>
    </row>
    <row r="9" customFormat="false" ht="26.25" hidden="false" customHeight="false" outlineLevel="0" collapsed="false">
      <c r="A9" s="169" t="s">
        <v>56</v>
      </c>
      <c r="B9" s="170" t="s">
        <v>590</v>
      </c>
      <c r="C9" s="169" t="s">
        <v>519</v>
      </c>
      <c r="D9" s="144" t="s">
        <v>520</v>
      </c>
      <c r="E9" s="144" t="s">
        <v>521</v>
      </c>
      <c r="F9" s="144" t="s">
        <v>55</v>
      </c>
      <c r="G9" s="144" t="s">
        <v>522</v>
      </c>
      <c r="H9" s="144" t="s">
        <v>523</v>
      </c>
      <c r="I9" s="144" t="s">
        <v>524</v>
      </c>
      <c r="J9" s="144" t="s">
        <v>525</v>
      </c>
      <c r="K9" s="144" t="s">
        <v>526</v>
      </c>
      <c r="L9" s="144" t="s">
        <v>527</v>
      </c>
      <c r="M9" s="144" t="s">
        <v>528</v>
      </c>
      <c r="N9" s="144" t="s">
        <v>529</v>
      </c>
      <c r="O9" s="144" t="s">
        <v>530</v>
      </c>
      <c r="P9" s="144" t="s">
        <v>531</v>
      </c>
      <c r="Q9" s="144" t="s">
        <v>532</v>
      </c>
      <c r="R9" s="144" t="s">
        <v>533</v>
      </c>
      <c r="S9" s="144" t="s">
        <v>534</v>
      </c>
      <c r="T9" s="144" t="s">
        <v>535</v>
      </c>
      <c r="U9" s="144" t="s">
        <v>536</v>
      </c>
      <c r="V9" s="144" t="s">
        <v>537</v>
      </c>
      <c r="W9" s="144" t="s">
        <v>538</v>
      </c>
      <c r="X9" s="144" t="s">
        <v>539</v>
      </c>
      <c r="Y9" s="144" t="s">
        <v>540</v>
      </c>
    </row>
    <row r="10" customFormat="false" ht="25.5" hidden="false" customHeight="false" outlineLevel="0" collapsed="false">
      <c r="A10" s="171" t="str">
        <f aca="false">VLOOKUP(G10,DDEGL_USERS,2,FALSE())</f>
        <v>Wade Hicks</v>
      </c>
      <c r="B10" s="171" t="n">
        <f aca="false">(YEAR(Q10)-YEAR(P10))*12+MONTH(Q10)-MONTH(P10)+1</f>
        <v>1</v>
      </c>
      <c r="C10" s="171" t="n">
        <f aca="false">B10*W10</f>
        <v>25000</v>
      </c>
      <c r="D10" s="147" t="s">
        <v>541</v>
      </c>
      <c r="E10" s="147" t="s">
        <v>591</v>
      </c>
      <c r="F10" s="147" t="s">
        <v>62</v>
      </c>
      <c r="G10" s="147" t="s">
        <v>592</v>
      </c>
      <c r="H10" s="147" t="s">
        <v>593</v>
      </c>
      <c r="I10" s="147" t="s">
        <v>594</v>
      </c>
      <c r="J10" s="147" t="s">
        <v>546</v>
      </c>
      <c r="K10" s="147" t="s">
        <v>595</v>
      </c>
      <c r="L10" s="147" t="s">
        <v>596</v>
      </c>
      <c r="M10" s="147" t="s">
        <v>597</v>
      </c>
      <c r="N10" s="147"/>
      <c r="O10" s="147" t="s">
        <v>598</v>
      </c>
      <c r="P10" s="148" t="n">
        <v>36982</v>
      </c>
      <c r="Q10" s="148" t="n">
        <v>37011</v>
      </c>
      <c r="R10" s="147"/>
      <c r="S10" s="147"/>
      <c r="T10" s="149" t="n">
        <v>37005</v>
      </c>
      <c r="U10" s="147" t="s">
        <v>599</v>
      </c>
      <c r="V10" s="147" t="s">
        <v>570</v>
      </c>
      <c r="W10" s="147" t="n">
        <v>25000</v>
      </c>
      <c r="X10" s="147" t="n">
        <v>0.54375</v>
      </c>
      <c r="Y10" s="147" t="n">
        <v>25963</v>
      </c>
    </row>
    <row r="11" customFormat="false" ht="12.75" hidden="false" customHeight="false" outlineLevel="0" collapsed="false">
      <c r="A11" s="171" t="e">
        <f aca="false">VLOOKUP(G11,DDEGL_USERS,2,FALSE())</f>
        <v>#N/A</v>
      </c>
      <c r="B11" s="171" t="n">
        <f aca="false">(YEAR(Q11)-YEAR(P11))*12+MONTH(Q11)-MONTH(P11)+1</f>
        <v>1</v>
      </c>
      <c r="C11" s="171" t="n">
        <f aca="false">B11*W11</f>
        <v>0</v>
      </c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66"/>
      <c r="Q11" s="166"/>
      <c r="R11" s="154"/>
      <c r="S11" s="154"/>
      <c r="T11" s="156"/>
      <c r="U11" s="154"/>
      <c r="V11" s="154"/>
      <c r="W11" s="154"/>
      <c r="X11" s="154"/>
      <c r="Y11" s="154"/>
    </row>
    <row r="12" customFormat="false" ht="12.75" hidden="false" customHeight="false" outlineLevel="0" collapsed="false">
      <c r="A12" s="171" t="e">
        <f aca="false">VLOOKUP(G12,DDEGL_USERS,2,FALSE())</f>
        <v>#N/A</v>
      </c>
      <c r="B12" s="171" t="n">
        <f aca="false">(YEAR(Q12)-YEAR(P12))*12+MONTH(Q12)-MONTH(P12)+1</f>
        <v>1</v>
      </c>
      <c r="C12" s="171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5"/>
      <c r="Q12" s="165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71" t="e">
        <f aca="false">VLOOKUP(G13,DDEGL_USERS,2,FALSE())</f>
        <v>#N/A</v>
      </c>
      <c r="B13" s="171" t="n">
        <f aca="false">(YEAR(Q13)-YEAR(P13))*12+MONTH(Q13)-MONTH(P13)+1</f>
        <v>1</v>
      </c>
      <c r="C13" s="171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66"/>
      <c r="Q13" s="166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71" t="e">
        <f aca="false">VLOOKUP(G14,DDEGL_USERS,2,FALSE())</f>
        <v>#N/A</v>
      </c>
      <c r="B14" s="171" t="n">
        <f aca="false">(YEAR(Q14)-YEAR(P14))*12+MONTH(Q14)-MONTH(P14)+1</f>
        <v>1</v>
      </c>
      <c r="C14" s="171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5"/>
      <c r="Q14" s="165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71" t="e">
        <f aca="false">VLOOKUP(G15,DDEGL_USERS,2,FALSE())</f>
        <v>#N/A</v>
      </c>
      <c r="B15" s="171" t="n">
        <f aca="false">(YEAR(Q15)-YEAR(P15))*12+MONTH(Q15)-MONTH(P15)+1</f>
        <v>1</v>
      </c>
      <c r="C15" s="171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6"/>
      <c r="Q15" s="166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71" t="e">
        <f aca="false">VLOOKUP(G16,DDEGL_USERS,2,FALSE())</f>
        <v>#N/A</v>
      </c>
      <c r="B16" s="171" t="n">
        <f aca="false">(YEAR(Q16)-YEAR(P16))*12+MONTH(Q16)-MONTH(P16)+1</f>
        <v>1</v>
      </c>
      <c r="C16" s="171" t="n">
        <f aca="false">B16*W16</f>
        <v>0</v>
      </c>
    </row>
    <row r="17" customFormat="false" ht="12.75" hidden="false" customHeight="false" outlineLevel="0" collapsed="false">
      <c r="A17" s="171" t="e">
        <f aca="false">VLOOKUP(G17,DDEGL_USERS,2,FALSE())</f>
        <v>#N/A</v>
      </c>
      <c r="B17" s="171" t="n">
        <f aca="false">(YEAR(Q17)-YEAR(P17))*12+MONTH(Q17)-MONTH(P17)+1</f>
        <v>1</v>
      </c>
      <c r="C17" s="171" t="n">
        <f aca="false">B17*W17</f>
        <v>0</v>
      </c>
    </row>
    <row r="18" customFormat="false" ht="12.75" hidden="false" customHeight="false" outlineLevel="0" collapsed="false">
      <c r="A18" s="171" t="e">
        <f aca="false">VLOOKUP(G18,DDEGL_USERS,2,FALSE())</f>
        <v>#N/A</v>
      </c>
      <c r="B18" s="171" t="n">
        <f aca="false">(YEAR(Q18)-YEAR(P18))*12+MONTH(Q18)-MONTH(P18)+1</f>
        <v>1</v>
      </c>
      <c r="C18" s="171" t="n">
        <f aca="false">B18*W18</f>
        <v>0</v>
      </c>
    </row>
    <row r="19" customFormat="false" ht="12.75" hidden="false" customHeight="false" outlineLevel="0" collapsed="false">
      <c r="A19" s="171" t="e">
        <f aca="false">VLOOKUP(G19,DDEGL_USERS,2,FALSE())</f>
        <v>#N/A</v>
      </c>
      <c r="B19" s="171" t="n">
        <f aca="false">(YEAR(Q19)-YEAR(P19))*12+MONTH(Q19)-MONTH(P19)+1</f>
        <v>1</v>
      </c>
      <c r="C19" s="171" t="n">
        <f aca="false">B19*W19</f>
        <v>0</v>
      </c>
    </row>
    <row r="20" customFormat="false" ht="12.75" hidden="false" customHeight="false" outlineLevel="0" collapsed="false">
      <c r="A20" s="171" t="e">
        <f aca="false">VLOOKUP(G20,DDEGL_USERS,2,FALSE())</f>
        <v>#N/A</v>
      </c>
      <c r="B20" s="171" t="n">
        <f aca="false">(YEAR(Q20)-YEAR(P20))*12+MONTH(Q20)-MONTH(P20)+1</f>
        <v>1</v>
      </c>
      <c r="C20" s="171" t="n">
        <f aca="false">B20*W20</f>
        <v>0</v>
      </c>
    </row>
    <row r="21" customFormat="false" ht="12.75" hidden="false" customHeight="false" outlineLevel="0" collapsed="false">
      <c r="A21" s="171" t="e">
        <f aca="false">VLOOKUP(G21,DDEGL_USERS,2,FALSE())</f>
        <v>#N/A</v>
      </c>
      <c r="B21" s="171" t="n">
        <f aca="false">(YEAR(Q21)-YEAR(P21))*12+MONTH(Q21)-MONTH(P21)+1</f>
        <v>1</v>
      </c>
      <c r="C21" s="171" t="n">
        <f aca="false">B21*W21</f>
        <v>0</v>
      </c>
    </row>
    <row r="22" customFormat="false" ht="12.75" hidden="false" customHeight="false" outlineLevel="0" collapsed="false">
      <c r="A22" s="171" t="e">
        <f aca="false">VLOOKUP(G22,DDEGL_USERS,2,FALSE())</f>
        <v>#N/A</v>
      </c>
      <c r="B22" s="171" t="n">
        <f aca="false">(YEAR(Q22)-YEAR(P22))*12+MONTH(Q22)-MONTH(P22)+1</f>
        <v>1</v>
      </c>
      <c r="C22" s="171" t="n">
        <f aca="false">B22*W22</f>
        <v>0</v>
      </c>
    </row>
    <row r="23" customFormat="false" ht="12.75" hidden="false" customHeight="false" outlineLevel="0" collapsed="false">
      <c r="A23" s="171" t="e">
        <f aca="false">VLOOKUP(G23,DDEGL_USERS,2,FALSE())</f>
        <v>#N/A</v>
      </c>
      <c r="B23" s="171" t="n">
        <f aca="false">(YEAR(Q23)-YEAR(P23))*12+MONTH(Q23)-MONTH(P23)+1</f>
        <v>1</v>
      </c>
      <c r="C23" s="171" t="n">
        <f aca="false">B23*W23</f>
        <v>0</v>
      </c>
    </row>
    <row r="24" customFormat="false" ht="12.75" hidden="false" customHeight="false" outlineLevel="0" collapsed="false">
      <c r="A24" s="171" t="e">
        <f aca="false">VLOOKUP(G24,DDEGL_USERS,2,FALSE())</f>
        <v>#N/A</v>
      </c>
      <c r="B24" s="171" t="n">
        <f aca="false">(YEAR(Q24)-YEAR(P24))*12+MONTH(Q24)-MONTH(P24)+1</f>
        <v>1</v>
      </c>
      <c r="C24" s="171" t="n">
        <f aca="false">B24*W24</f>
        <v>0</v>
      </c>
    </row>
    <row r="25" customFormat="false" ht="12.75" hidden="false" customHeight="false" outlineLevel="0" collapsed="false">
      <c r="A25" s="171" t="e">
        <f aca="false">VLOOKUP(G25,DDEGL_USERS,2,FALSE())</f>
        <v>#N/A</v>
      </c>
      <c r="B25" s="171" t="n">
        <f aca="false">(YEAR(Q25)-YEAR(P25))*12+MONTH(Q25)-MONTH(P25)+1</f>
        <v>1</v>
      </c>
      <c r="C25" s="171" t="n">
        <f aca="false">B25*W25</f>
        <v>0</v>
      </c>
    </row>
    <row r="26" customFormat="false" ht="12.75" hidden="false" customHeight="false" outlineLevel="0" collapsed="false">
      <c r="A26" s="171" t="e">
        <f aca="false">VLOOKUP(G26,DDEGL_USERS,2,FALSE())</f>
        <v>#N/A</v>
      </c>
      <c r="B26" s="171" t="n">
        <f aca="false">(YEAR(Q26)-YEAR(P26))*12+MONTH(Q26)-MONTH(P26)+1</f>
        <v>1</v>
      </c>
      <c r="C26" s="171" t="n">
        <f aca="false">B26*W26</f>
        <v>0</v>
      </c>
    </row>
    <row r="27" customFormat="false" ht="12.75" hidden="false" customHeight="false" outlineLevel="0" collapsed="false">
      <c r="A27" s="171" t="e">
        <f aca="false">VLOOKUP(G27,DDEGL_USERS,2,FALSE())</f>
        <v>#N/A</v>
      </c>
      <c r="B27" s="171" t="n">
        <f aca="false">(YEAR(Q27)-YEAR(P27))*12+MONTH(Q27)-MONTH(P27)+1</f>
        <v>1</v>
      </c>
      <c r="C27" s="171" t="n">
        <f aca="false">B27*W27</f>
        <v>0</v>
      </c>
    </row>
    <row r="28" customFormat="false" ht="12.75" hidden="false" customHeight="false" outlineLevel="0" collapsed="false">
      <c r="A28" s="171" t="e">
        <f aca="false">VLOOKUP(G28,DDEGL_USERS,2,FALSE())</f>
        <v>#N/A</v>
      </c>
      <c r="B28" s="171" t="n">
        <f aca="false">(YEAR(Q28)-YEAR(P28))*12+MONTH(Q28)-MONTH(P28)+1</f>
        <v>1</v>
      </c>
      <c r="C28" s="171" t="n">
        <f aca="false">B28*W28</f>
        <v>0</v>
      </c>
    </row>
    <row r="29" customFormat="false" ht="12.75" hidden="false" customHeight="false" outlineLevel="0" collapsed="false">
      <c r="A29" s="171" t="e">
        <f aca="false">VLOOKUP(G29,DDEGL_USERS,2,FALSE())</f>
        <v>#N/A</v>
      </c>
      <c r="B29" s="171" t="n">
        <f aca="false">(YEAR(Q29)-YEAR(P29))*12+MONTH(Q29)-MONTH(P29)+1</f>
        <v>1</v>
      </c>
      <c r="C29" s="171" t="n">
        <f aca="false">B29*W29</f>
        <v>0</v>
      </c>
    </row>
    <row r="30" customFormat="false" ht="12.75" hidden="false" customHeight="false" outlineLevel="0" collapsed="false">
      <c r="A30" s="171" t="e">
        <f aca="false">VLOOKUP(G30,DDEGL_USERS,2,FALSE())</f>
        <v>#N/A</v>
      </c>
      <c r="B30" s="171" t="n">
        <f aca="false">(YEAR(Q30)-YEAR(P30))*12+MONTH(Q30)-MONTH(P30)+1</f>
        <v>1</v>
      </c>
      <c r="C30" s="171" t="n">
        <f aca="false">B30*W30</f>
        <v>0</v>
      </c>
    </row>
    <row r="31" customFormat="false" ht="12.75" hidden="false" customHeight="false" outlineLevel="0" collapsed="false">
      <c r="A31" s="171" t="e">
        <f aca="false">VLOOKUP(G31,DDEGL_USERS,2,FALSE())</f>
        <v>#N/A</v>
      </c>
      <c r="B31" s="171" t="n">
        <f aca="false">(YEAR(Q31)-YEAR(P31))*12+MONTH(Q31)-MONTH(P31)+1</f>
        <v>1</v>
      </c>
      <c r="C31" s="171" t="n">
        <f aca="false">B31*W31</f>
        <v>0</v>
      </c>
    </row>
    <row r="32" customFormat="false" ht="12.75" hidden="false" customHeight="false" outlineLevel="0" collapsed="false">
      <c r="A32" s="171" t="e">
        <f aca="false">VLOOKUP(G32,DDEGL_USERS,2,FALSE())</f>
        <v>#N/A</v>
      </c>
      <c r="B32" s="171" t="n">
        <f aca="false">(YEAR(Q32)-YEAR(P32))*12+MONTH(Q32)-MONTH(P32)+1</f>
        <v>1</v>
      </c>
      <c r="C32" s="171" t="n">
        <f aca="false">B32*W32</f>
        <v>0</v>
      </c>
    </row>
    <row r="33" customFormat="false" ht="12.75" hidden="false" customHeight="false" outlineLevel="0" collapsed="false">
      <c r="A33" s="171" t="e">
        <f aca="false">VLOOKUP(G33,DDEGL_USERS,2,FALSE())</f>
        <v>#N/A</v>
      </c>
      <c r="B33" s="171" t="n">
        <f aca="false">(YEAR(Q33)-YEAR(P33))*12+MONTH(Q33)-MONTH(P33)+1</f>
        <v>1</v>
      </c>
      <c r="C33" s="171" t="n">
        <f aca="false">B33*W33</f>
        <v>0</v>
      </c>
    </row>
    <row r="34" customFormat="false" ht="12.75" hidden="false" customHeight="false" outlineLevel="0" collapsed="false">
      <c r="A34" s="171" t="e">
        <f aca="false">VLOOKUP(G34,DDEGL_USERS,2,FALSE())</f>
        <v>#N/A</v>
      </c>
      <c r="B34" s="171" t="n">
        <f aca="false">(YEAR(Q34)-YEAR(P34))*12+MONTH(Q34)-MONTH(P34)+1</f>
        <v>1</v>
      </c>
      <c r="C34" s="171" t="n">
        <f aca="false">B34*W34</f>
        <v>0</v>
      </c>
    </row>
    <row r="35" customFormat="false" ht="12.75" hidden="false" customHeight="false" outlineLevel="0" collapsed="false">
      <c r="A35" s="171" t="e">
        <f aca="false">VLOOKUP(G35,DDEGL_USERS,2,FALSE())</f>
        <v>#N/A</v>
      </c>
      <c r="B35" s="171" t="n">
        <f aca="false">(YEAR(Q35)-YEAR(P35))*12+MONTH(Q35)-MONTH(P35)+1</f>
        <v>1</v>
      </c>
      <c r="C35" s="171" t="n">
        <f aca="false">B35*W35</f>
        <v>0</v>
      </c>
    </row>
    <row r="36" customFormat="false" ht="12.75" hidden="false" customHeight="false" outlineLevel="0" collapsed="false">
      <c r="A36" s="171" t="e">
        <f aca="false">VLOOKUP(G36,DDEGL_USERS,2,FALSE())</f>
        <v>#N/A</v>
      </c>
      <c r="B36" s="171" t="n">
        <f aca="false">(YEAR(Q36)-YEAR(P36))*12+MONTH(Q36)-MONTH(P36)+1</f>
        <v>1</v>
      </c>
      <c r="C36" s="171" t="n">
        <f aca="false">B36*W36</f>
        <v>0</v>
      </c>
    </row>
    <row r="37" customFormat="false" ht="12.75" hidden="false" customHeight="false" outlineLevel="0" collapsed="false">
      <c r="A37" s="171" t="e">
        <f aca="false">VLOOKUP(G37,DDEGL_USERS,2,FALSE())</f>
        <v>#N/A</v>
      </c>
      <c r="B37" s="171" t="n">
        <f aca="false">(YEAR(Q37)-YEAR(P37))*12+MONTH(Q37)-MONTH(P37)+1</f>
        <v>1</v>
      </c>
      <c r="C37" s="171" t="n">
        <f aca="false">B37*W37</f>
        <v>0</v>
      </c>
    </row>
    <row r="38" customFormat="false" ht="12.75" hidden="false" customHeight="false" outlineLevel="0" collapsed="false">
      <c r="A38" s="171" t="e">
        <f aca="false">VLOOKUP(G38,DDEGL_USERS,2,FALSE())</f>
        <v>#N/A</v>
      </c>
      <c r="B38" s="171" t="n">
        <f aca="false">(YEAR(Q38)-YEAR(P38))*12+MONTH(Q38)-MONTH(P38)+1</f>
        <v>1</v>
      </c>
      <c r="C38" s="171" t="n">
        <f aca="false">B38*W38</f>
        <v>0</v>
      </c>
    </row>
    <row r="39" customFormat="false" ht="12.75" hidden="false" customHeight="false" outlineLevel="0" collapsed="false">
      <c r="A39" s="171" t="e">
        <f aca="false">VLOOKUP(G39,DDEGL_USERS,2,FALSE())</f>
        <v>#N/A</v>
      </c>
      <c r="B39" s="171" t="n">
        <f aca="false">(YEAR(Q39)-YEAR(P39))*12+MONTH(Q39)-MONTH(P39)+1</f>
        <v>1</v>
      </c>
      <c r="C39" s="171" t="n">
        <f aca="false">B39*W39</f>
        <v>0</v>
      </c>
    </row>
    <row r="40" customFormat="false" ht="12.75" hidden="false" customHeight="false" outlineLevel="0" collapsed="false">
      <c r="A40" s="171" t="e">
        <f aca="false">VLOOKUP(G40,DDEGL_USERS,2,FALSE())</f>
        <v>#N/A</v>
      </c>
      <c r="B40" s="171" t="n">
        <f aca="false">(YEAR(Q40)-YEAR(P40))*12+MONTH(Q40)-MONTH(P40)+1</f>
        <v>1</v>
      </c>
      <c r="C40" s="171" t="n">
        <f aca="false">B40*W40</f>
        <v>0</v>
      </c>
    </row>
    <row r="41" customFormat="false" ht="12.75" hidden="false" customHeight="false" outlineLevel="0" collapsed="false">
      <c r="A41" s="171" t="e">
        <f aca="false">VLOOKUP(G41,DDEGL_USERS,2,FALSE())</f>
        <v>#N/A</v>
      </c>
      <c r="B41" s="171" t="n">
        <f aca="false">(YEAR(Q41)-YEAR(P41))*12+MONTH(Q41)-MONTH(P41)+1</f>
        <v>1</v>
      </c>
      <c r="C41" s="171" t="n">
        <f aca="false">B41*W41</f>
        <v>0</v>
      </c>
    </row>
    <row r="42" customFormat="false" ht="12.75" hidden="false" customHeight="false" outlineLevel="0" collapsed="false">
      <c r="A42" s="171" t="e">
        <f aca="false">VLOOKUP(G42,DDEGL_USERS,2,FALSE())</f>
        <v>#N/A</v>
      </c>
      <c r="B42" s="171" t="n">
        <f aca="false">(YEAR(Q42)-YEAR(P42))*12+MONTH(Q42)-MONTH(P42)+1</f>
        <v>1</v>
      </c>
      <c r="C42" s="171" t="n">
        <f aca="false">B42*W42</f>
        <v>0</v>
      </c>
    </row>
    <row r="43" customFormat="false" ht="12.75" hidden="false" customHeight="false" outlineLevel="0" collapsed="false">
      <c r="A43" s="171" t="e">
        <f aca="false">VLOOKUP(G43,DDEGL_USERS,2,FALSE())</f>
        <v>#N/A</v>
      </c>
      <c r="B43" s="171" t="n">
        <f aca="false">(YEAR(Q43)-YEAR(P43))*12+MONTH(Q43)-MONTH(P43)+1</f>
        <v>1</v>
      </c>
      <c r="C43" s="171" t="n">
        <f aca="false">B43*W43</f>
        <v>0</v>
      </c>
    </row>
    <row r="44" customFormat="false" ht="12.75" hidden="false" customHeight="false" outlineLevel="0" collapsed="false">
      <c r="A44" s="171" t="e">
        <f aca="false">VLOOKUP(G44,DDEGL_USERS,2,FALSE())</f>
        <v>#N/A</v>
      </c>
      <c r="B44" s="171" t="n">
        <f aca="false">(YEAR(Q44)-YEAR(P44))*12+MONTH(Q44)-MONTH(P44)+1</f>
        <v>1</v>
      </c>
      <c r="C44" s="171" t="n">
        <f aca="false">B44*W44</f>
        <v>0</v>
      </c>
    </row>
    <row r="45" customFormat="false" ht="12.75" hidden="false" customHeight="false" outlineLevel="0" collapsed="false">
      <c r="A45" s="171" t="e">
        <f aca="false">VLOOKUP(G45,DDEGL_USERS,2,FALSE())</f>
        <v>#N/A</v>
      </c>
      <c r="B45" s="171" t="n">
        <f aca="false">(YEAR(Q45)-YEAR(P45))*12+MONTH(Q45)-MONTH(P45)+1</f>
        <v>1</v>
      </c>
      <c r="C45" s="171" t="n">
        <f aca="false">B45*W45</f>
        <v>0</v>
      </c>
    </row>
    <row r="46" customFormat="false" ht="12.75" hidden="false" customHeight="false" outlineLevel="0" collapsed="false">
      <c r="A46" s="171" t="e">
        <f aca="false">VLOOKUP(G46,DDEGL_USERS,2,FALSE())</f>
        <v>#N/A</v>
      </c>
      <c r="B46" s="171" t="n">
        <f aca="false">(YEAR(Q46)-YEAR(P46))*12+MONTH(Q46)-MONTH(P46)+1</f>
        <v>1</v>
      </c>
      <c r="C46" s="171" t="n">
        <f aca="false">B46*W46</f>
        <v>0</v>
      </c>
    </row>
    <row r="47" customFormat="false" ht="12.75" hidden="false" customHeight="false" outlineLevel="0" collapsed="false">
      <c r="A47" s="171" t="e">
        <f aca="false">VLOOKUP(G47,DDEGL_USERS,2,FALSE())</f>
        <v>#N/A</v>
      </c>
      <c r="B47" s="171" t="n">
        <f aca="false">(YEAR(Q47)-YEAR(P47))*12+MONTH(Q47)-MONTH(P47)+1</f>
        <v>1</v>
      </c>
      <c r="C47" s="171" t="n">
        <f aca="false">B47*W47</f>
        <v>0</v>
      </c>
    </row>
    <row r="48" customFormat="false" ht="12.75" hidden="false" customHeight="false" outlineLevel="0" collapsed="false">
      <c r="A48" s="171" t="e">
        <f aca="false">VLOOKUP(G48,DDEGL_USERS,2,FALSE())</f>
        <v>#N/A</v>
      </c>
      <c r="B48" s="171" t="n">
        <f aca="false">(YEAR(Q48)-YEAR(P48))*12+MONTH(Q48)-MONTH(P48)+1</f>
        <v>1</v>
      </c>
      <c r="C48" s="171" t="n">
        <f aca="false">B48*W48</f>
        <v>0</v>
      </c>
    </row>
    <row r="49" customFormat="false" ht="12.75" hidden="false" customHeight="false" outlineLevel="0" collapsed="false">
      <c r="A49" s="171" t="e">
        <f aca="false">VLOOKUP(G49,DDEGL_USERS,2,FALSE())</f>
        <v>#N/A</v>
      </c>
      <c r="B49" s="171" t="n">
        <f aca="false">(YEAR(Q49)-YEAR(P49))*12+MONTH(Q49)-MONTH(P49)+1</f>
        <v>1</v>
      </c>
      <c r="C49" s="171" t="n">
        <f aca="false">B49*W49</f>
        <v>0</v>
      </c>
    </row>
    <row r="50" customFormat="false" ht="12.75" hidden="false" customHeight="false" outlineLevel="0" collapsed="false">
      <c r="A50" s="171" t="e">
        <f aca="false">VLOOKUP(G50,DDEGL_USERS,2,FALSE())</f>
        <v>#N/A</v>
      </c>
      <c r="B50" s="171" t="n">
        <f aca="false">(YEAR(Q50)-YEAR(P50))*12+MONTH(Q50)-MONTH(P50)+1</f>
        <v>1</v>
      </c>
      <c r="C50" s="171" t="n">
        <f aca="false">B50*W50</f>
        <v>0</v>
      </c>
    </row>
    <row r="51" customFormat="false" ht="12.75" hidden="false" customHeight="false" outlineLevel="0" collapsed="false">
      <c r="A51" s="171" t="e">
        <f aca="false">VLOOKUP(G51,DDEGL_USERS,2,FALSE())</f>
        <v>#N/A</v>
      </c>
      <c r="B51" s="171" t="n">
        <f aca="false">(YEAR(Q51)-YEAR(P51))*12+MONTH(Q51)-MONTH(P51)+1</f>
        <v>1</v>
      </c>
      <c r="C51" s="171" t="n">
        <f aca="false">B51*W51</f>
        <v>0</v>
      </c>
    </row>
    <row r="52" customFormat="false" ht="12.75" hidden="false" customHeight="false" outlineLevel="0" collapsed="false">
      <c r="A52" s="171" t="e">
        <f aca="false">VLOOKUP(G52,DDEGL_USERS,2,FALSE())</f>
        <v>#N/A</v>
      </c>
      <c r="B52" s="171" t="n">
        <f aca="false">(YEAR(Q52)-YEAR(P52))*12+MONTH(Q52)-MONTH(P52)+1</f>
        <v>1</v>
      </c>
      <c r="C52" s="171" t="n">
        <f aca="false">B52*W52</f>
        <v>0</v>
      </c>
    </row>
    <row r="53" customFormat="false" ht="12.75" hidden="false" customHeight="false" outlineLevel="0" collapsed="false">
      <c r="A53" s="171" t="e">
        <f aca="false">VLOOKUP(G53,DDEGL_USERS,2,FALSE())</f>
        <v>#N/A</v>
      </c>
      <c r="B53" s="171" t="n">
        <f aca="false">(YEAR(Q53)-YEAR(P53))*12+MONTH(Q53)-MONTH(P53)+1</f>
        <v>1</v>
      </c>
      <c r="C53" s="171" t="n">
        <f aca="false">B53*W53</f>
        <v>0</v>
      </c>
    </row>
    <row r="54" customFormat="false" ht="12.75" hidden="false" customHeight="false" outlineLevel="0" collapsed="false">
      <c r="A54" s="171" t="e">
        <f aca="false">VLOOKUP(G54,DDEGL_USERS,2,FALSE())</f>
        <v>#N/A</v>
      </c>
      <c r="B54" s="171" t="n">
        <f aca="false">(YEAR(Q54)-YEAR(P54))*12+MONTH(Q54)-MONTH(P54)+1</f>
        <v>1</v>
      </c>
      <c r="C54" s="171" t="n">
        <f aca="false">B54*W54</f>
        <v>0</v>
      </c>
    </row>
    <row r="55" customFormat="false" ht="12.75" hidden="false" customHeight="false" outlineLevel="0" collapsed="false">
      <c r="A55" s="171" t="e">
        <f aca="false">VLOOKUP(G55,DDEGL_USERS,2,FALSE())</f>
        <v>#N/A</v>
      </c>
      <c r="B55" s="171" t="n">
        <f aca="false">(YEAR(Q55)-YEAR(P55))*12+MONTH(Q55)-MONTH(P55)+1</f>
        <v>1</v>
      </c>
      <c r="C55" s="171" t="n">
        <f aca="false">B55*W55</f>
        <v>0</v>
      </c>
    </row>
    <row r="56" customFormat="false" ht="12.75" hidden="false" customHeight="false" outlineLevel="0" collapsed="false">
      <c r="A56" s="171" t="e">
        <f aca="false">VLOOKUP(G56,DDEGL_USERS,2,FALSE())</f>
        <v>#N/A</v>
      </c>
      <c r="B56" s="171" t="n">
        <f aca="false">(YEAR(Q56)-YEAR(P56))*12+MONTH(Q56)-MONTH(P56)+1</f>
        <v>1</v>
      </c>
      <c r="C56" s="171" t="n">
        <f aca="false">B56*W56</f>
        <v>0</v>
      </c>
    </row>
    <row r="57" customFormat="false" ht="12.75" hidden="false" customHeight="false" outlineLevel="0" collapsed="false">
      <c r="A57" s="171" t="e">
        <f aca="false">VLOOKUP(G57,DDEGL_USERS,2,FALSE())</f>
        <v>#N/A</v>
      </c>
      <c r="B57" s="171" t="n">
        <f aca="false">(YEAR(Q57)-YEAR(P57))*12+MONTH(Q57)-MONTH(P57)+1</f>
        <v>1</v>
      </c>
      <c r="C57" s="171" t="n">
        <f aca="false">B57*W57</f>
        <v>0</v>
      </c>
    </row>
    <row r="58" customFormat="false" ht="12.75" hidden="false" customHeight="false" outlineLevel="0" collapsed="false">
      <c r="A58" s="171" t="e">
        <f aca="false">VLOOKUP(G58,DDEGL_USERS,2,FALSE())</f>
        <v>#N/A</v>
      </c>
      <c r="B58" s="171" t="n">
        <f aca="false">(YEAR(Q58)-YEAR(P58))*12+MONTH(Q58)-MONTH(P58)+1</f>
        <v>1</v>
      </c>
      <c r="C58" s="171" t="n">
        <f aca="false">B58*W58</f>
        <v>0</v>
      </c>
    </row>
    <row r="59" customFormat="false" ht="12.75" hidden="false" customHeight="false" outlineLevel="0" collapsed="false">
      <c r="A59" s="171" t="e">
        <f aca="false">VLOOKUP(G59,DDEGL_USERS,2,FALSE())</f>
        <v>#N/A</v>
      </c>
      <c r="B59" s="171" t="n">
        <f aca="false">(YEAR(Q59)-YEAR(P59))*12+MONTH(Q59)-MONTH(P59)+1</f>
        <v>1</v>
      </c>
      <c r="C59" s="171" t="n">
        <f aca="false">B59*W59</f>
        <v>0</v>
      </c>
    </row>
    <row r="60" customFormat="false" ht="12.75" hidden="false" customHeight="false" outlineLevel="0" collapsed="false">
      <c r="A60" s="171" t="e">
        <f aca="false">VLOOKUP(G60,DDEGL_USERS,2,FALSE())</f>
        <v>#N/A</v>
      </c>
      <c r="B60" s="171" t="n">
        <f aca="false">(YEAR(Q60)-YEAR(P60))*12+MONTH(Q60)-MONTH(P60)+1</f>
        <v>1</v>
      </c>
      <c r="C60" s="171" t="n">
        <f aca="false">B60*W60</f>
        <v>0</v>
      </c>
    </row>
    <row r="61" customFormat="false" ht="12.75" hidden="false" customHeight="false" outlineLevel="0" collapsed="false">
      <c r="A61" s="171" t="e">
        <f aca="false">VLOOKUP(G61,DDEGL_USERS,2,FALSE())</f>
        <v>#N/A</v>
      </c>
      <c r="B61" s="171" t="n">
        <f aca="false">(YEAR(Q61)-YEAR(P61))*12+MONTH(Q61)-MONTH(P61)+1</f>
        <v>1</v>
      </c>
      <c r="C61" s="171" t="n">
        <f aca="false">B61*W61</f>
        <v>0</v>
      </c>
    </row>
    <row r="62" customFormat="false" ht="12.75" hidden="false" customHeight="false" outlineLevel="0" collapsed="false">
      <c r="A62" s="171" t="e">
        <f aca="false">VLOOKUP(G62,DDEGL_USERS,2,FALSE())</f>
        <v>#N/A</v>
      </c>
      <c r="B62" s="171" t="n">
        <f aca="false">(YEAR(Q62)-YEAR(P62))*12+MONTH(Q62)-MONTH(P62)+1</f>
        <v>1</v>
      </c>
      <c r="C62" s="171" t="n">
        <f aca="false">B62*W62</f>
        <v>0</v>
      </c>
    </row>
    <row r="63" customFormat="false" ht="12.75" hidden="false" customHeight="false" outlineLevel="0" collapsed="false">
      <c r="A63" s="171" t="e">
        <f aca="false">VLOOKUP(G63,DDEGL_USERS,2,FALSE())</f>
        <v>#N/A</v>
      </c>
      <c r="B63" s="171" t="n">
        <f aca="false">(YEAR(Q63)-YEAR(P63))*12+MONTH(Q63)-MONTH(P63)+1</f>
        <v>1</v>
      </c>
      <c r="C63" s="171" t="n">
        <f aca="false">B63*W63</f>
        <v>0</v>
      </c>
    </row>
    <row r="64" customFormat="false" ht="12.75" hidden="false" customHeight="false" outlineLevel="0" collapsed="false">
      <c r="A64" s="171" t="e">
        <f aca="false">VLOOKUP(G64,DDEGL_USERS,2,FALSE())</f>
        <v>#N/A</v>
      </c>
      <c r="B64" s="171" t="n">
        <f aca="false">(YEAR(Q64)-YEAR(P64))*12+MONTH(Q64)-MONTH(P64)+1</f>
        <v>1</v>
      </c>
      <c r="C64" s="171" t="n">
        <f aca="false">B64*W64</f>
        <v>0</v>
      </c>
    </row>
    <row r="65" customFormat="false" ht="12.75" hidden="false" customHeight="false" outlineLevel="0" collapsed="false">
      <c r="A65" s="171" t="e">
        <f aca="false">VLOOKUP(G65,DDEGL_USERS,2,FALSE())</f>
        <v>#N/A</v>
      </c>
      <c r="B65" s="171" t="n">
        <f aca="false">(YEAR(Q65)-YEAR(P65))*12+MONTH(Q65)-MONTH(P65)+1</f>
        <v>1</v>
      </c>
      <c r="C65" s="171" t="n">
        <f aca="false">B65*W65</f>
        <v>0</v>
      </c>
    </row>
    <row r="66" customFormat="false" ht="12.75" hidden="false" customHeight="false" outlineLevel="0" collapsed="false">
      <c r="A66" s="171" t="e">
        <f aca="false">VLOOKUP(G66,DDEGL_USERS,2,FALSE())</f>
        <v>#N/A</v>
      </c>
      <c r="B66" s="171" t="n">
        <f aca="false">(YEAR(Q66)-YEAR(P66))*12+MONTH(Q66)-MONTH(P66)+1</f>
        <v>1</v>
      </c>
      <c r="C66" s="171" t="n">
        <f aca="false">B66*W66</f>
        <v>0</v>
      </c>
    </row>
    <row r="67" customFormat="false" ht="12.75" hidden="false" customHeight="false" outlineLevel="0" collapsed="false">
      <c r="A67" s="171" t="e">
        <f aca="false">VLOOKUP(G67,DDEGL_USERS,2,FALSE())</f>
        <v>#N/A</v>
      </c>
      <c r="B67" s="171" t="n">
        <f aca="false">(YEAR(Q67)-YEAR(P67))*12+MONTH(Q67)-MONTH(P67)+1</f>
        <v>1</v>
      </c>
      <c r="C67" s="171" t="n">
        <f aca="false">B67*W67</f>
        <v>0</v>
      </c>
    </row>
    <row r="68" customFormat="false" ht="12.75" hidden="false" customHeight="false" outlineLevel="0" collapsed="false">
      <c r="A68" s="171" t="e">
        <f aca="false">VLOOKUP(G68,DDEGL_USERS,2,FALSE())</f>
        <v>#N/A</v>
      </c>
      <c r="B68" s="171" t="n">
        <f aca="false">(YEAR(Q68)-YEAR(P68))*12+MONTH(Q68)-MONTH(P68)+1</f>
        <v>1</v>
      </c>
      <c r="C68" s="171" t="n">
        <f aca="false">B68*W68</f>
        <v>0</v>
      </c>
    </row>
    <row r="69" customFormat="false" ht="12.75" hidden="false" customHeight="false" outlineLevel="0" collapsed="false">
      <c r="A69" s="171" t="e">
        <f aca="false">VLOOKUP(G69,DDEGL_USERS,2,FALSE())</f>
        <v>#N/A</v>
      </c>
      <c r="B69" s="171" t="n">
        <f aca="false">(YEAR(Q69)-YEAR(P69))*12+MONTH(Q69)-MONTH(P69)+1</f>
        <v>1</v>
      </c>
      <c r="C69" s="171" t="n">
        <f aca="false">B69*W69</f>
        <v>0</v>
      </c>
    </row>
    <row r="70" customFormat="false" ht="12.75" hidden="false" customHeight="false" outlineLevel="0" collapsed="false">
      <c r="A70" s="171" t="e">
        <f aca="false">VLOOKUP(G70,DDEGL_USERS,2,FALSE())</f>
        <v>#N/A</v>
      </c>
      <c r="B70" s="171" t="n">
        <f aca="false">(YEAR(Q70)-YEAR(P70))*12+MONTH(Q70)-MONTH(P70)+1</f>
        <v>1</v>
      </c>
      <c r="C70" s="171" t="n">
        <f aca="false">B70*W70</f>
        <v>0</v>
      </c>
    </row>
    <row r="71" customFormat="false" ht="12.75" hidden="false" customHeight="false" outlineLevel="0" collapsed="false">
      <c r="A71" s="171" t="e">
        <f aca="false">VLOOKUP(G71,DDEGL_USERS,2,FALSE())</f>
        <v>#N/A</v>
      </c>
      <c r="B71" s="171" t="n">
        <f aca="false">(YEAR(Q71)-YEAR(P71))*12+MONTH(Q71)-MONTH(P71)+1</f>
        <v>1</v>
      </c>
      <c r="C71" s="171" t="n">
        <f aca="false">B71*W71</f>
        <v>0</v>
      </c>
    </row>
    <row r="72" customFormat="false" ht="12.75" hidden="false" customHeight="false" outlineLevel="0" collapsed="false">
      <c r="A72" s="171" t="e">
        <f aca="false">VLOOKUP(G72,DDEGL_USERS,2,FALSE())</f>
        <v>#N/A</v>
      </c>
      <c r="B72" s="171" t="n">
        <f aca="false">(YEAR(Q72)-YEAR(P72))*12+MONTH(Q72)-MONTH(P72)+1</f>
        <v>1</v>
      </c>
      <c r="C72" s="171" t="n">
        <f aca="false">B72*W72</f>
        <v>0</v>
      </c>
    </row>
    <row r="73" customFormat="false" ht="12.75" hidden="false" customHeight="false" outlineLevel="0" collapsed="false">
      <c r="A73" s="171" t="e">
        <f aca="false">VLOOKUP(G73,DDEGL_USERS,2,FALSE())</f>
        <v>#N/A</v>
      </c>
      <c r="B73" s="171" t="n">
        <f aca="false">(YEAR(Q73)-YEAR(P73))*12+MONTH(Q73)-MONTH(P73)+1</f>
        <v>1</v>
      </c>
      <c r="C73" s="171" t="n">
        <f aca="false">B73*W73</f>
        <v>0</v>
      </c>
    </row>
    <row r="74" customFormat="false" ht="12.75" hidden="false" customHeight="false" outlineLevel="0" collapsed="false">
      <c r="A74" s="171" t="e">
        <f aca="false">VLOOKUP(G74,DDEGL_USERS,2,FALSE())</f>
        <v>#N/A</v>
      </c>
      <c r="B74" s="171" t="n">
        <f aca="false">(YEAR(Q74)-YEAR(P74))*12+MONTH(Q74)-MONTH(P74)+1</f>
        <v>1</v>
      </c>
      <c r="C74" s="171" t="n">
        <f aca="false">B74*W74</f>
        <v>0</v>
      </c>
    </row>
    <row r="75" customFormat="false" ht="12.75" hidden="false" customHeight="false" outlineLevel="0" collapsed="false">
      <c r="A75" s="171" t="e">
        <f aca="false">VLOOKUP(G75,DDEGL_USERS,2,FALSE())</f>
        <v>#N/A</v>
      </c>
      <c r="B75" s="171" t="n">
        <f aca="false">(YEAR(Q75)-YEAR(P75))*12+MONTH(Q75)-MONTH(P75)+1</f>
        <v>1</v>
      </c>
      <c r="C75" s="171" t="n">
        <f aca="false">B75*W75</f>
        <v>0</v>
      </c>
    </row>
    <row r="76" customFormat="false" ht="12.75" hidden="false" customHeight="false" outlineLevel="0" collapsed="false">
      <c r="A76" s="171" t="e">
        <f aca="false">VLOOKUP(G76,DDEGL_USERS,2,FALSE())</f>
        <v>#N/A</v>
      </c>
      <c r="B76" s="171" t="n">
        <f aca="false">(YEAR(Q76)-YEAR(P76))*12+MONTH(Q76)-MONTH(P76)+1</f>
        <v>1</v>
      </c>
      <c r="C76" s="171" t="n">
        <f aca="false">B76*W76</f>
        <v>0</v>
      </c>
    </row>
    <row r="77" customFormat="false" ht="12.75" hidden="false" customHeight="false" outlineLevel="0" collapsed="false">
      <c r="A77" s="171" t="e">
        <f aca="false">VLOOKUP(G77,DDEGL_USERS,2,FALSE())</f>
        <v>#N/A</v>
      </c>
      <c r="B77" s="171" t="n">
        <f aca="false">(YEAR(Q77)-YEAR(P77))*12+MONTH(Q77)-MONTH(P77)+1</f>
        <v>1</v>
      </c>
      <c r="C77" s="171" t="n">
        <f aca="false">B77*W77</f>
        <v>0</v>
      </c>
    </row>
    <row r="78" customFormat="false" ht="12.75" hidden="false" customHeight="false" outlineLevel="0" collapsed="false">
      <c r="A78" s="171" t="e">
        <f aca="false">VLOOKUP(G78,DDEGL_USERS,2,FALSE())</f>
        <v>#N/A</v>
      </c>
      <c r="B78" s="171" t="n">
        <f aca="false">(YEAR(Q78)-YEAR(P78))*12+MONTH(Q78)-MONTH(P78)+1</f>
        <v>1</v>
      </c>
      <c r="C78" s="171" t="n">
        <f aca="false">B78*W78</f>
        <v>0</v>
      </c>
    </row>
    <row r="79" customFormat="false" ht="12.75" hidden="false" customHeight="false" outlineLevel="0" collapsed="false">
      <c r="A79" s="171" t="e">
        <f aca="false">VLOOKUP(G79,DDEGL_USERS,2,FALSE())</f>
        <v>#N/A</v>
      </c>
      <c r="B79" s="171" t="n">
        <f aca="false">(YEAR(Q79)-YEAR(P79))*12+MONTH(Q79)-MONTH(P79)+1</f>
        <v>1</v>
      </c>
      <c r="C79" s="171" t="n">
        <f aca="false">B79*W79</f>
        <v>0</v>
      </c>
    </row>
    <row r="80" customFormat="false" ht="12.75" hidden="false" customHeight="false" outlineLevel="0" collapsed="false">
      <c r="A80" s="171" t="e">
        <f aca="false">VLOOKUP(G80,DDEGL_USERS,2,FALSE())</f>
        <v>#N/A</v>
      </c>
      <c r="B80" s="171" t="n">
        <f aca="false">(YEAR(Q80)-YEAR(P80))*12+MONTH(Q80)-MONTH(P80)+1</f>
        <v>1</v>
      </c>
      <c r="C80" s="171" t="n">
        <f aca="false">B80*W80</f>
        <v>0</v>
      </c>
    </row>
    <row r="81" customFormat="false" ht="12.75" hidden="false" customHeight="false" outlineLevel="0" collapsed="false">
      <c r="A81" s="171" t="e">
        <f aca="false">VLOOKUP(G81,DDEGL_USERS,2,FALSE())</f>
        <v>#N/A</v>
      </c>
      <c r="B81" s="171" t="n">
        <f aca="false">(YEAR(Q81)-YEAR(P81))*12+MONTH(Q81)-MONTH(P81)+1</f>
        <v>1</v>
      </c>
      <c r="C81" s="171" t="n">
        <f aca="false">B81*W81</f>
        <v>0</v>
      </c>
    </row>
    <row r="82" customFormat="false" ht="12.75" hidden="false" customHeight="false" outlineLevel="0" collapsed="false">
      <c r="A82" s="171" t="e">
        <f aca="false">VLOOKUP(G82,DDEGL_USERS,2,FALSE())</f>
        <v>#N/A</v>
      </c>
      <c r="B82" s="171" t="n">
        <f aca="false">(YEAR(Q82)-YEAR(P82))*12+MONTH(Q82)-MONTH(P82)+1</f>
        <v>1</v>
      </c>
      <c r="C82" s="171" t="n">
        <f aca="false">B82*W82</f>
        <v>0</v>
      </c>
    </row>
    <row r="83" customFormat="false" ht="12.75" hidden="false" customHeight="false" outlineLevel="0" collapsed="false">
      <c r="A83" s="171" t="e">
        <f aca="false">VLOOKUP(G83,DDEGL_USERS,2,FALSE())</f>
        <v>#N/A</v>
      </c>
      <c r="B83" s="171" t="n">
        <f aca="false">(YEAR(Q83)-YEAR(P83))*12+MONTH(Q83)-MONTH(P83)+1</f>
        <v>1</v>
      </c>
      <c r="C83" s="171" t="n">
        <f aca="false">B83*W83</f>
        <v>0</v>
      </c>
    </row>
    <row r="84" customFormat="false" ht="12.75" hidden="false" customHeight="false" outlineLevel="0" collapsed="false">
      <c r="A84" s="171" t="e">
        <f aca="false">VLOOKUP(G84,DDEGL_USERS,2,FALSE())</f>
        <v>#N/A</v>
      </c>
      <c r="B84" s="171" t="n">
        <f aca="false">(YEAR(Q84)-YEAR(P84))*12+MONTH(Q84)-MONTH(P84)+1</f>
        <v>1</v>
      </c>
      <c r="C84" s="171" t="n">
        <f aca="false">B84*W84</f>
        <v>0</v>
      </c>
    </row>
    <row r="85" customFormat="false" ht="12.75" hidden="false" customHeight="false" outlineLevel="0" collapsed="false">
      <c r="A85" s="171" t="e">
        <f aca="false">VLOOKUP(G85,DDEGL_USERS,2,FALSE())</f>
        <v>#N/A</v>
      </c>
      <c r="B85" s="171" t="n">
        <f aca="false">(YEAR(Q85)-YEAR(P85))*12+MONTH(Q85)-MONTH(P85)+1</f>
        <v>1</v>
      </c>
      <c r="C85" s="171" t="n">
        <f aca="false">B85*W85</f>
        <v>0</v>
      </c>
    </row>
    <row r="86" customFormat="false" ht="12.75" hidden="false" customHeight="false" outlineLevel="0" collapsed="false">
      <c r="A86" s="171" t="e">
        <f aca="false">VLOOKUP(G86,DDEGL_USERS,2,FALSE())</f>
        <v>#N/A</v>
      </c>
      <c r="B86" s="171" t="n">
        <f aca="false">(YEAR(Q86)-YEAR(P86))*12+MONTH(Q86)-MONTH(P86)+1</f>
        <v>1</v>
      </c>
      <c r="C86" s="171" t="n">
        <f aca="false">B86*W86</f>
        <v>0</v>
      </c>
    </row>
    <row r="87" customFormat="false" ht="12.75" hidden="false" customHeight="false" outlineLevel="0" collapsed="false">
      <c r="A87" s="171" t="e">
        <f aca="false">VLOOKUP(G87,DDEGL_USERS,2,FALSE())</f>
        <v>#N/A</v>
      </c>
      <c r="B87" s="171" t="n">
        <f aca="false">(YEAR(Q87)-YEAR(P87))*12+MONTH(Q87)-MONTH(P87)+1</f>
        <v>1</v>
      </c>
      <c r="C87" s="171" t="n">
        <f aca="false">B87*W87</f>
        <v>0</v>
      </c>
    </row>
    <row r="88" customFormat="false" ht="12.75" hidden="false" customHeight="false" outlineLevel="0" collapsed="false">
      <c r="A88" s="171" t="e">
        <f aca="false">VLOOKUP(G88,DDEGL_USERS,2,FALSE())</f>
        <v>#N/A</v>
      </c>
      <c r="B88" s="171" t="n">
        <f aca="false">(YEAR(Q88)-YEAR(P88))*12+MONTH(Q88)-MONTH(P88)+1</f>
        <v>1</v>
      </c>
      <c r="C88" s="171" t="n">
        <f aca="false">B88*W88</f>
        <v>0</v>
      </c>
    </row>
    <row r="89" customFormat="false" ht="12.75" hidden="false" customHeight="false" outlineLevel="0" collapsed="false">
      <c r="A89" s="171" t="e">
        <f aca="false">VLOOKUP(G89,DDEGL_USERS,2,FALSE())</f>
        <v>#N/A</v>
      </c>
      <c r="B89" s="171" t="n">
        <f aca="false">(YEAR(Q89)-YEAR(P89))*12+MONTH(Q89)-MONTH(P89)+1</f>
        <v>1</v>
      </c>
      <c r="C89" s="171" t="n">
        <f aca="false">B89*W89</f>
        <v>0</v>
      </c>
    </row>
    <row r="90" customFormat="false" ht="12.75" hidden="false" customHeight="false" outlineLevel="0" collapsed="false">
      <c r="A90" s="171" t="e">
        <f aca="false">VLOOKUP(G90,DDEGL_USERS,2,FALSE())</f>
        <v>#N/A</v>
      </c>
      <c r="B90" s="171" t="n">
        <f aca="false">(YEAR(Q90)-YEAR(P90))*12+MONTH(Q90)-MONTH(P90)+1</f>
        <v>1</v>
      </c>
      <c r="C90" s="171" t="n">
        <f aca="false">B90*W90</f>
        <v>0</v>
      </c>
    </row>
    <row r="91" customFormat="false" ht="12.75" hidden="false" customHeight="false" outlineLevel="0" collapsed="false">
      <c r="A91" s="171" t="e">
        <f aca="false">VLOOKUP(G91,DDEGL_USERS,2,FALSE())</f>
        <v>#N/A</v>
      </c>
      <c r="B91" s="171" t="n">
        <f aca="false">(YEAR(Q91)-YEAR(P91))*12+MONTH(Q91)-MONTH(P91)+1</f>
        <v>1</v>
      </c>
      <c r="C91" s="171" t="n">
        <f aca="false">B91*W91</f>
        <v>0</v>
      </c>
    </row>
    <row r="92" customFormat="false" ht="12.75" hidden="false" customHeight="false" outlineLevel="0" collapsed="false">
      <c r="A92" s="171" t="e">
        <f aca="false">VLOOKUP(G92,DDEGL_USERS,2,FALSE())</f>
        <v>#N/A</v>
      </c>
      <c r="B92" s="171" t="n">
        <f aca="false">(YEAR(Q92)-YEAR(P92))*12+MONTH(Q92)-MONTH(P92)+1</f>
        <v>1</v>
      </c>
      <c r="C92" s="171" t="n">
        <f aca="false">B92*W92</f>
        <v>0</v>
      </c>
    </row>
    <row r="93" customFormat="false" ht="12.75" hidden="false" customHeight="false" outlineLevel="0" collapsed="false">
      <c r="A93" s="171" t="e">
        <f aca="false">VLOOKUP(G93,DDEGL_USERS,2,FALSE())</f>
        <v>#N/A</v>
      </c>
      <c r="B93" s="171" t="n">
        <f aca="false">(YEAR(Q93)-YEAR(P93))*12+MONTH(Q93)-MONTH(P93)+1</f>
        <v>1</v>
      </c>
      <c r="C93" s="171" t="n">
        <f aca="false">B93*W93</f>
        <v>0</v>
      </c>
    </row>
    <row r="94" customFormat="false" ht="12.75" hidden="false" customHeight="false" outlineLevel="0" collapsed="false">
      <c r="A94" s="171" t="e">
        <f aca="false">VLOOKUP(G94,DDEGL_USERS,2,FALSE())</f>
        <v>#N/A</v>
      </c>
      <c r="B94" s="171" t="n">
        <f aca="false">(YEAR(Q94)-YEAR(P94))*12+MONTH(Q94)-MONTH(P94)+1</f>
        <v>1</v>
      </c>
      <c r="C94" s="171" t="n">
        <f aca="false">B94*W94</f>
        <v>0</v>
      </c>
    </row>
    <row r="95" customFormat="false" ht="12.75" hidden="false" customHeight="false" outlineLevel="0" collapsed="false">
      <c r="A95" s="171" t="e">
        <f aca="false">VLOOKUP(G95,DDEGL_USERS,2,FALSE())</f>
        <v>#N/A</v>
      </c>
      <c r="B95" s="171" t="n">
        <f aca="false">(YEAR(Q95)-YEAR(P95))*12+MONTH(Q95)-MONTH(P95)+1</f>
        <v>1</v>
      </c>
      <c r="C95" s="171" t="n">
        <f aca="false">B95*W95</f>
        <v>0</v>
      </c>
    </row>
    <row r="96" customFormat="false" ht="12.75" hidden="false" customHeight="false" outlineLevel="0" collapsed="false">
      <c r="A96" s="171" t="e">
        <f aca="false">VLOOKUP(G96,DDEGL_USERS,2,FALSE())</f>
        <v>#N/A</v>
      </c>
      <c r="B96" s="171" t="n">
        <f aca="false">(YEAR(Q96)-YEAR(P96))*12+MONTH(Q96)-MONTH(P96)+1</f>
        <v>1</v>
      </c>
      <c r="C96" s="171" t="n">
        <f aca="false">B96*W96</f>
        <v>0</v>
      </c>
    </row>
    <row r="97" customFormat="false" ht="12.75" hidden="false" customHeight="false" outlineLevel="0" collapsed="false">
      <c r="A97" s="171" t="e">
        <f aca="false">VLOOKUP(G97,DDEGL_USERS,2,FALSE())</f>
        <v>#N/A</v>
      </c>
      <c r="B97" s="171" t="n">
        <f aca="false">(YEAR(Q97)-YEAR(P97))*12+MONTH(Q97)-MONTH(P97)+1</f>
        <v>1</v>
      </c>
      <c r="C97" s="171" t="n">
        <f aca="false">B97*W97</f>
        <v>0</v>
      </c>
    </row>
    <row r="98" customFormat="false" ht="12.75" hidden="false" customHeight="false" outlineLevel="0" collapsed="false">
      <c r="A98" s="171" t="e">
        <f aca="false">VLOOKUP(G98,DDEGL_USERS,2,FALSE())</f>
        <v>#N/A</v>
      </c>
      <c r="B98" s="171" t="n">
        <f aca="false">(YEAR(Q98)-YEAR(P98))*12+MONTH(Q98)-MONTH(P98)+1</f>
        <v>1</v>
      </c>
      <c r="C98" s="171" t="n">
        <f aca="false">B98*W98</f>
        <v>0</v>
      </c>
    </row>
    <row r="99" customFormat="false" ht="12.75" hidden="false" customHeight="false" outlineLevel="0" collapsed="false">
      <c r="A99" s="171" t="e">
        <f aca="false">VLOOKUP(G99,DDEGL_USERS,2,FALSE())</f>
        <v>#N/A</v>
      </c>
      <c r="B99" s="171" t="n">
        <f aca="false">(YEAR(Q99)-YEAR(P99))*12+MONTH(Q99)-MONTH(P99)+1</f>
        <v>1</v>
      </c>
      <c r="C99" s="171" t="n">
        <f aca="false">B99*W99</f>
        <v>0</v>
      </c>
    </row>
    <row r="100" customFormat="false" ht="12.75" hidden="false" customHeight="false" outlineLevel="0" collapsed="false">
      <c r="A100" s="171" t="e">
        <f aca="false">VLOOKUP(G100,DDEGL_USERS,2,FALSE())</f>
        <v>#N/A</v>
      </c>
      <c r="B100" s="171" t="n">
        <f aca="false">(YEAR(Q100)-YEAR(P100))*12+MONTH(Q100)-MONTH(P100)+1</f>
        <v>1</v>
      </c>
      <c r="C100" s="171" t="n">
        <f aca="false">B100*W100</f>
        <v>0</v>
      </c>
    </row>
    <row r="101" customFormat="false" ht="12.75" hidden="false" customHeight="false" outlineLevel="0" collapsed="false">
      <c r="A101" s="171" t="e">
        <f aca="false">VLOOKUP(G101,DDEGL_USERS,2,FALSE())</f>
        <v>#N/A</v>
      </c>
      <c r="B101" s="171" t="n">
        <f aca="false">(YEAR(Q101)-YEAR(P101))*12+MONTH(Q101)-MONTH(P101)+1</f>
        <v>1</v>
      </c>
      <c r="C101" s="171" t="n">
        <f aca="false">B101*W101</f>
        <v>0</v>
      </c>
    </row>
    <row r="102" customFormat="false" ht="12.75" hidden="false" customHeight="false" outlineLevel="0" collapsed="false">
      <c r="A102" s="171" t="e">
        <f aca="false">VLOOKUP(G102,DDEGL_USERS,2,FALSE())</f>
        <v>#N/A</v>
      </c>
      <c r="B102" s="171" t="n">
        <f aca="false">(YEAR(Q102)-YEAR(P102))*12+MONTH(Q102)-MONTH(P102)+1</f>
        <v>1</v>
      </c>
      <c r="C102" s="171" t="n">
        <f aca="false">B102*W102</f>
        <v>0</v>
      </c>
    </row>
    <row r="103" customFormat="false" ht="12.75" hidden="false" customHeight="false" outlineLevel="0" collapsed="false">
      <c r="A103" s="171" t="e">
        <f aca="false">VLOOKUP(G103,DDEGL_USERS,2,FALSE())</f>
        <v>#N/A</v>
      </c>
      <c r="B103" s="171" t="n">
        <f aca="false">(YEAR(Q103)-YEAR(P103))*12+MONTH(Q103)-MONTH(P103)+1</f>
        <v>1</v>
      </c>
      <c r="C103" s="171" t="n">
        <f aca="false">B103*W103</f>
        <v>0</v>
      </c>
    </row>
    <row r="104" customFormat="false" ht="12.75" hidden="false" customHeight="false" outlineLevel="0" collapsed="false">
      <c r="A104" s="171" t="e">
        <f aca="false">VLOOKUP(G104,DDEGL_USERS,2,FALSE())</f>
        <v>#N/A</v>
      </c>
      <c r="B104" s="171" t="n">
        <f aca="false">(YEAR(Q104)-YEAR(P104))*12+MONTH(Q104)-MONTH(P104)+1</f>
        <v>1</v>
      </c>
      <c r="C104" s="171" t="n">
        <f aca="false">B104*W104</f>
        <v>0</v>
      </c>
    </row>
    <row r="105" customFormat="false" ht="12.75" hidden="false" customHeight="false" outlineLevel="0" collapsed="false">
      <c r="A105" s="171" t="e">
        <f aca="false">VLOOKUP(G105,DDEGL_USERS,2,FALSE())</f>
        <v>#N/A</v>
      </c>
      <c r="B105" s="171" t="n">
        <f aca="false">(YEAR(Q105)-YEAR(P105))*12+MONTH(Q105)-MONTH(P105)+1</f>
        <v>1</v>
      </c>
      <c r="C105" s="171" t="n">
        <f aca="false">B105*W105</f>
        <v>0</v>
      </c>
    </row>
    <row r="106" customFormat="false" ht="12.75" hidden="false" customHeight="false" outlineLevel="0" collapsed="false">
      <c r="A106" s="171" t="e">
        <f aca="false">VLOOKUP(G106,DDEGL_USERS,2,FALSE())</f>
        <v>#N/A</v>
      </c>
      <c r="B106" s="171" t="n">
        <f aca="false">(YEAR(Q106)-YEAR(P106))*12+MONTH(Q106)-MONTH(P106)+1</f>
        <v>1</v>
      </c>
      <c r="C106" s="171" t="n">
        <f aca="false">B106*W106</f>
        <v>0</v>
      </c>
    </row>
    <row r="107" customFormat="false" ht="12.75" hidden="false" customHeight="false" outlineLevel="0" collapsed="false">
      <c r="A107" s="171" t="e">
        <f aca="false">VLOOKUP(G107,DDEGL_USERS,2,FALSE())</f>
        <v>#N/A</v>
      </c>
      <c r="B107" s="171" t="n">
        <f aca="false">(YEAR(Q107)-YEAR(P107))*12+MONTH(Q107)-MONTH(P107)+1</f>
        <v>1</v>
      </c>
      <c r="C107" s="171" t="n">
        <f aca="false">B107*W107</f>
        <v>0</v>
      </c>
    </row>
    <row r="108" customFormat="false" ht="12.75" hidden="false" customHeight="false" outlineLevel="0" collapsed="false">
      <c r="A108" s="171" t="e">
        <f aca="false">VLOOKUP(G108,DDEGL_USERS,2,FALSE())</f>
        <v>#N/A</v>
      </c>
      <c r="B108" s="171" t="n">
        <f aca="false">(YEAR(Q108)-YEAR(P108))*12+MONTH(Q108)-MONTH(P108)+1</f>
        <v>1</v>
      </c>
      <c r="C108" s="171" t="n">
        <f aca="false">B108*W108</f>
        <v>0</v>
      </c>
    </row>
    <row r="109" customFormat="false" ht="12.75" hidden="false" customHeight="false" outlineLevel="0" collapsed="false">
      <c r="A109" s="171" t="e">
        <f aca="false">VLOOKUP(G109,DDEGL_USERS,2,FALSE())</f>
        <v>#N/A</v>
      </c>
      <c r="B109" s="171" t="n">
        <f aca="false">(YEAR(Q109)-YEAR(P109))*12+MONTH(Q109)-MONTH(P109)+1</f>
        <v>1</v>
      </c>
      <c r="C109" s="171" t="n">
        <f aca="false">B109*W109</f>
        <v>0</v>
      </c>
    </row>
    <row r="110" customFormat="false" ht="12.75" hidden="false" customHeight="false" outlineLevel="0" collapsed="false">
      <c r="A110" s="171" t="e">
        <f aca="false">VLOOKUP(G110,DDEGL_USERS,2,FALSE())</f>
        <v>#N/A</v>
      </c>
      <c r="B110" s="171" t="n">
        <f aca="false">(YEAR(Q110)-YEAR(P110))*12+MONTH(Q110)-MONTH(P110)+1</f>
        <v>1</v>
      </c>
      <c r="C110" s="171" t="n">
        <f aca="false">B110*W110</f>
        <v>0</v>
      </c>
    </row>
    <row r="111" customFormat="false" ht="12.75" hidden="false" customHeight="false" outlineLevel="0" collapsed="false">
      <c r="A111" s="171" t="e">
        <f aca="false">VLOOKUP(G111,DDEGL_USERS,2,FALSE())</f>
        <v>#N/A</v>
      </c>
      <c r="B111" s="171" t="n">
        <f aca="false">(YEAR(Q111)-YEAR(P111))*12+MONTH(Q111)-MONTH(P111)+1</f>
        <v>1</v>
      </c>
      <c r="C111" s="171" t="n">
        <f aca="false">B111*W111</f>
        <v>0</v>
      </c>
    </row>
    <row r="112" customFormat="false" ht="12.75" hidden="false" customHeight="false" outlineLevel="0" collapsed="false">
      <c r="A112" s="171" t="e">
        <f aca="false">VLOOKUP(G112,DDEGL_USERS,2,FALSE())</f>
        <v>#N/A</v>
      </c>
      <c r="B112" s="171" t="n">
        <f aca="false">(YEAR(Q112)-YEAR(P112))*12+MONTH(Q112)-MONTH(P112)+1</f>
        <v>1</v>
      </c>
      <c r="C112" s="171" t="n">
        <f aca="false">B112*W112</f>
        <v>0</v>
      </c>
    </row>
    <row r="113" customFormat="false" ht="12.75" hidden="false" customHeight="false" outlineLevel="0" collapsed="false">
      <c r="A113" s="171" t="e">
        <f aca="false">VLOOKUP(G113,DDEGL_USERS,2,FALSE())</f>
        <v>#N/A</v>
      </c>
      <c r="B113" s="171" t="n">
        <f aca="false">(YEAR(Q113)-YEAR(P113))*12+MONTH(Q113)-MONTH(P113)+1</f>
        <v>1</v>
      </c>
      <c r="C113" s="171" t="n">
        <f aca="false">B113*W113</f>
        <v>0</v>
      </c>
    </row>
    <row r="114" customFormat="false" ht="12.75" hidden="false" customHeight="false" outlineLevel="0" collapsed="false">
      <c r="A114" s="171" t="e">
        <f aca="false">VLOOKUP(G114,DDEGL_USERS,2,FALSE())</f>
        <v>#N/A</v>
      </c>
      <c r="B114" s="171" t="n">
        <f aca="false">(YEAR(Q114)-YEAR(P114))*12+MONTH(Q114)-MONTH(P114)+1</f>
        <v>1</v>
      </c>
      <c r="C114" s="171" t="n">
        <f aca="false">B114*W114</f>
        <v>0</v>
      </c>
    </row>
    <row r="115" customFormat="false" ht="12.75" hidden="false" customHeight="false" outlineLevel="0" collapsed="false">
      <c r="A115" s="171" t="e">
        <f aca="false">VLOOKUP(G115,DDEGL_USERS,2,FALSE())</f>
        <v>#N/A</v>
      </c>
      <c r="B115" s="171" t="n">
        <f aca="false">(YEAR(Q115)-YEAR(P115))*12+MONTH(Q115)-MONTH(P115)+1</f>
        <v>1</v>
      </c>
      <c r="C115" s="171" t="n">
        <f aca="false">B115*W115</f>
        <v>0</v>
      </c>
    </row>
    <row r="116" customFormat="false" ht="12.75" hidden="false" customHeight="false" outlineLevel="0" collapsed="false">
      <c r="A116" s="171" t="e">
        <f aca="false">VLOOKUP(G116,DDEGL_USERS,2,FALSE())</f>
        <v>#N/A</v>
      </c>
      <c r="B116" s="171" t="n">
        <f aca="false">(YEAR(Q116)-YEAR(P116))*12+MONTH(Q116)-MONTH(P116)+1</f>
        <v>1</v>
      </c>
      <c r="C116" s="171" t="n">
        <f aca="false">B116*W116</f>
        <v>0</v>
      </c>
    </row>
    <row r="117" customFormat="false" ht="12.75" hidden="false" customHeight="false" outlineLevel="0" collapsed="false">
      <c r="A117" s="171" t="e">
        <f aca="false">VLOOKUP(G117,DDEGL_USERS,2,FALSE())</f>
        <v>#N/A</v>
      </c>
      <c r="B117" s="171" t="n">
        <f aca="false">(YEAR(Q117)-YEAR(P117))*12+MONTH(Q117)-MONTH(P117)+1</f>
        <v>1</v>
      </c>
      <c r="C117" s="171" t="n">
        <f aca="false">B117*W117</f>
        <v>0</v>
      </c>
    </row>
    <row r="118" customFormat="false" ht="12.75" hidden="false" customHeight="false" outlineLevel="0" collapsed="false">
      <c r="A118" s="171" t="e">
        <f aca="false">VLOOKUP(G118,DDEGL_USERS,2,FALSE())</f>
        <v>#N/A</v>
      </c>
      <c r="B118" s="171" t="n">
        <f aca="false">(YEAR(Q118)-YEAR(P118))*12+MONTH(Q118)-MONTH(P118)+1</f>
        <v>1</v>
      </c>
      <c r="C118" s="171" t="n">
        <f aca="false">B118*W118</f>
        <v>0</v>
      </c>
    </row>
    <row r="119" customFormat="false" ht="12.75" hidden="false" customHeight="false" outlineLevel="0" collapsed="false">
      <c r="A119" s="171" t="e">
        <f aca="false">VLOOKUP(G119,DDEGL_USERS,2,FALSE())</f>
        <v>#N/A</v>
      </c>
      <c r="B119" s="171" t="n">
        <f aca="false">(YEAR(Q119)-YEAR(P119))*12+MONTH(Q119)-MONTH(P119)+1</f>
        <v>1</v>
      </c>
      <c r="C119" s="171" t="n">
        <f aca="false">B119*W119</f>
        <v>0</v>
      </c>
    </row>
    <row r="120" customFormat="false" ht="12.75" hidden="false" customHeight="false" outlineLevel="0" collapsed="false">
      <c r="A120" s="171" t="e">
        <f aca="false">VLOOKUP(G120,DDEGL_USERS,2,FALSE())</f>
        <v>#N/A</v>
      </c>
      <c r="B120" s="171" t="n">
        <f aca="false">(YEAR(Q120)-YEAR(P120))*12+MONTH(Q120)-MONTH(P120)+1</f>
        <v>1</v>
      </c>
      <c r="C120" s="171" t="n">
        <f aca="false">B120*W120</f>
        <v>0</v>
      </c>
    </row>
    <row r="121" customFormat="false" ht="12.75" hidden="false" customHeight="false" outlineLevel="0" collapsed="false">
      <c r="A121" s="171" t="e">
        <f aca="false">VLOOKUP(G121,DDEGL_USERS,2,FALSE())</f>
        <v>#N/A</v>
      </c>
      <c r="B121" s="171" t="n">
        <f aca="false">(YEAR(Q121)-YEAR(P121))*12+MONTH(Q121)-MONTH(P121)+1</f>
        <v>1</v>
      </c>
      <c r="C121" s="171" t="n">
        <f aca="false">B121*W121</f>
        <v>0</v>
      </c>
    </row>
    <row r="122" customFormat="false" ht="12.75" hidden="false" customHeight="false" outlineLevel="0" collapsed="false">
      <c r="A122" s="171" t="e">
        <f aca="false">VLOOKUP(G122,DDEGL_USERS,2,FALSE())</f>
        <v>#N/A</v>
      </c>
      <c r="B122" s="171" t="n">
        <f aca="false">(YEAR(Q122)-YEAR(P122))*12+MONTH(Q122)-MONTH(P122)+1</f>
        <v>1</v>
      </c>
      <c r="C122" s="171" t="n">
        <f aca="false">B122*W122</f>
        <v>0</v>
      </c>
    </row>
    <row r="123" customFormat="false" ht="12.75" hidden="false" customHeight="false" outlineLevel="0" collapsed="false">
      <c r="A123" s="171" t="e">
        <f aca="false">VLOOKUP(G123,DDEGL_USERS,2,FALSE())</f>
        <v>#N/A</v>
      </c>
      <c r="B123" s="171" t="n">
        <f aca="false">(YEAR(Q123)-YEAR(P123))*12+MONTH(Q123)-MONTH(P123)+1</f>
        <v>1</v>
      </c>
      <c r="C123" s="171" t="n">
        <f aca="false">B123*W123</f>
        <v>0</v>
      </c>
    </row>
    <row r="124" customFormat="false" ht="12.75" hidden="false" customHeight="false" outlineLevel="0" collapsed="false">
      <c r="A124" s="171" t="e">
        <f aca="false">VLOOKUP(G124,DDEGL_USERS,2,FALSE())</f>
        <v>#N/A</v>
      </c>
      <c r="B124" s="171" t="n">
        <f aca="false">(YEAR(Q124)-YEAR(P124))*12+MONTH(Q124)-MONTH(P124)+1</f>
        <v>1</v>
      </c>
      <c r="C124" s="171" t="n">
        <f aca="false">B124*W124</f>
        <v>0</v>
      </c>
    </row>
    <row r="125" customFormat="false" ht="12.75" hidden="false" customHeight="false" outlineLevel="0" collapsed="false">
      <c r="A125" s="171" t="e">
        <f aca="false">VLOOKUP(G125,DDEGL_USERS,2,FALSE())</f>
        <v>#N/A</v>
      </c>
      <c r="B125" s="171" t="n">
        <f aca="false">(YEAR(Q125)-YEAR(P125))*12+MONTH(Q125)-MONTH(P125)+1</f>
        <v>1</v>
      </c>
      <c r="C125" s="171" t="n">
        <f aca="false">B125*W125</f>
        <v>0</v>
      </c>
    </row>
    <row r="126" customFormat="false" ht="12.75" hidden="false" customHeight="false" outlineLevel="0" collapsed="false">
      <c r="A126" s="171" t="e">
        <f aca="false">VLOOKUP(G126,DDEGL_USERS,2,FALSE())</f>
        <v>#N/A</v>
      </c>
      <c r="B126" s="171" t="n">
        <f aca="false">(YEAR(Q126)-YEAR(P126))*12+MONTH(Q126)-MONTH(P126)+1</f>
        <v>1</v>
      </c>
      <c r="C126" s="171" t="n">
        <f aca="false">B126*W126</f>
        <v>0</v>
      </c>
    </row>
    <row r="127" customFormat="false" ht="12.75" hidden="false" customHeight="false" outlineLevel="0" collapsed="false">
      <c r="A127" s="171" t="e">
        <f aca="false">VLOOKUP(G127,DDEGL_USERS,2,FALSE())</f>
        <v>#N/A</v>
      </c>
      <c r="B127" s="171" t="n">
        <f aca="false">(YEAR(Q127)-YEAR(P127))*12+MONTH(Q127)-MONTH(P127)+1</f>
        <v>1</v>
      </c>
      <c r="C127" s="171" t="n">
        <f aca="false">B127*W127</f>
        <v>0</v>
      </c>
    </row>
    <row r="128" customFormat="false" ht="12.75" hidden="false" customHeight="false" outlineLevel="0" collapsed="false">
      <c r="A128" s="171" t="e">
        <f aca="false">VLOOKUP(G128,DDEGL_USERS,2,FALSE())</f>
        <v>#N/A</v>
      </c>
      <c r="B128" s="171" t="n">
        <f aca="false">(YEAR(Q128)-YEAR(P128))*12+MONTH(Q128)-MONTH(P128)+1</f>
        <v>1</v>
      </c>
      <c r="C128" s="171" t="n">
        <f aca="false">B128*W128</f>
        <v>0</v>
      </c>
    </row>
    <row r="129" customFormat="false" ht="12.75" hidden="false" customHeight="false" outlineLevel="0" collapsed="false">
      <c r="A129" s="171" t="e">
        <f aca="false">VLOOKUP(G129,DDEGL_USERS,2,FALSE())</f>
        <v>#N/A</v>
      </c>
      <c r="B129" s="171" t="n">
        <f aca="false">(YEAR(Q129)-YEAR(P129))*12+MONTH(Q129)-MONTH(P129)+1</f>
        <v>1</v>
      </c>
      <c r="C129" s="171" t="n">
        <f aca="false">B129*W129</f>
        <v>0</v>
      </c>
    </row>
    <row r="130" customFormat="false" ht="12.75" hidden="false" customHeight="false" outlineLevel="0" collapsed="false">
      <c r="A130" s="171" t="e">
        <f aca="false">VLOOKUP(G130,DDEGL_USERS,2,FALSE())</f>
        <v>#N/A</v>
      </c>
      <c r="B130" s="171" t="n">
        <f aca="false">(YEAR(Q130)-YEAR(P130))*12+MONTH(Q130)-MONTH(P130)+1</f>
        <v>1</v>
      </c>
      <c r="C130" s="171" t="n">
        <f aca="false">B130*W130</f>
        <v>0</v>
      </c>
    </row>
    <row r="131" customFormat="false" ht="12.75" hidden="false" customHeight="false" outlineLevel="0" collapsed="false">
      <c r="A131" s="171" t="e">
        <f aca="false">VLOOKUP(G131,DDEGL_USERS,2,FALSE())</f>
        <v>#N/A</v>
      </c>
      <c r="B131" s="171" t="n">
        <f aca="false">(YEAR(Q131)-YEAR(P131))*12+MONTH(Q131)-MONTH(P131)+1</f>
        <v>1</v>
      </c>
      <c r="C131" s="171" t="n">
        <f aca="false">B131*W131</f>
        <v>0</v>
      </c>
    </row>
    <row r="132" customFormat="false" ht="12.75" hidden="false" customHeight="false" outlineLevel="0" collapsed="false">
      <c r="A132" s="171" t="e">
        <f aca="false">VLOOKUP(G132,DDEGL_USERS,2,FALSE())</f>
        <v>#N/A</v>
      </c>
      <c r="B132" s="171" t="n">
        <f aca="false">(YEAR(Q132)-YEAR(P132))*12+MONTH(Q132)-MONTH(P132)+1</f>
        <v>1</v>
      </c>
      <c r="C132" s="171" t="n">
        <f aca="false">B132*W132</f>
        <v>0</v>
      </c>
    </row>
    <row r="133" customFormat="false" ht="12.75" hidden="false" customHeight="false" outlineLevel="0" collapsed="false">
      <c r="A133" s="171" t="e">
        <f aca="false">VLOOKUP(G133,DDEGL_USERS,2,FALSE())</f>
        <v>#N/A</v>
      </c>
      <c r="B133" s="171" t="n">
        <f aca="false">(YEAR(Q133)-YEAR(P133))*12+MONTH(Q133)-MONTH(P133)+1</f>
        <v>1</v>
      </c>
      <c r="C133" s="171" t="n">
        <f aca="false">B133*W133</f>
        <v>0</v>
      </c>
    </row>
    <row r="134" customFormat="false" ht="12.75" hidden="false" customHeight="false" outlineLevel="0" collapsed="false">
      <c r="A134" s="171" t="e">
        <f aca="false">VLOOKUP(G134,DDEGL_USERS,2,FALSE())</f>
        <v>#N/A</v>
      </c>
      <c r="B134" s="171" t="n">
        <f aca="false">(YEAR(Q134)-YEAR(P134))*12+MONTH(Q134)-MONTH(P134)+1</f>
        <v>1</v>
      </c>
      <c r="C134" s="171" t="n">
        <f aca="false">B134*W134</f>
        <v>0</v>
      </c>
    </row>
    <row r="135" customFormat="false" ht="12.75" hidden="false" customHeight="false" outlineLevel="0" collapsed="false">
      <c r="A135" s="171" t="e">
        <f aca="false">VLOOKUP(G135,DDEGL_USERS,2,FALSE())</f>
        <v>#N/A</v>
      </c>
      <c r="B135" s="171" t="n">
        <f aca="false">(YEAR(Q135)-YEAR(P135))*12+MONTH(Q135)-MONTH(P135)+1</f>
        <v>1</v>
      </c>
      <c r="C135" s="171" t="n">
        <f aca="false">B135*W135</f>
        <v>0</v>
      </c>
    </row>
    <row r="136" customFormat="false" ht="12.75" hidden="false" customHeight="false" outlineLevel="0" collapsed="false">
      <c r="A136" s="171" t="e">
        <f aca="false">VLOOKUP(G136,DDEGL_USERS,2,FALSE())</f>
        <v>#N/A</v>
      </c>
      <c r="B136" s="171" t="n">
        <f aca="false">(YEAR(Q136)-YEAR(P136))*12+MONTH(Q136)-MONTH(P136)+1</f>
        <v>1</v>
      </c>
      <c r="C136" s="171" t="n">
        <f aca="false">B136*W136</f>
        <v>0</v>
      </c>
    </row>
    <row r="137" customFormat="false" ht="12.75" hidden="false" customHeight="false" outlineLevel="0" collapsed="false">
      <c r="A137" s="171" t="e">
        <f aca="false">VLOOKUP(G137,DDEGL_USERS,2,FALSE())</f>
        <v>#N/A</v>
      </c>
      <c r="B137" s="171" t="n">
        <f aca="false">(YEAR(Q137)-YEAR(P137))*12+MONTH(Q137)-MONTH(P137)+1</f>
        <v>1</v>
      </c>
      <c r="C137" s="171" t="n">
        <f aca="false">B137*W137</f>
        <v>0</v>
      </c>
    </row>
    <row r="138" customFormat="false" ht="12.75" hidden="false" customHeight="false" outlineLevel="0" collapsed="false">
      <c r="A138" s="171" t="e">
        <f aca="false">VLOOKUP(G138,DDEGL_USERS,2,FALSE())</f>
        <v>#N/A</v>
      </c>
      <c r="B138" s="171" t="n">
        <f aca="false">(YEAR(Q138)-YEAR(P138))*12+MONTH(Q138)-MONTH(P138)+1</f>
        <v>1</v>
      </c>
      <c r="C138" s="171" t="n">
        <f aca="false">B138*W138</f>
        <v>0</v>
      </c>
    </row>
    <row r="139" customFormat="false" ht="12.75" hidden="false" customHeight="false" outlineLevel="0" collapsed="false">
      <c r="A139" s="171" t="e">
        <f aca="false">VLOOKUP(G139,DDEGL_USERS,2,FALSE())</f>
        <v>#N/A</v>
      </c>
      <c r="B139" s="171" t="n">
        <f aca="false">(YEAR(Q139)-YEAR(P139))*12+MONTH(Q139)-MONTH(P139)+1</f>
        <v>1</v>
      </c>
      <c r="C139" s="171" t="n">
        <f aca="false">B139*W139</f>
        <v>0</v>
      </c>
    </row>
    <row r="140" customFormat="false" ht="12.75" hidden="false" customHeight="false" outlineLevel="0" collapsed="false">
      <c r="A140" s="171" t="e">
        <f aca="false">VLOOKUP(G140,DDEGL_USERS,2,FALSE())</f>
        <v>#N/A</v>
      </c>
      <c r="B140" s="171" t="n">
        <f aca="false">(YEAR(Q140)-YEAR(P140))*12+MONTH(Q140)-MONTH(P140)+1</f>
        <v>1</v>
      </c>
      <c r="C140" s="171" t="n">
        <f aca="false">B140*W140</f>
        <v>0</v>
      </c>
    </row>
    <row r="141" customFormat="false" ht="12.75" hidden="false" customHeight="false" outlineLevel="0" collapsed="false">
      <c r="A141" s="171" t="e">
        <f aca="false">VLOOKUP(G141,DDEGL_USERS,2,FALSE())</f>
        <v>#N/A</v>
      </c>
      <c r="B141" s="171" t="n">
        <f aca="false">(YEAR(Q141)-YEAR(P141))*12+MONTH(Q141)-MONTH(P141)+1</f>
        <v>1</v>
      </c>
      <c r="C141" s="171" t="n">
        <f aca="false">B141*W141</f>
        <v>0</v>
      </c>
    </row>
    <row r="142" customFormat="false" ht="12.75" hidden="false" customHeight="false" outlineLevel="0" collapsed="false">
      <c r="A142" s="171" t="e">
        <f aca="false">VLOOKUP(G142,DDEGL_USERS,2,FALSE())</f>
        <v>#N/A</v>
      </c>
      <c r="B142" s="171" t="n">
        <f aca="false">(YEAR(Q142)-YEAR(P142))*12+MONTH(Q142)-MONTH(P142)+1</f>
        <v>1</v>
      </c>
      <c r="C142" s="171" t="n">
        <f aca="false">B142*W142</f>
        <v>0</v>
      </c>
    </row>
    <row r="143" customFormat="false" ht="12.75" hidden="false" customHeight="false" outlineLevel="0" collapsed="false">
      <c r="A143" s="171" t="e">
        <f aca="false">VLOOKUP(G143,DDEGL_USERS,2,FALSE())</f>
        <v>#N/A</v>
      </c>
      <c r="B143" s="171" t="n">
        <f aca="false">(YEAR(Q143)-YEAR(P143))*12+MONTH(Q143)-MONTH(P143)+1</f>
        <v>1</v>
      </c>
      <c r="C143" s="171" t="n">
        <f aca="false">B143*W143</f>
        <v>0</v>
      </c>
    </row>
    <row r="144" customFormat="false" ht="12.75" hidden="false" customHeight="false" outlineLevel="0" collapsed="false">
      <c r="A144" s="171" t="e">
        <f aca="false">VLOOKUP(G144,DDEGL_USERS,2,FALSE())</f>
        <v>#N/A</v>
      </c>
      <c r="B144" s="171" t="n">
        <f aca="false">(YEAR(Q144)-YEAR(P144))*12+MONTH(Q144)-MONTH(P144)+1</f>
        <v>1</v>
      </c>
      <c r="C144" s="171" t="n">
        <f aca="false">B144*W144</f>
        <v>0</v>
      </c>
    </row>
    <row r="145" customFormat="false" ht="12.75" hidden="false" customHeight="false" outlineLevel="0" collapsed="false">
      <c r="A145" s="171" t="e">
        <f aca="false">VLOOKUP(G145,DDEGL_USERS,2,FALSE())</f>
        <v>#N/A</v>
      </c>
      <c r="B145" s="171" t="n">
        <f aca="false">(YEAR(Q145)-YEAR(P145))*12+MONTH(Q145)-MONTH(P145)+1</f>
        <v>1</v>
      </c>
      <c r="C145" s="171" t="n">
        <f aca="false">B145*W145</f>
        <v>0</v>
      </c>
    </row>
    <row r="146" customFormat="false" ht="12.75" hidden="false" customHeight="false" outlineLevel="0" collapsed="false">
      <c r="A146" s="171" t="e">
        <f aca="false">VLOOKUP(G146,DDEGL_USERS,2,FALSE())</f>
        <v>#N/A</v>
      </c>
      <c r="B146" s="171" t="n">
        <f aca="false">(YEAR(Q146)-YEAR(P146))*12+MONTH(Q146)-MONTH(P146)+1</f>
        <v>1</v>
      </c>
      <c r="C146" s="171" t="n">
        <f aca="false">B146*W146</f>
        <v>0</v>
      </c>
    </row>
    <row r="147" customFormat="false" ht="12.75" hidden="false" customHeight="false" outlineLevel="0" collapsed="false">
      <c r="A147" s="171" t="e">
        <f aca="false">VLOOKUP(G147,DDEGL_USERS,2,FALSE())</f>
        <v>#N/A</v>
      </c>
      <c r="B147" s="171" t="n">
        <f aca="false">(YEAR(Q147)-YEAR(P147))*12+MONTH(Q147)-MONTH(P147)+1</f>
        <v>1</v>
      </c>
      <c r="C147" s="171" t="n">
        <f aca="false">B147*W147</f>
        <v>0</v>
      </c>
    </row>
    <row r="148" customFormat="false" ht="12.75" hidden="false" customHeight="false" outlineLevel="0" collapsed="false">
      <c r="A148" s="171" t="e">
        <f aca="false">VLOOKUP(G148,DDEGL_USERS,2,FALSE())</f>
        <v>#N/A</v>
      </c>
      <c r="B148" s="171" t="n">
        <f aca="false">(YEAR(Q148)-YEAR(P148))*12+MONTH(Q148)-MONTH(P148)+1</f>
        <v>1</v>
      </c>
      <c r="C148" s="171" t="n">
        <f aca="false">B148*W148</f>
        <v>0</v>
      </c>
    </row>
    <row r="149" customFormat="false" ht="12.75" hidden="false" customHeight="false" outlineLevel="0" collapsed="false">
      <c r="A149" s="171" t="e">
        <f aca="false">VLOOKUP(G149,DDEGL_USERS,2,FALSE())</f>
        <v>#N/A</v>
      </c>
      <c r="B149" s="171" t="n">
        <f aca="false">(YEAR(Q149)-YEAR(P149))*12+MONTH(Q149)-MONTH(P149)+1</f>
        <v>1</v>
      </c>
      <c r="C149" s="171" t="n">
        <f aca="false">B149*W149</f>
        <v>0</v>
      </c>
    </row>
    <row r="150" customFormat="false" ht="12.75" hidden="false" customHeight="false" outlineLevel="0" collapsed="false">
      <c r="A150" s="171" t="e">
        <f aca="false">VLOOKUP(G150,DDEGL_USERS,2,FALSE())</f>
        <v>#N/A</v>
      </c>
      <c r="B150" s="171" t="n">
        <f aca="false">(YEAR(Q150)-YEAR(P150))*12+MONTH(Q150)-MONTH(P150)+1</f>
        <v>1</v>
      </c>
      <c r="C150" s="171" t="n">
        <f aca="false">B150*W150</f>
        <v>0</v>
      </c>
    </row>
    <row r="151" customFormat="false" ht="12.75" hidden="false" customHeight="false" outlineLevel="0" collapsed="false">
      <c r="A151" s="171" t="e">
        <f aca="false">VLOOKUP(G151,DDEGL_USERS,2,FALSE())</f>
        <v>#N/A</v>
      </c>
      <c r="B151" s="171" t="n">
        <f aca="false">(YEAR(Q151)-YEAR(P151))*12+MONTH(Q151)-MONTH(P151)+1</f>
        <v>1</v>
      </c>
      <c r="C151" s="171" t="n">
        <f aca="false">B151*W151</f>
        <v>0</v>
      </c>
    </row>
    <row r="152" customFormat="false" ht="12.75" hidden="false" customHeight="false" outlineLevel="0" collapsed="false">
      <c r="A152" s="171" t="e">
        <f aca="false">VLOOKUP(G152,DDEGL_USERS,2,FALSE())</f>
        <v>#N/A</v>
      </c>
      <c r="B152" s="171" t="n">
        <f aca="false">(YEAR(Q152)-YEAR(P152))*12+MONTH(Q152)-MONTH(P152)+1</f>
        <v>1</v>
      </c>
      <c r="C152" s="171" t="n">
        <f aca="false">B152*W152</f>
        <v>0</v>
      </c>
    </row>
    <row r="153" customFormat="false" ht="12.75" hidden="false" customHeight="false" outlineLevel="0" collapsed="false">
      <c r="A153" s="171" t="e">
        <f aca="false">VLOOKUP(G153,DDEGL_USERS,2,FALSE())</f>
        <v>#N/A</v>
      </c>
      <c r="B153" s="171" t="n">
        <f aca="false">(YEAR(Q153)-YEAR(P153))*12+MONTH(Q153)-MONTH(P153)+1</f>
        <v>1</v>
      </c>
      <c r="C153" s="171" t="n">
        <f aca="false">B153*W153</f>
        <v>0</v>
      </c>
    </row>
    <row r="154" customFormat="false" ht="12.75" hidden="false" customHeight="false" outlineLevel="0" collapsed="false">
      <c r="A154" s="171" t="e">
        <f aca="false">VLOOKUP(G154,DDEGL_USERS,2,FALSE())</f>
        <v>#N/A</v>
      </c>
      <c r="B154" s="171" t="n">
        <f aca="false">(YEAR(Q154)-YEAR(P154))*12+MONTH(Q154)-MONTH(P154)+1</f>
        <v>1</v>
      </c>
      <c r="C154" s="171" t="n">
        <f aca="false">B154*W154</f>
        <v>0</v>
      </c>
    </row>
    <row r="155" customFormat="false" ht="12.75" hidden="false" customHeight="false" outlineLevel="0" collapsed="false">
      <c r="A155" s="171" t="e">
        <f aca="false">VLOOKUP(G155,DDEGL_USERS,2,FALSE())</f>
        <v>#N/A</v>
      </c>
      <c r="B155" s="171" t="n">
        <f aca="false">(YEAR(Q155)-YEAR(P155))*12+MONTH(Q155)-MONTH(P155)+1</f>
        <v>1</v>
      </c>
      <c r="C155" s="171" t="n">
        <f aca="false">B155*W155</f>
        <v>0</v>
      </c>
    </row>
    <row r="156" customFormat="false" ht="12.75" hidden="false" customHeight="false" outlineLevel="0" collapsed="false">
      <c r="A156" s="171" t="e">
        <f aca="false">VLOOKUP(G156,DDEGL_USERS,2,FALSE())</f>
        <v>#N/A</v>
      </c>
      <c r="B156" s="171" t="n">
        <f aca="false">(YEAR(Q156)-YEAR(P156))*12+MONTH(Q156)-MONTH(P156)+1</f>
        <v>1</v>
      </c>
      <c r="C156" s="171" t="n">
        <f aca="false">B156*W156</f>
        <v>0</v>
      </c>
    </row>
    <row r="157" customFormat="false" ht="12.75" hidden="false" customHeight="false" outlineLevel="0" collapsed="false">
      <c r="A157" s="171" t="e">
        <f aca="false">VLOOKUP(G157,DDEGL_USERS,2,FALSE())</f>
        <v>#N/A</v>
      </c>
      <c r="B157" s="171" t="n">
        <f aca="false">(YEAR(Q157)-YEAR(P157))*12+MONTH(Q157)-MONTH(P157)+1</f>
        <v>1</v>
      </c>
      <c r="C157" s="171" t="n">
        <f aca="false">B157*W157</f>
        <v>0</v>
      </c>
    </row>
    <row r="158" customFormat="false" ht="12.75" hidden="false" customHeight="false" outlineLevel="0" collapsed="false">
      <c r="A158" s="171" t="e">
        <f aca="false">VLOOKUP(G158,DDEGL_USERS,2,FALSE())</f>
        <v>#N/A</v>
      </c>
      <c r="B158" s="171" t="n">
        <f aca="false">(YEAR(Q158)-YEAR(P158))*12+MONTH(Q158)-MONTH(P158)+1</f>
        <v>1</v>
      </c>
      <c r="C158" s="171" t="n">
        <f aca="false">B158*W158</f>
        <v>0</v>
      </c>
    </row>
    <row r="159" customFormat="false" ht="12.75" hidden="false" customHeight="false" outlineLevel="0" collapsed="false">
      <c r="A159" s="171" t="e">
        <f aca="false">VLOOKUP(G159,DDEGL_USERS,2,FALSE())</f>
        <v>#N/A</v>
      </c>
      <c r="B159" s="171" t="n">
        <f aca="false">(YEAR(Q159)-YEAR(P159))*12+MONTH(Q159)-MONTH(P159)+1</f>
        <v>1</v>
      </c>
      <c r="C159" s="171" t="n">
        <f aca="false">B159*W159</f>
        <v>0</v>
      </c>
    </row>
    <row r="160" customFormat="false" ht="12.75" hidden="false" customHeight="false" outlineLevel="0" collapsed="false">
      <c r="A160" s="171" t="e">
        <f aca="false">VLOOKUP(G160,DDEGL_USERS,2,FALSE())</f>
        <v>#N/A</v>
      </c>
      <c r="B160" s="171" t="n">
        <f aca="false">(YEAR(Q160)-YEAR(P160))*12+MONTH(Q160)-MONTH(P160)+1</f>
        <v>1</v>
      </c>
      <c r="C160" s="171" t="n">
        <f aca="false">B160*W160</f>
        <v>0</v>
      </c>
    </row>
    <row r="161" customFormat="false" ht="12.75" hidden="false" customHeight="false" outlineLevel="0" collapsed="false">
      <c r="A161" s="171" t="e">
        <f aca="false">VLOOKUP(G161,DDEGL_USERS,2,FALSE())</f>
        <v>#N/A</v>
      </c>
      <c r="B161" s="171" t="n">
        <f aca="false">(YEAR(Q161)-YEAR(P161))*12+MONTH(Q161)-MONTH(P161)+1</f>
        <v>1</v>
      </c>
      <c r="C161" s="171" t="n">
        <f aca="false">B161*W161</f>
        <v>0</v>
      </c>
    </row>
    <row r="162" customFormat="false" ht="12.75" hidden="false" customHeight="false" outlineLevel="0" collapsed="false">
      <c r="A162" s="171" t="e">
        <f aca="false">VLOOKUP(G162,DDEGL_USERS,2,FALSE())</f>
        <v>#N/A</v>
      </c>
      <c r="B162" s="171" t="n">
        <f aca="false">(YEAR(Q162)-YEAR(P162))*12+MONTH(Q162)-MONTH(P162)+1</f>
        <v>1</v>
      </c>
      <c r="C162" s="171" t="n">
        <f aca="false">B162*W162</f>
        <v>0</v>
      </c>
    </row>
    <row r="163" customFormat="false" ht="12.75" hidden="false" customHeight="false" outlineLevel="0" collapsed="false">
      <c r="A163" s="171" t="e">
        <f aca="false">VLOOKUP(G163,DDEGL_USERS,2,FALSE())</f>
        <v>#N/A</v>
      </c>
      <c r="B163" s="171" t="n">
        <f aca="false">(YEAR(Q163)-YEAR(P163))*12+MONTH(Q163)-MONTH(P163)+1</f>
        <v>1</v>
      </c>
      <c r="C163" s="171" t="n">
        <f aca="false">B163*W163</f>
        <v>0</v>
      </c>
    </row>
    <row r="164" customFormat="false" ht="12.75" hidden="false" customHeight="false" outlineLevel="0" collapsed="false">
      <c r="A164" s="171" t="e">
        <f aca="false">VLOOKUP(G164,DDEGL_USERS,2,FALSE())</f>
        <v>#N/A</v>
      </c>
      <c r="B164" s="171" t="n">
        <f aca="false">(YEAR(Q164)-YEAR(P164))*12+MONTH(Q164)-MONTH(P164)+1</f>
        <v>1</v>
      </c>
      <c r="C164" s="171" t="n">
        <f aca="false">B164*W164</f>
        <v>0</v>
      </c>
    </row>
    <row r="165" customFormat="false" ht="12.75" hidden="false" customHeight="false" outlineLevel="0" collapsed="false">
      <c r="A165" s="171" t="e">
        <f aca="false">VLOOKUP(G165,DDEGL_USERS,2,FALSE())</f>
        <v>#N/A</v>
      </c>
      <c r="B165" s="171" t="n">
        <f aca="false">(YEAR(Q165)-YEAR(P165))*12+MONTH(Q165)-MONTH(P165)+1</f>
        <v>1</v>
      </c>
      <c r="C165" s="171" t="n">
        <f aca="false">B165*W165</f>
        <v>0</v>
      </c>
    </row>
    <row r="166" customFormat="false" ht="12.75" hidden="false" customHeight="false" outlineLevel="0" collapsed="false">
      <c r="A166" s="171" t="e">
        <f aca="false">VLOOKUP(G166,DDEGL_USERS,2,FALSE())</f>
        <v>#N/A</v>
      </c>
      <c r="B166" s="171" t="n">
        <f aca="false">(YEAR(Q166)-YEAR(P166))*12+MONTH(Q166)-MONTH(P166)+1</f>
        <v>1</v>
      </c>
      <c r="C166" s="171" t="n">
        <f aca="false">B166*W166</f>
        <v>0</v>
      </c>
    </row>
    <row r="167" customFormat="false" ht="12.75" hidden="false" customHeight="false" outlineLevel="0" collapsed="false">
      <c r="A167" s="171" t="e">
        <f aca="false">VLOOKUP(G167,DDEGL_USERS,2,FALSE())</f>
        <v>#N/A</v>
      </c>
      <c r="B167" s="171" t="n">
        <f aca="false">(YEAR(Q167)-YEAR(P167))*12+MONTH(Q167)-MONTH(P167)+1</f>
        <v>1</v>
      </c>
      <c r="C167" s="171" t="n">
        <f aca="false">B167*W167</f>
        <v>0</v>
      </c>
    </row>
    <row r="168" customFormat="false" ht="12.75" hidden="false" customHeight="false" outlineLevel="0" collapsed="false">
      <c r="A168" s="171" t="e">
        <f aca="false">VLOOKUP(G168,DDEGL_USERS,2,FALSE())</f>
        <v>#N/A</v>
      </c>
      <c r="B168" s="171" t="n">
        <f aca="false">(YEAR(Q168)-YEAR(P168))*12+MONTH(Q168)-MONTH(P168)+1</f>
        <v>1</v>
      </c>
      <c r="C168" s="171" t="n">
        <f aca="false">B168*W168</f>
        <v>0</v>
      </c>
    </row>
    <row r="169" customFormat="false" ht="12.75" hidden="false" customHeight="false" outlineLevel="0" collapsed="false">
      <c r="A169" s="171" t="e">
        <f aca="false">VLOOKUP(G169,DDEGL_USERS,2,FALSE())</f>
        <v>#N/A</v>
      </c>
      <c r="B169" s="171" t="n">
        <f aca="false">(YEAR(Q169)-YEAR(P169))*12+MONTH(Q169)-MONTH(P169)+1</f>
        <v>1</v>
      </c>
      <c r="C169" s="171" t="n">
        <f aca="false">B169*W169</f>
        <v>0</v>
      </c>
    </row>
    <row r="170" customFormat="false" ht="12.75" hidden="false" customHeight="false" outlineLevel="0" collapsed="false">
      <c r="A170" s="171" t="e">
        <f aca="false">VLOOKUP(G170,DDEGL_USERS,2,FALSE())</f>
        <v>#N/A</v>
      </c>
      <c r="B170" s="171" t="n">
        <f aca="false">(YEAR(Q170)-YEAR(P170))*12+MONTH(Q170)-MONTH(P170)+1</f>
        <v>1</v>
      </c>
      <c r="C170" s="171" t="n">
        <f aca="false">B170*W170</f>
        <v>0</v>
      </c>
    </row>
    <row r="171" customFormat="false" ht="12.75" hidden="false" customHeight="false" outlineLevel="0" collapsed="false">
      <c r="A171" s="171" t="e">
        <f aca="false">VLOOKUP(G171,DDEGL_USERS,2,FALSE())</f>
        <v>#N/A</v>
      </c>
      <c r="B171" s="171" t="n">
        <f aca="false">(YEAR(Q171)-YEAR(P171))*12+MONTH(Q171)-MONTH(P171)+1</f>
        <v>1</v>
      </c>
      <c r="C171" s="171" t="n">
        <f aca="false">B171*W171</f>
        <v>0</v>
      </c>
    </row>
    <row r="172" customFormat="false" ht="12.75" hidden="false" customHeight="false" outlineLevel="0" collapsed="false">
      <c r="A172" s="171" t="e">
        <f aca="false">VLOOKUP(G172,DDEGL_USERS,2,FALSE())</f>
        <v>#N/A</v>
      </c>
      <c r="B172" s="171" t="n">
        <f aca="false">(YEAR(Q172)-YEAR(P172))*12+MONTH(Q172)-MONTH(P172)+1</f>
        <v>1</v>
      </c>
      <c r="C172" s="171" t="n">
        <f aca="false">B172*W172</f>
        <v>0</v>
      </c>
    </row>
    <row r="173" customFormat="false" ht="12.75" hidden="false" customHeight="false" outlineLevel="0" collapsed="false">
      <c r="A173" s="171" t="e">
        <f aca="false">VLOOKUP(G173,DDEGL_USERS,2,FALSE())</f>
        <v>#N/A</v>
      </c>
      <c r="B173" s="171" t="n">
        <f aca="false">(YEAR(Q173)-YEAR(P173))*12+MONTH(Q173)-MONTH(P173)+1</f>
        <v>1</v>
      </c>
      <c r="C173" s="171" t="n">
        <f aca="false">B173*W173</f>
        <v>0</v>
      </c>
    </row>
    <row r="174" customFormat="false" ht="12.75" hidden="false" customHeight="false" outlineLevel="0" collapsed="false">
      <c r="A174" s="171" t="e">
        <f aca="false">VLOOKUP(G174,DDEGL_USERS,2,FALSE())</f>
        <v>#N/A</v>
      </c>
      <c r="B174" s="171" t="n">
        <f aca="false">(YEAR(Q174)-YEAR(P174))*12+MONTH(Q174)-MONTH(P174)+1</f>
        <v>1</v>
      </c>
      <c r="C174" s="171" t="n">
        <f aca="false">B174*W174</f>
        <v>0</v>
      </c>
    </row>
    <row r="175" customFormat="false" ht="12.75" hidden="false" customHeight="false" outlineLevel="0" collapsed="false">
      <c r="A175" s="171" t="e">
        <f aca="false">VLOOKUP(G175,DDEGL_USERS,2,FALSE())</f>
        <v>#N/A</v>
      </c>
      <c r="B175" s="171" t="n">
        <f aca="false">(YEAR(Q175)-YEAR(P175))*12+MONTH(Q175)-MONTH(P175)+1</f>
        <v>1</v>
      </c>
      <c r="C175" s="171" t="n">
        <f aca="false">B175*W175</f>
        <v>0</v>
      </c>
    </row>
    <row r="176" customFormat="false" ht="12.75" hidden="false" customHeight="false" outlineLevel="0" collapsed="false">
      <c r="A176" s="171" t="e">
        <f aca="false">VLOOKUP(G176,DDEGL_USERS,2,FALSE())</f>
        <v>#N/A</v>
      </c>
      <c r="B176" s="171" t="n">
        <f aca="false">(YEAR(Q176)-YEAR(P176))*12+MONTH(Q176)-MONTH(P176)+1</f>
        <v>1</v>
      </c>
      <c r="C176" s="171" t="n">
        <f aca="false">B176*W176</f>
        <v>0</v>
      </c>
    </row>
    <row r="177" customFormat="false" ht="12.75" hidden="false" customHeight="false" outlineLevel="0" collapsed="false">
      <c r="A177" s="171" t="e">
        <f aca="false">VLOOKUP(G177,DDEGL_USERS,2,FALSE())</f>
        <v>#N/A</v>
      </c>
      <c r="B177" s="171" t="n">
        <f aca="false">(YEAR(Q177)-YEAR(P177))*12+MONTH(Q177)-MONTH(P177)+1</f>
        <v>1</v>
      </c>
      <c r="C177" s="171" t="n">
        <f aca="false">B177*W177</f>
        <v>0</v>
      </c>
    </row>
    <row r="178" customFormat="false" ht="12.75" hidden="false" customHeight="false" outlineLevel="0" collapsed="false">
      <c r="A178" s="171" t="e">
        <f aca="false">VLOOKUP(G178,DDEGL_USERS,2,FALSE())</f>
        <v>#N/A</v>
      </c>
      <c r="B178" s="171" t="n">
        <f aca="false">(YEAR(Q178)-YEAR(P178))*12+MONTH(Q178)-MONTH(P178)+1</f>
        <v>1</v>
      </c>
      <c r="C178" s="171" t="n">
        <f aca="false">B178*W178</f>
        <v>0</v>
      </c>
    </row>
    <row r="179" customFormat="false" ht="12.75" hidden="false" customHeight="false" outlineLevel="0" collapsed="false">
      <c r="A179" s="171" t="e">
        <f aca="false">VLOOKUP(G179,DDEGL_USERS,2,FALSE())</f>
        <v>#N/A</v>
      </c>
      <c r="B179" s="171" t="n">
        <f aca="false">(YEAR(Q179)-YEAR(P179))*12+MONTH(Q179)-MONTH(P179)+1</f>
        <v>1</v>
      </c>
      <c r="C179" s="171" t="n">
        <f aca="false">B179*W179</f>
        <v>0</v>
      </c>
    </row>
    <row r="180" customFormat="false" ht="12.75" hidden="false" customHeight="false" outlineLevel="0" collapsed="false">
      <c r="A180" s="171" t="e">
        <f aca="false">VLOOKUP(G180,DDEGL_USERS,2,FALSE())</f>
        <v>#N/A</v>
      </c>
      <c r="B180" s="171" t="n">
        <f aca="false">(YEAR(Q180)-YEAR(P180))*12+MONTH(Q180)-MONTH(P180)+1</f>
        <v>1</v>
      </c>
      <c r="C180" s="171" t="n">
        <f aca="false">B180*W180</f>
        <v>0</v>
      </c>
    </row>
    <row r="181" customFormat="false" ht="12.75" hidden="false" customHeight="false" outlineLevel="0" collapsed="false">
      <c r="A181" s="171" t="e">
        <f aca="false">VLOOKUP(G181,DDEGL_USERS,2,FALSE())</f>
        <v>#N/A</v>
      </c>
      <c r="B181" s="171" t="n">
        <f aca="false">(YEAR(Q181)-YEAR(P181))*12+MONTH(Q181)-MONTH(P181)+1</f>
        <v>1</v>
      </c>
      <c r="C181" s="171" t="n">
        <f aca="false">B181*W181</f>
        <v>0</v>
      </c>
    </row>
    <row r="182" customFormat="false" ht="12.75" hidden="false" customHeight="false" outlineLevel="0" collapsed="false">
      <c r="A182" s="171" t="e">
        <f aca="false">VLOOKUP(G182,DDEGL_USERS,2,FALSE())</f>
        <v>#N/A</v>
      </c>
      <c r="B182" s="171" t="n">
        <f aca="false">(YEAR(Q182)-YEAR(P182))*12+MONTH(Q182)-MONTH(P182)+1</f>
        <v>1</v>
      </c>
      <c r="C182" s="171" t="n">
        <f aca="false">B182*W182</f>
        <v>0</v>
      </c>
    </row>
    <row r="183" customFormat="false" ht="12.75" hidden="false" customHeight="false" outlineLevel="0" collapsed="false">
      <c r="A183" s="171" t="e">
        <f aca="false">VLOOKUP(G183,DDEGL_USERS,2,FALSE())</f>
        <v>#N/A</v>
      </c>
      <c r="B183" s="171" t="n">
        <f aca="false">(YEAR(Q183)-YEAR(P183))*12+MONTH(Q183)-MONTH(P183)+1</f>
        <v>1</v>
      </c>
      <c r="C183" s="171" t="n">
        <f aca="false">B183*W183</f>
        <v>0</v>
      </c>
    </row>
    <row r="184" customFormat="false" ht="12.75" hidden="false" customHeight="false" outlineLevel="0" collapsed="false">
      <c r="A184" s="171" t="e">
        <f aca="false">VLOOKUP(G184,DDEGL_USERS,2,FALSE())</f>
        <v>#N/A</v>
      </c>
      <c r="B184" s="171" t="n">
        <f aca="false">(YEAR(Q184)-YEAR(P184))*12+MONTH(Q184)-MONTH(P184)+1</f>
        <v>1</v>
      </c>
      <c r="C184" s="171" t="n">
        <f aca="false">B184*W184</f>
        <v>0</v>
      </c>
    </row>
    <row r="185" customFormat="false" ht="12.75" hidden="false" customHeight="false" outlineLevel="0" collapsed="false">
      <c r="A185" s="171" t="e">
        <f aca="false">VLOOKUP(G185,DDEGL_USERS,2,FALSE())</f>
        <v>#N/A</v>
      </c>
      <c r="B185" s="171" t="n">
        <f aca="false">(YEAR(Q185)-YEAR(P185))*12+MONTH(Q185)-MONTH(P185)+1</f>
        <v>1</v>
      </c>
      <c r="C185" s="171" t="n">
        <f aca="false">B185*W185</f>
        <v>0</v>
      </c>
    </row>
    <row r="186" customFormat="false" ht="12.75" hidden="false" customHeight="false" outlineLevel="0" collapsed="false">
      <c r="A186" s="171" t="e">
        <f aca="false">VLOOKUP(G186,DDEGL_USERS,2,FALSE())</f>
        <v>#N/A</v>
      </c>
      <c r="B186" s="171" t="n">
        <f aca="false">(YEAR(Q186)-YEAR(P186))*12+MONTH(Q186)-MONTH(P186)+1</f>
        <v>1</v>
      </c>
      <c r="C186" s="171" t="n">
        <f aca="false">B186*W186</f>
        <v>0</v>
      </c>
    </row>
    <row r="187" customFormat="false" ht="12.75" hidden="false" customHeight="false" outlineLevel="0" collapsed="false">
      <c r="A187" s="171" t="e">
        <f aca="false">VLOOKUP(G187,DDEGL_USERS,2,FALSE())</f>
        <v>#N/A</v>
      </c>
      <c r="B187" s="171" t="n">
        <f aca="false">(YEAR(Q187)-YEAR(P187))*12+MONTH(Q187)-MONTH(P187)+1</f>
        <v>1</v>
      </c>
      <c r="C187" s="171" t="n">
        <f aca="false">B187*W187</f>
        <v>0</v>
      </c>
    </row>
    <row r="188" customFormat="false" ht="12.75" hidden="false" customHeight="false" outlineLevel="0" collapsed="false">
      <c r="A188" s="171" t="e">
        <f aca="false">VLOOKUP(G188,DDEGL_USERS,2,FALSE())</f>
        <v>#N/A</v>
      </c>
      <c r="B188" s="171" t="n">
        <f aca="false">(YEAR(Q188)-YEAR(P188))*12+MONTH(Q188)-MONTH(P188)+1</f>
        <v>1</v>
      </c>
      <c r="C188" s="171" t="n">
        <f aca="false">B188*W188</f>
        <v>0</v>
      </c>
    </row>
    <row r="189" customFormat="false" ht="12.75" hidden="false" customHeight="false" outlineLevel="0" collapsed="false">
      <c r="A189" s="171" t="e">
        <f aca="false">VLOOKUP(G189,DDEGL_USERS,2,FALSE())</f>
        <v>#N/A</v>
      </c>
      <c r="B189" s="171" t="n">
        <f aca="false">(YEAR(Q189)-YEAR(P189))*12+MONTH(Q189)-MONTH(P189)+1</f>
        <v>1</v>
      </c>
      <c r="C189" s="171" t="n">
        <f aca="false">B189*W189</f>
        <v>0</v>
      </c>
    </row>
    <row r="190" customFormat="false" ht="12.75" hidden="false" customHeight="false" outlineLevel="0" collapsed="false">
      <c r="A190" s="171" t="e">
        <f aca="false">VLOOKUP(G190,DDEGL_USERS,2,FALSE())</f>
        <v>#N/A</v>
      </c>
      <c r="B190" s="171" t="n">
        <f aca="false">(YEAR(Q190)-YEAR(P190))*12+MONTH(Q190)-MONTH(P190)+1</f>
        <v>1</v>
      </c>
      <c r="C190" s="171" t="n">
        <f aca="false">B190*W190</f>
        <v>0</v>
      </c>
    </row>
    <row r="191" customFormat="false" ht="12.75" hidden="false" customHeight="false" outlineLevel="0" collapsed="false">
      <c r="A191" s="171" t="e">
        <f aca="false">VLOOKUP(G191,DDEGL_USERS,2,FALSE())</f>
        <v>#N/A</v>
      </c>
      <c r="B191" s="171" t="n">
        <f aca="false">(YEAR(Q191)-YEAR(P191))*12+MONTH(Q191)-MONTH(P191)+1</f>
        <v>1</v>
      </c>
      <c r="C191" s="171" t="n">
        <f aca="false">B191*W191</f>
        <v>0</v>
      </c>
    </row>
    <row r="192" customFormat="false" ht="12.75" hidden="false" customHeight="false" outlineLevel="0" collapsed="false">
      <c r="A192" s="171" t="e">
        <f aca="false">VLOOKUP(G192,DDEGL_USERS,2,FALSE())</f>
        <v>#N/A</v>
      </c>
      <c r="B192" s="171" t="n">
        <f aca="false">(YEAR(Q192)-YEAR(P192))*12+MONTH(Q192)-MONTH(P192)+1</f>
        <v>1</v>
      </c>
      <c r="C192" s="171" t="n">
        <f aca="false">B192*W192</f>
        <v>0</v>
      </c>
    </row>
    <row r="193" customFormat="false" ht="12.75" hidden="false" customHeight="false" outlineLevel="0" collapsed="false">
      <c r="A193" s="171" t="e">
        <f aca="false">VLOOKUP(G193,DDEGL_USERS,2,FALSE())</f>
        <v>#N/A</v>
      </c>
      <c r="B193" s="171" t="n">
        <f aca="false">(YEAR(Q193)-YEAR(P193))*12+MONTH(Q193)-MONTH(P193)+1</f>
        <v>1</v>
      </c>
      <c r="C193" s="171" t="n">
        <f aca="false">B193*W193</f>
        <v>0</v>
      </c>
    </row>
    <row r="194" customFormat="false" ht="12.75" hidden="false" customHeight="false" outlineLevel="0" collapsed="false">
      <c r="A194" s="171" t="e">
        <f aca="false">VLOOKUP(G194,DDEGL_USERS,2,FALSE())</f>
        <v>#N/A</v>
      </c>
      <c r="B194" s="171" t="n">
        <f aca="false">(YEAR(Q194)-YEAR(P194))*12+MONTH(Q194)-MONTH(P194)+1</f>
        <v>1</v>
      </c>
      <c r="C194" s="171" t="n">
        <f aca="false">B194*W194</f>
        <v>0</v>
      </c>
    </row>
    <row r="195" customFormat="false" ht="12.75" hidden="false" customHeight="false" outlineLevel="0" collapsed="false">
      <c r="A195" s="171" t="e">
        <f aca="false">VLOOKUP(G195,DDEGL_USERS,2,FALSE())</f>
        <v>#N/A</v>
      </c>
      <c r="B195" s="171" t="n">
        <f aca="false">(YEAR(Q195)-YEAR(P195))*12+MONTH(Q195)-MONTH(P195)+1</f>
        <v>1</v>
      </c>
      <c r="C195" s="171" t="n">
        <f aca="false">B195*W195</f>
        <v>0</v>
      </c>
    </row>
    <row r="196" customFormat="false" ht="12.75" hidden="false" customHeight="false" outlineLevel="0" collapsed="false">
      <c r="A196" s="171" t="e">
        <f aca="false">VLOOKUP(G196,DDEGL_USERS,2,FALSE())</f>
        <v>#N/A</v>
      </c>
      <c r="B196" s="171" t="n">
        <f aca="false">(YEAR(Q196)-YEAR(P196))*12+MONTH(Q196)-MONTH(P196)+1</f>
        <v>1</v>
      </c>
      <c r="C196" s="171" t="n">
        <f aca="false">B196*W196</f>
        <v>0</v>
      </c>
    </row>
    <row r="197" customFormat="false" ht="12.75" hidden="false" customHeight="false" outlineLevel="0" collapsed="false">
      <c r="A197" s="171" t="e">
        <f aca="false">VLOOKUP(G197,DDEGL_USERS,2,FALSE())</f>
        <v>#N/A</v>
      </c>
      <c r="B197" s="171" t="n">
        <f aca="false">(YEAR(Q197)-YEAR(P197))*12+MONTH(Q197)-MONTH(P197)+1</f>
        <v>1</v>
      </c>
      <c r="C197" s="171" t="n">
        <f aca="false">B197*W197</f>
        <v>0</v>
      </c>
    </row>
    <row r="198" customFormat="false" ht="12.75" hidden="false" customHeight="false" outlineLevel="0" collapsed="false">
      <c r="A198" s="171" t="e">
        <f aca="false">VLOOKUP(G198,DDEGL_USERS,2,FALSE())</f>
        <v>#N/A</v>
      </c>
      <c r="B198" s="171" t="n">
        <f aca="false">(YEAR(Q198)-YEAR(P198))*12+MONTH(Q198)-MONTH(P198)+1</f>
        <v>1</v>
      </c>
      <c r="C198" s="171" t="n">
        <f aca="false">B198*W198</f>
        <v>0</v>
      </c>
    </row>
    <row r="199" customFormat="false" ht="12.75" hidden="false" customHeight="false" outlineLevel="0" collapsed="false">
      <c r="A199" s="171" t="e">
        <f aca="false">VLOOKUP(G199,DDEGL_USERS,2,FALSE())</f>
        <v>#N/A</v>
      </c>
      <c r="B199" s="171" t="n">
        <f aca="false">(YEAR(Q199)-YEAR(P199))*12+MONTH(Q199)-MONTH(P199)+1</f>
        <v>1</v>
      </c>
      <c r="C199" s="171" t="n">
        <f aca="false">B199*W199</f>
        <v>0</v>
      </c>
    </row>
    <row r="200" customFormat="false" ht="12.75" hidden="false" customHeight="false" outlineLevel="0" collapsed="false">
      <c r="A200" s="171" t="e">
        <f aca="false">VLOOKUP(G200,DDEGL_USERS,2,FALSE())</f>
        <v>#N/A</v>
      </c>
      <c r="B200" s="171" t="n">
        <f aca="false">(YEAR(Q200)-YEAR(P200))*12+MONTH(Q200)-MONTH(P200)+1</f>
        <v>1</v>
      </c>
      <c r="C200" s="171" t="n">
        <f aca="false">B200*W200</f>
        <v>0</v>
      </c>
    </row>
    <row r="201" customFormat="false" ht="12.75" hidden="false" customHeight="false" outlineLevel="0" collapsed="false">
      <c r="A201" s="171" t="e">
        <f aca="false">VLOOKUP(G201,DDEGL_USERS,2,FALSE())</f>
        <v>#N/A</v>
      </c>
      <c r="B201" s="171" t="n">
        <f aca="false">(YEAR(Q201)-YEAR(P201))*12+MONTH(Q201)-MONTH(P201)+1</f>
        <v>1</v>
      </c>
      <c r="C201" s="171" t="n">
        <f aca="false">B201*W201</f>
        <v>0</v>
      </c>
    </row>
    <row r="202" customFormat="false" ht="12.75" hidden="false" customHeight="false" outlineLevel="0" collapsed="false">
      <c r="A202" s="171" t="e">
        <f aca="false">VLOOKUP(G202,DDEGL_USERS,2,FALSE())</f>
        <v>#N/A</v>
      </c>
      <c r="B202" s="171" t="n">
        <f aca="false">(YEAR(Q202)-YEAR(P202))*12+MONTH(Q202)-MONTH(P202)+1</f>
        <v>1</v>
      </c>
      <c r="C202" s="171" t="n">
        <f aca="false">B202*W202</f>
        <v>0</v>
      </c>
    </row>
    <row r="203" customFormat="false" ht="12.75" hidden="false" customHeight="false" outlineLevel="0" collapsed="false">
      <c r="A203" s="171" t="e">
        <f aca="false">VLOOKUP(G203,DDEGL_USERS,2,FALSE())</f>
        <v>#N/A</v>
      </c>
      <c r="B203" s="171" t="n">
        <f aca="false">(YEAR(Q203)-YEAR(P203))*12+MONTH(Q203)-MONTH(P203)+1</f>
        <v>1</v>
      </c>
      <c r="C203" s="171" t="n">
        <f aca="false">B203*W203</f>
        <v>0</v>
      </c>
    </row>
    <row r="204" customFormat="false" ht="12.75" hidden="false" customHeight="false" outlineLevel="0" collapsed="false">
      <c r="A204" s="171" t="e">
        <f aca="false">VLOOKUP(G204,DDEGL_USERS,2,FALSE())</f>
        <v>#N/A</v>
      </c>
      <c r="B204" s="171" t="n">
        <f aca="false">(YEAR(Q204)-YEAR(P204))*12+MONTH(Q204)-MONTH(P204)+1</f>
        <v>1</v>
      </c>
      <c r="C204" s="171" t="n">
        <f aca="false">B204*W204</f>
        <v>0</v>
      </c>
    </row>
    <row r="205" customFormat="false" ht="12.75" hidden="false" customHeight="false" outlineLevel="0" collapsed="false">
      <c r="A205" s="171" t="e">
        <f aca="false">VLOOKUP(G205,DDEGL_USERS,2,FALSE())</f>
        <v>#N/A</v>
      </c>
      <c r="B205" s="171" t="n">
        <f aca="false">(YEAR(Q205)-YEAR(P205))*12+MONTH(Q205)-MONTH(P205)+1</f>
        <v>1</v>
      </c>
      <c r="C205" s="171" t="n">
        <f aca="false">B205*W205</f>
        <v>0</v>
      </c>
    </row>
    <row r="206" customFormat="false" ht="12.75" hidden="false" customHeight="false" outlineLevel="0" collapsed="false">
      <c r="A206" s="171" t="e">
        <f aca="false">VLOOKUP(G206,DDEGL_USERS,2,FALSE())</f>
        <v>#N/A</v>
      </c>
      <c r="B206" s="171" t="n">
        <f aca="false">(YEAR(Q206)-YEAR(P206))*12+MONTH(Q206)-MONTH(P206)+1</f>
        <v>1</v>
      </c>
      <c r="C206" s="171" t="n">
        <f aca="false">B206*W206</f>
        <v>0</v>
      </c>
    </row>
    <row r="207" customFormat="false" ht="12.75" hidden="false" customHeight="false" outlineLevel="0" collapsed="false">
      <c r="A207" s="171" t="e">
        <f aca="false">VLOOKUP(G207,DDEGL_USERS,2,FALSE())</f>
        <v>#N/A</v>
      </c>
      <c r="B207" s="171" t="n">
        <f aca="false">(YEAR(Q207)-YEAR(P207))*12+MONTH(Q207)-MONTH(P207)+1</f>
        <v>1</v>
      </c>
      <c r="C207" s="171" t="n">
        <f aca="false">B207*W207</f>
        <v>0</v>
      </c>
    </row>
    <row r="208" customFormat="false" ht="12.75" hidden="false" customHeight="false" outlineLevel="0" collapsed="false">
      <c r="A208" s="171" t="e">
        <f aca="false">VLOOKUP(G208,DDEGL_USERS,2,FALSE())</f>
        <v>#N/A</v>
      </c>
      <c r="B208" s="171" t="n">
        <f aca="false">(YEAR(Q208)-YEAR(P208))*12+MONTH(Q208)-MONTH(P208)+1</f>
        <v>1</v>
      </c>
      <c r="C208" s="171" t="n">
        <f aca="false">B208*W208</f>
        <v>0</v>
      </c>
    </row>
    <row r="209" customFormat="false" ht="12.75" hidden="false" customHeight="false" outlineLevel="0" collapsed="false">
      <c r="A209" s="171" t="e">
        <f aca="false">VLOOKUP(G209,DDEGL_USERS,2,FALSE())</f>
        <v>#N/A</v>
      </c>
      <c r="B209" s="171" t="n">
        <f aca="false">(YEAR(Q209)-YEAR(P209))*12+MONTH(Q209)-MONTH(P209)+1</f>
        <v>1</v>
      </c>
      <c r="C209" s="171" t="n">
        <f aca="false">B209*W209</f>
        <v>0</v>
      </c>
    </row>
    <row r="210" customFormat="false" ht="12.75" hidden="false" customHeight="false" outlineLevel="0" collapsed="false">
      <c r="A210" s="171" t="e">
        <f aca="false">VLOOKUP(G210,DDEGL_USERS,2,FALSE())</f>
        <v>#N/A</v>
      </c>
      <c r="B210" s="171" t="n">
        <f aca="false">(YEAR(Q210)-YEAR(P210))*12+MONTH(Q210)-MONTH(P210)+1</f>
        <v>1</v>
      </c>
      <c r="C210" s="171" t="n">
        <f aca="false">B210*W210</f>
        <v>0</v>
      </c>
    </row>
    <row r="211" customFormat="false" ht="12.75" hidden="false" customHeight="false" outlineLevel="0" collapsed="false">
      <c r="A211" s="171" t="e">
        <f aca="false">VLOOKUP(G211,DDEGL_USERS,2,FALSE())</f>
        <v>#N/A</v>
      </c>
      <c r="B211" s="171" t="n">
        <f aca="false">(YEAR(Q211)-YEAR(P211))*12+MONTH(Q211)-MONTH(P211)+1</f>
        <v>1</v>
      </c>
      <c r="C211" s="171" t="n">
        <f aca="false">B211*W211</f>
        <v>0</v>
      </c>
    </row>
    <row r="212" customFormat="false" ht="12.75" hidden="false" customHeight="false" outlineLevel="0" collapsed="false">
      <c r="A212" s="171" t="e">
        <f aca="false">VLOOKUP(G212,DDEGL_USERS,2,FALSE())</f>
        <v>#N/A</v>
      </c>
      <c r="B212" s="171" t="n">
        <f aca="false">(YEAR(Q212)-YEAR(P212))*12+MONTH(Q212)-MONTH(P212)+1</f>
        <v>1</v>
      </c>
      <c r="C212" s="171" t="n">
        <f aca="false">B212*W212</f>
        <v>0</v>
      </c>
    </row>
    <row r="213" customFormat="false" ht="12.75" hidden="false" customHeight="false" outlineLevel="0" collapsed="false">
      <c r="A213" s="171" t="e">
        <f aca="false">VLOOKUP(G213,DDEGL_USERS,2,FALSE())</f>
        <v>#N/A</v>
      </c>
      <c r="B213" s="171" t="n">
        <f aca="false">(YEAR(Q213)-YEAR(P213))*12+MONTH(Q213)-MONTH(P213)+1</f>
        <v>1</v>
      </c>
      <c r="C213" s="171" t="n">
        <f aca="false">B213*W213</f>
        <v>0</v>
      </c>
    </row>
    <row r="214" customFormat="false" ht="12.75" hidden="false" customHeight="false" outlineLevel="0" collapsed="false">
      <c r="A214" s="171" t="e">
        <f aca="false">VLOOKUP(G214,DDEGL_USERS,2,FALSE())</f>
        <v>#N/A</v>
      </c>
      <c r="B214" s="171" t="n">
        <f aca="false">(YEAR(Q214)-YEAR(P214))*12+MONTH(Q214)-MONTH(P214)+1</f>
        <v>1</v>
      </c>
      <c r="C214" s="171" t="n">
        <f aca="false">B214*W214</f>
        <v>0</v>
      </c>
    </row>
    <row r="215" customFormat="false" ht="12.75" hidden="false" customHeight="false" outlineLevel="0" collapsed="false">
      <c r="A215" s="171" t="e">
        <f aca="false">VLOOKUP(G215,DDEGL_USERS,2,FALSE())</f>
        <v>#N/A</v>
      </c>
      <c r="B215" s="171" t="n">
        <f aca="false">(YEAR(Q215)-YEAR(P215))*12+MONTH(Q215)-MONTH(P215)+1</f>
        <v>1</v>
      </c>
      <c r="C215" s="171" t="n">
        <f aca="false">B215*W215</f>
        <v>0</v>
      </c>
    </row>
    <row r="216" customFormat="false" ht="12.75" hidden="false" customHeight="false" outlineLevel="0" collapsed="false">
      <c r="A216" s="171" t="e">
        <f aca="false">VLOOKUP(G216,DDEGL_USERS,2,FALSE())</f>
        <v>#N/A</v>
      </c>
      <c r="B216" s="171" t="n">
        <f aca="false">(YEAR(Q216)-YEAR(P216))*12+MONTH(Q216)-MONTH(P216)+1</f>
        <v>1</v>
      </c>
      <c r="C216" s="171" t="n">
        <f aca="false">B216*W216</f>
        <v>0</v>
      </c>
    </row>
    <row r="217" customFormat="false" ht="12.75" hidden="false" customHeight="false" outlineLevel="0" collapsed="false">
      <c r="A217" s="171" t="e">
        <f aca="false">VLOOKUP(G217,DDEGL_USERS,2,FALSE())</f>
        <v>#N/A</v>
      </c>
      <c r="B217" s="171" t="n">
        <f aca="false">(YEAR(Q217)-YEAR(P217))*12+MONTH(Q217)-MONTH(P217)+1</f>
        <v>1</v>
      </c>
      <c r="C217" s="171" t="n">
        <f aca="false">B217*W217</f>
        <v>0</v>
      </c>
    </row>
    <row r="218" customFormat="false" ht="12.75" hidden="false" customHeight="false" outlineLevel="0" collapsed="false">
      <c r="A218" s="171" t="e">
        <f aca="false">VLOOKUP(G218,DDEGL_USERS,2,FALSE())</f>
        <v>#N/A</v>
      </c>
      <c r="B218" s="171" t="n">
        <f aca="false">(YEAR(Q218)-YEAR(P218))*12+MONTH(Q218)-MONTH(P218)+1</f>
        <v>1</v>
      </c>
      <c r="C218" s="171" t="n">
        <f aca="false">B218*W218</f>
        <v>0</v>
      </c>
    </row>
    <row r="219" customFormat="false" ht="12.75" hidden="false" customHeight="false" outlineLevel="0" collapsed="false">
      <c r="A219" s="171" t="e">
        <f aca="false">VLOOKUP(G219,DDEGL_USERS,2,FALSE())</f>
        <v>#N/A</v>
      </c>
      <c r="B219" s="171" t="n">
        <f aca="false">(YEAR(Q219)-YEAR(P219))*12+MONTH(Q219)-MONTH(P219)+1</f>
        <v>1</v>
      </c>
      <c r="C219" s="171" t="n">
        <f aca="false">B219*W219</f>
        <v>0</v>
      </c>
    </row>
    <row r="220" customFormat="false" ht="12.75" hidden="false" customHeight="false" outlineLevel="0" collapsed="false">
      <c r="A220" s="171" t="e">
        <f aca="false">VLOOKUP(G220,DDEGL_USERS,2,FALSE())</f>
        <v>#N/A</v>
      </c>
      <c r="B220" s="171" t="n">
        <f aca="false">(YEAR(Q220)-YEAR(P220))*12+MONTH(Q220)-MONTH(P220)+1</f>
        <v>1</v>
      </c>
      <c r="C220" s="171" t="n">
        <f aca="false">B220*W220</f>
        <v>0</v>
      </c>
    </row>
    <row r="221" customFormat="false" ht="12.75" hidden="false" customHeight="false" outlineLevel="0" collapsed="false">
      <c r="A221" s="171" t="e">
        <f aca="false">VLOOKUP(G221,DDEGL_USERS,2,FALSE())</f>
        <v>#N/A</v>
      </c>
      <c r="B221" s="171" t="n">
        <f aca="false">(YEAR(Q221)-YEAR(P221))*12+MONTH(Q221)-MONTH(P221)+1</f>
        <v>1</v>
      </c>
      <c r="C221" s="171" t="n">
        <f aca="false">B221*W221</f>
        <v>0</v>
      </c>
    </row>
    <row r="222" customFormat="false" ht="12.75" hidden="false" customHeight="false" outlineLevel="0" collapsed="false">
      <c r="A222" s="171" t="e">
        <f aca="false">VLOOKUP(G222,DDEGL_USERS,2,FALSE())</f>
        <v>#N/A</v>
      </c>
      <c r="B222" s="171" t="n">
        <f aca="false">(YEAR(Q222)-YEAR(P222))*12+MONTH(Q222)-MONTH(P222)+1</f>
        <v>1</v>
      </c>
      <c r="C222" s="171" t="n">
        <f aca="false">B222*W222</f>
        <v>0</v>
      </c>
    </row>
    <row r="223" customFormat="false" ht="12.75" hidden="false" customHeight="false" outlineLevel="0" collapsed="false">
      <c r="A223" s="171" t="e">
        <f aca="false">VLOOKUP(G223,DDEGL_USERS,2,FALSE())</f>
        <v>#N/A</v>
      </c>
      <c r="B223" s="171" t="n">
        <f aca="false">(YEAR(Q223)-YEAR(P223))*12+MONTH(Q223)-MONTH(P223)+1</f>
        <v>1</v>
      </c>
      <c r="C223" s="171" t="n">
        <f aca="false">B223*W223</f>
        <v>0</v>
      </c>
    </row>
    <row r="224" customFormat="false" ht="12.75" hidden="false" customHeight="false" outlineLevel="0" collapsed="false">
      <c r="A224" s="171" t="e">
        <f aca="false">VLOOKUP(G224,DDEGL_USERS,2,FALSE())</f>
        <v>#N/A</v>
      </c>
      <c r="B224" s="171" t="n">
        <f aca="false">(YEAR(Q224)-YEAR(P224))*12+MONTH(Q224)-MONTH(P224)+1</f>
        <v>1</v>
      </c>
      <c r="C224" s="171" t="n">
        <f aca="false">B224*W224</f>
        <v>0</v>
      </c>
    </row>
    <row r="225" customFormat="false" ht="12.75" hidden="false" customHeight="false" outlineLevel="0" collapsed="false">
      <c r="A225" s="171" t="e">
        <f aca="false">VLOOKUP(G225,DDEGL_USERS,2,FALSE())</f>
        <v>#N/A</v>
      </c>
      <c r="B225" s="171" t="n">
        <f aca="false">(YEAR(Q225)-YEAR(P225))*12+MONTH(Q225)-MONTH(P225)+1</f>
        <v>1</v>
      </c>
      <c r="C225" s="171" t="n">
        <f aca="false">B225*W225</f>
        <v>0</v>
      </c>
    </row>
    <row r="226" customFormat="false" ht="12.75" hidden="false" customHeight="false" outlineLevel="0" collapsed="false">
      <c r="A226" s="171" t="e">
        <f aca="false">VLOOKUP(G226,DDEGL_USERS,2,FALSE())</f>
        <v>#N/A</v>
      </c>
      <c r="B226" s="171" t="n">
        <f aca="false">(YEAR(Q226)-YEAR(P226))*12+MONTH(Q226)-MONTH(P226)+1</f>
        <v>1</v>
      </c>
      <c r="C226" s="171" t="n">
        <f aca="false">B226*W226</f>
        <v>0</v>
      </c>
    </row>
    <row r="227" customFormat="false" ht="12.75" hidden="false" customHeight="false" outlineLevel="0" collapsed="false">
      <c r="A227" s="171" t="e">
        <f aca="false">VLOOKUP(G227,DDEGL_USERS,2,FALSE())</f>
        <v>#N/A</v>
      </c>
      <c r="B227" s="171" t="n">
        <f aca="false">(YEAR(Q227)-YEAR(P227))*12+MONTH(Q227)-MONTH(P227)+1</f>
        <v>1</v>
      </c>
      <c r="C227" s="171" t="n">
        <f aca="false">B227*W227</f>
        <v>0</v>
      </c>
    </row>
    <row r="228" customFormat="false" ht="12.75" hidden="false" customHeight="false" outlineLevel="0" collapsed="false">
      <c r="A228" s="171" t="e">
        <f aca="false">VLOOKUP(G228,DDEGL_USERS,2,FALSE())</f>
        <v>#N/A</v>
      </c>
      <c r="B228" s="171" t="n">
        <f aca="false">(YEAR(Q228)-YEAR(P228))*12+MONTH(Q228)-MONTH(P228)+1</f>
        <v>1</v>
      </c>
      <c r="C228" s="171" t="n">
        <f aca="false">B228*W228</f>
        <v>0</v>
      </c>
    </row>
    <row r="229" customFormat="false" ht="12.75" hidden="false" customHeight="false" outlineLevel="0" collapsed="false">
      <c r="A229" s="171" t="e">
        <f aca="false">VLOOKUP(G229,DDEGL_USERS,2,FALSE())</f>
        <v>#N/A</v>
      </c>
      <c r="B229" s="171" t="n">
        <f aca="false">(YEAR(Q229)-YEAR(P229))*12+MONTH(Q229)-MONTH(P229)+1</f>
        <v>1</v>
      </c>
      <c r="C229" s="171" t="n">
        <f aca="false">B229*W229</f>
        <v>0</v>
      </c>
    </row>
    <row r="230" customFormat="false" ht="12.75" hidden="false" customHeight="false" outlineLevel="0" collapsed="false">
      <c r="A230" s="171" t="e">
        <f aca="false">VLOOKUP(G230,DDEGL_USERS,2,FALSE())</f>
        <v>#N/A</v>
      </c>
      <c r="B230" s="171" t="n">
        <f aca="false">(YEAR(Q230)-YEAR(P230))*12+MONTH(Q230)-MONTH(P230)+1</f>
        <v>1</v>
      </c>
      <c r="C230" s="171" t="n">
        <f aca="false">B230*W230</f>
        <v>0</v>
      </c>
    </row>
    <row r="231" customFormat="false" ht="12.75" hidden="false" customHeight="false" outlineLevel="0" collapsed="false">
      <c r="A231" s="171" t="e">
        <f aca="false">VLOOKUP(G231,DDEGL_USERS,2,FALSE())</f>
        <v>#N/A</v>
      </c>
      <c r="B231" s="171" t="n">
        <f aca="false">(YEAR(Q231)-YEAR(P231))*12+MONTH(Q231)-MONTH(P231)+1</f>
        <v>1</v>
      </c>
      <c r="C231" s="171" t="n">
        <f aca="false">B231*W231</f>
        <v>0</v>
      </c>
    </row>
    <row r="232" customFormat="false" ht="12.75" hidden="false" customHeight="false" outlineLevel="0" collapsed="false">
      <c r="A232" s="171" t="e">
        <f aca="false">VLOOKUP(G232,DDEGL_USERS,2,FALSE())</f>
        <v>#N/A</v>
      </c>
      <c r="B232" s="171" t="n">
        <f aca="false">(YEAR(Q232)-YEAR(P232))*12+MONTH(Q232)-MONTH(P232)+1</f>
        <v>1</v>
      </c>
      <c r="C232" s="171" t="n">
        <f aca="false">B232*W232</f>
        <v>0</v>
      </c>
    </row>
    <row r="233" customFormat="false" ht="12.75" hidden="false" customHeight="false" outlineLevel="0" collapsed="false">
      <c r="A233" s="171" t="e">
        <f aca="false">VLOOKUP(G233,DDEGL_USERS,2,FALSE())</f>
        <v>#N/A</v>
      </c>
      <c r="B233" s="171" t="n">
        <f aca="false">(YEAR(Q233)-YEAR(P233))*12+MONTH(Q233)-MONTH(P233)+1</f>
        <v>1</v>
      </c>
      <c r="C233" s="171" t="n">
        <f aca="false">B233*W233</f>
        <v>0</v>
      </c>
    </row>
    <row r="234" customFormat="false" ht="12.75" hidden="false" customHeight="false" outlineLevel="0" collapsed="false">
      <c r="A234" s="171" t="e">
        <f aca="false">VLOOKUP(G234,DDEGL_USERS,2,FALSE())</f>
        <v>#N/A</v>
      </c>
      <c r="B234" s="171" t="n">
        <f aca="false">(YEAR(Q234)-YEAR(P234))*12+MONTH(Q234)-MONTH(P234)+1</f>
        <v>1</v>
      </c>
      <c r="C234" s="171" t="n">
        <f aca="false">B234*W234</f>
        <v>0</v>
      </c>
    </row>
    <row r="235" customFormat="false" ht="12.75" hidden="false" customHeight="false" outlineLevel="0" collapsed="false">
      <c r="A235" s="171" t="e">
        <f aca="false">VLOOKUP(G235,DDEGL_USERS,2,FALSE())</f>
        <v>#N/A</v>
      </c>
      <c r="B235" s="171" t="n">
        <f aca="false">(YEAR(Q235)-YEAR(P235))*12+MONTH(Q235)-MONTH(P235)+1</f>
        <v>1</v>
      </c>
      <c r="C235" s="171" t="n">
        <f aca="false">B235*W235</f>
        <v>0</v>
      </c>
    </row>
    <row r="236" customFormat="false" ht="12.75" hidden="false" customHeight="false" outlineLevel="0" collapsed="false">
      <c r="A236" s="171" t="e">
        <f aca="false">VLOOKUP(G236,DDEGL_USERS,2,FALSE())</f>
        <v>#N/A</v>
      </c>
      <c r="B236" s="171" t="n">
        <f aca="false">(YEAR(Q236)-YEAR(P236))*12+MONTH(Q236)-MONTH(P236)+1</f>
        <v>1</v>
      </c>
      <c r="C236" s="171" t="n">
        <f aca="false">B236*W236</f>
        <v>0</v>
      </c>
    </row>
    <row r="237" customFormat="false" ht="12.75" hidden="false" customHeight="false" outlineLevel="0" collapsed="false">
      <c r="A237" s="171" t="e">
        <f aca="false">VLOOKUP(G237,DDEGL_USERS,2,FALSE())</f>
        <v>#N/A</v>
      </c>
      <c r="B237" s="171" t="n">
        <f aca="false">(YEAR(Q237)-YEAR(P237))*12+MONTH(Q237)-MONTH(P237)+1</f>
        <v>1</v>
      </c>
      <c r="C237" s="171" t="n">
        <f aca="false">B237*W237</f>
        <v>0</v>
      </c>
    </row>
    <row r="238" customFormat="false" ht="12.75" hidden="false" customHeight="false" outlineLevel="0" collapsed="false">
      <c r="A238" s="171" t="e">
        <f aca="false">VLOOKUP(G238,DDEGL_USERS,2,FALSE())</f>
        <v>#N/A</v>
      </c>
      <c r="B238" s="171" t="n">
        <f aca="false">(YEAR(Q238)-YEAR(P238))*12+MONTH(Q238)-MONTH(P238)+1</f>
        <v>1</v>
      </c>
      <c r="C238" s="171" t="n">
        <f aca="false">B238*W238</f>
        <v>0</v>
      </c>
    </row>
    <row r="239" customFormat="false" ht="12.75" hidden="false" customHeight="false" outlineLevel="0" collapsed="false">
      <c r="A239" s="171" t="e">
        <f aca="false">VLOOKUP(G239,DDEGL_USERS,2,FALSE())</f>
        <v>#N/A</v>
      </c>
      <c r="B239" s="171" t="n">
        <f aca="false">(YEAR(Q239)-YEAR(P239))*12+MONTH(Q239)-MONTH(P239)+1</f>
        <v>1</v>
      </c>
      <c r="C239" s="171" t="n">
        <f aca="false">B239*W239</f>
        <v>0</v>
      </c>
    </row>
    <row r="240" customFormat="false" ht="12.75" hidden="false" customHeight="false" outlineLevel="0" collapsed="false">
      <c r="A240" s="171" t="e">
        <f aca="false">VLOOKUP(G240,DDEGL_USERS,2,FALSE())</f>
        <v>#N/A</v>
      </c>
      <c r="B240" s="171" t="n">
        <f aca="false">(YEAR(Q240)-YEAR(P240))*12+MONTH(Q240)-MONTH(P240)+1</f>
        <v>1</v>
      </c>
      <c r="C240" s="171" t="n">
        <f aca="false">B240*W240</f>
        <v>0</v>
      </c>
    </row>
    <row r="241" customFormat="false" ht="12.75" hidden="false" customHeight="false" outlineLevel="0" collapsed="false">
      <c r="A241" s="171" t="e">
        <f aca="false">VLOOKUP(G241,DDEGL_USERS,2,FALSE())</f>
        <v>#N/A</v>
      </c>
      <c r="B241" s="171" t="n">
        <f aca="false">(YEAR(Q241)-YEAR(P241))*12+MONTH(Q241)-MONTH(P241)+1</f>
        <v>1</v>
      </c>
      <c r="C241" s="171" t="n">
        <f aca="false">B241*W241</f>
        <v>0</v>
      </c>
    </row>
    <row r="242" customFormat="false" ht="12.75" hidden="false" customHeight="false" outlineLevel="0" collapsed="false">
      <c r="A242" s="171" t="e">
        <f aca="false">VLOOKUP(G242,DDEGL_USERS,2,FALSE())</f>
        <v>#N/A</v>
      </c>
      <c r="B242" s="171" t="n">
        <f aca="false">(YEAR(Q242)-YEAR(P242))*12+MONTH(Q242)-MONTH(P242)+1</f>
        <v>1</v>
      </c>
      <c r="C242" s="171" t="n">
        <f aca="false">B242*W242</f>
        <v>0</v>
      </c>
    </row>
    <row r="243" customFormat="false" ht="12.75" hidden="false" customHeight="false" outlineLevel="0" collapsed="false">
      <c r="A243" s="171" t="e">
        <f aca="false">VLOOKUP(G243,DDEGL_USERS,2,FALSE())</f>
        <v>#N/A</v>
      </c>
      <c r="B243" s="171" t="n">
        <f aca="false">(YEAR(Q243)-YEAR(P243))*12+MONTH(Q243)-MONTH(P243)+1</f>
        <v>1</v>
      </c>
      <c r="C243" s="171" t="n">
        <f aca="false">B243*W243</f>
        <v>0</v>
      </c>
    </row>
    <row r="244" customFormat="false" ht="12.75" hidden="false" customHeight="false" outlineLevel="0" collapsed="false">
      <c r="A244" s="171" t="e">
        <f aca="false">VLOOKUP(G244,DDEGL_USERS,2,FALSE())</f>
        <v>#N/A</v>
      </c>
      <c r="B244" s="171" t="n">
        <f aca="false">(YEAR(Q244)-YEAR(P244))*12+MONTH(Q244)-MONTH(P244)+1</f>
        <v>1</v>
      </c>
      <c r="C244" s="171" t="n">
        <f aca="false">B244*W244</f>
        <v>0</v>
      </c>
    </row>
    <row r="245" customFormat="false" ht="12.75" hidden="false" customHeight="false" outlineLevel="0" collapsed="false">
      <c r="A245" s="171" t="e">
        <f aca="false">VLOOKUP(G245,DDEGL_USERS,2,FALSE())</f>
        <v>#N/A</v>
      </c>
      <c r="B245" s="171" t="n">
        <f aca="false">(YEAR(Q245)-YEAR(P245))*12+MONTH(Q245)-MONTH(P245)+1</f>
        <v>1</v>
      </c>
      <c r="C245" s="171" t="n">
        <f aca="false">B245*W245</f>
        <v>0</v>
      </c>
    </row>
    <row r="246" customFormat="false" ht="12.75" hidden="false" customHeight="false" outlineLevel="0" collapsed="false">
      <c r="A246" s="171" t="e">
        <f aca="false">VLOOKUP(G246,DDEGL_USERS,2,FALSE())</f>
        <v>#N/A</v>
      </c>
      <c r="B246" s="171" t="n">
        <f aca="false">(YEAR(Q246)-YEAR(P246))*12+MONTH(Q246)-MONTH(P246)+1</f>
        <v>1</v>
      </c>
      <c r="C246" s="171" t="n">
        <f aca="false">B246*W246</f>
        <v>0</v>
      </c>
    </row>
    <row r="247" customFormat="false" ht="12.75" hidden="false" customHeight="false" outlineLevel="0" collapsed="false">
      <c r="A247" s="171" t="e">
        <f aca="false">VLOOKUP(G247,DDEGL_USERS,2,FALSE())</f>
        <v>#N/A</v>
      </c>
      <c r="B247" s="171" t="n">
        <f aca="false">(YEAR(Q247)-YEAR(P247))*12+MONTH(Q247)-MONTH(P247)+1</f>
        <v>1</v>
      </c>
      <c r="C247" s="171" t="n">
        <f aca="false">B247*W247</f>
        <v>0</v>
      </c>
    </row>
    <row r="248" customFormat="false" ht="12.75" hidden="false" customHeight="false" outlineLevel="0" collapsed="false">
      <c r="A248" s="171" t="e">
        <f aca="false">VLOOKUP(G248,DDEGL_USERS,2,FALSE())</f>
        <v>#N/A</v>
      </c>
      <c r="B248" s="171" t="n">
        <f aca="false">(YEAR(Q248)-YEAR(P248))*12+MONTH(Q248)-MONTH(P248)+1</f>
        <v>1</v>
      </c>
      <c r="C248" s="171" t="n">
        <f aca="false">B248*W248</f>
        <v>0</v>
      </c>
    </row>
    <row r="249" customFormat="false" ht="12.75" hidden="false" customHeight="false" outlineLevel="0" collapsed="false">
      <c r="A249" s="171" t="e">
        <f aca="false">VLOOKUP(G249,DDEGL_USERS,2,FALSE())</f>
        <v>#N/A</v>
      </c>
      <c r="B249" s="171" t="n">
        <f aca="false">(YEAR(Q249)-YEAR(P249))*12+MONTH(Q249)-MONTH(P249)+1</f>
        <v>1</v>
      </c>
      <c r="C249" s="171" t="n">
        <f aca="false">B249*W249</f>
        <v>0</v>
      </c>
    </row>
    <row r="250" customFormat="false" ht="12.75" hidden="false" customHeight="false" outlineLevel="0" collapsed="false">
      <c r="A250" s="171" t="e">
        <f aca="false">VLOOKUP(G250,DDEGL_USERS,2,FALSE())</f>
        <v>#N/A</v>
      </c>
      <c r="B250" s="171" t="n">
        <f aca="false">(YEAR(Q250)-YEAR(P250))*12+MONTH(Q250)-MONTH(P250)+1</f>
        <v>1</v>
      </c>
      <c r="C250" s="171" t="n">
        <f aca="false">B250*W250</f>
        <v>0</v>
      </c>
    </row>
    <row r="251" customFormat="false" ht="12.75" hidden="false" customHeight="false" outlineLevel="0" collapsed="false">
      <c r="A251" s="171" t="e">
        <f aca="false">VLOOKUP(G251,DDEGL_USERS,2,FALSE())</f>
        <v>#N/A</v>
      </c>
      <c r="B251" s="171" t="n">
        <f aca="false">(YEAR(Q251)-YEAR(P251))*12+MONTH(Q251)-MONTH(P251)+1</f>
        <v>1</v>
      </c>
      <c r="C251" s="171" t="n">
        <f aca="false">B251*W251</f>
        <v>0</v>
      </c>
    </row>
    <row r="252" customFormat="false" ht="12.75" hidden="false" customHeight="false" outlineLevel="0" collapsed="false">
      <c r="A252" s="171" t="e">
        <f aca="false">VLOOKUP(G252,DDEGL_USERS,2,FALSE())</f>
        <v>#N/A</v>
      </c>
      <c r="B252" s="171" t="n">
        <f aca="false">(YEAR(Q252)-YEAR(P252))*12+MONTH(Q252)-MONTH(P252)+1</f>
        <v>1</v>
      </c>
      <c r="C252" s="171" t="n">
        <f aca="false">B252*W252</f>
        <v>0</v>
      </c>
    </row>
    <row r="253" customFormat="false" ht="12.75" hidden="false" customHeight="false" outlineLevel="0" collapsed="false">
      <c r="A253" s="171" t="e">
        <f aca="false">VLOOKUP(G253,DDEGL_USERS,2,FALSE())</f>
        <v>#N/A</v>
      </c>
      <c r="B253" s="171" t="n">
        <f aca="false">(YEAR(Q253)-YEAR(P253))*12+MONTH(Q253)-MONTH(P253)+1</f>
        <v>1</v>
      </c>
      <c r="C253" s="171" t="n">
        <f aca="false">B253*W253</f>
        <v>0</v>
      </c>
    </row>
    <row r="254" customFormat="false" ht="12.75" hidden="false" customHeight="false" outlineLevel="0" collapsed="false">
      <c r="A254" s="171" t="e">
        <f aca="false">VLOOKUP(G254,DDEGL_USERS,2,FALSE())</f>
        <v>#N/A</v>
      </c>
      <c r="B254" s="171" t="n">
        <f aca="false">(YEAR(Q254)-YEAR(P254))*12+MONTH(Q254)-MONTH(P254)+1</f>
        <v>1</v>
      </c>
      <c r="C254" s="171" t="n">
        <f aca="false">B254*W254</f>
        <v>0</v>
      </c>
    </row>
    <row r="255" customFormat="false" ht="12.75" hidden="false" customHeight="false" outlineLevel="0" collapsed="false">
      <c r="A255" s="171" t="e">
        <f aca="false">VLOOKUP(G255,DDEGL_USERS,2,FALSE())</f>
        <v>#N/A</v>
      </c>
      <c r="B255" s="171" t="n">
        <f aca="false">(YEAR(Q255)-YEAR(P255))*12+MONTH(Q255)-MONTH(P255)+1</f>
        <v>1</v>
      </c>
      <c r="C255" s="171" t="n">
        <f aca="false">B255*W255</f>
        <v>0</v>
      </c>
    </row>
    <row r="256" customFormat="false" ht="12.75" hidden="false" customHeight="false" outlineLevel="0" collapsed="false">
      <c r="A256" s="171" t="e">
        <f aca="false">VLOOKUP(G256,DDEGL_USERS,2,FALSE())</f>
        <v>#N/A</v>
      </c>
      <c r="B256" s="171" t="n">
        <f aca="false">(YEAR(Q256)-YEAR(P256))*12+MONTH(Q256)-MONTH(P256)+1</f>
        <v>1</v>
      </c>
      <c r="C256" s="171" t="n">
        <f aca="false">B256*W256</f>
        <v>0</v>
      </c>
    </row>
    <row r="257" customFormat="false" ht="12.75" hidden="false" customHeight="false" outlineLevel="0" collapsed="false">
      <c r="A257" s="171" t="e">
        <f aca="false">VLOOKUP(G257,DDEGL_USERS,2,FALSE())</f>
        <v>#N/A</v>
      </c>
      <c r="B257" s="171" t="n">
        <f aca="false">(YEAR(Q257)-YEAR(P257))*12+MONTH(Q257)-MONTH(P257)+1</f>
        <v>1</v>
      </c>
      <c r="C257" s="171" t="n">
        <f aca="false">B257*W257</f>
        <v>0</v>
      </c>
    </row>
    <row r="258" customFormat="false" ht="12.75" hidden="false" customHeight="false" outlineLevel="0" collapsed="false">
      <c r="A258" s="171" t="e">
        <f aca="false">VLOOKUP(G258,DDEGL_USERS,2,FALSE())</f>
        <v>#N/A</v>
      </c>
      <c r="B258" s="171" t="n">
        <f aca="false">(YEAR(Q258)-YEAR(P258))*12+MONTH(Q258)-MONTH(P258)+1</f>
        <v>1</v>
      </c>
      <c r="C258" s="171" t="n">
        <f aca="false">B258*W258</f>
        <v>0</v>
      </c>
    </row>
    <row r="259" customFormat="false" ht="12.75" hidden="false" customHeight="false" outlineLevel="0" collapsed="false">
      <c r="A259" s="171" t="e">
        <f aca="false">VLOOKUP(G259,DDEGL_USERS,2,FALSE())</f>
        <v>#N/A</v>
      </c>
      <c r="B259" s="171" t="n">
        <f aca="false">(YEAR(Q259)-YEAR(P259))*12+MONTH(Q259)-MONTH(P259)+1</f>
        <v>1</v>
      </c>
      <c r="C259" s="171" t="n">
        <f aca="false">B259*W259</f>
        <v>0</v>
      </c>
    </row>
    <row r="260" customFormat="false" ht="12.75" hidden="false" customHeight="false" outlineLevel="0" collapsed="false">
      <c r="A260" s="171" t="e">
        <f aca="false">VLOOKUP(G260,DDEGL_USERS,2,FALSE())</f>
        <v>#N/A</v>
      </c>
      <c r="B260" s="171" t="n">
        <f aca="false">(YEAR(Q260)-YEAR(P260))*12+MONTH(Q260)-MONTH(P260)+1</f>
        <v>1</v>
      </c>
      <c r="C260" s="171" t="n">
        <f aca="false">B260*W260</f>
        <v>0</v>
      </c>
    </row>
    <row r="261" customFormat="false" ht="12.75" hidden="false" customHeight="false" outlineLevel="0" collapsed="false">
      <c r="A261" s="171" t="e">
        <f aca="false">VLOOKUP(G261,DDEGL_USERS,2,FALSE())</f>
        <v>#N/A</v>
      </c>
      <c r="B261" s="171" t="n">
        <f aca="false">(YEAR(Q261)-YEAR(P261))*12+MONTH(Q261)-MONTH(P261)+1</f>
        <v>1</v>
      </c>
      <c r="C261" s="171" t="n">
        <f aca="false">B261*W261</f>
        <v>0</v>
      </c>
    </row>
    <row r="262" customFormat="false" ht="12.75" hidden="false" customHeight="false" outlineLevel="0" collapsed="false">
      <c r="A262" s="171" t="e">
        <f aca="false">VLOOKUP(G262,DDEGL_USERS,2,FALSE())</f>
        <v>#N/A</v>
      </c>
      <c r="B262" s="171" t="n">
        <f aca="false">(YEAR(Q262)-YEAR(P262))*12+MONTH(Q262)-MONTH(P262)+1</f>
        <v>1</v>
      </c>
      <c r="C262" s="171" t="n">
        <f aca="false">B262*W262</f>
        <v>0</v>
      </c>
    </row>
    <row r="263" customFormat="false" ht="12.75" hidden="false" customHeight="false" outlineLevel="0" collapsed="false">
      <c r="A263" s="171" t="e">
        <f aca="false">VLOOKUP(G263,DDEGL_USERS,2,FALSE())</f>
        <v>#N/A</v>
      </c>
      <c r="B263" s="171" t="n">
        <f aca="false">(YEAR(Q263)-YEAR(P263))*12+MONTH(Q263)-MONTH(P263)+1</f>
        <v>1</v>
      </c>
      <c r="C263" s="171" t="n">
        <f aca="false">B263*W263</f>
        <v>0</v>
      </c>
    </row>
    <row r="264" customFormat="false" ht="12.75" hidden="false" customHeight="false" outlineLevel="0" collapsed="false">
      <c r="A264" s="171" t="e">
        <f aca="false">VLOOKUP(G264,DDEGL_USERS,2,FALSE())</f>
        <v>#N/A</v>
      </c>
      <c r="B264" s="171" t="n">
        <f aca="false">(YEAR(Q264)-YEAR(P264))*12+MONTH(Q264)-MONTH(P264)+1</f>
        <v>1</v>
      </c>
      <c r="C264" s="171" t="n">
        <f aca="false">B264*W264</f>
        <v>0</v>
      </c>
    </row>
    <row r="265" customFormat="false" ht="12.75" hidden="false" customHeight="false" outlineLevel="0" collapsed="false">
      <c r="A265" s="171" t="e">
        <f aca="false">VLOOKUP(G265,DDEGL_USERS,2,FALSE())</f>
        <v>#N/A</v>
      </c>
      <c r="B265" s="171" t="n">
        <f aca="false">(YEAR(Q265)-YEAR(P265))*12+MONTH(Q265)-MONTH(P265)+1</f>
        <v>1</v>
      </c>
      <c r="C265" s="171" t="n">
        <f aca="false">B265*W265</f>
        <v>0</v>
      </c>
    </row>
    <row r="266" customFormat="false" ht="12.75" hidden="false" customHeight="false" outlineLevel="0" collapsed="false">
      <c r="A266" s="171" t="e">
        <f aca="false">VLOOKUP(G266,DDEGL_USERS,2,FALSE())</f>
        <v>#N/A</v>
      </c>
      <c r="B266" s="171" t="n">
        <f aca="false">(YEAR(Q266)-YEAR(P266))*12+MONTH(Q266)-MONTH(P266)+1</f>
        <v>1</v>
      </c>
      <c r="C266" s="171" t="n">
        <f aca="false">B266*W266</f>
        <v>0</v>
      </c>
    </row>
    <row r="267" customFormat="false" ht="12.75" hidden="false" customHeight="false" outlineLevel="0" collapsed="false">
      <c r="A267" s="171" t="e">
        <f aca="false">VLOOKUP(G267,DDEGL_USERS,2,FALSE())</f>
        <v>#N/A</v>
      </c>
      <c r="B267" s="171" t="n">
        <f aca="false">(YEAR(Q267)-YEAR(P267))*12+MONTH(Q267)-MONTH(P267)+1</f>
        <v>1</v>
      </c>
      <c r="C267" s="171" t="n">
        <f aca="false">B267*W267</f>
        <v>0</v>
      </c>
    </row>
    <row r="268" customFormat="false" ht="12.75" hidden="false" customHeight="false" outlineLevel="0" collapsed="false">
      <c r="A268" s="171" t="e">
        <f aca="false">VLOOKUP(G268,DDEGL_USERS,2,FALSE())</f>
        <v>#N/A</v>
      </c>
      <c r="B268" s="171" t="n">
        <f aca="false">(YEAR(Q268)-YEAR(P268))*12+MONTH(Q268)-MONTH(P268)+1</f>
        <v>1</v>
      </c>
      <c r="C268" s="171" t="n">
        <f aca="false">B268*W268</f>
        <v>0</v>
      </c>
    </row>
    <row r="269" customFormat="false" ht="12.75" hidden="false" customHeight="false" outlineLevel="0" collapsed="false">
      <c r="A269" s="171" t="e">
        <f aca="false">VLOOKUP(G269,DDEGL_USERS,2,FALSE())</f>
        <v>#N/A</v>
      </c>
      <c r="B269" s="171" t="n">
        <f aca="false">(YEAR(Q269)-YEAR(P269))*12+MONTH(Q269)-MONTH(P269)+1</f>
        <v>1</v>
      </c>
      <c r="C269" s="171" t="n">
        <f aca="false">B269*W269</f>
        <v>0</v>
      </c>
    </row>
    <row r="270" customFormat="false" ht="12.75" hidden="false" customHeight="false" outlineLevel="0" collapsed="false">
      <c r="A270" s="171" t="e">
        <f aca="false">VLOOKUP(G270,DDEGL_USERS,2,FALSE())</f>
        <v>#N/A</v>
      </c>
      <c r="B270" s="171" t="n">
        <f aca="false">(YEAR(Q270)-YEAR(P270))*12+MONTH(Q270)-MONTH(P270)+1</f>
        <v>1</v>
      </c>
      <c r="C270" s="171" t="n">
        <f aca="false">B270*W270</f>
        <v>0</v>
      </c>
    </row>
    <row r="271" customFormat="false" ht="12.75" hidden="false" customHeight="false" outlineLevel="0" collapsed="false">
      <c r="A271" s="171" t="e">
        <f aca="false">VLOOKUP(G271,DDEGL_USERS,2,FALSE())</f>
        <v>#N/A</v>
      </c>
      <c r="B271" s="171" t="n">
        <f aca="false">(YEAR(Q271)-YEAR(P271))*12+MONTH(Q271)-MONTH(P271)+1</f>
        <v>1</v>
      </c>
      <c r="C271" s="171" t="n">
        <f aca="false">B271*W271</f>
        <v>0</v>
      </c>
    </row>
    <row r="272" customFormat="false" ht="12.75" hidden="false" customHeight="false" outlineLevel="0" collapsed="false">
      <c r="A272" s="171" t="e">
        <f aca="false">VLOOKUP(G272,DDEGL_USERS,2,FALSE())</f>
        <v>#N/A</v>
      </c>
      <c r="B272" s="171" t="n">
        <f aca="false">(YEAR(Q272)-YEAR(P272))*12+MONTH(Q272)-MONTH(P272)+1</f>
        <v>1</v>
      </c>
      <c r="C272" s="171" t="n">
        <f aca="false">B272*W272</f>
        <v>0</v>
      </c>
    </row>
    <row r="273" customFormat="false" ht="12.75" hidden="false" customHeight="false" outlineLevel="0" collapsed="false">
      <c r="A273" s="171" t="e">
        <f aca="false">VLOOKUP(G273,DDEGL_USERS,2,FALSE())</f>
        <v>#N/A</v>
      </c>
      <c r="B273" s="171" t="n">
        <f aca="false">(YEAR(Q273)-YEAR(P273))*12+MONTH(Q273)-MONTH(P273)+1</f>
        <v>1</v>
      </c>
      <c r="C273" s="171" t="n">
        <f aca="false">B273*W273</f>
        <v>0</v>
      </c>
    </row>
    <row r="274" customFormat="false" ht="12.75" hidden="false" customHeight="false" outlineLevel="0" collapsed="false">
      <c r="A274" s="171" t="e">
        <f aca="false">VLOOKUP(G274,DDEGL_USERS,2,FALSE())</f>
        <v>#N/A</v>
      </c>
      <c r="B274" s="171" t="n">
        <f aca="false">(YEAR(Q274)-YEAR(P274))*12+MONTH(Q274)-MONTH(P274)+1</f>
        <v>1</v>
      </c>
      <c r="C274" s="171" t="n">
        <f aca="false">B274*W274</f>
        <v>0</v>
      </c>
    </row>
    <row r="275" customFormat="false" ht="12.75" hidden="false" customHeight="false" outlineLevel="0" collapsed="false">
      <c r="A275" s="171" t="e">
        <f aca="false">VLOOKUP(G275,DDEGL_USERS,2,FALSE())</f>
        <v>#N/A</v>
      </c>
      <c r="B275" s="171" t="n">
        <f aca="false">(YEAR(Q275)-YEAR(P275))*12+MONTH(Q275)-MONTH(P275)+1</f>
        <v>1</v>
      </c>
      <c r="C275" s="171" t="n">
        <f aca="false">B275*W275</f>
        <v>0</v>
      </c>
    </row>
    <row r="276" customFormat="false" ht="12.75" hidden="false" customHeight="false" outlineLevel="0" collapsed="false">
      <c r="A276" s="171" t="e">
        <f aca="false">VLOOKUP(G276,DDEGL_USERS,2,FALSE())</f>
        <v>#N/A</v>
      </c>
      <c r="B276" s="171" t="n">
        <f aca="false">(YEAR(Q276)-YEAR(P276))*12+MONTH(Q276)-MONTH(P276)+1</f>
        <v>1</v>
      </c>
      <c r="C276" s="171" t="n">
        <f aca="false">B276*W276</f>
        <v>0</v>
      </c>
    </row>
    <row r="277" customFormat="false" ht="12.75" hidden="false" customHeight="false" outlineLevel="0" collapsed="false">
      <c r="A277" s="171" t="e">
        <f aca="false">VLOOKUP(G277,DDEGL_USERS,2,FALSE())</f>
        <v>#N/A</v>
      </c>
      <c r="B277" s="171" t="n">
        <f aca="false">(YEAR(Q277)-YEAR(P277))*12+MONTH(Q277)-MONTH(P277)+1</f>
        <v>1</v>
      </c>
      <c r="C277" s="171" t="n">
        <f aca="false">B277*W277</f>
        <v>0</v>
      </c>
    </row>
    <row r="278" customFormat="false" ht="12.75" hidden="false" customHeight="false" outlineLevel="0" collapsed="false">
      <c r="A278" s="171" t="e">
        <f aca="false">VLOOKUP(G278,DDEGL_USERS,2,FALSE())</f>
        <v>#N/A</v>
      </c>
      <c r="B278" s="171" t="n">
        <f aca="false">(YEAR(Q278)-YEAR(P278))*12+MONTH(Q278)-MONTH(P278)+1</f>
        <v>1</v>
      </c>
      <c r="C278" s="171" t="n">
        <f aca="false">B278*W278</f>
        <v>0</v>
      </c>
    </row>
    <row r="279" customFormat="false" ht="12.75" hidden="false" customHeight="false" outlineLevel="0" collapsed="false">
      <c r="A279" s="171" t="e">
        <f aca="false">VLOOKUP(G279,DDEGL_USERS,2,FALSE())</f>
        <v>#N/A</v>
      </c>
      <c r="B279" s="171" t="n">
        <f aca="false">(YEAR(Q279)-YEAR(P279))*12+MONTH(Q279)-MONTH(P279)+1</f>
        <v>1</v>
      </c>
      <c r="C279" s="171" t="n">
        <f aca="false">B279*W279</f>
        <v>0</v>
      </c>
    </row>
    <row r="280" customFormat="false" ht="12.75" hidden="false" customHeight="false" outlineLevel="0" collapsed="false">
      <c r="A280" s="171" t="e">
        <f aca="false">VLOOKUP(G280,DDEGL_USERS,2,FALSE())</f>
        <v>#N/A</v>
      </c>
      <c r="B280" s="171" t="n">
        <f aca="false">(YEAR(Q280)-YEAR(P280))*12+MONTH(Q280)-MONTH(P280)+1</f>
        <v>1</v>
      </c>
      <c r="C280" s="171" t="n">
        <f aca="false">B280*W280</f>
        <v>0</v>
      </c>
    </row>
    <row r="281" customFormat="false" ht="12.75" hidden="false" customHeight="false" outlineLevel="0" collapsed="false">
      <c r="A281" s="171" t="e">
        <f aca="false">VLOOKUP(G281,DDEGL_USERS,2,FALSE())</f>
        <v>#N/A</v>
      </c>
      <c r="B281" s="171" t="n">
        <f aca="false">(YEAR(Q281)-YEAR(P281))*12+MONTH(Q281)-MONTH(P281)+1</f>
        <v>1</v>
      </c>
      <c r="C281" s="171" t="n">
        <f aca="false">B281*W281</f>
        <v>0</v>
      </c>
    </row>
    <row r="282" customFormat="false" ht="12.75" hidden="false" customHeight="false" outlineLevel="0" collapsed="false">
      <c r="A282" s="171" t="e">
        <f aca="false">VLOOKUP(G282,DDEGL_USERS,2,FALSE())</f>
        <v>#N/A</v>
      </c>
      <c r="B282" s="171" t="n">
        <f aca="false">(YEAR(Q282)-YEAR(P282))*12+MONTH(Q282)-MONTH(P282)+1</f>
        <v>1</v>
      </c>
      <c r="C282" s="171" t="n">
        <f aca="false">B282*W282</f>
        <v>0</v>
      </c>
    </row>
    <row r="283" customFormat="false" ht="12.75" hidden="false" customHeight="false" outlineLevel="0" collapsed="false">
      <c r="A283" s="171" t="e">
        <f aca="false">VLOOKUP(G283,DDEGL_USERS,2,FALSE())</f>
        <v>#N/A</v>
      </c>
      <c r="B283" s="171" t="n">
        <f aca="false">(YEAR(Q283)-YEAR(P283))*12+MONTH(Q283)-MONTH(P283)+1</f>
        <v>1</v>
      </c>
      <c r="C283" s="171" t="n">
        <f aca="false">B283*W283</f>
        <v>0</v>
      </c>
    </row>
    <row r="284" customFormat="false" ht="12.75" hidden="false" customHeight="false" outlineLevel="0" collapsed="false">
      <c r="A284" s="171" t="e">
        <f aca="false">VLOOKUP(G284,DDEGL_USERS,2,FALSE())</f>
        <v>#N/A</v>
      </c>
      <c r="B284" s="171" t="n">
        <f aca="false">(YEAR(Q284)-YEAR(P284))*12+MONTH(Q284)-MONTH(P284)+1</f>
        <v>1</v>
      </c>
      <c r="C284" s="171" t="n">
        <f aca="false">B284*W284</f>
        <v>0</v>
      </c>
    </row>
    <row r="285" customFormat="false" ht="12.75" hidden="false" customHeight="false" outlineLevel="0" collapsed="false">
      <c r="A285" s="171" t="e">
        <f aca="false">VLOOKUP(G285,DDEGL_USERS,2,FALSE())</f>
        <v>#N/A</v>
      </c>
      <c r="B285" s="171" t="n">
        <f aca="false">(YEAR(Q285)-YEAR(P285))*12+MONTH(Q285)-MONTH(P285)+1</f>
        <v>1</v>
      </c>
      <c r="C285" s="171" t="n">
        <f aca="false">B285*W285</f>
        <v>0</v>
      </c>
    </row>
    <row r="286" customFormat="false" ht="12.75" hidden="false" customHeight="false" outlineLevel="0" collapsed="false">
      <c r="A286" s="171" t="e">
        <f aca="false">VLOOKUP(G286,DDEGL_USERS,2,FALSE())</f>
        <v>#N/A</v>
      </c>
      <c r="B286" s="171" t="n">
        <f aca="false">(YEAR(Q286)-YEAR(P286))*12+MONTH(Q286)-MONTH(P286)+1</f>
        <v>1</v>
      </c>
      <c r="C286" s="171" t="n">
        <f aca="false">B286*W286</f>
        <v>0</v>
      </c>
    </row>
    <row r="287" customFormat="false" ht="12.75" hidden="false" customHeight="false" outlineLevel="0" collapsed="false">
      <c r="A287" s="171" t="e">
        <f aca="false">VLOOKUP(G287,DDEGL_USERS,2,FALSE())</f>
        <v>#N/A</v>
      </c>
      <c r="B287" s="171" t="n">
        <f aca="false">(YEAR(Q287)-YEAR(P287))*12+MONTH(Q287)-MONTH(P287)+1</f>
        <v>1</v>
      </c>
      <c r="C287" s="171" t="n">
        <f aca="false">B287*W287</f>
        <v>0</v>
      </c>
    </row>
    <row r="288" customFormat="false" ht="12.75" hidden="false" customHeight="false" outlineLevel="0" collapsed="false">
      <c r="A288" s="171" t="e">
        <f aca="false">VLOOKUP(G288,DDEGL_USERS,2,FALSE())</f>
        <v>#N/A</v>
      </c>
      <c r="B288" s="171" t="n">
        <f aca="false">(YEAR(Q288)-YEAR(P288))*12+MONTH(Q288)-MONTH(P288)+1</f>
        <v>1</v>
      </c>
      <c r="C288" s="171" t="n">
        <f aca="false">B288*W288</f>
        <v>0</v>
      </c>
    </row>
    <row r="289" customFormat="false" ht="12.75" hidden="false" customHeight="false" outlineLevel="0" collapsed="false">
      <c r="A289" s="171" t="e">
        <f aca="false">VLOOKUP(G289,DDEGL_USERS,2,FALSE())</f>
        <v>#N/A</v>
      </c>
      <c r="B289" s="171" t="n">
        <f aca="false">(YEAR(Q289)-YEAR(P289))*12+MONTH(Q289)-MONTH(P289)+1</f>
        <v>1</v>
      </c>
      <c r="C289" s="171" t="n">
        <f aca="false">B289*W289</f>
        <v>0</v>
      </c>
    </row>
    <row r="290" customFormat="false" ht="12.75" hidden="false" customHeight="false" outlineLevel="0" collapsed="false">
      <c r="A290" s="171" t="e">
        <f aca="false">VLOOKUP(G290,DDEGL_USERS,2,FALSE())</f>
        <v>#N/A</v>
      </c>
      <c r="B290" s="171" t="n">
        <f aca="false">(YEAR(Q290)-YEAR(P290))*12+MONTH(Q290)-MONTH(P290)+1</f>
        <v>1</v>
      </c>
      <c r="C290" s="171" t="n">
        <f aca="false">B290*W290</f>
        <v>0</v>
      </c>
    </row>
    <row r="291" customFormat="false" ht="12.75" hidden="false" customHeight="false" outlineLevel="0" collapsed="false">
      <c r="A291" s="171" t="e">
        <f aca="false">VLOOKUP(G291,DDEGL_USERS,2,FALSE())</f>
        <v>#N/A</v>
      </c>
      <c r="B291" s="171" t="n">
        <f aca="false">(YEAR(Q291)-YEAR(P291))*12+MONTH(Q291)-MONTH(P291)+1</f>
        <v>1</v>
      </c>
      <c r="C291" s="171" t="n">
        <f aca="false">B291*W291</f>
        <v>0</v>
      </c>
    </row>
    <row r="292" customFormat="false" ht="12.75" hidden="false" customHeight="false" outlineLevel="0" collapsed="false">
      <c r="A292" s="171" t="e">
        <f aca="false">VLOOKUP(G292,DDEGL_USERS,2,FALSE())</f>
        <v>#N/A</v>
      </c>
      <c r="B292" s="171" t="n">
        <f aca="false">(YEAR(Q292)-YEAR(P292))*12+MONTH(Q292)-MONTH(P292)+1</f>
        <v>1</v>
      </c>
      <c r="C292" s="171" t="n">
        <f aca="false">B292*W292</f>
        <v>0</v>
      </c>
    </row>
    <row r="293" customFormat="false" ht="12.75" hidden="false" customHeight="false" outlineLevel="0" collapsed="false">
      <c r="A293" s="171" t="e">
        <f aca="false">VLOOKUP(G293,DDEGL_USERS,2,FALSE())</f>
        <v>#N/A</v>
      </c>
      <c r="B293" s="171" t="n">
        <f aca="false">(YEAR(Q293)-YEAR(P293))*12+MONTH(Q293)-MONTH(P293)+1</f>
        <v>1</v>
      </c>
      <c r="C293" s="171" t="n">
        <f aca="false">B293*W293</f>
        <v>0</v>
      </c>
    </row>
    <row r="294" customFormat="false" ht="12.75" hidden="false" customHeight="false" outlineLevel="0" collapsed="false">
      <c r="A294" s="171" t="e">
        <f aca="false">VLOOKUP(G294,DDEGL_USERS,2,FALSE())</f>
        <v>#N/A</v>
      </c>
      <c r="B294" s="171" t="n">
        <f aca="false">(YEAR(Q294)-YEAR(P294))*12+MONTH(Q294)-MONTH(P294)+1</f>
        <v>1</v>
      </c>
      <c r="C294" s="171" t="n">
        <f aca="false">B294*W294</f>
        <v>0</v>
      </c>
    </row>
    <row r="295" customFormat="false" ht="12.75" hidden="false" customHeight="false" outlineLevel="0" collapsed="false">
      <c r="A295" s="171" t="e">
        <f aca="false">VLOOKUP(G295,DDEGL_USERS,2,FALSE())</f>
        <v>#N/A</v>
      </c>
      <c r="B295" s="171" t="n">
        <f aca="false">(YEAR(Q295)-YEAR(P295))*12+MONTH(Q295)-MONTH(P295)+1</f>
        <v>1</v>
      </c>
      <c r="C295" s="171" t="n">
        <f aca="false">B295*W295</f>
        <v>0</v>
      </c>
    </row>
    <row r="296" customFormat="false" ht="12.75" hidden="false" customHeight="false" outlineLevel="0" collapsed="false">
      <c r="A296" s="171" t="e">
        <f aca="false">VLOOKUP(G296,DDEGL_USERS,2,FALSE())</f>
        <v>#N/A</v>
      </c>
      <c r="B296" s="171" t="n">
        <f aca="false">(YEAR(Q296)-YEAR(P296))*12+MONTH(Q296)-MONTH(P296)+1</f>
        <v>1</v>
      </c>
      <c r="C296" s="171" t="n">
        <f aca="false">B296*W296</f>
        <v>0</v>
      </c>
    </row>
    <row r="297" customFormat="false" ht="12.75" hidden="false" customHeight="false" outlineLevel="0" collapsed="false">
      <c r="A297" s="171" t="e">
        <f aca="false">VLOOKUP(G297,DDEGL_USERS,2,FALSE())</f>
        <v>#N/A</v>
      </c>
      <c r="B297" s="171" t="n">
        <f aca="false">(YEAR(Q297)-YEAR(P297))*12+MONTH(Q297)-MONTH(P297)+1</f>
        <v>1</v>
      </c>
      <c r="C297" s="171" t="n">
        <f aca="false">B297*W297</f>
        <v>0</v>
      </c>
    </row>
    <row r="298" customFormat="false" ht="12.75" hidden="false" customHeight="false" outlineLevel="0" collapsed="false">
      <c r="A298" s="171" t="e">
        <f aca="false">VLOOKUP(G298,DDEGL_USERS,2,FALSE())</f>
        <v>#N/A</v>
      </c>
      <c r="B298" s="171" t="n">
        <f aca="false">(YEAR(Q298)-YEAR(P298))*12+MONTH(Q298)-MONTH(P298)+1</f>
        <v>1</v>
      </c>
      <c r="C298" s="171" t="n">
        <f aca="false">B298*W298</f>
        <v>0</v>
      </c>
    </row>
    <row r="299" customFormat="false" ht="12.75" hidden="false" customHeight="false" outlineLevel="0" collapsed="false">
      <c r="A299" s="171" t="e">
        <f aca="false">VLOOKUP(G299,DDEGL_USERS,2,FALSE())</f>
        <v>#N/A</v>
      </c>
      <c r="B299" s="171" t="n">
        <f aca="false">(YEAR(Q299)-YEAR(P299))*12+MONTH(Q299)-MONTH(P299)+1</f>
        <v>1</v>
      </c>
      <c r="C299" s="171" t="n">
        <f aca="false">B299*W299</f>
        <v>0</v>
      </c>
    </row>
    <row r="300" customFormat="false" ht="12.75" hidden="false" customHeight="false" outlineLevel="0" collapsed="false">
      <c r="A300" s="171" t="e">
        <f aca="false">VLOOKUP(G300,DDEGL_USERS,2,FALSE())</f>
        <v>#N/A</v>
      </c>
      <c r="B300" s="171" t="n">
        <f aca="false">(YEAR(Q300)-YEAR(P300))*12+MONTH(Q300)-MONTH(P300)+1</f>
        <v>1</v>
      </c>
      <c r="C300" s="171" t="n">
        <f aca="false">B300*W300</f>
        <v>0</v>
      </c>
    </row>
    <row r="301" customFormat="false" ht="12.75" hidden="false" customHeight="false" outlineLevel="0" collapsed="false">
      <c r="A301" s="171" t="e">
        <f aca="false">VLOOKUP(G301,DDEGL_USERS,2,FALSE())</f>
        <v>#N/A</v>
      </c>
      <c r="B301" s="171" t="n">
        <f aca="false">(YEAR(Q301)-YEAR(P301))*12+MONTH(Q301)-MONTH(P301)+1</f>
        <v>1</v>
      </c>
      <c r="C301" s="171" t="n">
        <f aca="false">B301*W301</f>
        <v>0</v>
      </c>
    </row>
    <row r="302" customFormat="false" ht="12.75" hidden="false" customHeight="false" outlineLevel="0" collapsed="false">
      <c r="A302" s="171" t="e">
        <f aca="false">VLOOKUP(G302,DDEGL_USERS,2,FALSE())</f>
        <v>#N/A</v>
      </c>
      <c r="B302" s="171" t="n">
        <f aca="false">(YEAR(Q302)-YEAR(P302))*12+MONTH(Q302)-MONTH(P302)+1</f>
        <v>1</v>
      </c>
      <c r="C302" s="171" t="n">
        <f aca="false">B302*W302</f>
        <v>0</v>
      </c>
    </row>
    <row r="303" customFormat="false" ht="12.75" hidden="false" customHeight="false" outlineLevel="0" collapsed="false">
      <c r="A303" s="171" t="e">
        <f aca="false">VLOOKUP(G303,DDEGL_USERS,2,FALSE())</f>
        <v>#N/A</v>
      </c>
      <c r="B303" s="171" t="n">
        <f aca="false">(YEAR(Q303)-YEAR(P303))*12+MONTH(Q303)-MONTH(P303)+1</f>
        <v>1</v>
      </c>
      <c r="C303" s="171" t="n">
        <f aca="false">B303*W303</f>
        <v>0</v>
      </c>
    </row>
    <row r="304" customFormat="false" ht="12.75" hidden="false" customHeight="false" outlineLevel="0" collapsed="false">
      <c r="A304" s="171" t="e">
        <f aca="false">VLOOKUP(G304,DDEGL_USERS,2,FALSE())</f>
        <v>#N/A</v>
      </c>
      <c r="B304" s="171" t="n">
        <f aca="false">(YEAR(Q304)-YEAR(P304))*12+MONTH(Q304)-MONTH(P304)+1</f>
        <v>1</v>
      </c>
      <c r="C304" s="171" t="n">
        <f aca="false">B304*W304</f>
        <v>0</v>
      </c>
    </row>
    <row r="305" customFormat="false" ht="12.75" hidden="false" customHeight="false" outlineLevel="0" collapsed="false">
      <c r="A305" s="171" t="e">
        <f aca="false">VLOOKUP(G305,DDEGL_USERS,2,FALSE())</f>
        <v>#N/A</v>
      </c>
      <c r="B305" s="171" t="n">
        <f aca="false">(YEAR(Q305)-YEAR(P305))*12+MONTH(Q305)-MONTH(P305)+1</f>
        <v>1</v>
      </c>
      <c r="C305" s="171" t="n">
        <f aca="false">B305*W305</f>
        <v>0</v>
      </c>
    </row>
    <row r="306" customFormat="false" ht="12.75" hidden="false" customHeight="false" outlineLevel="0" collapsed="false">
      <c r="A306" s="171" t="e">
        <f aca="false">VLOOKUP(G306,DDEGL_USERS,2,FALSE())</f>
        <v>#N/A</v>
      </c>
      <c r="B306" s="171" t="n">
        <f aca="false">(YEAR(Q306)-YEAR(P306))*12+MONTH(Q306)-MONTH(P306)+1</f>
        <v>1</v>
      </c>
      <c r="C306" s="171" t="n">
        <f aca="false">B306*W306</f>
        <v>0</v>
      </c>
    </row>
    <row r="307" customFormat="false" ht="12.75" hidden="false" customHeight="false" outlineLevel="0" collapsed="false">
      <c r="A307" s="171" t="e">
        <f aca="false">VLOOKUP(G307,DDEGL_USERS,2,FALSE())</f>
        <v>#N/A</v>
      </c>
      <c r="B307" s="171" t="n">
        <f aca="false">(YEAR(Q307)-YEAR(P307))*12+MONTH(Q307)-MONTH(P307)+1</f>
        <v>1</v>
      </c>
      <c r="C307" s="171" t="n">
        <f aca="false">B307*W307</f>
        <v>0</v>
      </c>
    </row>
    <row r="308" customFormat="false" ht="12.75" hidden="false" customHeight="false" outlineLevel="0" collapsed="false">
      <c r="A308" s="171" t="e">
        <f aca="false">VLOOKUP(G308,DDEGL_USERS,2,FALSE())</f>
        <v>#N/A</v>
      </c>
      <c r="B308" s="171" t="n">
        <f aca="false">(YEAR(Q308)-YEAR(P308))*12+MONTH(Q308)-MONTH(P308)+1</f>
        <v>1</v>
      </c>
      <c r="C308" s="171" t="n">
        <f aca="false">B308*W308</f>
        <v>0</v>
      </c>
    </row>
    <row r="309" customFormat="false" ht="12.75" hidden="false" customHeight="false" outlineLevel="0" collapsed="false">
      <c r="A309" s="171" t="e">
        <f aca="false">VLOOKUP(G309,DDEGL_USERS,2,FALSE())</f>
        <v>#N/A</v>
      </c>
      <c r="B309" s="171" t="n">
        <f aca="false">(YEAR(Q309)-YEAR(P309))*12+MONTH(Q309)-MONTH(P309)+1</f>
        <v>1</v>
      </c>
      <c r="C309" s="171" t="n">
        <f aca="false">B309*W309</f>
        <v>0</v>
      </c>
    </row>
    <row r="310" customFormat="false" ht="12.75" hidden="false" customHeight="false" outlineLevel="0" collapsed="false">
      <c r="A310" s="171" t="e">
        <f aca="false">VLOOKUP(G310,DDEGL_USERS,2,FALSE())</f>
        <v>#N/A</v>
      </c>
      <c r="B310" s="171" t="n">
        <f aca="false">(YEAR(Q310)-YEAR(P310))*12+MONTH(Q310)-MONTH(P310)+1</f>
        <v>1</v>
      </c>
      <c r="C310" s="171" t="n">
        <f aca="false">B310*W310</f>
        <v>0</v>
      </c>
    </row>
    <row r="311" customFormat="false" ht="12.75" hidden="false" customHeight="false" outlineLevel="0" collapsed="false">
      <c r="A311" s="171" t="e">
        <f aca="false">VLOOKUP(G311,DDEGL_USERS,2,FALSE())</f>
        <v>#N/A</v>
      </c>
      <c r="B311" s="171" t="n">
        <f aca="false">(YEAR(Q311)-YEAR(P311))*12+MONTH(Q311)-MONTH(P311)+1</f>
        <v>1</v>
      </c>
      <c r="C311" s="171" t="n">
        <f aca="false">B311*W311</f>
        <v>0</v>
      </c>
    </row>
    <row r="312" customFormat="false" ht="12.75" hidden="false" customHeight="false" outlineLevel="0" collapsed="false">
      <c r="A312" s="171" t="e">
        <f aca="false">VLOOKUP(G312,DDEGL_USERS,2,FALSE())</f>
        <v>#N/A</v>
      </c>
      <c r="B312" s="171" t="n">
        <f aca="false">(YEAR(Q312)-YEAR(P312))*12+MONTH(Q312)-MONTH(P312)+1</f>
        <v>1</v>
      </c>
      <c r="C312" s="171" t="n">
        <f aca="false">B312*W312</f>
        <v>0</v>
      </c>
    </row>
    <row r="313" customFormat="false" ht="12.75" hidden="false" customHeight="false" outlineLevel="0" collapsed="false">
      <c r="A313" s="171" t="e">
        <f aca="false">VLOOKUP(G313,DDEGL_USERS,2,FALSE())</f>
        <v>#N/A</v>
      </c>
      <c r="B313" s="171" t="n">
        <f aca="false">(YEAR(Q313)-YEAR(P313))*12+MONTH(Q313)-MONTH(P313)+1</f>
        <v>1</v>
      </c>
      <c r="C313" s="171" t="n">
        <f aca="false">B313*W313</f>
        <v>0</v>
      </c>
    </row>
    <row r="314" customFormat="false" ht="12.75" hidden="false" customHeight="false" outlineLevel="0" collapsed="false">
      <c r="A314" s="171" t="e">
        <f aca="false">VLOOKUP(G314,DDEGL_USERS,2,FALSE())</f>
        <v>#N/A</v>
      </c>
      <c r="B314" s="171" t="n">
        <f aca="false">(YEAR(Q314)-YEAR(P314))*12+MONTH(Q314)-MONTH(P314)+1</f>
        <v>1</v>
      </c>
      <c r="C314" s="171" t="n">
        <f aca="false">B314*W314</f>
        <v>0</v>
      </c>
    </row>
    <row r="315" customFormat="false" ht="12.75" hidden="false" customHeight="false" outlineLevel="0" collapsed="false">
      <c r="A315" s="171" t="e">
        <f aca="false">VLOOKUP(G315,DDEGL_USERS,2,FALSE())</f>
        <v>#N/A</v>
      </c>
      <c r="B315" s="171" t="n">
        <f aca="false">(YEAR(Q315)-YEAR(P315))*12+MONTH(Q315)-MONTH(P315)+1</f>
        <v>1</v>
      </c>
      <c r="C315" s="171" t="n">
        <f aca="false">B315*W315</f>
        <v>0</v>
      </c>
    </row>
    <row r="316" customFormat="false" ht="12.75" hidden="false" customHeight="false" outlineLevel="0" collapsed="false">
      <c r="A316" s="171" t="e">
        <f aca="false">VLOOKUP(G316,DDEGL_USERS,2,FALSE())</f>
        <v>#N/A</v>
      </c>
      <c r="B316" s="171" t="n">
        <f aca="false">(YEAR(Q316)-YEAR(P316))*12+MONTH(Q316)-MONTH(P316)+1</f>
        <v>1</v>
      </c>
      <c r="C316" s="171" t="n">
        <f aca="false">B316*W316</f>
        <v>0</v>
      </c>
    </row>
    <row r="317" customFormat="false" ht="12.75" hidden="false" customHeight="false" outlineLevel="0" collapsed="false">
      <c r="A317" s="171" t="e">
        <f aca="false">VLOOKUP(G317,DDEGL_USERS,2,FALSE())</f>
        <v>#N/A</v>
      </c>
      <c r="B317" s="171" t="n">
        <f aca="false">(YEAR(Q317)-YEAR(P317))*12+MONTH(Q317)-MONTH(P317)+1</f>
        <v>1</v>
      </c>
      <c r="C317" s="171" t="n">
        <f aca="false">B317*W317</f>
        <v>0</v>
      </c>
    </row>
    <row r="318" customFormat="false" ht="12.75" hidden="false" customHeight="false" outlineLevel="0" collapsed="false">
      <c r="A318" s="171" t="e">
        <f aca="false">VLOOKUP(G318,DDEGL_USERS,2,FALSE())</f>
        <v>#N/A</v>
      </c>
      <c r="B318" s="171" t="n">
        <f aca="false">(YEAR(Q318)-YEAR(P318))*12+MONTH(Q318)-MONTH(P318)+1</f>
        <v>1</v>
      </c>
      <c r="C318" s="171" t="n">
        <f aca="false">B318*W318</f>
        <v>0</v>
      </c>
    </row>
    <row r="319" customFormat="false" ht="12.75" hidden="false" customHeight="false" outlineLevel="0" collapsed="false">
      <c r="A319" s="171" t="e">
        <f aca="false">VLOOKUP(G319,DDEGL_USERS,2,FALSE())</f>
        <v>#N/A</v>
      </c>
      <c r="B319" s="171" t="n">
        <f aca="false">(YEAR(Q319)-YEAR(P319))*12+MONTH(Q319)-MONTH(P319)+1</f>
        <v>1</v>
      </c>
      <c r="C319" s="171" t="n">
        <f aca="false">B319*W319</f>
        <v>0</v>
      </c>
    </row>
    <row r="320" customFormat="false" ht="12.75" hidden="false" customHeight="false" outlineLevel="0" collapsed="false">
      <c r="A320" s="171" t="e">
        <f aca="false">VLOOKUP(G320,DDEGL_USERS,2,FALSE())</f>
        <v>#N/A</v>
      </c>
      <c r="B320" s="171" t="n">
        <f aca="false">(YEAR(Q320)-YEAR(P320))*12+MONTH(Q320)-MONTH(P320)+1</f>
        <v>1</v>
      </c>
      <c r="C320" s="171" t="n">
        <f aca="false">B320*W320</f>
        <v>0</v>
      </c>
    </row>
    <row r="321" customFormat="false" ht="12.75" hidden="false" customHeight="false" outlineLevel="0" collapsed="false">
      <c r="A321" s="171" t="e">
        <f aca="false">VLOOKUP(G321,DDEGL_USERS,2,FALSE())</f>
        <v>#N/A</v>
      </c>
      <c r="B321" s="171" t="n">
        <f aca="false">(YEAR(Q321)-YEAR(P321))*12+MONTH(Q321)-MONTH(P321)+1</f>
        <v>1</v>
      </c>
      <c r="C321" s="171" t="n">
        <f aca="false">B321*W321</f>
        <v>0</v>
      </c>
    </row>
    <row r="322" customFormat="false" ht="12.75" hidden="false" customHeight="false" outlineLevel="0" collapsed="false">
      <c r="A322" s="171" t="e">
        <f aca="false">VLOOKUP(G322,DDEGL_USERS,2,FALSE())</f>
        <v>#N/A</v>
      </c>
      <c r="B322" s="171" t="n">
        <f aca="false">(YEAR(Q322)-YEAR(P322))*12+MONTH(Q322)-MONTH(P322)+1</f>
        <v>1</v>
      </c>
      <c r="C322" s="171" t="n">
        <f aca="false">B322*W322</f>
        <v>0</v>
      </c>
    </row>
    <row r="323" customFormat="false" ht="12.75" hidden="false" customHeight="false" outlineLevel="0" collapsed="false">
      <c r="A323" s="171" t="e">
        <f aca="false">VLOOKUP(G323,DDEGL_USERS,2,FALSE())</f>
        <v>#N/A</v>
      </c>
      <c r="B323" s="171" t="n">
        <f aca="false">(YEAR(Q323)-YEAR(P323))*12+MONTH(Q323)-MONTH(P323)+1</f>
        <v>1</v>
      </c>
      <c r="C323" s="171" t="n">
        <f aca="false">B323*W323</f>
        <v>0</v>
      </c>
    </row>
    <row r="324" customFormat="false" ht="12.75" hidden="false" customHeight="false" outlineLevel="0" collapsed="false">
      <c r="A324" s="171" t="e">
        <f aca="false">VLOOKUP(G324,DDEGL_USERS,2,FALSE())</f>
        <v>#N/A</v>
      </c>
      <c r="B324" s="171" t="n">
        <f aca="false">(YEAR(Q324)-YEAR(P324))*12+MONTH(Q324)-MONTH(P324)+1</f>
        <v>1</v>
      </c>
      <c r="C324" s="171" t="n">
        <f aca="false">B324*W324</f>
        <v>0</v>
      </c>
    </row>
    <row r="325" customFormat="false" ht="12.75" hidden="false" customHeight="false" outlineLevel="0" collapsed="false">
      <c r="A325" s="171" t="e">
        <f aca="false">VLOOKUP(G325,DDEGL_USERS,2,FALSE())</f>
        <v>#N/A</v>
      </c>
      <c r="B325" s="171" t="n">
        <f aca="false">(YEAR(Q325)-YEAR(P325))*12+MONTH(Q325)-MONTH(P325)+1</f>
        <v>1</v>
      </c>
      <c r="C325" s="171" t="n">
        <f aca="false">B325*W325</f>
        <v>0</v>
      </c>
    </row>
    <row r="326" customFormat="false" ht="12.75" hidden="false" customHeight="false" outlineLevel="0" collapsed="false">
      <c r="A326" s="171" t="e">
        <f aca="false">VLOOKUP(G326,DDEGL_USERS,2,FALSE())</f>
        <v>#N/A</v>
      </c>
      <c r="B326" s="171" t="n">
        <f aca="false">(YEAR(Q326)-YEAR(P326))*12+MONTH(Q326)-MONTH(P326)+1</f>
        <v>1</v>
      </c>
      <c r="C326" s="171" t="n">
        <f aca="false">B326*W326</f>
        <v>0</v>
      </c>
    </row>
    <row r="327" customFormat="false" ht="12.75" hidden="false" customHeight="false" outlineLevel="0" collapsed="false">
      <c r="A327" s="171" t="e">
        <f aca="false">VLOOKUP(G327,DDEGL_USERS,2,FALSE())</f>
        <v>#N/A</v>
      </c>
      <c r="B327" s="171" t="n">
        <f aca="false">(YEAR(Q327)-YEAR(P327))*12+MONTH(Q327)-MONTH(P327)+1</f>
        <v>1</v>
      </c>
      <c r="C327" s="171" t="n">
        <f aca="false">B327*W327</f>
        <v>0</v>
      </c>
    </row>
    <row r="328" customFormat="false" ht="12.75" hidden="false" customHeight="false" outlineLevel="0" collapsed="false">
      <c r="A328" s="171" t="e">
        <f aca="false">VLOOKUP(G328,DDEGL_USERS,2,FALSE())</f>
        <v>#N/A</v>
      </c>
      <c r="B328" s="171" t="n">
        <f aca="false">(YEAR(Q328)-YEAR(P328))*12+MONTH(Q328)-MONTH(P328)+1</f>
        <v>1</v>
      </c>
      <c r="C328" s="171" t="n">
        <f aca="false">B328*W328</f>
        <v>0</v>
      </c>
    </row>
    <row r="329" customFormat="false" ht="12.75" hidden="false" customHeight="false" outlineLevel="0" collapsed="false">
      <c r="A329" s="171" t="e">
        <f aca="false">VLOOKUP(G329,DDEGL_USERS,2,FALSE())</f>
        <v>#N/A</v>
      </c>
      <c r="B329" s="171" t="n">
        <f aca="false">(YEAR(Q329)-YEAR(P329))*12+MONTH(Q329)-MONTH(P329)+1</f>
        <v>1</v>
      </c>
      <c r="C329" s="171" t="n">
        <f aca="false">B329*W329</f>
        <v>0</v>
      </c>
    </row>
    <row r="330" customFormat="false" ht="12.75" hidden="false" customHeight="false" outlineLevel="0" collapsed="false">
      <c r="A330" s="171" t="e">
        <f aca="false">VLOOKUP(G330,DDEGL_USERS,2,FALSE())</f>
        <v>#N/A</v>
      </c>
      <c r="B330" s="171" t="n">
        <f aca="false">(YEAR(Q330)-YEAR(P330))*12+MONTH(Q330)-MONTH(P330)+1</f>
        <v>1</v>
      </c>
      <c r="C330" s="171" t="n">
        <f aca="false">B330*W330</f>
        <v>0</v>
      </c>
    </row>
    <row r="331" customFormat="false" ht="12.75" hidden="false" customHeight="false" outlineLevel="0" collapsed="false">
      <c r="A331" s="171" t="e">
        <f aca="false">VLOOKUP(G331,DDEGL_USERS,2,FALSE())</f>
        <v>#N/A</v>
      </c>
      <c r="B331" s="171" t="n">
        <f aca="false">(YEAR(Q331)-YEAR(P331))*12+MONTH(Q331)-MONTH(P331)+1</f>
        <v>1</v>
      </c>
      <c r="C331" s="171" t="n">
        <f aca="false">B331*W331</f>
        <v>0</v>
      </c>
    </row>
    <row r="332" customFormat="false" ht="12.75" hidden="false" customHeight="false" outlineLevel="0" collapsed="false">
      <c r="A332" s="171" t="e">
        <f aca="false">VLOOKUP(G332,DDEGL_USERS,2,FALSE())</f>
        <v>#N/A</v>
      </c>
      <c r="B332" s="171" t="n">
        <f aca="false">(YEAR(Q332)-YEAR(P332))*12+MONTH(Q332)-MONTH(P332)+1</f>
        <v>1</v>
      </c>
      <c r="C332" s="171" t="n">
        <f aca="false">B332*W332</f>
        <v>0</v>
      </c>
    </row>
    <row r="333" customFormat="false" ht="12.75" hidden="false" customHeight="false" outlineLevel="0" collapsed="false">
      <c r="A333" s="171" t="e">
        <f aca="false">VLOOKUP(G333,DDEGL_USERS,2,FALSE())</f>
        <v>#N/A</v>
      </c>
      <c r="B333" s="171" t="n">
        <f aca="false">(YEAR(Q333)-YEAR(P333))*12+MONTH(Q333)-MONTH(P333)+1</f>
        <v>1</v>
      </c>
      <c r="C333" s="171" t="n">
        <f aca="false">B333*W333</f>
        <v>0</v>
      </c>
    </row>
    <row r="334" customFormat="false" ht="12.75" hidden="false" customHeight="false" outlineLevel="0" collapsed="false">
      <c r="A334" s="171" t="e">
        <f aca="false">VLOOKUP(G334,DDEGL_USERS,2,FALSE())</f>
        <v>#N/A</v>
      </c>
      <c r="B334" s="171" t="n">
        <f aca="false">(YEAR(Q334)-YEAR(P334))*12+MONTH(Q334)-MONTH(P334)+1</f>
        <v>1</v>
      </c>
      <c r="C334" s="171" t="n">
        <f aca="false">B334*W334</f>
        <v>0</v>
      </c>
    </row>
    <row r="335" customFormat="false" ht="12.75" hidden="false" customHeight="false" outlineLevel="0" collapsed="false">
      <c r="A335" s="171" t="e">
        <f aca="false">VLOOKUP(G335,DDEGL_USERS,2,FALSE())</f>
        <v>#N/A</v>
      </c>
      <c r="B335" s="171" t="n">
        <f aca="false">(YEAR(Q335)-YEAR(P335))*12+MONTH(Q335)-MONTH(P335)+1</f>
        <v>1</v>
      </c>
      <c r="C335" s="171" t="n">
        <f aca="false">B335*W335</f>
        <v>0</v>
      </c>
    </row>
    <row r="336" customFormat="false" ht="12.75" hidden="false" customHeight="false" outlineLevel="0" collapsed="false">
      <c r="A336" s="171" t="e">
        <f aca="false">VLOOKUP(G336,DDEGL_USERS,2,FALSE())</f>
        <v>#N/A</v>
      </c>
      <c r="B336" s="171" t="n">
        <f aca="false">(YEAR(Q336)-YEAR(P336))*12+MONTH(Q336)-MONTH(P336)+1</f>
        <v>1</v>
      </c>
      <c r="C336" s="171" t="n">
        <f aca="false">B336*W336</f>
        <v>0</v>
      </c>
    </row>
    <row r="337" customFormat="false" ht="12.75" hidden="false" customHeight="false" outlineLevel="0" collapsed="false">
      <c r="A337" s="171" t="e">
        <f aca="false">VLOOKUP(G337,DDEGL_USERS,2,FALSE())</f>
        <v>#N/A</v>
      </c>
      <c r="B337" s="171" t="n">
        <f aca="false">(YEAR(Q337)-YEAR(P337))*12+MONTH(Q337)-MONTH(P337)+1</f>
        <v>1</v>
      </c>
      <c r="C337" s="171" t="n">
        <f aca="false">B337*W337</f>
        <v>0</v>
      </c>
    </row>
    <row r="338" customFormat="false" ht="12.75" hidden="false" customHeight="false" outlineLevel="0" collapsed="false">
      <c r="A338" s="171" t="e">
        <f aca="false">VLOOKUP(G338,DDEGL_USERS,2,FALSE())</f>
        <v>#N/A</v>
      </c>
      <c r="B338" s="171" t="n">
        <f aca="false">(YEAR(Q338)-YEAR(P338))*12+MONTH(Q338)-MONTH(P338)+1</f>
        <v>1</v>
      </c>
      <c r="C338" s="171" t="n">
        <f aca="false">B338*W338</f>
        <v>0</v>
      </c>
    </row>
    <row r="339" customFormat="false" ht="12.75" hidden="false" customHeight="false" outlineLevel="0" collapsed="false">
      <c r="A339" s="171" t="e">
        <f aca="false">VLOOKUP(G339,DDEGL_USERS,2,FALSE())</f>
        <v>#N/A</v>
      </c>
      <c r="B339" s="171" t="n">
        <f aca="false">(YEAR(Q339)-YEAR(P339))*12+MONTH(Q339)-MONTH(P339)+1</f>
        <v>1</v>
      </c>
      <c r="C339" s="171" t="n">
        <f aca="false">B339*W339</f>
        <v>0</v>
      </c>
    </row>
    <row r="340" customFormat="false" ht="12.75" hidden="false" customHeight="false" outlineLevel="0" collapsed="false">
      <c r="A340" s="171" t="e">
        <f aca="false">VLOOKUP(G340,DDEGL_USERS,2,FALSE())</f>
        <v>#N/A</v>
      </c>
      <c r="B340" s="171" t="n">
        <f aca="false">(YEAR(Q340)-YEAR(P340))*12+MONTH(Q340)-MONTH(P340)+1</f>
        <v>1</v>
      </c>
      <c r="C340" s="171" t="n">
        <f aca="false">B340*W340</f>
        <v>0</v>
      </c>
    </row>
    <row r="341" customFormat="false" ht="12.75" hidden="false" customHeight="false" outlineLevel="0" collapsed="false">
      <c r="A341" s="171" t="e">
        <f aca="false">VLOOKUP(G341,DDEGL_USERS,2,FALSE())</f>
        <v>#N/A</v>
      </c>
      <c r="B341" s="171" t="n">
        <f aca="false">(YEAR(Q341)-YEAR(P341))*12+MONTH(Q341)-MONTH(P341)+1</f>
        <v>1</v>
      </c>
      <c r="C341" s="171" t="n">
        <f aca="false">B341*W341</f>
        <v>0</v>
      </c>
    </row>
    <row r="342" customFormat="false" ht="12.75" hidden="false" customHeight="false" outlineLevel="0" collapsed="false">
      <c r="A342" s="171" t="e">
        <f aca="false">VLOOKUP(G342,DDEGL_USERS,2,FALSE())</f>
        <v>#N/A</v>
      </c>
      <c r="B342" s="171" t="n">
        <f aca="false">(YEAR(Q342)-YEAR(P342))*12+MONTH(Q342)-MONTH(P342)+1</f>
        <v>1</v>
      </c>
      <c r="C342" s="171" t="n">
        <f aca="false">B342*W342</f>
        <v>0</v>
      </c>
    </row>
    <row r="343" customFormat="false" ht="12.75" hidden="false" customHeight="false" outlineLevel="0" collapsed="false">
      <c r="A343" s="171" t="e">
        <f aca="false">VLOOKUP(G343,DDEGL_USERS,2,FALSE())</f>
        <v>#N/A</v>
      </c>
      <c r="B343" s="171" t="n">
        <f aca="false">(YEAR(Q343)-YEAR(P343))*12+MONTH(Q343)-MONTH(P343)+1</f>
        <v>1</v>
      </c>
      <c r="C343" s="171" t="n">
        <f aca="false">B343*W343</f>
        <v>0</v>
      </c>
    </row>
    <row r="344" customFormat="false" ht="12.75" hidden="false" customHeight="false" outlineLevel="0" collapsed="false">
      <c r="A344" s="171" t="e">
        <f aca="false">VLOOKUP(G344,DDEGL_USERS,2,FALSE())</f>
        <v>#N/A</v>
      </c>
      <c r="B344" s="171" t="n">
        <f aca="false">(YEAR(Q344)-YEAR(P344))*12+MONTH(Q344)-MONTH(P344)+1</f>
        <v>1</v>
      </c>
      <c r="C344" s="171" t="n">
        <f aca="false">B344*W344</f>
        <v>0</v>
      </c>
    </row>
    <row r="345" customFormat="false" ht="12.75" hidden="false" customHeight="false" outlineLevel="0" collapsed="false">
      <c r="A345" s="171" t="e">
        <f aca="false">VLOOKUP(G345,DDEGL_USERS,2,FALSE())</f>
        <v>#N/A</v>
      </c>
      <c r="B345" s="171" t="n">
        <f aca="false">(YEAR(Q345)-YEAR(P345))*12+MONTH(Q345)-MONTH(P345)+1</f>
        <v>1</v>
      </c>
      <c r="C345" s="171" t="n">
        <f aca="false">B345*W345</f>
        <v>0</v>
      </c>
    </row>
    <row r="346" customFormat="false" ht="12.75" hidden="false" customHeight="false" outlineLevel="0" collapsed="false">
      <c r="A346" s="171" t="e">
        <f aca="false">VLOOKUP(G346,DDEGL_USERS,2,FALSE())</f>
        <v>#N/A</v>
      </c>
      <c r="B346" s="171" t="n">
        <f aca="false">(YEAR(Q346)-YEAR(P346))*12+MONTH(Q346)-MONTH(P346)+1</f>
        <v>1</v>
      </c>
      <c r="C346" s="171" t="n">
        <f aca="false">B346*W346</f>
        <v>0</v>
      </c>
    </row>
    <row r="347" customFormat="false" ht="12.75" hidden="false" customHeight="false" outlineLevel="0" collapsed="false">
      <c r="A347" s="171" t="e">
        <f aca="false">VLOOKUP(G347,DDEGL_USERS,2,FALSE())</f>
        <v>#N/A</v>
      </c>
      <c r="B347" s="171" t="n">
        <f aca="false">(YEAR(Q347)-YEAR(P347))*12+MONTH(Q347)-MONTH(P347)+1</f>
        <v>1</v>
      </c>
      <c r="C347" s="171" t="n">
        <f aca="false">B347*W347</f>
        <v>0</v>
      </c>
    </row>
    <row r="348" customFormat="false" ht="12.75" hidden="false" customHeight="false" outlineLevel="0" collapsed="false">
      <c r="A348" s="171" t="e">
        <f aca="false">VLOOKUP(G348,DDEGL_USERS,2,FALSE())</f>
        <v>#N/A</v>
      </c>
      <c r="B348" s="171" t="n">
        <f aca="false">(YEAR(Q348)-YEAR(P348))*12+MONTH(Q348)-MONTH(P348)+1</f>
        <v>1</v>
      </c>
      <c r="C348" s="171" t="n">
        <f aca="false">B348*W348</f>
        <v>0</v>
      </c>
    </row>
    <row r="349" customFormat="false" ht="12.75" hidden="false" customHeight="false" outlineLevel="0" collapsed="false">
      <c r="A349" s="171" t="e">
        <f aca="false">VLOOKUP(G349,DDEGL_USERS,2,FALSE())</f>
        <v>#N/A</v>
      </c>
      <c r="B349" s="171" t="n">
        <f aca="false">(YEAR(Q349)-YEAR(P349))*12+MONTH(Q349)-MONTH(P349)+1</f>
        <v>1</v>
      </c>
      <c r="C349" s="171" t="n">
        <f aca="false">B349*W349</f>
        <v>0</v>
      </c>
    </row>
    <row r="350" customFormat="false" ht="12.75" hidden="false" customHeight="false" outlineLevel="0" collapsed="false">
      <c r="A350" s="171" t="e">
        <f aca="false">VLOOKUP(G350,DDEGL_USERS,2,FALSE())</f>
        <v>#N/A</v>
      </c>
      <c r="B350" s="171" t="n">
        <f aca="false">(YEAR(Q350)-YEAR(P350))*12+MONTH(Q350)-MONTH(P350)+1</f>
        <v>1</v>
      </c>
      <c r="C350" s="171" t="n">
        <f aca="false">B350*W350</f>
        <v>0</v>
      </c>
    </row>
    <row r="351" customFormat="false" ht="12.75" hidden="false" customHeight="false" outlineLevel="0" collapsed="false">
      <c r="A351" s="171" t="e">
        <f aca="false">VLOOKUP(G351,DDEGL_USERS,2,FALSE())</f>
        <v>#N/A</v>
      </c>
      <c r="B351" s="171" t="n">
        <f aca="false">(YEAR(Q351)-YEAR(P351))*12+MONTH(Q351)-MONTH(P351)+1</f>
        <v>1</v>
      </c>
      <c r="C351" s="171" t="n">
        <f aca="false">B351*W351</f>
        <v>0</v>
      </c>
    </row>
    <row r="352" customFormat="false" ht="12.75" hidden="false" customHeight="false" outlineLevel="0" collapsed="false">
      <c r="A352" s="171" t="e">
        <f aca="false">VLOOKUP(G352,DDEGL_USERS,2,FALSE())</f>
        <v>#N/A</v>
      </c>
      <c r="B352" s="171" t="n">
        <f aca="false">(YEAR(Q352)-YEAR(P352))*12+MONTH(Q352)-MONTH(P352)+1</f>
        <v>1</v>
      </c>
      <c r="C352" s="171" t="n">
        <f aca="false">B352*W352</f>
        <v>0</v>
      </c>
    </row>
    <row r="353" customFormat="false" ht="12.75" hidden="false" customHeight="false" outlineLevel="0" collapsed="false">
      <c r="A353" s="171" t="e">
        <f aca="false">VLOOKUP(G353,DDEGL_USERS,2,FALSE())</f>
        <v>#N/A</v>
      </c>
      <c r="B353" s="171" t="n">
        <f aca="false">(YEAR(Q353)-YEAR(P353))*12+MONTH(Q353)-MONTH(P353)+1</f>
        <v>1</v>
      </c>
      <c r="C353" s="171" t="n">
        <f aca="false">B353*W353</f>
        <v>0</v>
      </c>
    </row>
    <row r="354" customFormat="false" ht="12.75" hidden="false" customHeight="false" outlineLevel="0" collapsed="false">
      <c r="A354" s="171" t="e">
        <f aca="false">VLOOKUP(G354,DDEGL_USERS,2,FALSE())</f>
        <v>#N/A</v>
      </c>
      <c r="B354" s="171" t="n">
        <f aca="false">(YEAR(Q354)-YEAR(P354))*12+MONTH(Q354)-MONTH(P354)+1</f>
        <v>1</v>
      </c>
      <c r="C354" s="171" t="n">
        <f aca="false">B354*W354</f>
        <v>0</v>
      </c>
    </row>
    <row r="355" customFormat="false" ht="12.75" hidden="false" customHeight="false" outlineLevel="0" collapsed="false">
      <c r="A355" s="171" t="e">
        <f aca="false">VLOOKUP(G355,DDEGL_USERS,2,FALSE())</f>
        <v>#N/A</v>
      </c>
      <c r="B355" s="171" t="n">
        <f aca="false">(YEAR(Q355)-YEAR(P355))*12+MONTH(Q355)-MONTH(P355)+1</f>
        <v>1</v>
      </c>
      <c r="C355" s="171" t="n">
        <f aca="false">B355*W355</f>
        <v>0</v>
      </c>
    </row>
    <row r="356" customFormat="false" ht="12.75" hidden="false" customHeight="false" outlineLevel="0" collapsed="false">
      <c r="A356" s="171" t="e">
        <f aca="false">VLOOKUP(G356,DDEGL_USERS,2,FALSE())</f>
        <v>#N/A</v>
      </c>
      <c r="B356" s="171" t="n">
        <f aca="false">(YEAR(Q356)-YEAR(P356))*12+MONTH(Q356)-MONTH(P356)+1</f>
        <v>1</v>
      </c>
      <c r="C356" s="171" t="n">
        <f aca="false">B356*W356</f>
        <v>0</v>
      </c>
    </row>
    <row r="357" customFormat="false" ht="12.75" hidden="false" customHeight="false" outlineLevel="0" collapsed="false">
      <c r="A357" s="171" t="e">
        <f aca="false">VLOOKUP(G357,DDEGL_USERS,2,FALSE())</f>
        <v>#N/A</v>
      </c>
      <c r="B357" s="171" t="n">
        <f aca="false">(YEAR(Q357)-YEAR(P357))*12+MONTH(Q357)-MONTH(P357)+1</f>
        <v>1</v>
      </c>
      <c r="C357" s="171" t="n">
        <f aca="false">B357*W357</f>
        <v>0</v>
      </c>
    </row>
    <row r="358" customFormat="false" ht="12.75" hidden="false" customHeight="false" outlineLevel="0" collapsed="false">
      <c r="A358" s="171" t="e">
        <f aca="false">VLOOKUP(G358,DDEGL_USERS,2,FALSE())</f>
        <v>#N/A</v>
      </c>
      <c r="B358" s="171" t="n">
        <f aca="false">(YEAR(Q358)-YEAR(P358))*12+MONTH(Q358)-MONTH(P358)+1</f>
        <v>1</v>
      </c>
      <c r="C358" s="171" t="n">
        <f aca="false">B358*W358</f>
        <v>0</v>
      </c>
    </row>
    <row r="359" customFormat="false" ht="12.75" hidden="false" customHeight="false" outlineLevel="0" collapsed="false">
      <c r="A359" s="171" t="e">
        <f aca="false">VLOOKUP(G359,DDEGL_USERS,2,FALSE())</f>
        <v>#N/A</v>
      </c>
      <c r="B359" s="171" t="n">
        <f aca="false">(YEAR(Q359)-YEAR(P359))*12+MONTH(Q359)-MONTH(P359)+1</f>
        <v>1</v>
      </c>
      <c r="C359" s="171" t="n">
        <f aca="false">B359*W359</f>
        <v>0</v>
      </c>
    </row>
    <row r="360" customFormat="false" ht="12.75" hidden="false" customHeight="false" outlineLevel="0" collapsed="false">
      <c r="A360" s="171" t="e">
        <f aca="false">VLOOKUP(G360,DDEGL_USERS,2,FALSE())</f>
        <v>#N/A</v>
      </c>
      <c r="B360" s="171" t="n">
        <f aca="false">(YEAR(Q360)-YEAR(P360))*12+MONTH(Q360)-MONTH(P360)+1</f>
        <v>1</v>
      </c>
      <c r="C360" s="171" t="n">
        <f aca="false">B360*W360</f>
        <v>0</v>
      </c>
    </row>
    <row r="361" customFormat="false" ht="12.75" hidden="false" customHeight="false" outlineLevel="0" collapsed="false">
      <c r="A361" s="171" t="e">
        <f aca="false">VLOOKUP(G361,DDEGL_USERS,2,FALSE())</f>
        <v>#N/A</v>
      </c>
      <c r="B361" s="171" t="n">
        <f aca="false">(YEAR(Q361)-YEAR(P361))*12+MONTH(Q361)-MONTH(P361)+1</f>
        <v>1</v>
      </c>
      <c r="C361" s="171" t="n">
        <f aca="false">B361*W361</f>
        <v>0</v>
      </c>
    </row>
    <row r="362" customFormat="false" ht="12.75" hidden="false" customHeight="false" outlineLevel="0" collapsed="false">
      <c r="A362" s="171" t="e">
        <f aca="false">VLOOKUP(G362,DDEGL_USERS,2,FALSE())</f>
        <v>#N/A</v>
      </c>
      <c r="B362" s="171" t="n">
        <f aca="false">(YEAR(Q362)-YEAR(P362))*12+MONTH(Q362)-MONTH(P362)+1</f>
        <v>1</v>
      </c>
      <c r="C362" s="171" t="n">
        <f aca="false">B362*W362</f>
        <v>0</v>
      </c>
    </row>
    <row r="363" customFormat="false" ht="12.75" hidden="false" customHeight="false" outlineLevel="0" collapsed="false">
      <c r="A363" s="171" t="e">
        <f aca="false">VLOOKUP(G363,DDEGL_USERS,2,FALSE())</f>
        <v>#N/A</v>
      </c>
      <c r="B363" s="171" t="n">
        <f aca="false">(YEAR(Q363)-YEAR(P363))*12+MONTH(Q363)-MONTH(P363)+1</f>
        <v>1</v>
      </c>
      <c r="C363" s="171" t="n">
        <f aca="false">B363*W363</f>
        <v>0</v>
      </c>
    </row>
    <row r="364" customFormat="false" ht="12.75" hidden="false" customHeight="false" outlineLevel="0" collapsed="false">
      <c r="A364" s="171" t="e">
        <f aca="false">VLOOKUP(G364,DDEGL_USERS,2,FALSE())</f>
        <v>#N/A</v>
      </c>
      <c r="B364" s="171" t="n">
        <f aca="false">(YEAR(Q364)-YEAR(P364))*12+MONTH(Q364)-MONTH(P364)+1</f>
        <v>1</v>
      </c>
      <c r="C364" s="171" t="n">
        <f aca="false">B364*W364</f>
        <v>0</v>
      </c>
    </row>
    <row r="365" customFormat="false" ht="12.75" hidden="false" customHeight="false" outlineLevel="0" collapsed="false">
      <c r="A365" s="171" t="e">
        <f aca="false">VLOOKUP(G365,DDEGL_USERS,2,FALSE())</f>
        <v>#N/A</v>
      </c>
      <c r="B365" s="171" t="n">
        <f aca="false">(YEAR(Q365)-YEAR(P365))*12+MONTH(Q365)-MONTH(P365)+1</f>
        <v>1</v>
      </c>
      <c r="C365" s="171" t="n">
        <f aca="false">B365*W365</f>
        <v>0</v>
      </c>
    </row>
    <row r="366" customFormat="false" ht="12.75" hidden="false" customHeight="false" outlineLevel="0" collapsed="false">
      <c r="A366" s="171" t="e">
        <f aca="false">VLOOKUP(G366,DDEGL_USERS,2,FALSE())</f>
        <v>#N/A</v>
      </c>
      <c r="B366" s="171" t="n">
        <f aca="false">(YEAR(Q366)-YEAR(P366))*12+MONTH(Q366)-MONTH(P366)+1</f>
        <v>1</v>
      </c>
      <c r="C366" s="171" t="n">
        <f aca="false">B366*W366</f>
        <v>0</v>
      </c>
    </row>
    <row r="367" customFormat="false" ht="12.75" hidden="false" customHeight="false" outlineLevel="0" collapsed="false">
      <c r="A367" s="171" t="e">
        <f aca="false">VLOOKUP(G367,DDEGL_USERS,2,FALSE())</f>
        <v>#N/A</v>
      </c>
      <c r="B367" s="171" t="n">
        <f aca="false">(YEAR(Q367)-YEAR(P367))*12+MONTH(Q367)-MONTH(P367)+1</f>
        <v>1</v>
      </c>
      <c r="C367" s="171" t="n">
        <f aca="false">B367*W367</f>
        <v>0</v>
      </c>
    </row>
    <row r="368" customFormat="false" ht="12.75" hidden="false" customHeight="false" outlineLevel="0" collapsed="false">
      <c r="A368" s="171" t="e">
        <f aca="false">VLOOKUP(G368,DDEGL_USERS,2,FALSE())</f>
        <v>#N/A</v>
      </c>
      <c r="B368" s="171" t="n">
        <f aca="false">(YEAR(Q368)-YEAR(P368))*12+MONTH(Q368)-MONTH(P368)+1</f>
        <v>1</v>
      </c>
      <c r="C368" s="171" t="n">
        <f aca="false">B368*W368</f>
        <v>0</v>
      </c>
    </row>
    <row r="369" customFormat="false" ht="12.75" hidden="false" customHeight="false" outlineLevel="0" collapsed="false">
      <c r="A369" s="171" t="e">
        <f aca="false">VLOOKUP(G369,DDEGL_USERS,2,FALSE())</f>
        <v>#N/A</v>
      </c>
      <c r="B369" s="171" t="n">
        <f aca="false">(YEAR(Q369)-YEAR(P369))*12+MONTH(Q369)-MONTH(P369)+1</f>
        <v>1</v>
      </c>
      <c r="C369" s="171" t="n">
        <f aca="false">B369*W369</f>
        <v>0</v>
      </c>
    </row>
    <row r="370" customFormat="false" ht="12.75" hidden="false" customHeight="false" outlineLevel="0" collapsed="false">
      <c r="A370" s="171" t="e">
        <f aca="false">VLOOKUP(G370,DDEGL_USERS,2,FALSE())</f>
        <v>#N/A</v>
      </c>
      <c r="B370" s="171" t="n">
        <f aca="false">(YEAR(Q370)-YEAR(P370))*12+MONTH(Q370)-MONTH(P370)+1</f>
        <v>1</v>
      </c>
      <c r="C370" s="171" t="n">
        <f aca="false">B370*W370</f>
        <v>0</v>
      </c>
    </row>
    <row r="371" customFormat="false" ht="12.75" hidden="false" customHeight="false" outlineLevel="0" collapsed="false">
      <c r="A371" s="171" t="e">
        <f aca="false">VLOOKUP(G371,DDEGL_USERS,2,FALSE())</f>
        <v>#N/A</v>
      </c>
      <c r="B371" s="171" t="n">
        <f aca="false">(YEAR(Q371)-YEAR(P371))*12+MONTH(Q371)-MONTH(P371)+1</f>
        <v>1</v>
      </c>
      <c r="C371" s="171" t="n">
        <f aca="false">B371*W371</f>
        <v>0</v>
      </c>
    </row>
    <row r="372" customFormat="false" ht="12.75" hidden="false" customHeight="false" outlineLevel="0" collapsed="false">
      <c r="A372" s="171" t="e">
        <f aca="false">VLOOKUP(G372,DDEGL_USERS,2,FALSE())</f>
        <v>#N/A</v>
      </c>
      <c r="B372" s="171" t="n">
        <f aca="false">(YEAR(Q372)-YEAR(P372))*12+MONTH(Q372)-MONTH(P372)+1</f>
        <v>1</v>
      </c>
      <c r="C372" s="171" t="n">
        <f aca="false">B372*W372</f>
        <v>0</v>
      </c>
    </row>
    <row r="373" customFormat="false" ht="12.75" hidden="false" customHeight="false" outlineLevel="0" collapsed="false">
      <c r="A373" s="171" t="e">
        <f aca="false">VLOOKUP(G373,DDEGL_USERS,2,FALSE())</f>
        <v>#N/A</v>
      </c>
      <c r="B373" s="171" t="n">
        <f aca="false">(YEAR(Q373)-YEAR(P373))*12+MONTH(Q373)-MONTH(P373)+1</f>
        <v>1</v>
      </c>
      <c r="C373" s="171" t="n">
        <f aca="false">B373*W373</f>
        <v>0</v>
      </c>
    </row>
    <row r="374" customFormat="false" ht="12.75" hidden="false" customHeight="false" outlineLevel="0" collapsed="false">
      <c r="A374" s="171" t="e">
        <f aca="false">VLOOKUP(G374,DDEGL_USERS,2,FALSE())</f>
        <v>#N/A</v>
      </c>
      <c r="B374" s="171" t="n">
        <f aca="false">(YEAR(Q374)-YEAR(P374))*12+MONTH(Q374)-MONTH(P374)+1</f>
        <v>1</v>
      </c>
      <c r="C374" s="171" t="n">
        <f aca="false">B374*W374</f>
        <v>0</v>
      </c>
    </row>
    <row r="375" customFormat="false" ht="12.75" hidden="false" customHeight="false" outlineLevel="0" collapsed="false">
      <c r="A375" s="171" t="e">
        <f aca="false">VLOOKUP(G375,DDEGL_USERS,2,FALSE())</f>
        <v>#N/A</v>
      </c>
      <c r="B375" s="171" t="n">
        <f aca="false">(YEAR(Q375)-YEAR(P375))*12+MONTH(Q375)-MONTH(P375)+1</f>
        <v>1</v>
      </c>
      <c r="C375" s="171" t="n">
        <f aca="false">B375*W375</f>
        <v>0</v>
      </c>
    </row>
    <row r="376" customFormat="false" ht="12.75" hidden="false" customHeight="false" outlineLevel="0" collapsed="false">
      <c r="A376" s="171" t="e">
        <f aca="false">VLOOKUP(G376,DDEGL_USERS,2,FALSE())</f>
        <v>#N/A</v>
      </c>
      <c r="B376" s="171" t="n">
        <f aca="false">(YEAR(Q376)-YEAR(P376))*12+MONTH(Q376)-MONTH(P376)+1</f>
        <v>1</v>
      </c>
      <c r="C376" s="171" t="n">
        <f aca="false">B376*W376</f>
        <v>0</v>
      </c>
    </row>
    <row r="377" customFormat="false" ht="12.75" hidden="false" customHeight="false" outlineLevel="0" collapsed="false">
      <c r="A377" s="171" t="e">
        <f aca="false">VLOOKUP(G377,DDEGL_USERS,2,FALSE())</f>
        <v>#N/A</v>
      </c>
      <c r="B377" s="171" t="n">
        <f aca="false">(YEAR(Q377)-YEAR(P377))*12+MONTH(Q377)-MONTH(P377)+1</f>
        <v>1</v>
      </c>
      <c r="C377" s="171" t="n">
        <f aca="false">B377*W377</f>
        <v>0</v>
      </c>
    </row>
    <row r="378" customFormat="false" ht="12.75" hidden="false" customHeight="false" outlineLevel="0" collapsed="false">
      <c r="A378" s="171" t="e">
        <f aca="false">VLOOKUP(G378,DDEGL_USERS,2,FALSE())</f>
        <v>#N/A</v>
      </c>
      <c r="B378" s="171" t="n">
        <f aca="false">(YEAR(Q378)-YEAR(P378))*12+MONTH(Q378)-MONTH(P378)+1</f>
        <v>1</v>
      </c>
      <c r="C378" s="171" t="n">
        <f aca="false">B378*W378</f>
        <v>0</v>
      </c>
    </row>
    <row r="379" customFormat="false" ht="12.75" hidden="false" customHeight="false" outlineLevel="0" collapsed="false">
      <c r="A379" s="171" t="e">
        <f aca="false">VLOOKUP(G379,DDEGL_USERS,2,FALSE())</f>
        <v>#N/A</v>
      </c>
      <c r="B379" s="171" t="n">
        <f aca="false">(YEAR(Q379)-YEAR(P379))*12+MONTH(Q379)-MONTH(P379)+1</f>
        <v>1</v>
      </c>
      <c r="C379" s="171" t="n">
        <f aca="false">B379*W379</f>
        <v>0</v>
      </c>
    </row>
    <row r="380" customFormat="false" ht="12.75" hidden="false" customHeight="false" outlineLevel="0" collapsed="false">
      <c r="A380" s="171" t="e">
        <f aca="false">VLOOKUP(G380,DDEGL_USERS,2,FALSE())</f>
        <v>#N/A</v>
      </c>
      <c r="B380" s="171" t="n">
        <f aca="false">(YEAR(Q380)-YEAR(P380))*12+MONTH(Q380)-MONTH(P380)+1</f>
        <v>1</v>
      </c>
      <c r="C380" s="171" t="n">
        <f aca="false">B380*W380</f>
        <v>0</v>
      </c>
    </row>
    <row r="381" customFormat="false" ht="12.75" hidden="false" customHeight="false" outlineLevel="0" collapsed="false">
      <c r="A381" s="171" t="e">
        <f aca="false">VLOOKUP(G381,DDEGL_USERS,2,FALSE())</f>
        <v>#N/A</v>
      </c>
      <c r="B381" s="171" t="n">
        <f aca="false">(YEAR(Q381)-YEAR(P381))*12+MONTH(Q381)-MONTH(P381)+1</f>
        <v>1</v>
      </c>
      <c r="C381" s="171" t="n">
        <f aca="false">B381*W381</f>
        <v>0</v>
      </c>
    </row>
    <row r="382" customFormat="false" ht="12.75" hidden="false" customHeight="false" outlineLevel="0" collapsed="false">
      <c r="A382" s="171" t="e">
        <f aca="false">VLOOKUP(G382,DDEGL_USERS,2,FALSE())</f>
        <v>#N/A</v>
      </c>
      <c r="B382" s="171" t="n">
        <f aca="false">(YEAR(Q382)-YEAR(P382))*12+MONTH(Q382)-MONTH(P382)+1</f>
        <v>1</v>
      </c>
      <c r="C382" s="171" t="n">
        <f aca="false">B382*W382</f>
        <v>0</v>
      </c>
    </row>
    <row r="383" customFormat="false" ht="12.75" hidden="false" customHeight="false" outlineLevel="0" collapsed="false">
      <c r="A383" s="171" t="e">
        <f aca="false">VLOOKUP(G383,DDEGL_USERS,2,FALSE())</f>
        <v>#N/A</v>
      </c>
      <c r="B383" s="171" t="n">
        <f aca="false">(YEAR(Q383)-YEAR(P383))*12+MONTH(Q383)-MONTH(P383)+1</f>
        <v>1</v>
      </c>
      <c r="C383" s="171" t="n">
        <f aca="false">B383*W383</f>
        <v>0</v>
      </c>
    </row>
    <row r="384" customFormat="false" ht="12.75" hidden="false" customHeight="false" outlineLevel="0" collapsed="false">
      <c r="A384" s="171" t="e">
        <f aca="false">VLOOKUP(G384,DDEGL_USERS,2,FALSE())</f>
        <v>#N/A</v>
      </c>
      <c r="B384" s="171" t="n">
        <f aca="false">(YEAR(Q384)-YEAR(P384))*12+MONTH(Q384)-MONTH(P384)+1</f>
        <v>1</v>
      </c>
      <c r="C384" s="171" t="n">
        <f aca="false">B384*W384</f>
        <v>0</v>
      </c>
    </row>
    <row r="385" customFormat="false" ht="12.75" hidden="false" customHeight="false" outlineLevel="0" collapsed="false">
      <c r="A385" s="171" t="e">
        <f aca="false">VLOOKUP(G385,DDEGL_USERS,2,FALSE())</f>
        <v>#N/A</v>
      </c>
      <c r="B385" s="171" t="n">
        <f aca="false">(YEAR(Q385)-YEAR(P385))*12+MONTH(Q385)-MONTH(P385)+1</f>
        <v>1</v>
      </c>
      <c r="C385" s="171" t="n">
        <f aca="false">B385*W385</f>
        <v>0</v>
      </c>
    </row>
    <row r="386" customFormat="false" ht="12.75" hidden="false" customHeight="false" outlineLevel="0" collapsed="false">
      <c r="A386" s="171" t="e">
        <f aca="false">VLOOKUP(G386,DDEGL_USERS,2,FALSE())</f>
        <v>#N/A</v>
      </c>
      <c r="B386" s="171" t="n">
        <f aca="false">(YEAR(Q386)-YEAR(P386))*12+MONTH(Q386)-MONTH(P386)+1</f>
        <v>1</v>
      </c>
      <c r="C386" s="171" t="n">
        <f aca="false">B386*W386</f>
        <v>0</v>
      </c>
    </row>
    <row r="387" customFormat="false" ht="12.75" hidden="false" customHeight="false" outlineLevel="0" collapsed="false">
      <c r="A387" s="171" t="e">
        <f aca="false">VLOOKUP(G387,DDEGL_USERS,2,FALSE())</f>
        <v>#N/A</v>
      </c>
      <c r="B387" s="171" t="n">
        <f aca="false">(YEAR(Q387)-YEAR(P387))*12+MONTH(Q387)-MONTH(P387)+1</f>
        <v>1</v>
      </c>
      <c r="C387" s="171" t="n">
        <f aca="false">B387*W387</f>
        <v>0</v>
      </c>
    </row>
    <row r="388" customFormat="false" ht="12.75" hidden="false" customHeight="false" outlineLevel="0" collapsed="false">
      <c r="A388" s="171" t="e">
        <f aca="false">VLOOKUP(G388,DDEGL_USERS,2,FALSE())</f>
        <v>#N/A</v>
      </c>
      <c r="B388" s="171" t="n">
        <f aca="false">(YEAR(Q388)-YEAR(P388))*12+MONTH(Q388)-MONTH(P388)+1</f>
        <v>1</v>
      </c>
      <c r="C388" s="171" t="n">
        <f aca="false">B388*W388</f>
        <v>0</v>
      </c>
    </row>
    <row r="389" customFormat="false" ht="12.75" hidden="false" customHeight="false" outlineLevel="0" collapsed="false">
      <c r="A389" s="171" t="e">
        <f aca="false">VLOOKUP(G389,DDEGL_USERS,2,FALSE())</f>
        <v>#N/A</v>
      </c>
      <c r="B389" s="171" t="n">
        <f aca="false">(YEAR(Q389)-YEAR(P389))*12+MONTH(Q389)-MONTH(P389)+1</f>
        <v>1</v>
      </c>
      <c r="C389" s="171" t="n">
        <f aca="false">B389*W389</f>
        <v>0</v>
      </c>
    </row>
    <row r="390" customFormat="false" ht="12.75" hidden="false" customHeight="false" outlineLevel="0" collapsed="false">
      <c r="A390" s="171" t="e">
        <f aca="false">VLOOKUP(G390,DDEGL_USERS,2,FALSE())</f>
        <v>#N/A</v>
      </c>
      <c r="B390" s="171" t="n">
        <f aca="false">(YEAR(Q390)-YEAR(P390))*12+MONTH(Q390)-MONTH(P390)+1</f>
        <v>1</v>
      </c>
      <c r="C390" s="171" t="n">
        <f aca="false">B390*W390</f>
        <v>0</v>
      </c>
    </row>
    <row r="391" customFormat="false" ht="12.75" hidden="false" customHeight="false" outlineLevel="0" collapsed="false">
      <c r="A391" s="171" t="e">
        <f aca="false">VLOOKUP(G391,DDEGL_USERS,2,FALSE())</f>
        <v>#N/A</v>
      </c>
      <c r="B391" s="171" t="n">
        <f aca="false">(YEAR(Q391)-YEAR(P391))*12+MONTH(Q391)-MONTH(P391)+1</f>
        <v>1</v>
      </c>
      <c r="C391" s="171" t="n">
        <f aca="false">B391*W391</f>
        <v>0</v>
      </c>
    </row>
    <row r="392" customFormat="false" ht="12.75" hidden="false" customHeight="false" outlineLevel="0" collapsed="false">
      <c r="A392" s="171" t="e">
        <f aca="false">VLOOKUP(G392,DDEGL_USERS,2,FALSE())</f>
        <v>#N/A</v>
      </c>
      <c r="B392" s="171" t="n">
        <f aca="false">(YEAR(Q392)-YEAR(P392))*12+MONTH(Q392)-MONTH(P392)+1</f>
        <v>1</v>
      </c>
      <c r="C392" s="171" t="n">
        <f aca="false">B392*W392</f>
        <v>0</v>
      </c>
    </row>
    <row r="393" customFormat="false" ht="12.75" hidden="false" customHeight="false" outlineLevel="0" collapsed="false">
      <c r="A393" s="171" t="e">
        <f aca="false">VLOOKUP(G393,DDEGL_USERS,2,FALSE())</f>
        <v>#N/A</v>
      </c>
      <c r="B393" s="171" t="n">
        <f aca="false">(YEAR(Q393)-YEAR(P393))*12+MONTH(Q393)-MONTH(P393)+1</f>
        <v>1</v>
      </c>
      <c r="C393" s="171" t="n">
        <f aca="false">B393*W393</f>
        <v>0</v>
      </c>
    </row>
    <row r="394" customFormat="false" ht="12.75" hidden="false" customHeight="false" outlineLevel="0" collapsed="false">
      <c r="A394" s="171" t="e">
        <f aca="false">VLOOKUP(G394,DDEGL_USERS,2,FALSE())</f>
        <v>#N/A</v>
      </c>
      <c r="B394" s="171" t="n">
        <f aca="false">(YEAR(Q394)-YEAR(P394))*12+MONTH(Q394)-MONTH(P394)+1</f>
        <v>1</v>
      </c>
      <c r="C394" s="171" t="n">
        <f aca="false">B394*W394</f>
        <v>0</v>
      </c>
    </row>
    <row r="395" customFormat="false" ht="12.75" hidden="false" customHeight="false" outlineLevel="0" collapsed="false">
      <c r="A395" s="171" t="e">
        <f aca="false">VLOOKUP(G395,DDEGL_USERS,2,FALSE())</f>
        <v>#N/A</v>
      </c>
      <c r="B395" s="171" t="n">
        <f aca="false">(YEAR(Q395)-YEAR(P395))*12+MONTH(Q395)-MONTH(P395)+1</f>
        <v>1</v>
      </c>
      <c r="C395" s="171" t="n">
        <f aca="false">B395*W395</f>
        <v>0</v>
      </c>
    </row>
    <row r="396" customFormat="false" ht="12.75" hidden="false" customHeight="false" outlineLevel="0" collapsed="false">
      <c r="A396" s="171" t="e">
        <f aca="false">VLOOKUP(G396,DDEGL_USERS,2,FALSE())</f>
        <v>#N/A</v>
      </c>
      <c r="B396" s="171" t="n">
        <f aca="false">(YEAR(Q396)-YEAR(P396))*12+MONTH(Q396)-MONTH(P396)+1</f>
        <v>1</v>
      </c>
      <c r="C396" s="171" t="n">
        <f aca="false">B396*W396</f>
        <v>0</v>
      </c>
    </row>
    <row r="397" customFormat="false" ht="12.75" hidden="false" customHeight="false" outlineLevel="0" collapsed="false">
      <c r="A397" s="171" t="e">
        <f aca="false">VLOOKUP(G397,DDEGL_USERS,2,FALSE())</f>
        <v>#N/A</v>
      </c>
      <c r="B397" s="171" t="n">
        <f aca="false">(YEAR(Q397)-YEAR(P397))*12+MONTH(Q397)-MONTH(P397)+1</f>
        <v>1</v>
      </c>
      <c r="C397" s="171" t="n">
        <f aca="false">B397*W397</f>
        <v>0</v>
      </c>
    </row>
    <row r="398" customFormat="false" ht="12.75" hidden="false" customHeight="false" outlineLevel="0" collapsed="false">
      <c r="A398" s="171" t="e">
        <f aca="false">VLOOKUP(G398,DDEGL_USERS,2,FALSE())</f>
        <v>#N/A</v>
      </c>
      <c r="B398" s="171" t="n">
        <f aca="false">(YEAR(Q398)-YEAR(P398))*12+MONTH(Q398)-MONTH(P398)+1</f>
        <v>1</v>
      </c>
      <c r="C398" s="171" t="n">
        <f aca="false">B398*W398</f>
        <v>0</v>
      </c>
    </row>
    <row r="399" customFormat="false" ht="12.75" hidden="false" customHeight="false" outlineLevel="0" collapsed="false">
      <c r="A399" s="171" t="e">
        <f aca="false">VLOOKUP(G399,DDEGL_USERS,2,FALSE())</f>
        <v>#N/A</v>
      </c>
      <c r="B399" s="171" t="n">
        <f aca="false">(YEAR(Q399)-YEAR(P399))*12+MONTH(Q399)-MONTH(P399)+1</f>
        <v>1</v>
      </c>
      <c r="C399" s="171" t="n">
        <f aca="false">B399*W399</f>
        <v>0</v>
      </c>
    </row>
    <row r="400" customFormat="false" ht="12.75" hidden="false" customHeight="false" outlineLevel="0" collapsed="false">
      <c r="A400" s="171" t="e">
        <f aca="false">VLOOKUP(G400,DDEGL_USERS,2,FALSE())</f>
        <v>#N/A</v>
      </c>
      <c r="B400" s="171" t="n">
        <f aca="false">(YEAR(Q400)-YEAR(P400))*12+MONTH(Q400)-MONTH(P400)+1</f>
        <v>1</v>
      </c>
      <c r="C400" s="171" t="n">
        <f aca="false">B400*W400</f>
        <v>0</v>
      </c>
    </row>
    <row r="401" customFormat="false" ht="12.75" hidden="false" customHeight="false" outlineLevel="0" collapsed="false">
      <c r="A401" s="171" t="e">
        <f aca="false">VLOOKUP(G401,DDEGL_USERS,2,FALSE())</f>
        <v>#N/A</v>
      </c>
      <c r="B401" s="171" t="n">
        <f aca="false">(YEAR(Q401)-YEAR(P401))*12+MONTH(Q401)-MONTH(P401)+1</f>
        <v>1</v>
      </c>
      <c r="C401" s="171" t="n">
        <f aca="false">B401*W401</f>
        <v>0</v>
      </c>
    </row>
    <row r="402" customFormat="false" ht="12.75" hidden="false" customHeight="false" outlineLevel="0" collapsed="false">
      <c r="A402" s="171" t="e">
        <f aca="false">VLOOKUP(G402,DDEGL_USERS,2,FALSE())</f>
        <v>#N/A</v>
      </c>
      <c r="B402" s="171" t="n">
        <f aca="false">(YEAR(Q402)-YEAR(P402))*12+MONTH(Q402)-MONTH(P402)+1</f>
        <v>1</v>
      </c>
      <c r="C402" s="171" t="n">
        <f aca="false">B402*W402</f>
        <v>0</v>
      </c>
    </row>
    <row r="403" customFormat="false" ht="12.75" hidden="false" customHeight="false" outlineLevel="0" collapsed="false">
      <c r="A403" s="171" t="e">
        <f aca="false">VLOOKUP(G403,DDEGL_USERS,2,FALSE())</f>
        <v>#N/A</v>
      </c>
      <c r="B403" s="171" t="n">
        <f aca="false">(YEAR(Q403)-YEAR(P403))*12+MONTH(Q403)-MONTH(P403)+1</f>
        <v>1</v>
      </c>
      <c r="C403" s="171" t="n">
        <f aca="false">B403*W403</f>
        <v>0</v>
      </c>
    </row>
    <row r="404" customFormat="false" ht="12.75" hidden="false" customHeight="false" outlineLevel="0" collapsed="false">
      <c r="A404" s="171" t="e">
        <f aca="false">VLOOKUP(G404,DDEGL_USERS,2,FALSE())</f>
        <v>#N/A</v>
      </c>
      <c r="B404" s="171" t="n">
        <f aca="false">(YEAR(Q404)-YEAR(P404))*12+MONTH(Q404)-MONTH(P404)+1</f>
        <v>1</v>
      </c>
      <c r="C404" s="171" t="n">
        <f aca="false">B404*W404</f>
        <v>0</v>
      </c>
    </row>
    <row r="405" customFormat="false" ht="12.75" hidden="false" customHeight="false" outlineLevel="0" collapsed="false">
      <c r="A405" s="171" t="e">
        <f aca="false">VLOOKUP(G405,DDEGL_USERS,2,FALSE())</f>
        <v>#N/A</v>
      </c>
      <c r="B405" s="171" t="n">
        <f aca="false">(YEAR(Q405)-YEAR(P405))*12+MONTH(Q405)-MONTH(P405)+1</f>
        <v>1</v>
      </c>
      <c r="C405" s="171" t="n">
        <f aca="false">B405*W405</f>
        <v>0</v>
      </c>
    </row>
    <row r="406" customFormat="false" ht="12.75" hidden="false" customHeight="false" outlineLevel="0" collapsed="false">
      <c r="A406" s="171" t="e">
        <f aca="false">VLOOKUP(G406,DDEGL_USERS,2,FALSE())</f>
        <v>#N/A</v>
      </c>
      <c r="B406" s="171" t="n">
        <f aca="false">(YEAR(Q406)-YEAR(P406))*12+MONTH(Q406)-MONTH(P406)+1</f>
        <v>1</v>
      </c>
      <c r="C406" s="171" t="n">
        <f aca="false">B406*W406</f>
        <v>0</v>
      </c>
    </row>
    <row r="407" customFormat="false" ht="12.75" hidden="false" customHeight="false" outlineLevel="0" collapsed="false">
      <c r="A407" s="171" t="e">
        <f aca="false">VLOOKUP(G407,DDEGL_USERS,2,FALSE())</f>
        <v>#N/A</v>
      </c>
      <c r="B407" s="171" t="n">
        <f aca="false">(YEAR(Q407)-YEAR(P407))*12+MONTH(Q407)-MONTH(P407)+1</f>
        <v>1</v>
      </c>
      <c r="C407" s="171" t="n">
        <f aca="false">B407*W407</f>
        <v>0</v>
      </c>
    </row>
    <row r="408" customFormat="false" ht="12.75" hidden="false" customHeight="false" outlineLevel="0" collapsed="false">
      <c r="A408" s="171" t="e">
        <f aca="false">VLOOKUP(G408,DDEGL_USERS,2,FALSE())</f>
        <v>#N/A</v>
      </c>
      <c r="B408" s="171" t="n">
        <f aca="false">(YEAR(Q408)-YEAR(P408))*12+MONTH(Q408)-MONTH(P408)+1</f>
        <v>1</v>
      </c>
      <c r="C408" s="171" t="n">
        <f aca="false">B408*W408</f>
        <v>0</v>
      </c>
    </row>
    <row r="409" customFormat="false" ht="12.75" hidden="false" customHeight="false" outlineLevel="0" collapsed="false">
      <c r="A409" s="171" t="e">
        <f aca="false">VLOOKUP(G409,DDEGL_USERS,2,FALSE())</f>
        <v>#N/A</v>
      </c>
      <c r="B409" s="171" t="n">
        <f aca="false">(YEAR(Q409)-YEAR(P409))*12+MONTH(Q409)-MONTH(P409)+1</f>
        <v>1</v>
      </c>
      <c r="C409" s="171" t="n">
        <f aca="false">B409*W409</f>
        <v>0</v>
      </c>
    </row>
    <row r="410" customFormat="false" ht="12.75" hidden="false" customHeight="false" outlineLevel="0" collapsed="false">
      <c r="A410" s="171" t="e">
        <f aca="false">VLOOKUP(G410,DDEGL_USERS,2,FALSE())</f>
        <v>#N/A</v>
      </c>
      <c r="B410" s="171" t="n">
        <f aca="false">(YEAR(Q410)-YEAR(P410))*12+MONTH(Q410)-MONTH(P410)+1</f>
        <v>1</v>
      </c>
      <c r="C410" s="171" t="n">
        <f aca="false">B410*W410</f>
        <v>0</v>
      </c>
    </row>
    <row r="411" customFormat="false" ht="12.75" hidden="false" customHeight="false" outlineLevel="0" collapsed="false">
      <c r="A411" s="171" t="e">
        <f aca="false">VLOOKUP(G411,DDEGL_USERS,2,FALSE())</f>
        <v>#N/A</v>
      </c>
      <c r="B411" s="171" t="n">
        <f aca="false">(YEAR(Q411)-YEAR(P411))*12+MONTH(Q411)-MONTH(P411)+1</f>
        <v>1</v>
      </c>
      <c r="C411" s="171" t="n">
        <f aca="false">B411*W411</f>
        <v>0</v>
      </c>
    </row>
    <row r="412" customFormat="false" ht="12.75" hidden="false" customHeight="false" outlineLevel="0" collapsed="false">
      <c r="A412" s="171" t="e">
        <f aca="false">VLOOKUP(G412,DDEGL_USERS,2,FALSE())</f>
        <v>#N/A</v>
      </c>
      <c r="B412" s="171" t="n">
        <f aca="false">(YEAR(Q412)-YEAR(P412))*12+MONTH(Q412)-MONTH(P412)+1</f>
        <v>1</v>
      </c>
      <c r="C412" s="171" t="n">
        <f aca="false">B412*W412</f>
        <v>0</v>
      </c>
    </row>
    <row r="413" customFormat="false" ht="12.75" hidden="false" customHeight="false" outlineLevel="0" collapsed="false">
      <c r="A413" s="171" t="e">
        <f aca="false">VLOOKUP(G413,DDEGL_USERS,2,FALSE())</f>
        <v>#N/A</v>
      </c>
      <c r="B413" s="171" t="n">
        <f aca="false">(YEAR(Q413)-YEAR(P413))*12+MONTH(Q413)-MONTH(P413)+1</f>
        <v>1</v>
      </c>
      <c r="C413" s="171" t="n">
        <f aca="false">B413*W413</f>
        <v>0</v>
      </c>
    </row>
    <row r="414" customFormat="false" ht="12.75" hidden="false" customHeight="false" outlineLevel="0" collapsed="false">
      <c r="A414" s="171" t="e">
        <f aca="false">VLOOKUP(G414,DDEGL_USERS,2,FALSE())</f>
        <v>#N/A</v>
      </c>
      <c r="B414" s="171" t="n">
        <f aca="false">(YEAR(Q414)-YEAR(P414))*12+MONTH(Q414)-MONTH(P414)+1</f>
        <v>1</v>
      </c>
      <c r="C414" s="171" t="n">
        <f aca="false">B414*W414</f>
        <v>0</v>
      </c>
    </row>
    <row r="415" customFormat="false" ht="12.75" hidden="false" customHeight="false" outlineLevel="0" collapsed="false">
      <c r="A415" s="171" t="e">
        <f aca="false">VLOOKUP(G415,DDEGL_USERS,2,FALSE())</f>
        <v>#N/A</v>
      </c>
      <c r="B415" s="171" t="n">
        <f aca="false">(YEAR(Q415)-YEAR(P415))*12+MONTH(Q415)-MONTH(P415)+1</f>
        <v>1</v>
      </c>
      <c r="C415" s="171" t="n">
        <f aca="false">B415*W415</f>
        <v>0</v>
      </c>
    </row>
    <row r="416" customFormat="false" ht="12.75" hidden="false" customHeight="false" outlineLevel="0" collapsed="false">
      <c r="A416" s="171" t="e">
        <f aca="false">VLOOKUP(G416,DDEGL_USERS,2,FALSE())</f>
        <v>#N/A</v>
      </c>
      <c r="B416" s="171" t="n">
        <f aca="false">(YEAR(Q416)-YEAR(P416))*12+MONTH(Q416)-MONTH(P416)+1</f>
        <v>1</v>
      </c>
      <c r="C416" s="171" t="n">
        <f aca="false">B416*W416</f>
        <v>0</v>
      </c>
    </row>
    <row r="417" customFormat="false" ht="12.75" hidden="false" customHeight="false" outlineLevel="0" collapsed="false">
      <c r="A417" s="171" t="e">
        <f aca="false">VLOOKUP(G417,DDEGL_USERS,2,FALSE())</f>
        <v>#N/A</v>
      </c>
      <c r="B417" s="171" t="n">
        <f aca="false">(YEAR(Q417)-YEAR(P417))*12+MONTH(Q417)-MONTH(P417)+1</f>
        <v>1</v>
      </c>
      <c r="C417" s="171" t="n">
        <f aca="false">B417*W417</f>
        <v>0</v>
      </c>
    </row>
    <row r="418" customFormat="false" ht="12.75" hidden="false" customHeight="false" outlineLevel="0" collapsed="false">
      <c r="A418" s="171" t="e">
        <f aca="false">VLOOKUP(G418,DDEGL_USERS,2,FALSE())</f>
        <v>#N/A</v>
      </c>
      <c r="B418" s="171" t="n">
        <f aca="false">(YEAR(Q418)-YEAR(P418))*12+MONTH(Q418)-MONTH(P418)+1</f>
        <v>1</v>
      </c>
      <c r="C418" s="171" t="n">
        <f aca="false">B418*W418</f>
        <v>0</v>
      </c>
    </row>
    <row r="419" customFormat="false" ht="12.75" hidden="false" customHeight="false" outlineLevel="0" collapsed="false">
      <c r="A419" s="171" t="e">
        <f aca="false">VLOOKUP(G419,DDEGL_USERS,2,FALSE())</f>
        <v>#N/A</v>
      </c>
      <c r="B419" s="171" t="n">
        <f aca="false">(YEAR(Q419)-YEAR(P419))*12+MONTH(Q419)-MONTH(P419)+1</f>
        <v>1</v>
      </c>
      <c r="C419" s="171" t="n">
        <f aca="false">B419*W419</f>
        <v>0</v>
      </c>
    </row>
    <row r="420" customFormat="false" ht="12.75" hidden="false" customHeight="false" outlineLevel="0" collapsed="false">
      <c r="A420" s="171" t="e">
        <f aca="false">VLOOKUP(G420,DDEGL_USERS,2,FALSE())</f>
        <v>#N/A</v>
      </c>
      <c r="B420" s="171" t="n">
        <f aca="false">(YEAR(Q420)-YEAR(P420))*12+MONTH(Q420)-MONTH(P420)+1</f>
        <v>1</v>
      </c>
      <c r="C420" s="171" t="n">
        <f aca="false">B420*W420</f>
        <v>0</v>
      </c>
    </row>
    <row r="421" customFormat="false" ht="12.75" hidden="false" customHeight="false" outlineLevel="0" collapsed="false">
      <c r="A421" s="171" t="e">
        <f aca="false">VLOOKUP(G421,DDEGL_USERS,2,FALSE())</f>
        <v>#N/A</v>
      </c>
      <c r="B421" s="171" t="n">
        <f aca="false">(YEAR(Q421)-YEAR(P421))*12+MONTH(Q421)-MONTH(P421)+1</f>
        <v>1</v>
      </c>
      <c r="C421" s="171" t="n">
        <f aca="false">B421*W421</f>
        <v>0</v>
      </c>
    </row>
    <row r="422" customFormat="false" ht="12.75" hidden="false" customHeight="false" outlineLevel="0" collapsed="false">
      <c r="A422" s="171" t="e">
        <f aca="false">VLOOKUP(G422,DDEGL_USERS,2,FALSE())</f>
        <v>#N/A</v>
      </c>
      <c r="B422" s="171" t="n">
        <f aca="false">(YEAR(Q422)-YEAR(P422))*12+MONTH(Q422)-MONTH(P422)+1</f>
        <v>1</v>
      </c>
      <c r="C422" s="171" t="n">
        <f aca="false">B422*W422</f>
        <v>0</v>
      </c>
    </row>
    <row r="423" customFormat="false" ht="12.75" hidden="false" customHeight="false" outlineLevel="0" collapsed="false">
      <c r="A423" s="171" t="e">
        <f aca="false">VLOOKUP(G423,DDEGL_USERS,2,FALSE())</f>
        <v>#N/A</v>
      </c>
      <c r="B423" s="171" t="n">
        <f aca="false">(YEAR(Q423)-YEAR(P423))*12+MONTH(Q423)-MONTH(P423)+1</f>
        <v>1</v>
      </c>
      <c r="C423" s="171" t="n">
        <f aca="false">B423*W423</f>
        <v>0</v>
      </c>
    </row>
    <row r="424" customFormat="false" ht="12.75" hidden="false" customHeight="false" outlineLevel="0" collapsed="false">
      <c r="A424" s="171" t="e">
        <f aca="false">VLOOKUP(G424,DDEGL_USERS,2,FALSE())</f>
        <v>#N/A</v>
      </c>
      <c r="B424" s="171" t="n">
        <f aca="false">(YEAR(Q424)-YEAR(P424))*12+MONTH(Q424)-MONTH(P424)+1</f>
        <v>1</v>
      </c>
      <c r="C424" s="171" t="n">
        <f aca="false">B424*W424</f>
        <v>0</v>
      </c>
    </row>
    <row r="425" customFormat="false" ht="12.75" hidden="false" customHeight="false" outlineLevel="0" collapsed="false">
      <c r="A425" s="171" t="e">
        <f aca="false">VLOOKUP(G425,DDEGL_USERS,2,FALSE())</f>
        <v>#N/A</v>
      </c>
      <c r="B425" s="171" t="n">
        <f aca="false">(YEAR(Q425)-YEAR(P425))*12+MONTH(Q425)-MONTH(P425)+1</f>
        <v>1</v>
      </c>
      <c r="C425" s="171" t="n">
        <f aca="false">B425*W425</f>
        <v>0</v>
      </c>
    </row>
    <row r="426" customFormat="false" ht="12.75" hidden="false" customHeight="false" outlineLevel="0" collapsed="false">
      <c r="A426" s="171" t="e">
        <f aca="false">VLOOKUP(G426,DDEGL_USERS,2,FALSE())</f>
        <v>#N/A</v>
      </c>
      <c r="B426" s="171" t="n">
        <f aca="false">(YEAR(Q426)-YEAR(P426))*12+MONTH(Q426)-MONTH(P426)+1</f>
        <v>1</v>
      </c>
      <c r="C426" s="171" t="n">
        <f aca="false">B426*W426</f>
        <v>0</v>
      </c>
    </row>
    <row r="427" customFormat="false" ht="12.75" hidden="false" customHeight="false" outlineLevel="0" collapsed="false">
      <c r="A427" s="171" t="e">
        <f aca="false">VLOOKUP(G427,DDEGL_USERS,2,FALSE())</f>
        <v>#N/A</v>
      </c>
      <c r="B427" s="171" t="n">
        <f aca="false">(YEAR(Q427)-YEAR(P427))*12+MONTH(Q427)-MONTH(P427)+1</f>
        <v>1</v>
      </c>
      <c r="C427" s="171" t="n">
        <f aca="false">B427*W427</f>
        <v>0</v>
      </c>
    </row>
    <row r="428" customFormat="false" ht="12.75" hidden="false" customHeight="false" outlineLevel="0" collapsed="false">
      <c r="A428" s="171" t="e">
        <f aca="false">VLOOKUP(G428,DDEGL_USERS,2,FALSE())</f>
        <v>#N/A</v>
      </c>
      <c r="B428" s="171" t="n">
        <f aca="false">(YEAR(Q428)-YEAR(P428))*12+MONTH(Q428)-MONTH(P428)+1</f>
        <v>1</v>
      </c>
      <c r="C428" s="171" t="n">
        <f aca="false">B428*W428</f>
        <v>0</v>
      </c>
    </row>
    <row r="429" customFormat="false" ht="12.75" hidden="false" customHeight="false" outlineLevel="0" collapsed="false">
      <c r="A429" s="171" t="e">
        <f aca="false">VLOOKUP(G429,DDEGL_USERS,2,FALSE())</f>
        <v>#N/A</v>
      </c>
      <c r="B429" s="171" t="n">
        <f aca="false">(YEAR(Q429)-YEAR(P429))*12+MONTH(Q429)-MONTH(P429)+1</f>
        <v>1</v>
      </c>
      <c r="C429" s="171" t="n">
        <f aca="false">B429*W429</f>
        <v>0</v>
      </c>
    </row>
    <row r="430" customFormat="false" ht="12.75" hidden="false" customHeight="false" outlineLevel="0" collapsed="false">
      <c r="A430" s="171" t="e">
        <f aca="false">VLOOKUP(G430,DDEGL_USERS,2,FALSE())</f>
        <v>#N/A</v>
      </c>
      <c r="B430" s="171" t="n">
        <f aca="false">(YEAR(Q430)-YEAR(P430))*12+MONTH(Q430)-MONTH(P430)+1</f>
        <v>1</v>
      </c>
      <c r="C430" s="171" t="n">
        <f aca="false">B430*W430</f>
        <v>0</v>
      </c>
    </row>
    <row r="431" customFormat="false" ht="12.75" hidden="false" customHeight="false" outlineLevel="0" collapsed="false">
      <c r="A431" s="171" t="e">
        <f aca="false">VLOOKUP(G431,DDEGL_USERS,2,FALSE())</f>
        <v>#N/A</v>
      </c>
      <c r="B431" s="171" t="n">
        <f aca="false">(YEAR(Q431)-YEAR(P431))*12+MONTH(Q431)-MONTH(P431)+1</f>
        <v>1</v>
      </c>
      <c r="C431" s="171" t="n">
        <f aca="false">B431*W431</f>
        <v>0</v>
      </c>
    </row>
    <row r="432" customFormat="false" ht="12.75" hidden="false" customHeight="false" outlineLevel="0" collapsed="false">
      <c r="A432" s="171" t="e">
        <f aca="false">VLOOKUP(G432,DDEGL_USERS,2,FALSE())</f>
        <v>#N/A</v>
      </c>
      <c r="B432" s="171" t="n">
        <f aca="false">(YEAR(Q432)-YEAR(P432))*12+MONTH(Q432)-MONTH(P432)+1</f>
        <v>1</v>
      </c>
      <c r="C432" s="171" t="n">
        <f aca="false">B432*W432</f>
        <v>0</v>
      </c>
    </row>
    <row r="433" customFormat="false" ht="12.75" hidden="false" customHeight="false" outlineLevel="0" collapsed="false">
      <c r="A433" s="171" t="e">
        <f aca="false">VLOOKUP(G433,DDEGL_USERS,2,FALSE())</f>
        <v>#N/A</v>
      </c>
      <c r="B433" s="171" t="n">
        <f aca="false">(YEAR(Q433)-YEAR(P433))*12+MONTH(Q433)-MONTH(P433)+1</f>
        <v>1</v>
      </c>
      <c r="C433" s="171" t="n">
        <f aca="false">B433*W433</f>
        <v>0</v>
      </c>
    </row>
    <row r="434" customFormat="false" ht="12.75" hidden="false" customHeight="false" outlineLevel="0" collapsed="false">
      <c r="A434" s="171" t="e">
        <f aca="false">VLOOKUP(G434,DDEGL_USERS,2,FALSE())</f>
        <v>#N/A</v>
      </c>
      <c r="B434" s="171" t="n">
        <f aca="false">(YEAR(Q434)-YEAR(P434))*12+MONTH(Q434)-MONTH(P434)+1</f>
        <v>1</v>
      </c>
      <c r="C434" s="171" t="n">
        <f aca="false">B434*W434</f>
        <v>0</v>
      </c>
    </row>
    <row r="435" customFormat="false" ht="12.75" hidden="false" customHeight="false" outlineLevel="0" collapsed="false">
      <c r="A435" s="171" t="e">
        <f aca="false">VLOOKUP(G435,DDEGL_USERS,2,FALSE())</f>
        <v>#N/A</v>
      </c>
      <c r="B435" s="171" t="n">
        <f aca="false">(YEAR(Q435)-YEAR(P435))*12+MONTH(Q435)-MONTH(P435)+1</f>
        <v>1</v>
      </c>
      <c r="C435" s="171" t="n">
        <f aca="false">B435*W435</f>
        <v>0</v>
      </c>
    </row>
    <row r="436" customFormat="false" ht="12.75" hidden="false" customHeight="false" outlineLevel="0" collapsed="false">
      <c r="A436" s="171" t="e">
        <f aca="false">VLOOKUP(G436,DDEGL_USERS,2,FALSE())</f>
        <v>#N/A</v>
      </c>
      <c r="B436" s="171" t="n">
        <f aca="false">(YEAR(Q436)-YEAR(P436))*12+MONTH(Q436)-MONTH(P436)+1</f>
        <v>1</v>
      </c>
      <c r="C436" s="171" t="n">
        <f aca="false">B436*W436</f>
        <v>0</v>
      </c>
    </row>
    <row r="437" customFormat="false" ht="12.75" hidden="false" customHeight="false" outlineLevel="0" collapsed="false">
      <c r="A437" s="171" t="e">
        <f aca="false">VLOOKUP(G437,DDEGL_USERS,2,FALSE())</f>
        <v>#N/A</v>
      </c>
      <c r="B437" s="171" t="n">
        <f aca="false">(YEAR(Q437)-YEAR(P437))*12+MONTH(Q437)-MONTH(P437)+1</f>
        <v>1</v>
      </c>
      <c r="C437" s="171" t="n">
        <f aca="false">B437*W437</f>
        <v>0</v>
      </c>
    </row>
    <row r="438" customFormat="false" ht="12.75" hidden="false" customHeight="false" outlineLevel="0" collapsed="false">
      <c r="A438" s="171" t="e">
        <f aca="false">VLOOKUP(G438,DDEGL_USERS,2,FALSE())</f>
        <v>#N/A</v>
      </c>
      <c r="B438" s="171" t="n">
        <f aca="false">(YEAR(Q438)-YEAR(P438))*12+MONTH(Q438)-MONTH(P438)+1</f>
        <v>1</v>
      </c>
      <c r="C438" s="171" t="n">
        <f aca="false">B438*W438</f>
        <v>0</v>
      </c>
    </row>
    <row r="439" customFormat="false" ht="12.75" hidden="false" customHeight="false" outlineLevel="0" collapsed="false">
      <c r="A439" s="171" t="e">
        <f aca="false">VLOOKUP(G439,DDEGL_USERS,2,FALSE())</f>
        <v>#N/A</v>
      </c>
      <c r="B439" s="171" t="n">
        <f aca="false">(YEAR(Q439)-YEAR(P439))*12+MONTH(Q439)-MONTH(P439)+1</f>
        <v>1</v>
      </c>
      <c r="C439" s="171" t="n">
        <f aca="false">B439*W439</f>
        <v>0</v>
      </c>
    </row>
    <row r="440" customFormat="false" ht="12.75" hidden="false" customHeight="false" outlineLevel="0" collapsed="false">
      <c r="A440" s="171" t="e">
        <f aca="false">VLOOKUP(G440,DDEGL_USERS,2,FALSE())</f>
        <v>#N/A</v>
      </c>
      <c r="B440" s="171" t="n">
        <f aca="false">(YEAR(Q440)-YEAR(P440))*12+MONTH(Q440)-MONTH(P440)+1</f>
        <v>1</v>
      </c>
      <c r="C440" s="171" t="n">
        <f aca="false">B440*W440</f>
        <v>0</v>
      </c>
    </row>
    <row r="441" customFormat="false" ht="12.75" hidden="false" customHeight="false" outlineLevel="0" collapsed="false">
      <c r="A441" s="171" t="e">
        <f aca="false">VLOOKUP(G441,DDEGL_USERS,2,FALSE())</f>
        <v>#N/A</v>
      </c>
      <c r="B441" s="171" t="n">
        <f aca="false">(YEAR(Q441)-YEAR(P441))*12+MONTH(Q441)-MONTH(P441)+1</f>
        <v>1</v>
      </c>
      <c r="C441" s="171" t="n">
        <f aca="false">B441*W441</f>
        <v>0</v>
      </c>
    </row>
    <row r="442" customFormat="false" ht="12.75" hidden="false" customHeight="false" outlineLevel="0" collapsed="false">
      <c r="A442" s="171" t="e">
        <f aca="false">VLOOKUP(G442,DDEGL_USERS,2,FALSE())</f>
        <v>#N/A</v>
      </c>
      <c r="B442" s="171" t="n">
        <f aca="false">(YEAR(Q442)-YEAR(P442))*12+MONTH(Q442)-MONTH(P442)+1</f>
        <v>1</v>
      </c>
      <c r="C442" s="171" t="n">
        <f aca="false">B442*W442</f>
        <v>0</v>
      </c>
    </row>
    <row r="443" customFormat="false" ht="12.75" hidden="false" customHeight="false" outlineLevel="0" collapsed="false">
      <c r="A443" s="171" t="e">
        <f aca="false">VLOOKUP(G443,DDEGL_USERS,2,FALSE())</f>
        <v>#N/A</v>
      </c>
      <c r="B443" s="171" t="n">
        <f aca="false">(YEAR(Q443)-YEAR(P443))*12+MONTH(Q443)-MONTH(P443)+1</f>
        <v>1</v>
      </c>
      <c r="C443" s="171" t="n">
        <f aca="false">B443*W443</f>
        <v>0</v>
      </c>
    </row>
    <row r="444" customFormat="false" ht="12.75" hidden="false" customHeight="false" outlineLevel="0" collapsed="false">
      <c r="A444" s="171" t="e">
        <f aca="false">VLOOKUP(G444,DDEGL_USERS,2,FALSE())</f>
        <v>#N/A</v>
      </c>
      <c r="B444" s="171" t="n">
        <f aca="false">(YEAR(Q444)-YEAR(P444))*12+MONTH(Q444)-MONTH(P444)+1</f>
        <v>1</v>
      </c>
      <c r="C444" s="171" t="n">
        <f aca="false">B444*W444</f>
        <v>0</v>
      </c>
    </row>
    <row r="445" customFormat="false" ht="12.75" hidden="false" customHeight="false" outlineLevel="0" collapsed="false">
      <c r="A445" s="171" t="e">
        <f aca="false">VLOOKUP(G445,DDEGL_USERS,2,FALSE())</f>
        <v>#N/A</v>
      </c>
      <c r="B445" s="171" t="n">
        <f aca="false">(YEAR(Q445)-YEAR(P445))*12+MONTH(Q445)-MONTH(P445)+1</f>
        <v>1</v>
      </c>
      <c r="C445" s="171" t="n">
        <f aca="false">B445*W445</f>
        <v>0</v>
      </c>
    </row>
    <row r="446" customFormat="false" ht="12.75" hidden="false" customHeight="false" outlineLevel="0" collapsed="false">
      <c r="A446" s="171" t="e">
        <f aca="false">VLOOKUP(G446,DDEGL_USERS,2,FALSE())</f>
        <v>#N/A</v>
      </c>
      <c r="B446" s="171" t="n">
        <f aca="false">(YEAR(Q446)-YEAR(P446))*12+MONTH(Q446)-MONTH(P446)+1</f>
        <v>1</v>
      </c>
      <c r="C446" s="171" t="n">
        <f aca="false">B446*W446</f>
        <v>0</v>
      </c>
    </row>
    <row r="447" customFormat="false" ht="12.75" hidden="false" customHeight="false" outlineLevel="0" collapsed="false">
      <c r="A447" s="171" t="e">
        <f aca="false">VLOOKUP(G447,DDEGL_USERS,2,FALSE())</f>
        <v>#N/A</v>
      </c>
      <c r="B447" s="171" t="n">
        <f aca="false">(YEAR(Q447)-YEAR(P447))*12+MONTH(Q447)-MONTH(P447)+1</f>
        <v>1</v>
      </c>
      <c r="C447" s="171" t="n">
        <f aca="false">B447*W447</f>
        <v>0</v>
      </c>
    </row>
    <row r="448" customFormat="false" ht="12.75" hidden="false" customHeight="false" outlineLevel="0" collapsed="false">
      <c r="A448" s="171" t="e">
        <f aca="false">VLOOKUP(G448,DDEGL_USERS,2,FALSE())</f>
        <v>#N/A</v>
      </c>
      <c r="B448" s="171" t="n">
        <f aca="false">(YEAR(Q448)-YEAR(P448))*12+MONTH(Q448)-MONTH(P448)+1</f>
        <v>1</v>
      </c>
      <c r="C448" s="171" t="n">
        <f aca="false">B448*W448</f>
        <v>0</v>
      </c>
    </row>
    <row r="449" customFormat="false" ht="12.75" hidden="false" customHeight="false" outlineLevel="0" collapsed="false">
      <c r="A449" s="171" t="e">
        <f aca="false">VLOOKUP(G449,DDEGL_USERS,2,FALSE())</f>
        <v>#N/A</v>
      </c>
      <c r="B449" s="171" t="n">
        <f aca="false">(YEAR(Q449)-YEAR(P449))*12+MONTH(Q449)-MONTH(P449)+1</f>
        <v>1</v>
      </c>
      <c r="C449" s="171" t="n">
        <f aca="false">B449*W449</f>
        <v>0</v>
      </c>
    </row>
    <row r="450" customFormat="false" ht="12.75" hidden="false" customHeight="false" outlineLevel="0" collapsed="false">
      <c r="A450" s="171" t="e">
        <f aca="false">VLOOKUP(G450,DDEGL_USERS,2,FALSE())</f>
        <v>#N/A</v>
      </c>
      <c r="B450" s="171" t="n">
        <f aca="false">(YEAR(Q450)-YEAR(P450))*12+MONTH(Q450)-MONTH(P450)+1</f>
        <v>1</v>
      </c>
      <c r="C450" s="171" t="n">
        <f aca="false">B450*W450</f>
        <v>0</v>
      </c>
    </row>
    <row r="451" customFormat="false" ht="12.75" hidden="false" customHeight="false" outlineLevel="0" collapsed="false">
      <c r="A451" s="171" t="e">
        <f aca="false">VLOOKUP(G451,DDEGL_USERS,2,FALSE())</f>
        <v>#N/A</v>
      </c>
      <c r="B451" s="171" t="n">
        <f aca="false">(YEAR(Q451)-YEAR(P451))*12+MONTH(Q451)-MONTH(P451)+1</f>
        <v>1</v>
      </c>
      <c r="C451" s="171" t="n">
        <f aca="false">B451*W451</f>
        <v>0</v>
      </c>
    </row>
    <row r="452" customFormat="false" ht="12.75" hidden="false" customHeight="false" outlineLevel="0" collapsed="false">
      <c r="A452" s="171" t="e">
        <f aca="false">VLOOKUP(G452,DDEGL_USERS,2,FALSE())</f>
        <v>#N/A</v>
      </c>
      <c r="B452" s="171" t="n">
        <f aca="false">(YEAR(Q452)-YEAR(P452))*12+MONTH(Q452)-MONTH(P452)+1</f>
        <v>1</v>
      </c>
      <c r="C452" s="171" t="n">
        <f aca="false">B452*W452</f>
        <v>0</v>
      </c>
    </row>
    <row r="453" customFormat="false" ht="12.75" hidden="false" customHeight="false" outlineLevel="0" collapsed="false">
      <c r="A453" s="171" t="e">
        <f aca="false">VLOOKUP(G453,DDEGL_USERS,2,FALSE())</f>
        <v>#N/A</v>
      </c>
      <c r="B453" s="171" t="n">
        <f aca="false">(YEAR(Q453)-YEAR(P453))*12+MONTH(Q453)-MONTH(P453)+1</f>
        <v>1</v>
      </c>
      <c r="C453" s="171" t="n">
        <f aca="false">B453*W453</f>
        <v>0</v>
      </c>
    </row>
    <row r="454" customFormat="false" ht="12.75" hidden="false" customHeight="false" outlineLevel="0" collapsed="false">
      <c r="A454" s="171" t="e">
        <f aca="false">VLOOKUP(G454,DDEGL_USERS,2,FALSE())</f>
        <v>#N/A</v>
      </c>
      <c r="B454" s="171" t="n">
        <f aca="false">(YEAR(Q454)-YEAR(P454))*12+MONTH(Q454)-MONTH(P454)+1</f>
        <v>1</v>
      </c>
      <c r="C454" s="171" t="n">
        <f aca="false">B454*W454</f>
        <v>0</v>
      </c>
    </row>
    <row r="455" customFormat="false" ht="12.75" hidden="false" customHeight="false" outlineLevel="0" collapsed="false">
      <c r="A455" s="171" t="e">
        <f aca="false">VLOOKUP(G455,DDEGL_USERS,2,FALSE())</f>
        <v>#N/A</v>
      </c>
      <c r="B455" s="171" t="n">
        <f aca="false">(YEAR(Q455)-YEAR(P455))*12+MONTH(Q455)-MONTH(P455)+1</f>
        <v>1</v>
      </c>
      <c r="C455" s="171" t="n">
        <f aca="false">B455*W455</f>
        <v>0</v>
      </c>
    </row>
    <row r="456" customFormat="false" ht="12.75" hidden="false" customHeight="false" outlineLevel="0" collapsed="false">
      <c r="A456" s="171" t="e">
        <f aca="false">VLOOKUP(G456,DDEGL_USERS,2,FALSE())</f>
        <v>#N/A</v>
      </c>
      <c r="B456" s="171" t="n">
        <f aca="false">(YEAR(Q456)-YEAR(P456))*12+MONTH(Q456)-MONTH(P456)+1</f>
        <v>1</v>
      </c>
      <c r="C456" s="171" t="n">
        <f aca="false">B456*W456</f>
        <v>0</v>
      </c>
    </row>
    <row r="457" customFormat="false" ht="12.75" hidden="false" customHeight="false" outlineLevel="0" collapsed="false">
      <c r="A457" s="171" t="e">
        <f aca="false">VLOOKUP(G457,DDEGL_USERS,2,FALSE())</f>
        <v>#N/A</v>
      </c>
      <c r="B457" s="171" t="n">
        <f aca="false">(YEAR(Q457)-YEAR(P457))*12+MONTH(Q457)-MONTH(P457)+1</f>
        <v>1</v>
      </c>
      <c r="C457" s="171" t="n">
        <f aca="false">B457*W457</f>
        <v>0</v>
      </c>
    </row>
    <row r="458" customFormat="false" ht="12.75" hidden="false" customHeight="false" outlineLevel="0" collapsed="false">
      <c r="A458" s="171" t="e">
        <f aca="false">VLOOKUP(G458,DDEGL_USERS,2,FALSE())</f>
        <v>#N/A</v>
      </c>
      <c r="B458" s="171" t="n">
        <f aca="false">(YEAR(Q458)-YEAR(P458))*12+MONTH(Q458)-MONTH(P458)+1</f>
        <v>1</v>
      </c>
      <c r="C458" s="171" t="n">
        <f aca="false">B458*W458</f>
        <v>0</v>
      </c>
    </row>
    <row r="459" customFormat="false" ht="12.75" hidden="false" customHeight="false" outlineLevel="0" collapsed="false">
      <c r="A459" s="171" t="e">
        <f aca="false">VLOOKUP(G459,DDEGL_USERS,2,FALSE())</f>
        <v>#N/A</v>
      </c>
      <c r="B459" s="171" t="n">
        <f aca="false">(YEAR(Q459)-YEAR(P459))*12+MONTH(Q459)-MONTH(P459)+1</f>
        <v>1</v>
      </c>
      <c r="C459" s="171" t="n">
        <f aca="false">B459*W459</f>
        <v>0</v>
      </c>
    </row>
    <row r="460" customFormat="false" ht="12.75" hidden="false" customHeight="false" outlineLevel="0" collapsed="false">
      <c r="A460" s="171" t="e">
        <f aca="false">VLOOKUP(G460,DDEGL_USERS,2,FALSE())</f>
        <v>#N/A</v>
      </c>
      <c r="B460" s="171" t="n">
        <f aca="false">(YEAR(Q460)-YEAR(P460))*12+MONTH(Q460)-MONTH(P460)+1</f>
        <v>1</v>
      </c>
      <c r="C460" s="171" t="n">
        <f aca="false">B460*W460</f>
        <v>0</v>
      </c>
    </row>
    <row r="461" customFormat="false" ht="12.75" hidden="false" customHeight="false" outlineLevel="0" collapsed="false">
      <c r="A461" s="171" t="e">
        <f aca="false">VLOOKUP(G461,DDEGL_USERS,2,FALSE())</f>
        <v>#N/A</v>
      </c>
      <c r="B461" s="171" t="n">
        <f aca="false">(YEAR(Q461)-YEAR(P461))*12+MONTH(Q461)-MONTH(P461)+1</f>
        <v>1</v>
      </c>
      <c r="C461" s="171" t="n">
        <f aca="false">B461*W461</f>
        <v>0</v>
      </c>
    </row>
    <row r="462" customFormat="false" ht="12.75" hidden="false" customHeight="false" outlineLevel="0" collapsed="false">
      <c r="A462" s="171" t="e">
        <f aca="false">VLOOKUP(G462,DDEGL_USERS,2,FALSE())</f>
        <v>#N/A</v>
      </c>
      <c r="B462" s="171" t="n">
        <f aca="false">(YEAR(Q462)-YEAR(P462))*12+MONTH(Q462)-MONTH(P462)+1</f>
        <v>1</v>
      </c>
      <c r="C462" s="171" t="n">
        <f aca="false">B462*W462</f>
        <v>0</v>
      </c>
    </row>
    <row r="463" customFormat="false" ht="12.75" hidden="false" customHeight="false" outlineLevel="0" collapsed="false">
      <c r="A463" s="171" t="e">
        <f aca="false">VLOOKUP(G463,DDEGL_USERS,2,FALSE())</f>
        <v>#N/A</v>
      </c>
      <c r="B463" s="171" t="n">
        <f aca="false">(YEAR(Q463)-YEAR(P463))*12+MONTH(Q463)-MONTH(P463)+1</f>
        <v>1</v>
      </c>
      <c r="C463" s="171" t="n">
        <f aca="false">B463*W463</f>
        <v>0</v>
      </c>
    </row>
    <row r="464" customFormat="false" ht="12.75" hidden="false" customHeight="false" outlineLevel="0" collapsed="false">
      <c r="A464" s="171" t="e">
        <f aca="false">VLOOKUP(G464,DDEGL_USERS,2,FALSE())</f>
        <v>#N/A</v>
      </c>
      <c r="B464" s="171" t="n">
        <f aca="false">(YEAR(Q464)-YEAR(P464))*12+MONTH(Q464)-MONTH(P464)+1</f>
        <v>1</v>
      </c>
      <c r="C464" s="171" t="n">
        <f aca="false">B464*W464</f>
        <v>0</v>
      </c>
    </row>
    <row r="465" customFormat="false" ht="12.75" hidden="false" customHeight="false" outlineLevel="0" collapsed="false">
      <c r="A465" s="171" t="e">
        <f aca="false">VLOOKUP(G465,DDEGL_USERS,2,FALSE())</f>
        <v>#N/A</v>
      </c>
      <c r="B465" s="171" t="n">
        <f aca="false">(YEAR(Q465)-YEAR(P465))*12+MONTH(Q465)-MONTH(P465)+1</f>
        <v>1</v>
      </c>
      <c r="C465" s="171" t="n">
        <f aca="false">B465*W465</f>
        <v>0</v>
      </c>
    </row>
    <row r="466" customFormat="false" ht="12.75" hidden="false" customHeight="false" outlineLevel="0" collapsed="false">
      <c r="A466" s="171" t="e">
        <f aca="false">VLOOKUP(G466,DDEGL_USERS,2,FALSE())</f>
        <v>#N/A</v>
      </c>
      <c r="B466" s="171" t="n">
        <f aca="false">(YEAR(Q466)-YEAR(P466))*12+MONTH(Q466)-MONTH(P466)+1</f>
        <v>1</v>
      </c>
      <c r="C466" s="171" t="n">
        <f aca="false">B466*W466</f>
        <v>0</v>
      </c>
    </row>
    <row r="467" customFormat="false" ht="12.75" hidden="false" customHeight="false" outlineLevel="0" collapsed="false">
      <c r="A467" s="171" t="e">
        <f aca="false">VLOOKUP(G467,DDEGL_USERS,2,FALSE())</f>
        <v>#N/A</v>
      </c>
      <c r="B467" s="171" t="n">
        <f aca="false">(YEAR(Q467)-YEAR(P467))*12+MONTH(Q467)-MONTH(P467)+1</f>
        <v>1</v>
      </c>
      <c r="C467" s="171" t="n">
        <f aca="false">B467*W467</f>
        <v>0</v>
      </c>
    </row>
    <row r="468" customFormat="false" ht="12.75" hidden="false" customHeight="false" outlineLevel="0" collapsed="false">
      <c r="A468" s="171" t="e">
        <f aca="false">VLOOKUP(G468,DDEGL_USERS,2,FALSE())</f>
        <v>#N/A</v>
      </c>
      <c r="B468" s="171" t="n">
        <f aca="false">(YEAR(Q468)-YEAR(P468))*12+MONTH(Q468)-MONTH(P468)+1</f>
        <v>1</v>
      </c>
      <c r="C468" s="171" t="n">
        <f aca="false">B468*W468</f>
        <v>0</v>
      </c>
    </row>
    <row r="469" customFormat="false" ht="12.75" hidden="false" customHeight="false" outlineLevel="0" collapsed="false">
      <c r="A469" s="171" t="e">
        <f aca="false">VLOOKUP(G469,DDEGL_USERS,2,FALSE())</f>
        <v>#N/A</v>
      </c>
      <c r="B469" s="171" t="n">
        <f aca="false">(YEAR(Q469)-YEAR(P469))*12+MONTH(Q469)-MONTH(P469)+1</f>
        <v>1</v>
      </c>
      <c r="C469" s="171" t="n">
        <f aca="false">B469*W469</f>
        <v>0</v>
      </c>
    </row>
    <row r="470" customFormat="false" ht="12.75" hidden="false" customHeight="false" outlineLevel="0" collapsed="false">
      <c r="A470" s="171" t="e">
        <f aca="false">VLOOKUP(G470,DDEGL_USERS,2,FALSE())</f>
        <v>#N/A</v>
      </c>
      <c r="B470" s="171" t="n">
        <f aca="false">(YEAR(Q470)-YEAR(P470))*12+MONTH(Q470)-MONTH(P470)+1</f>
        <v>1</v>
      </c>
      <c r="C470" s="171" t="n">
        <f aca="false">B470*W470</f>
        <v>0</v>
      </c>
    </row>
    <row r="471" customFormat="false" ht="12.75" hidden="false" customHeight="false" outlineLevel="0" collapsed="false">
      <c r="A471" s="171" t="e">
        <f aca="false">VLOOKUP(G471,DDEGL_USERS,2,FALSE())</f>
        <v>#N/A</v>
      </c>
      <c r="B471" s="171" t="n">
        <f aca="false">(YEAR(Q471)-YEAR(P471))*12+MONTH(Q471)-MONTH(P471)+1</f>
        <v>1</v>
      </c>
      <c r="C471" s="171" t="n">
        <f aca="false">B471*W471</f>
        <v>0</v>
      </c>
    </row>
    <row r="472" customFormat="false" ht="12.75" hidden="false" customHeight="false" outlineLevel="0" collapsed="false">
      <c r="A472" s="171" t="e">
        <f aca="false">VLOOKUP(G472,DDEGL_USERS,2,FALSE())</f>
        <v>#N/A</v>
      </c>
      <c r="B472" s="171" t="n">
        <f aca="false">(YEAR(Q472)-YEAR(P472))*12+MONTH(Q472)-MONTH(P472)+1</f>
        <v>1</v>
      </c>
      <c r="C472" s="171" t="n">
        <f aca="false">B472*W472</f>
        <v>0</v>
      </c>
    </row>
    <row r="473" customFormat="false" ht="12.75" hidden="false" customHeight="false" outlineLevel="0" collapsed="false">
      <c r="A473" s="171" t="e">
        <f aca="false">VLOOKUP(G473,DDEGL_USERS,2,FALSE())</f>
        <v>#N/A</v>
      </c>
      <c r="B473" s="171" t="n">
        <f aca="false">(YEAR(Q473)-YEAR(P473))*12+MONTH(Q473)-MONTH(P473)+1</f>
        <v>1</v>
      </c>
      <c r="C473" s="171" t="n">
        <f aca="false">B473*W473</f>
        <v>0</v>
      </c>
    </row>
    <row r="474" customFormat="false" ht="12.75" hidden="false" customHeight="false" outlineLevel="0" collapsed="false">
      <c r="A474" s="171" t="e">
        <f aca="false">VLOOKUP(G474,DDEGL_USERS,2,FALSE())</f>
        <v>#N/A</v>
      </c>
      <c r="B474" s="171" t="n">
        <f aca="false">(YEAR(Q474)-YEAR(P474))*12+MONTH(Q474)-MONTH(P474)+1</f>
        <v>1</v>
      </c>
      <c r="C474" s="171" t="n">
        <f aca="false">B474*W474</f>
        <v>0</v>
      </c>
    </row>
    <row r="475" customFormat="false" ht="12.75" hidden="false" customHeight="false" outlineLevel="0" collapsed="false">
      <c r="A475" s="171" t="e">
        <f aca="false">VLOOKUP(G475,DDEGL_USERS,2,FALSE())</f>
        <v>#N/A</v>
      </c>
      <c r="B475" s="171" t="n">
        <f aca="false">(YEAR(Q475)-YEAR(P475))*12+MONTH(Q475)-MONTH(P475)+1</f>
        <v>1</v>
      </c>
      <c r="C475" s="171" t="n">
        <f aca="false">B475*W475</f>
        <v>0</v>
      </c>
    </row>
    <row r="476" customFormat="false" ht="12.75" hidden="false" customHeight="false" outlineLevel="0" collapsed="false">
      <c r="A476" s="171" t="e">
        <f aca="false">VLOOKUP(G476,DDEGL_USERS,2,FALSE())</f>
        <v>#N/A</v>
      </c>
      <c r="B476" s="171" t="n">
        <f aca="false">(YEAR(Q476)-YEAR(P476))*12+MONTH(Q476)-MONTH(P476)+1</f>
        <v>1</v>
      </c>
      <c r="C476" s="171" t="n">
        <f aca="false">B476*W476</f>
        <v>0</v>
      </c>
    </row>
    <row r="477" customFormat="false" ht="12.75" hidden="false" customHeight="false" outlineLevel="0" collapsed="false">
      <c r="A477" s="171" t="e">
        <f aca="false">VLOOKUP(G477,DDEGL_USERS,2,FALSE())</f>
        <v>#N/A</v>
      </c>
      <c r="B477" s="171" t="n">
        <f aca="false">(YEAR(Q477)-YEAR(P477))*12+MONTH(Q477)-MONTH(P477)+1</f>
        <v>1</v>
      </c>
      <c r="C477" s="171" t="n">
        <f aca="false">B477*W477</f>
        <v>0</v>
      </c>
    </row>
    <row r="478" customFormat="false" ht="12.75" hidden="false" customHeight="false" outlineLevel="0" collapsed="false">
      <c r="A478" s="171" t="e">
        <f aca="false">VLOOKUP(G478,DDEGL_USERS,2,FALSE())</f>
        <v>#N/A</v>
      </c>
      <c r="B478" s="171" t="n">
        <f aca="false">(YEAR(Q478)-YEAR(P478))*12+MONTH(Q478)-MONTH(P478)+1</f>
        <v>1</v>
      </c>
      <c r="C478" s="171" t="n">
        <f aca="false">B478*W478</f>
        <v>0</v>
      </c>
    </row>
    <row r="479" customFormat="false" ht="12.75" hidden="false" customHeight="false" outlineLevel="0" collapsed="false">
      <c r="A479" s="171" t="e">
        <f aca="false">VLOOKUP(G479,DDEGL_USERS,2,FALSE())</f>
        <v>#N/A</v>
      </c>
      <c r="B479" s="171" t="n">
        <f aca="false">(YEAR(Q479)-YEAR(P479))*12+MONTH(Q479)-MONTH(P479)+1</f>
        <v>1</v>
      </c>
      <c r="C479" s="171" t="n">
        <f aca="false">B479*W479</f>
        <v>0</v>
      </c>
    </row>
    <row r="480" customFormat="false" ht="12.75" hidden="false" customHeight="false" outlineLevel="0" collapsed="false">
      <c r="A480" s="171" t="e">
        <f aca="false">VLOOKUP(G480,DDEGL_USERS,2,FALSE())</f>
        <v>#N/A</v>
      </c>
      <c r="B480" s="171" t="n">
        <f aca="false">(YEAR(Q480)-YEAR(P480))*12+MONTH(Q480)-MONTH(P480)+1</f>
        <v>1</v>
      </c>
      <c r="C480" s="171" t="n">
        <f aca="false">B480*W480</f>
        <v>0</v>
      </c>
    </row>
    <row r="481" customFormat="false" ht="12.75" hidden="false" customHeight="false" outlineLevel="0" collapsed="false">
      <c r="A481" s="171" t="e">
        <f aca="false">VLOOKUP(G481,DDEGL_USERS,2,FALSE())</f>
        <v>#N/A</v>
      </c>
      <c r="B481" s="171" t="n">
        <f aca="false">(YEAR(Q481)-YEAR(P481))*12+MONTH(Q481)-MONTH(P481)+1</f>
        <v>1</v>
      </c>
      <c r="C481" s="171" t="n">
        <f aca="false">B481*W481</f>
        <v>0</v>
      </c>
    </row>
    <row r="482" customFormat="false" ht="12.75" hidden="false" customHeight="false" outlineLevel="0" collapsed="false">
      <c r="A482" s="171" t="e">
        <f aca="false">VLOOKUP(G482,DDEGL_USERS,2,FALSE())</f>
        <v>#N/A</v>
      </c>
      <c r="B482" s="171" t="n">
        <f aca="false">(YEAR(Q482)-YEAR(P482))*12+MONTH(Q482)-MONTH(P482)+1</f>
        <v>1</v>
      </c>
      <c r="C482" s="171" t="n">
        <f aca="false">B482*W482</f>
        <v>0</v>
      </c>
    </row>
    <row r="483" customFormat="false" ht="12.75" hidden="false" customHeight="false" outlineLevel="0" collapsed="false">
      <c r="A483" s="171" t="e">
        <f aca="false">VLOOKUP(G483,DDEGL_USERS,2,FALSE())</f>
        <v>#N/A</v>
      </c>
      <c r="B483" s="171" t="n">
        <f aca="false">(YEAR(Q483)-YEAR(P483))*12+MONTH(Q483)-MONTH(P483)+1</f>
        <v>1</v>
      </c>
      <c r="C483" s="171" t="n">
        <f aca="false">B483*W483</f>
        <v>0</v>
      </c>
    </row>
    <row r="484" customFormat="false" ht="12.75" hidden="false" customHeight="false" outlineLevel="0" collapsed="false">
      <c r="A484" s="171" t="e">
        <f aca="false">VLOOKUP(G484,DDEGL_USERS,2,FALSE())</f>
        <v>#N/A</v>
      </c>
      <c r="B484" s="171" t="n">
        <f aca="false">(YEAR(Q484)-YEAR(P484))*12+MONTH(Q484)-MONTH(P484)+1</f>
        <v>1</v>
      </c>
      <c r="C484" s="171" t="n">
        <f aca="false">B484*W484</f>
        <v>0</v>
      </c>
    </row>
    <row r="485" customFormat="false" ht="12.75" hidden="false" customHeight="false" outlineLevel="0" collapsed="false">
      <c r="A485" s="171" t="e">
        <f aca="false">VLOOKUP(G485,DDEGL_USERS,2,FALSE())</f>
        <v>#N/A</v>
      </c>
      <c r="B485" s="171" t="n">
        <f aca="false">(YEAR(Q485)-YEAR(P485))*12+MONTH(Q485)-MONTH(P485)+1</f>
        <v>1</v>
      </c>
      <c r="C485" s="171" t="n">
        <f aca="false">B485*W485</f>
        <v>0</v>
      </c>
    </row>
    <row r="486" customFormat="false" ht="12.75" hidden="false" customHeight="false" outlineLevel="0" collapsed="false">
      <c r="A486" s="171" t="e">
        <f aca="false">VLOOKUP(G486,DDEGL_USERS,2,FALSE())</f>
        <v>#N/A</v>
      </c>
      <c r="B486" s="171" t="n">
        <f aca="false">(YEAR(Q486)-YEAR(P486))*12+MONTH(Q486)-MONTH(P486)+1</f>
        <v>1</v>
      </c>
      <c r="C486" s="171" t="n">
        <f aca="false">B486*W486</f>
        <v>0</v>
      </c>
    </row>
    <row r="487" customFormat="false" ht="12.75" hidden="false" customHeight="false" outlineLevel="0" collapsed="false">
      <c r="A487" s="171" t="e">
        <f aca="false">VLOOKUP(G487,DDEGL_USERS,2,FALSE())</f>
        <v>#N/A</v>
      </c>
      <c r="B487" s="171" t="n">
        <f aca="false">(YEAR(Q487)-YEAR(P487))*12+MONTH(Q487)-MONTH(P487)+1</f>
        <v>1</v>
      </c>
      <c r="C487" s="171" t="n">
        <f aca="false">B487*W487</f>
        <v>0</v>
      </c>
    </row>
    <row r="488" customFormat="false" ht="12.75" hidden="false" customHeight="false" outlineLevel="0" collapsed="false">
      <c r="A488" s="171" t="e">
        <f aca="false">VLOOKUP(G488,DDEGL_USERS,2,FALSE())</f>
        <v>#N/A</v>
      </c>
      <c r="B488" s="171" t="n">
        <f aca="false">(YEAR(Q488)-YEAR(P488))*12+MONTH(Q488)-MONTH(P488)+1</f>
        <v>1</v>
      </c>
      <c r="C488" s="171" t="n">
        <f aca="false">B488*W488</f>
        <v>0</v>
      </c>
    </row>
    <row r="489" customFormat="false" ht="12.75" hidden="false" customHeight="false" outlineLevel="0" collapsed="false">
      <c r="A489" s="171" t="e">
        <f aca="false">VLOOKUP(G489,DDEGL_USERS,2,FALSE())</f>
        <v>#N/A</v>
      </c>
      <c r="B489" s="171" t="n">
        <f aca="false">(YEAR(Q489)-YEAR(P489))*12+MONTH(Q489)-MONTH(P489)+1</f>
        <v>1</v>
      </c>
      <c r="C489" s="171" t="n">
        <f aca="false">B489*W489</f>
        <v>0</v>
      </c>
    </row>
    <row r="490" customFormat="false" ht="12.75" hidden="false" customHeight="false" outlineLevel="0" collapsed="false">
      <c r="A490" s="171" t="e">
        <f aca="false">VLOOKUP(G490,DDEGL_USERS,2,FALSE())</f>
        <v>#N/A</v>
      </c>
      <c r="B490" s="171" t="n">
        <f aca="false">(YEAR(Q490)-YEAR(P490))*12+MONTH(Q490)-MONTH(P490)+1</f>
        <v>1</v>
      </c>
      <c r="C490" s="171" t="n">
        <f aca="false">B490*W490</f>
        <v>0</v>
      </c>
    </row>
    <row r="491" customFormat="false" ht="12.75" hidden="false" customHeight="false" outlineLevel="0" collapsed="false">
      <c r="A491" s="171" t="e">
        <f aca="false">VLOOKUP(G491,DDEGL_USERS,2,FALSE())</f>
        <v>#N/A</v>
      </c>
      <c r="B491" s="171" t="n">
        <f aca="false">(YEAR(Q491)-YEAR(P491))*12+MONTH(Q491)-MONTH(P491)+1</f>
        <v>1</v>
      </c>
      <c r="C491" s="171" t="n">
        <f aca="false">B491*W491</f>
        <v>0</v>
      </c>
    </row>
    <row r="492" customFormat="false" ht="12.75" hidden="false" customHeight="false" outlineLevel="0" collapsed="false">
      <c r="A492" s="171" t="e">
        <f aca="false">VLOOKUP(G492,DDEGL_USERS,2,FALSE())</f>
        <v>#N/A</v>
      </c>
      <c r="B492" s="171" t="n">
        <f aca="false">(YEAR(Q492)-YEAR(P492))*12+MONTH(Q492)-MONTH(P492)+1</f>
        <v>1</v>
      </c>
      <c r="C492" s="171" t="n">
        <f aca="false">B492*W492</f>
        <v>0</v>
      </c>
    </row>
    <row r="493" customFormat="false" ht="12.75" hidden="false" customHeight="false" outlineLevel="0" collapsed="false">
      <c r="A493" s="171" t="e">
        <f aca="false">VLOOKUP(G493,DDEGL_USERS,2,FALSE())</f>
        <v>#N/A</v>
      </c>
      <c r="B493" s="171" t="n">
        <f aca="false">(YEAR(Q493)-YEAR(P493))*12+MONTH(Q493)-MONTH(P493)+1</f>
        <v>1</v>
      </c>
      <c r="C493" s="171" t="n">
        <f aca="false">B493*W493</f>
        <v>0</v>
      </c>
    </row>
    <row r="494" customFormat="false" ht="12.75" hidden="false" customHeight="false" outlineLevel="0" collapsed="false">
      <c r="A494" s="171" t="e">
        <f aca="false">VLOOKUP(G494,DDEGL_USERS,2,FALSE())</f>
        <v>#N/A</v>
      </c>
      <c r="B494" s="171" t="n">
        <f aca="false">(YEAR(Q494)-YEAR(P494))*12+MONTH(Q494)-MONTH(P494)+1</f>
        <v>1</v>
      </c>
      <c r="C494" s="171" t="n">
        <f aca="false">B494*W494</f>
        <v>0</v>
      </c>
    </row>
    <row r="495" customFormat="false" ht="12.75" hidden="false" customHeight="false" outlineLevel="0" collapsed="false">
      <c r="A495" s="171" t="e">
        <f aca="false">VLOOKUP(G495,DDEGL_USERS,2,FALSE())</f>
        <v>#N/A</v>
      </c>
      <c r="B495" s="171" t="n">
        <f aca="false">(YEAR(Q495)-YEAR(P495))*12+MONTH(Q495)-MONTH(P495)+1</f>
        <v>1</v>
      </c>
      <c r="C495" s="171" t="n">
        <f aca="false">B495*W495</f>
        <v>0</v>
      </c>
    </row>
    <row r="496" customFormat="false" ht="12.75" hidden="false" customHeight="false" outlineLevel="0" collapsed="false">
      <c r="A496" s="171" t="e">
        <f aca="false">VLOOKUP(G496,DDEGL_USERS,2,FALSE())</f>
        <v>#N/A</v>
      </c>
      <c r="B496" s="171" t="n">
        <f aca="false">(YEAR(Q496)-YEAR(P496))*12+MONTH(Q496)-MONTH(P496)+1</f>
        <v>1</v>
      </c>
      <c r="C496" s="171" t="n">
        <f aca="false">B496*W496</f>
        <v>0</v>
      </c>
    </row>
    <row r="497" customFormat="false" ht="12.75" hidden="false" customHeight="false" outlineLevel="0" collapsed="false">
      <c r="A497" s="171" t="e">
        <f aca="false">VLOOKUP(G497,DDEGL_USERS,2,FALSE())</f>
        <v>#N/A</v>
      </c>
      <c r="B497" s="171" t="n">
        <f aca="false">(YEAR(Q497)-YEAR(P497))*12+MONTH(Q497)-MONTH(P497)+1</f>
        <v>1</v>
      </c>
      <c r="C497" s="171" t="n">
        <f aca="false">B497*W497</f>
        <v>0</v>
      </c>
    </row>
    <row r="498" customFormat="false" ht="12.75" hidden="false" customHeight="false" outlineLevel="0" collapsed="false">
      <c r="A498" s="171" t="e">
        <f aca="false">VLOOKUP(G498,DDEGL_USERS,2,FALSE())</f>
        <v>#N/A</v>
      </c>
      <c r="B498" s="171" t="n">
        <f aca="false">(YEAR(Q498)-YEAR(P498))*12+MONTH(Q498)-MONTH(P498)+1</f>
        <v>1</v>
      </c>
      <c r="C498" s="171" t="n">
        <f aca="false">B498*W498</f>
        <v>0</v>
      </c>
    </row>
    <row r="499" customFormat="false" ht="12.75" hidden="false" customHeight="false" outlineLevel="0" collapsed="false">
      <c r="A499" s="171" t="e">
        <f aca="false">VLOOKUP(G499,DDEGL_USERS,2,FALSE())</f>
        <v>#N/A</v>
      </c>
      <c r="B499" s="171" t="n">
        <f aca="false">(YEAR(Q499)-YEAR(P499))*12+MONTH(Q499)-MONTH(P499)+1</f>
        <v>1</v>
      </c>
      <c r="C499" s="171" t="n">
        <f aca="false">B499*W499</f>
        <v>0</v>
      </c>
    </row>
    <row r="500" customFormat="false" ht="12.75" hidden="false" customHeight="false" outlineLevel="0" collapsed="false">
      <c r="A500" s="171" t="e">
        <f aca="false">VLOOKUP(G500,DDEGL_USERS,2,FALSE())</f>
        <v>#N/A</v>
      </c>
      <c r="B500" s="171" t="n">
        <f aca="false">(YEAR(Q500)-YEAR(P500))*12+MONTH(Q500)-MONTH(P500)+1</f>
        <v>1</v>
      </c>
      <c r="C500" s="171" t="n">
        <f aca="false">B500*W500</f>
        <v>0</v>
      </c>
    </row>
    <row r="501" customFormat="false" ht="12.75" hidden="false" customHeight="false" outlineLevel="0" collapsed="false">
      <c r="A501" s="171" t="e">
        <f aca="false">VLOOKUP(G501,DDEGL_USERS,2,FALSE())</f>
        <v>#N/A</v>
      </c>
      <c r="B501" s="171" t="n">
        <f aca="false">(YEAR(Q501)-YEAR(P501))*12+MONTH(Q501)-MONTH(P501)+1</f>
        <v>1</v>
      </c>
      <c r="C501" s="171" t="n">
        <f aca="false">B501*W501</f>
        <v>0</v>
      </c>
    </row>
    <row r="502" customFormat="false" ht="12.75" hidden="false" customHeight="false" outlineLevel="0" collapsed="false">
      <c r="A502" s="171" t="e">
        <f aca="false">VLOOKUP(G502,DDEGL_USERS,2,FALSE())</f>
        <v>#N/A</v>
      </c>
      <c r="B502" s="171" t="n">
        <f aca="false">(YEAR(Q502)-YEAR(P502))*12+MONTH(Q502)-MONTH(P502)+1</f>
        <v>1</v>
      </c>
      <c r="C502" s="171" t="n">
        <f aca="false">B502*W502</f>
        <v>0</v>
      </c>
    </row>
    <row r="503" customFormat="false" ht="12.75" hidden="false" customHeight="false" outlineLevel="0" collapsed="false">
      <c r="A503" s="171" t="e">
        <f aca="false">VLOOKUP(G503,DDEGL_USERS,2,FALSE())</f>
        <v>#N/A</v>
      </c>
      <c r="B503" s="171" t="n">
        <f aca="false">(YEAR(Q503)-YEAR(P503))*12+MONTH(Q503)-MONTH(P503)+1</f>
        <v>1</v>
      </c>
      <c r="C503" s="171" t="n">
        <f aca="false">B503*W503</f>
        <v>0</v>
      </c>
    </row>
    <row r="504" customFormat="false" ht="12.75" hidden="false" customHeight="false" outlineLevel="0" collapsed="false">
      <c r="A504" s="171" t="e">
        <f aca="false">VLOOKUP(G504,DDEGL_USERS,2,FALSE())</f>
        <v>#N/A</v>
      </c>
      <c r="B504" s="171" t="n">
        <f aca="false">(YEAR(Q504)-YEAR(P504))*12+MONTH(Q504)-MONTH(P504)+1</f>
        <v>1</v>
      </c>
      <c r="C504" s="171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600</v>
      </c>
    </row>
    <row r="2" customFormat="false" ht="15.75" hidden="false" customHeight="false" outlineLevel="0" collapsed="false">
      <c r="A2" s="120" t="s">
        <v>601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3" t="s">
        <v>602</v>
      </c>
      <c r="B5" s="144" t="s">
        <v>603</v>
      </c>
      <c r="D5" s="173" t="s">
        <v>602</v>
      </c>
      <c r="E5" s="144" t="s">
        <v>603</v>
      </c>
      <c r="G5" s="173" t="s">
        <v>602</v>
      </c>
      <c r="H5" s="144" t="s">
        <v>603</v>
      </c>
    </row>
    <row r="6" customFormat="false" ht="12.75" hidden="false" customHeight="false" outlineLevel="0" collapsed="false">
      <c r="A6" s="158" t="s">
        <v>604</v>
      </c>
      <c r="B6" s="157" t="s">
        <v>605</v>
      </c>
      <c r="D6" s="158" t="s">
        <v>606</v>
      </c>
      <c r="E6" s="157" t="s">
        <v>607</v>
      </c>
      <c r="G6" s="158" t="s">
        <v>608</v>
      </c>
      <c r="H6" s="157" t="s">
        <v>609</v>
      </c>
    </row>
    <row r="7" customFormat="false" ht="12.75" hidden="false" customHeight="false" outlineLevel="0" collapsed="false">
      <c r="A7" s="154" t="s">
        <v>610</v>
      </c>
      <c r="B7" s="153" t="s">
        <v>611</v>
      </c>
      <c r="D7" s="154" t="s">
        <v>575</v>
      </c>
      <c r="E7" s="153" t="s">
        <v>65</v>
      </c>
      <c r="G7" s="154" t="s">
        <v>612</v>
      </c>
      <c r="H7" s="153" t="s">
        <v>613</v>
      </c>
    </row>
    <row r="8" customFormat="false" ht="12.75" hidden="false" customHeight="false" outlineLevel="0" collapsed="false">
      <c r="A8" s="158" t="s">
        <v>614</v>
      </c>
      <c r="B8" s="157" t="s">
        <v>609</v>
      </c>
      <c r="D8" s="158" t="s">
        <v>615</v>
      </c>
      <c r="E8" s="157" t="s">
        <v>616</v>
      </c>
      <c r="G8" s="158" t="s">
        <v>617</v>
      </c>
      <c r="H8" s="157" t="s">
        <v>618</v>
      </c>
    </row>
    <row r="9" customFormat="false" ht="12.75" hidden="false" customHeight="false" outlineLevel="0" collapsed="false">
      <c r="A9" s="154" t="s">
        <v>619</v>
      </c>
      <c r="B9" s="153" t="s">
        <v>620</v>
      </c>
      <c r="D9" s="154" t="s">
        <v>621</v>
      </c>
      <c r="E9" s="153" t="s">
        <v>622</v>
      </c>
      <c r="G9" s="154" t="s">
        <v>592</v>
      </c>
      <c r="H9" s="153" t="s">
        <v>63</v>
      </c>
    </row>
    <row r="10" customFormat="false" ht="12.75" hidden="false" customHeight="false" outlineLevel="0" collapsed="false">
      <c r="A10" s="158" t="s">
        <v>623</v>
      </c>
      <c r="B10" s="157" t="s">
        <v>624</v>
      </c>
      <c r="D10" s="158" t="s">
        <v>625</v>
      </c>
      <c r="E10" s="157" t="s">
        <v>626</v>
      </c>
      <c r="G10" s="174" t="n">
        <v>0</v>
      </c>
      <c r="H10" s="175" t="s">
        <v>31</v>
      </c>
    </row>
    <row r="11" customFormat="false" ht="12.75" hidden="false" customHeight="false" outlineLevel="0" collapsed="false">
      <c r="A11" s="154" t="s">
        <v>627</v>
      </c>
      <c r="B11" s="153" t="s">
        <v>628</v>
      </c>
      <c r="D11" s="154" t="s">
        <v>629</v>
      </c>
      <c r="E11" s="153" t="s">
        <v>630</v>
      </c>
    </row>
    <row r="12" customFormat="false" ht="12.75" hidden="false" customHeight="false" outlineLevel="0" collapsed="false">
      <c r="A12" s="158" t="s">
        <v>631</v>
      </c>
      <c r="B12" s="157" t="s">
        <v>607</v>
      </c>
      <c r="D12" s="158" t="s">
        <v>632</v>
      </c>
      <c r="E12" s="157" t="s">
        <v>633</v>
      </c>
    </row>
    <row r="13" customFormat="false" ht="12.75" hidden="false" customHeight="false" outlineLevel="0" collapsed="false">
      <c r="A13" s="154" t="s">
        <v>634</v>
      </c>
      <c r="B13" s="153" t="s">
        <v>635</v>
      </c>
      <c r="D13" s="154" t="s">
        <v>636</v>
      </c>
      <c r="E13" s="153" t="s">
        <v>613</v>
      </c>
    </row>
    <row r="14" customFormat="false" ht="12.75" hidden="false" customHeight="false" outlineLevel="0" collapsed="false">
      <c r="A14" s="158" t="s">
        <v>637</v>
      </c>
      <c r="B14" s="157" t="s">
        <v>65</v>
      </c>
      <c r="D14" s="158" t="s">
        <v>638</v>
      </c>
      <c r="E14" s="157" t="s">
        <v>639</v>
      </c>
    </row>
    <row r="15" customFormat="false" ht="12.75" hidden="false" customHeight="false" outlineLevel="0" collapsed="false">
      <c r="A15" s="154" t="s">
        <v>640</v>
      </c>
      <c r="B15" s="153" t="s">
        <v>65</v>
      </c>
      <c r="D15" s="154" t="s">
        <v>641</v>
      </c>
      <c r="E15" s="153" t="s">
        <v>642</v>
      </c>
    </row>
    <row r="16" customFormat="false" ht="12.75" hidden="false" customHeight="false" outlineLevel="0" collapsed="false">
      <c r="A16" s="158" t="s">
        <v>643</v>
      </c>
      <c r="B16" s="157" t="s">
        <v>644</v>
      </c>
      <c r="D16" s="158" t="s">
        <v>645</v>
      </c>
      <c r="E16" s="157" t="s">
        <v>646</v>
      </c>
    </row>
    <row r="17" customFormat="false" ht="12.75" hidden="false" customHeight="false" outlineLevel="0" collapsed="false">
      <c r="A17" s="154" t="s">
        <v>647</v>
      </c>
      <c r="B17" s="153" t="s">
        <v>648</v>
      </c>
      <c r="D17" s="154" t="s">
        <v>649</v>
      </c>
      <c r="E17" s="153" t="s">
        <v>650</v>
      </c>
    </row>
    <row r="18" customFormat="false" ht="12.75" hidden="false" customHeight="false" outlineLevel="0" collapsed="false">
      <c r="A18" s="158" t="s">
        <v>651</v>
      </c>
      <c r="B18" s="157" t="s">
        <v>616</v>
      </c>
      <c r="D18" s="158" t="s">
        <v>652</v>
      </c>
      <c r="E18" s="157" t="s">
        <v>653</v>
      </c>
    </row>
    <row r="19" customFormat="false" ht="12.75" hidden="false" customHeight="false" outlineLevel="0" collapsed="false">
      <c r="A19" s="154" t="s">
        <v>554</v>
      </c>
      <c r="B19" s="153" t="s">
        <v>68</v>
      </c>
      <c r="D19" s="154" t="s">
        <v>583</v>
      </c>
      <c r="E19" s="153" t="s">
        <v>61</v>
      </c>
    </row>
    <row r="20" customFormat="false" ht="12.75" hidden="false" customHeight="false" outlineLevel="0" collapsed="false">
      <c r="A20" s="158" t="s">
        <v>654</v>
      </c>
      <c r="B20" s="157" t="s">
        <v>655</v>
      </c>
      <c r="D20" s="158" t="s">
        <v>656</v>
      </c>
      <c r="E20" s="157" t="s">
        <v>657</v>
      </c>
    </row>
    <row r="21" customFormat="false" ht="12.75" hidden="false" customHeight="false" outlineLevel="0" collapsed="false">
      <c r="A21" s="154" t="s">
        <v>658</v>
      </c>
      <c r="B21" s="153" t="s">
        <v>659</v>
      </c>
      <c r="D21" s="154" t="s">
        <v>660</v>
      </c>
      <c r="E21" s="153" t="s">
        <v>661</v>
      </c>
    </row>
    <row r="22" customFormat="false" ht="12.75" hidden="false" customHeight="false" outlineLevel="0" collapsed="false">
      <c r="A22" s="158" t="s">
        <v>662</v>
      </c>
      <c r="B22" s="157" t="s">
        <v>663</v>
      </c>
      <c r="D22" s="158" t="s">
        <v>664</v>
      </c>
      <c r="E22" s="157" t="s">
        <v>665</v>
      </c>
    </row>
    <row r="23" customFormat="false" ht="12.75" hidden="false" customHeight="false" outlineLevel="0" collapsed="false">
      <c r="A23" s="154" t="s">
        <v>666</v>
      </c>
      <c r="B23" s="153" t="s">
        <v>667</v>
      </c>
      <c r="D23" s="154" t="s">
        <v>668</v>
      </c>
      <c r="E23" s="153" t="s">
        <v>669</v>
      </c>
    </row>
    <row r="24" customFormat="false" ht="12.75" hidden="false" customHeight="false" outlineLevel="0" collapsed="false">
      <c r="A24" s="158" t="s">
        <v>561</v>
      </c>
      <c r="B24" s="157" t="s">
        <v>70</v>
      </c>
      <c r="D24" s="158" t="s">
        <v>670</v>
      </c>
      <c r="E24" s="157" t="s">
        <v>671</v>
      </c>
    </row>
    <row r="25" customFormat="false" ht="12.75" hidden="false" customHeight="false" outlineLevel="0" collapsed="false">
      <c r="A25" s="154" t="s">
        <v>672</v>
      </c>
      <c r="B25" s="153" t="s">
        <v>673</v>
      </c>
    </row>
    <row r="26" customFormat="false" ht="12.75" hidden="false" customHeight="false" outlineLevel="0" collapsed="false">
      <c r="A26" s="158" t="s">
        <v>674</v>
      </c>
      <c r="B26" s="157" t="s">
        <v>675</v>
      </c>
    </row>
    <row r="27" customFormat="false" ht="12.75" hidden="false" customHeight="false" outlineLevel="0" collapsed="false">
      <c r="A27" s="154" t="s">
        <v>676</v>
      </c>
      <c r="B27" s="153" t="s">
        <v>633</v>
      </c>
    </row>
    <row r="28" customFormat="false" ht="12.75" hidden="false" customHeight="false" outlineLevel="0" collapsed="false">
      <c r="A28" s="158" t="s">
        <v>677</v>
      </c>
      <c r="B28" s="157" t="s">
        <v>678</v>
      </c>
    </row>
    <row r="29" customFormat="false" ht="12.75" hidden="false" customHeight="false" outlineLevel="0" collapsed="false">
      <c r="A29" s="154" t="s">
        <v>679</v>
      </c>
      <c r="B29" s="153" t="s">
        <v>680</v>
      </c>
    </row>
    <row r="30" customFormat="false" ht="12.75" hidden="false" customHeight="false" outlineLevel="0" collapsed="false">
      <c r="A30" s="158" t="s">
        <v>681</v>
      </c>
      <c r="B30" s="157" t="s">
        <v>682</v>
      </c>
    </row>
    <row r="31" customFormat="false" ht="12.75" hidden="false" customHeight="false" outlineLevel="0" collapsed="false">
      <c r="A31" s="154" t="s">
        <v>683</v>
      </c>
      <c r="B31" s="153" t="s">
        <v>684</v>
      </c>
    </row>
    <row r="32" customFormat="false" ht="12.75" hidden="false" customHeight="false" outlineLevel="0" collapsed="false">
      <c r="A32" s="158" t="s">
        <v>685</v>
      </c>
      <c r="B32" s="157" t="s">
        <v>630</v>
      </c>
    </row>
    <row r="33" customFormat="false" ht="12.75" hidden="false" customHeight="false" outlineLevel="0" collapsed="false">
      <c r="A33" s="154" t="s">
        <v>686</v>
      </c>
      <c r="B33" s="153" t="s">
        <v>687</v>
      </c>
    </row>
    <row r="34" customFormat="false" ht="12.75" hidden="false" customHeight="false" outlineLevel="0" collapsed="false">
      <c r="A34" s="158" t="s">
        <v>688</v>
      </c>
      <c r="B34" s="157" t="s">
        <v>689</v>
      </c>
    </row>
    <row r="35" customFormat="false" ht="12.75" hidden="false" customHeight="false" outlineLevel="0" collapsed="false">
      <c r="A35" s="154" t="s">
        <v>690</v>
      </c>
      <c r="B35" s="153" t="s">
        <v>613</v>
      </c>
    </row>
    <row r="36" customFormat="false" ht="12.75" hidden="false" customHeight="false" outlineLevel="0" collapsed="false">
      <c r="A36" s="158" t="s">
        <v>691</v>
      </c>
      <c r="B36" s="157" t="s">
        <v>692</v>
      </c>
    </row>
    <row r="37" customFormat="false" ht="12.75" hidden="false" customHeight="false" outlineLevel="0" collapsed="false">
      <c r="A37" s="154" t="s">
        <v>693</v>
      </c>
      <c r="B37" s="153" t="s">
        <v>694</v>
      </c>
    </row>
    <row r="38" customFormat="false" ht="12.75" hidden="false" customHeight="false" outlineLevel="0" collapsed="false">
      <c r="A38" s="158" t="s">
        <v>695</v>
      </c>
      <c r="B38" s="157" t="s">
        <v>696</v>
      </c>
    </row>
    <row r="39" customFormat="false" ht="12.75" hidden="false" customHeight="false" outlineLevel="0" collapsed="false">
      <c r="A39" s="154" t="s">
        <v>697</v>
      </c>
      <c r="B39" s="153" t="s">
        <v>639</v>
      </c>
    </row>
    <row r="40" customFormat="false" ht="12.75" hidden="false" customHeight="false" outlineLevel="0" collapsed="false">
      <c r="A40" s="158" t="s">
        <v>698</v>
      </c>
      <c r="B40" s="157" t="s">
        <v>642</v>
      </c>
    </row>
    <row r="41" customFormat="false" ht="12.75" hidden="false" customHeight="false" outlineLevel="0" collapsed="false">
      <c r="A41" s="154" t="s">
        <v>699</v>
      </c>
      <c r="B41" s="153" t="s">
        <v>700</v>
      </c>
    </row>
    <row r="42" customFormat="false" ht="12.75" hidden="false" customHeight="false" outlineLevel="0" collapsed="false">
      <c r="A42" s="158" t="s">
        <v>701</v>
      </c>
      <c r="B42" s="157" t="s">
        <v>70</v>
      </c>
    </row>
    <row r="43" customFormat="false" ht="12.75" hidden="false" customHeight="false" outlineLevel="0" collapsed="false">
      <c r="A43" s="154" t="s">
        <v>702</v>
      </c>
      <c r="B43" s="153" t="s">
        <v>703</v>
      </c>
    </row>
    <row r="44" customFormat="false" ht="12.75" hidden="false" customHeight="false" outlineLevel="0" collapsed="false">
      <c r="A44" s="158" t="s">
        <v>704</v>
      </c>
      <c r="B44" s="157" t="s">
        <v>705</v>
      </c>
    </row>
    <row r="45" customFormat="false" ht="12.75" hidden="false" customHeight="false" outlineLevel="0" collapsed="false">
      <c r="A45" s="154" t="s">
        <v>706</v>
      </c>
      <c r="B45" s="153" t="s">
        <v>646</v>
      </c>
    </row>
    <row r="46" customFormat="false" ht="12.75" hidden="false" customHeight="false" outlineLevel="0" collapsed="false">
      <c r="A46" s="158" t="s">
        <v>707</v>
      </c>
      <c r="B46" s="157" t="s">
        <v>675</v>
      </c>
    </row>
    <row r="47" customFormat="false" ht="12.75" hidden="false" customHeight="false" outlineLevel="0" collapsed="false">
      <c r="A47" s="154" t="s">
        <v>708</v>
      </c>
      <c r="B47" s="153" t="s">
        <v>59</v>
      </c>
    </row>
    <row r="48" customFormat="false" ht="12.75" hidden="false" customHeight="false" outlineLevel="0" collapsed="false">
      <c r="A48" s="158" t="s">
        <v>543</v>
      </c>
      <c r="B48" s="157" t="s">
        <v>59</v>
      </c>
    </row>
    <row r="49" customFormat="false" ht="12.75" hidden="false" customHeight="false" outlineLevel="0" collapsed="false">
      <c r="A49" s="154" t="s">
        <v>709</v>
      </c>
      <c r="B49" s="153" t="s">
        <v>633</v>
      </c>
    </row>
    <row r="50" customFormat="false" ht="12.75" hidden="false" customHeight="false" outlineLevel="0" collapsed="false">
      <c r="A50" s="158" t="s">
        <v>710</v>
      </c>
      <c r="B50" s="157" t="s">
        <v>650</v>
      </c>
    </row>
    <row r="51" customFormat="false" ht="12.75" hidden="false" customHeight="false" outlineLevel="0" collapsed="false">
      <c r="A51" s="154" t="s">
        <v>711</v>
      </c>
      <c r="B51" s="153" t="s">
        <v>712</v>
      </c>
    </row>
    <row r="52" customFormat="false" ht="12.75" hidden="false" customHeight="false" outlineLevel="0" collapsed="false">
      <c r="A52" s="158" t="s">
        <v>713</v>
      </c>
      <c r="B52" s="157" t="s">
        <v>714</v>
      </c>
    </row>
    <row r="53" customFormat="false" ht="12.75" hidden="false" customHeight="false" outlineLevel="0" collapsed="false">
      <c r="A53" s="154" t="s">
        <v>715</v>
      </c>
      <c r="B53" s="153" t="s">
        <v>653</v>
      </c>
    </row>
    <row r="54" customFormat="false" ht="12.75" hidden="false" customHeight="false" outlineLevel="0" collapsed="false">
      <c r="A54" s="158" t="s">
        <v>716</v>
      </c>
      <c r="B54" s="157" t="s">
        <v>717</v>
      </c>
    </row>
    <row r="55" customFormat="false" ht="12.75" hidden="false" customHeight="false" outlineLevel="0" collapsed="false">
      <c r="A55" s="154" t="s">
        <v>718</v>
      </c>
      <c r="B55" s="153" t="s">
        <v>618</v>
      </c>
    </row>
    <row r="56" customFormat="false" ht="12.75" hidden="false" customHeight="false" outlineLevel="0" collapsed="false">
      <c r="A56" s="158" t="s">
        <v>719</v>
      </c>
      <c r="B56" s="157" t="s">
        <v>720</v>
      </c>
    </row>
    <row r="57" customFormat="false" ht="12.75" hidden="false" customHeight="false" outlineLevel="0" collapsed="false">
      <c r="A57" s="154" t="s">
        <v>721</v>
      </c>
      <c r="B57" s="153" t="s">
        <v>722</v>
      </c>
    </row>
    <row r="58" customFormat="false" ht="12.75" hidden="false" customHeight="false" outlineLevel="0" collapsed="false">
      <c r="A58" s="158" t="s">
        <v>723</v>
      </c>
      <c r="B58" s="157" t="s">
        <v>61</v>
      </c>
    </row>
    <row r="59" customFormat="false" ht="12.75" hidden="false" customHeight="false" outlineLevel="0" collapsed="false">
      <c r="A59" s="154" t="s">
        <v>724</v>
      </c>
      <c r="B59" s="153" t="s">
        <v>725</v>
      </c>
    </row>
    <row r="60" customFormat="false" ht="12.75" hidden="false" customHeight="false" outlineLevel="0" collapsed="false">
      <c r="A60" s="158" t="s">
        <v>726</v>
      </c>
      <c r="B60" s="157" t="s">
        <v>657</v>
      </c>
    </row>
    <row r="61" customFormat="false" ht="12.75" hidden="false" customHeight="false" outlineLevel="0" collapsed="false">
      <c r="A61" s="154" t="s">
        <v>727</v>
      </c>
      <c r="B61" s="153" t="s">
        <v>661</v>
      </c>
    </row>
    <row r="62" customFormat="false" ht="12.75" hidden="false" customHeight="false" outlineLevel="0" collapsed="false">
      <c r="A62" s="158" t="s">
        <v>728</v>
      </c>
      <c r="B62" s="157" t="s">
        <v>729</v>
      </c>
    </row>
    <row r="63" customFormat="false" ht="12.75" hidden="false" customHeight="false" outlineLevel="0" collapsed="false">
      <c r="A63" s="154" t="s">
        <v>730</v>
      </c>
      <c r="B63" s="153" t="s">
        <v>630</v>
      </c>
    </row>
    <row r="64" customFormat="false" ht="12.75" hidden="false" customHeight="false" outlineLevel="0" collapsed="false">
      <c r="A64" s="158" t="s">
        <v>731</v>
      </c>
      <c r="B64" s="157" t="s">
        <v>732</v>
      </c>
    </row>
    <row r="65" customFormat="false" ht="12.75" hidden="false" customHeight="false" outlineLevel="0" collapsed="false">
      <c r="A65" s="154" t="s">
        <v>733</v>
      </c>
      <c r="B65" s="153" t="s">
        <v>665</v>
      </c>
    </row>
    <row r="66" customFormat="false" ht="12.75" hidden="false" customHeight="false" outlineLevel="0" collapsed="false">
      <c r="A66" s="158" t="s">
        <v>734</v>
      </c>
      <c r="B66" s="157" t="s">
        <v>735</v>
      </c>
    </row>
    <row r="67" customFormat="false" ht="12.75" hidden="false" customHeight="false" outlineLevel="0" collapsed="false">
      <c r="A67" s="154" t="s">
        <v>736</v>
      </c>
      <c r="B67" s="153" t="s">
        <v>669</v>
      </c>
    </row>
    <row r="68" customFormat="false" ht="12.75" hidden="false" customHeight="false" outlineLevel="0" collapsed="false">
      <c r="A68" s="158" t="s">
        <v>737</v>
      </c>
      <c r="B68" s="157" t="s">
        <v>738</v>
      </c>
    </row>
    <row r="69" customFormat="false" ht="12.75" hidden="false" customHeight="false" outlineLevel="0" collapsed="false">
      <c r="A69" s="154" t="s">
        <v>739</v>
      </c>
      <c r="B69" s="153" t="s">
        <v>740</v>
      </c>
    </row>
    <row r="70" customFormat="false" ht="12.75" hidden="false" customHeight="false" outlineLevel="0" collapsed="false">
      <c r="A70" s="158" t="s">
        <v>741</v>
      </c>
      <c r="B70" s="157" t="s">
        <v>742</v>
      </c>
    </row>
    <row r="71" customFormat="false" ht="12.75" hidden="false" customHeight="false" outlineLevel="0" collapsed="false">
      <c r="A71" s="154" t="s">
        <v>743</v>
      </c>
      <c r="B71" s="153" t="s">
        <v>744</v>
      </c>
    </row>
    <row r="72" customFormat="false" ht="12.75" hidden="false" customHeight="false" outlineLevel="0" collapsed="false">
      <c r="A72" s="158" t="s">
        <v>745</v>
      </c>
      <c r="B72" s="157" t="s">
        <v>671</v>
      </c>
    </row>
    <row r="73" customFormat="false" ht="12.75" hidden="false" customHeight="false" outlineLevel="0" collapsed="false">
      <c r="A73" s="154" t="s">
        <v>746</v>
      </c>
      <c r="B73" s="153" t="s">
        <v>747</v>
      </c>
    </row>
    <row r="74" customFormat="false" ht="12.75" hidden="false" customHeight="false" outlineLevel="0" collapsed="false">
      <c r="A74" s="158" t="s">
        <v>748</v>
      </c>
      <c r="B74" s="157" t="s">
        <v>63</v>
      </c>
    </row>
    <row r="75" customFormat="false" ht="12.75" hidden="false" customHeight="false" outlineLevel="0" collapsed="false">
      <c r="A75" s="150" t="s">
        <v>749</v>
      </c>
      <c r="B75" s="150" t="s">
        <v>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37005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141132500</v>
      </c>
      <c r="C7" s="50" t="s">
        <v>28</v>
      </c>
      <c r="D7" s="50"/>
      <c r="E7" s="51" t="n">
        <f aca="false">VLOOKUP("Grand Total",$A$9:$E$23,5,FALSE())/B7</f>
        <v>0.0346305776486635</v>
      </c>
      <c r="F7" s="52"/>
      <c r="G7" s="53" t="s">
        <v>29</v>
      </c>
      <c r="H7" s="54" t="n">
        <f aca="false">'E-Mail'!C5</f>
        <v>4635200</v>
      </c>
      <c r="I7" s="55"/>
      <c r="J7" s="56" t="s">
        <v>28</v>
      </c>
      <c r="K7" s="51" t="n">
        <f aca="false">VLOOKUP("Grand Total",$G$9:$K$23,5,FALSE())/H7</f>
        <v>0.0676561960648947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3</v>
      </c>
      <c r="E10" s="64" t="n">
        <v>2892500</v>
      </c>
      <c r="F10" s="65"/>
      <c r="G10" s="57" t="s">
        <v>39</v>
      </c>
      <c r="H10" s="57" t="s">
        <v>40</v>
      </c>
      <c r="I10" s="57" t="s">
        <v>41</v>
      </c>
      <c r="J10" s="63" t="n">
        <v>3</v>
      </c>
      <c r="K10" s="64" t="n">
        <v>5600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2</v>
      </c>
      <c r="E11" s="64" t="n">
        <v>930000</v>
      </c>
      <c r="F11" s="65"/>
      <c r="G11" s="57" t="s">
        <v>44</v>
      </c>
      <c r="H11" s="57" t="s">
        <v>40</v>
      </c>
      <c r="I11" s="57" t="s">
        <v>41</v>
      </c>
      <c r="J11" s="63" t="n">
        <v>10</v>
      </c>
      <c r="K11" s="64" t="n">
        <v>160000</v>
      </c>
    </row>
    <row r="12" customFormat="false" ht="12.75" hidden="false" customHeight="false" outlineLevel="0" collapsed="false">
      <c r="A12" s="66"/>
      <c r="B12" s="57" t="s">
        <v>45</v>
      </c>
      <c r="C12" s="57" t="s">
        <v>38</v>
      </c>
      <c r="D12" s="63" t="n">
        <v>1</v>
      </c>
      <c r="E12" s="64" t="n">
        <v>310000</v>
      </c>
      <c r="F12" s="65"/>
      <c r="G12" s="57" t="s">
        <v>46</v>
      </c>
      <c r="H12" s="57" t="s">
        <v>40</v>
      </c>
      <c r="I12" s="57" t="s">
        <v>41</v>
      </c>
      <c r="J12" s="63" t="n">
        <v>1</v>
      </c>
      <c r="K12" s="64" t="n">
        <v>10400</v>
      </c>
    </row>
    <row r="13" customFormat="false" ht="12.75" hidden="false" customHeight="false" outlineLevel="0" collapsed="false">
      <c r="A13" s="57" t="s">
        <v>47</v>
      </c>
      <c r="B13" s="57" t="s">
        <v>43</v>
      </c>
      <c r="C13" s="57" t="s">
        <v>38</v>
      </c>
      <c r="D13" s="63" t="n">
        <v>1</v>
      </c>
      <c r="E13" s="64" t="n">
        <v>755000</v>
      </c>
      <c r="F13" s="65"/>
      <c r="G13" s="57" t="s">
        <v>48</v>
      </c>
      <c r="H13" s="57" t="s">
        <v>40</v>
      </c>
      <c r="I13" s="57" t="s">
        <v>41</v>
      </c>
      <c r="J13" s="63" t="n">
        <v>3</v>
      </c>
      <c r="K13" s="64" t="n">
        <v>137600</v>
      </c>
    </row>
    <row r="14" customFormat="false" ht="12.75" hidden="false" customHeight="false" outlineLevel="0" collapsed="false">
      <c r="A14" s="67" t="s">
        <v>49</v>
      </c>
      <c r="B14" s="68"/>
      <c r="C14" s="68"/>
      <c r="D14" s="69" t="n">
        <v>7</v>
      </c>
      <c r="E14" s="70" t="n">
        <v>4887500</v>
      </c>
      <c r="F14" s="65"/>
      <c r="G14" s="67" t="s">
        <v>49</v>
      </c>
      <c r="H14" s="68"/>
      <c r="I14" s="68"/>
      <c r="J14" s="69" t="n">
        <v>17</v>
      </c>
      <c r="K14" s="70" t="n">
        <v>313600</v>
      </c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1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50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37005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2" t="s">
        <v>51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3" t="s">
        <v>52</v>
      </c>
      <c r="B8" s="42"/>
      <c r="C8" s="42"/>
      <c r="D8" s="44"/>
      <c r="F8" s="73" t="s">
        <v>53</v>
      </c>
      <c r="G8" s="42"/>
      <c r="H8" s="42"/>
      <c r="I8" s="44"/>
      <c r="K8" s="73" t="s">
        <v>54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4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55</v>
      </c>
      <c r="B10" s="75" t="s">
        <v>56</v>
      </c>
      <c r="C10" s="76" t="s">
        <v>35</v>
      </c>
      <c r="D10" s="77" t="s">
        <v>57</v>
      </c>
      <c r="F10" s="75" t="s">
        <v>55</v>
      </c>
      <c r="G10" s="75" t="s">
        <v>56</v>
      </c>
      <c r="H10" s="75" t="s">
        <v>35</v>
      </c>
      <c r="I10" s="77" t="s">
        <v>57</v>
      </c>
      <c r="J10" s="78"/>
      <c r="K10" s="75" t="s">
        <v>55</v>
      </c>
      <c r="L10" s="75" t="s">
        <v>56</v>
      </c>
      <c r="M10" s="75" t="s">
        <v>35</v>
      </c>
      <c r="N10" s="79" t="s">
        <v>57</v>
      </c>
    </row>
    <row r="11" customFormat="false" ht="12.75" hidden="false" customHeight="false" outlineLevel="0" collapsed="false">
      <c r="A11" s="57" t="s">
        <v>58</v>
      </c>
      <c r="B11" s="57" t="s">
        <v>59</v>
      </c>
      <c r="C11" s="63" t="n">
        <v>2</v>
      </c>
      <c r="D11" s="64" t="n">
        <v>75000</v>
      </c>
      <c r="F11" s="80" t="s">
        <v>60</v>
      </c>
      <c r="G11" s="57" t="s">
        <v>61</v>
      </c>
      <c r="H11" s="81" t="n">
        <v>1</v>
      </c>
      <c r="I11" s="64" t="n">
        <v>800</v>
      </c>
      <c r="J11" s="78"/>
      <c r="K11" s="80" t="s">
        <v>62</v>
      </c>
      <c r="L11" s="57" t="s">
        <v>63</v>
      </c>
      <c r="M11" s="63" t="n">
        <v>1</v>
      </c>
      <c r="N11" s="64" t="n">
        <v>25000</v>
      </c>
    </row>
    <row r="12" customFormat="false" ht="12.75" hidden="false" customHeight="false" outlineLevel="0" collapsed="false">
      <c r="A12" s="82" t="s">
        <v>64</v>
      </c>
      <c r="B12" s="83"/>
      <c r="C12" s="84" t="n">
        <v>2</v>
      </c>
      <c r="D12" s="85" t="n">
        <v>75000</v>
      </c>
      <c r="F12" s="86"/>
      <c r="G12" s="87" t="s">
        <v>65</v>
      </c>
      <c r="H12" s="88" t="n">
        <v>1</v>
      </c>
      <c r="I12" s="89" t="n">
        <v>450</v>
      </c>
      <c r="J12" s="78"/>
      <c r="K12" s="82" t="s">
        <v>66</v>
      </c>
      <c r="L12" s="83"/>
      <c r="M12" s="84" t="n">
        <v>1</v>
      </c>
      <c r="N12" s="85" t="n">
        <v>25000</v>
      </c>
    </row>
    <row r="13" customFormat="false" ht="12.75" hidden="false" customHeight="false" outlineLevel="0" collapsed="false">
      <c r="A13" s="57" t="s">
        <v>67</v>
      </c>
      <c r="B13" s="57" t="s">
        <v>68</v>
      </c>
      <c r="C13" s="63" t="n">
        <v>1</v>
      </c>
      <c r="D13" s="64" t="n">
        <v>5000</v>
      </c>
      <c r="F13" s="82" t="s">
        <v>69</v>
      </c>
      <c r="G13" s="83"/>
      <c r="H13" s="90" t="n">
        <v>2</v>
      </c>
      <c r="I13" s="85" t="n">
        <v>1250</v>
      </c>
      <c r="J13" s="78"/>
      <c r="K13" s="91" t="s">
        <v>49</v>
      </c>
      <c r="L13" s="92"/>
      <c r="M13" s="93" t="n">
        <v>1</v>
      </c>
      <c r="N13" s="94" t="n">
        <v>25000</v>
      </c>
    </row>
    <row r="14" customFormat="false" ht="12.75" hidden="false" customHeight="false" outlineLevel="0" collapsed="false">
      <c r="A14" s="66"/>
      <c r="B14" s="87" t="s">
        <v>70</v>
      </c>
      <c r="C14" s="95" t="n">
        <v>2</v>
      </c>
      <c r="D14" s="89" t="n">
        <v>310000</v>
      </c>
      <c r="F14" s="91" t="s">
        <v>49</v>
      </c>
      <c r="G14" s="92"/>
      <c r="H14" s="96" t="n">
        <v>2</v>
      </c>
      <c r="I14" s="94" t="n">
        <v>1250</v>
      </c>
      <c r="J14" s="97"/>
    </row>
    <row r="15" customFormat="false" ht="12.75" hidden="false" customHeight="false" outlineLevel="0" collapsed="false">
      <c r="A15" s="82" t="s">
        <v>71</v>
      </c>
      <c r="B15" s="83"/>
      <c r="C15" s="84" t="n">
        <v>3</v>
      </c>
      <c r="D15" s="85" t="n">
        <v>315000</v>
      </c>
    </row>
    <row r="16" customFormat="false" ht="12.75" hidden="false" customHeight="false" outlineLevel="0" collapsed="false">
      <c r="A16" s="67" t="s">
        <v>49</v>
      </c>
      <c r="B16" s="68"/>
      <c r="C16" s="69" t="n">
        <v>5</v>
      </c>
      <c r="D16" s="70" t="n">
        <v>390000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72</v>
      </c>
      <c r="B1" s="99"/>
      <c r="F1" s="100"/>
      <c r="G1" s="101" t="s">
        <v>73</v>
      </c>
      <c r="H1" s="102" t="n">
        <f aca="false">SUM(H11:H984)</f>
        <v>4635200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37005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74</v>
      </c>
    </row>
    <row r="6" customFormat="false" ht="9.75" hidden="false" customHeight="true" outlineLevel="0" collapsed="false">
      <c r="A6" s="105" t="s">
        <v>75</v>
      </c>
    </row>
    <row r="7" customFormat="false" ht="9.75" hidden="false" customHeight="true" outlineLevel="0" collapsed="false">
      <c r="A7" s="105" t="s">
        <v>76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77</v>
      </c>
      <c r="B9" s="106" t="s">
        <v>78</v>
      </c>
      <c r="C9" s="107" t="s">
        <v>79</v>
      </c>
      <c r="D9" s="107" t="s">
        <v>80</v>
      </c>
      <c r="E9" s="108" t="s">
        <v>81</v>
      </c>
      <c r="F9" s="107" t="s">
        <v>82</v>
      </c>
      <c r="G9" s="107" t="s">
        <v>83</v>
      </c>
      <c r="H9" s="107" t="s">
        <v>3</v>
      </c>
      <c r="I9" s="106" t="s">
        <v>84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85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86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87</v>
      </c>
      <c r="B12" s="112" t="n">
        <v>37012</v>
      </c>
      <c r="C12" s="113" t="n">
        <v>71.75</v>
      </c>
      <c r="D12" s="113" t="n">
        <v>71.75</v>
      </c>
      <c r="E12" s="113" t="n">
        <v>71.75</v>
      </c>
      <c r="F12" s="113" t="n">
        <v>71.75</v>
      </c>
      <c r="G12" s="113" t="s">
        <v>88</v>
      </c>
      <c r="H12" s="114" t="n">
        <v>17600</v>
      </c>
      <c r="I12" s="111" t="s">
        <v>41</v>
      </c>
    </row>
    <row r="13" customFormat="false" ht="22.5" hidden="false" customHeight="false" outlineLevel="0" collapsed="false">
      <c r="A13" s="111" t="s">
        <v>89</v>
      </c>
      <c r="B13" s="112" t="n">
        <v>37135</v>
      </c>
      <c r="C13" s="113" t="n">
        <v>69.5</v>
      </c>
      <c r="D13" s="113" t="n">
        <v>69.5</v>
      </c>
      <c r="E13" s="113" t="n">
        <v>69.5</v>
      </c>
      <c r="F13" s="113" t="n">
        <v>69.5</v>
      </c>
      <c r="G13" s="113" t="s">
        <v>90</v>
      </c>
      <c r="H13" s="114" t="n">
        <v>15200</v>
      </c>
      <c r="I13" s="111" t="s">
        <v>41</v>
      </c>
    </row>
    <row r="14" customFormat="false" ht="22.5" hidden="false" customHeight="false" outlineLevel="0" collapsed="false">
      <c r="A14" s="111" t="s">
        <v>91</v>
      </c>
      <c r="B14" s="112" t="n">
        <v>37012</v>
      </c>
      <c r="C14" s="113" t="n">
        <v>60</v>
      </c>
      <c r="D14" s="113" t="n">
        <v>61</v>
      </c>
      <c r="E14" s="113" t="n">
        <v>60.5</v>
      </c>
      <c r="F14" s="113" t="n">
        <v>61</v>
      </c>
      <c r="G14" s="113" t="s">
        <v>92</v>
      </c>
      <c r="H14" s="114" t="n">
        <v>35200</v>
      </c>
      <c r="I14" s="111" t="s">
        <v>41</v>
      </c>
    </row>
    <row r="15" customFormat="false" ht="22.5" hidden="false" customHeight="false" outlineLevel="0" collapsed="false">
      <c r="A15" s="111" t="s">
        <v>93</v>
      </c>
      <c r="B15" s="111" t="s">
        <v>94</v>
      </c>
      <c r="C15" s="113" t="n">
        <v>120</v>
      </c>
      <c r="D15" s="113" t="n">
        <v>120</v>
      </c>
      <c r="E15" s="113" t="n">
        <v>120</v>
      </c>
      <c r="F15" s="113" t="n">
        <v>120</v>
      </c>
      <c r="G15" s="113" t="s">
        <v>95</v>
      </c>
      <c r="H15" s="114" t="n">
        <v>35200</v>
      </c>
      <c r="I15" s="111" t="s">
        <v>41</v>
      </c>
    </row>
    <row r="16" customFormat="false" ht="14.25" hidden="false" customHeight="true" outlineLevel="0" collapsed="false">
      <c r="A16" s="110" t="s">
        <v>96</v>
      </c>
      <c r="B16" s="110"/>
      <c r="C16" s="110"/>
      <c r="D16" s="110"/>
      <c r="E16" s="110"/>
      <c r="F16" s="110"/>
      <c r="G16" s="110"/>
      <c r="H16" s="110"/>
      <c r="I16" s="110"/>
    </row>
    <row r="17" customFormat="false" ht="33" hidden="false" customHeight="false" outlineLevel="0" collapsed="false">
      <c r="A17" s="111" t="s">
        <v>97</v>
      </c>
      <c r="B17" s="111" t="s">
        <v>98</v>
      </c>
      <c r="C17" s="113" t="n">
        <v>120</v>
      </c>
      <c r="D17" s="113" t="n">
        <v>122</v>
      </c>
      <c r="E17" s="113" t="n">
        <v>121</v>
      </c>
      <c r="F17" s="113" t="n">
        <v>122</v>
      </c>
      <c r="G17" s="113" t="s">
        <v>99</v>
      </c>
      <c r="H17" s="113" t="n">
        <v>400</v>
      </c>
      <c r="I17" s="111" t="s">
        <v>41</v>
      </c>
    </row>
    <row r="18" customFormat="false" ht="14.25" hidden="false" customHeight="true" outlineLevel="0" collapsed="false">
      <c r="A18" s="110" t="s">
        <v>40</v>
      </c>
      <c r="B18" s="110"/>
      <c r="C18" s="110"/>
      <c r="D18" s="110"/>
      <c r="E18" s="110"/>
      <c r="F18" s="110"/>
      <c r="G18" s="110"/>
      <c r="H18" s="110"/>
      <c r="I18" s="110"/>
    </row>
    <row r="19" customFormat="false" ht="22.5" hidden="false" customHeight="false" outlineLevel="0" collapsed="false">
      <c r="A19" s="111" t="s">
        <v>100</v>
      </c>
      <c r="B19" s="111" t="s">
        <v>101</v>
      </c>
      <c r="C19" s="113" t="n">
        <v>32</v>
      </c>
      <c r="D19" s="113" t="n">
        <v>35.25</v>
      </c>
      <c r="E19" s="113" t="n">
        <v>34.28</v>
      </c>
      <c r="F19" s="113" t="n">
        <v>34.5</v>
      </c>
      <c r="G19" s="113" t="s">
        <v>102</v>
      </c>
      <c r="H19" s="114" t="n">
        <v>32800</v>
      </c>
      <c r="I19" s="111" t="s">
        <v>41</v>
      </c>
    </row>
    <row r="20" customFormat="false" ht="22.5" hidden="false" customHeight="false" outlineLevel="0" collapsed="false">
      <c r="A20" s="111" t="s">
        <v>103</v>
      </c>
      <c r="B20" s="111" t="s">
        <v>104</v>
      </c>
      <c r="C20" s="113" t="n">
        <v>58.5</v>
      </c>
      <c r="D20" s="113" t="n">
        <v>63</v>
      </c>
      <c r="E20" s="113" t="n">
        <v>60.977</v>
      </c>
      <c r="F20" s="113" t="n">
        <v>60</v>
      </c>
      <c r="G20" s="113" t="s">
        <v>105</v>
      </c>
      <c r="H20" s="114" t="n">
        <v>44000</v>
      </c>
      <c r="I20" s="111" t="s">
        <v>41</v>
      </c>
    </row>
    <row r="21" customFormat="false" ht="22.5" hidden="false" customHeight="false" outlineLevel="0" collapsed="false">
      <c r="A21" s="111" t="s">
        <v>106</v>
      </c>
      <c r="B21" s="112" t="n">
        <v>37012</v>
      </c>
      <c r="C21" s="113" t="n">
        <v>54.25</v>
      </c>
      <c r="D21" s="113" t="n">
        <v>55.75</v>
      </c>
      <c r="E21" s="113" t="n">
        <v>55.305</v>
      </c>
      <c r="F21" s="113" t="n">
        <v>55.1</v>
      </c>
      <c r="G21" s="113" t="s">
        <v>107</v>
      </c>
      <c r="H21" s="114" t="n">
        <v>1460800</v>
      </c>
      <c r="I21" s="111" t="s">
        <v>41</v>
      </c>
    </row>
    <row r="22" customFormat="false" ht="22.5" hidden="false" customHeight="false" outlineLevel="0" collapsed="false">
      <c r="A22" s="111" t="s">
        <v>108</v>
      </c>
      <c r="B22" s="112" t="n">
        <v>37043</v>
      </c>
      <c r="C22" s="113" t="n">
        <v>77.25</v>
      </c>
      <c r="D22" s="113" t="n">
        <v>78.25</v>
      </c>
      <c r="E22" s="113" t="n">
        <v>77.736</v>
      </c>
      <c r="F22" s="113" t="n">
        <v>77.5</v>
      </c>
      <c r="G22" s="113" t="s">
        <v>109</v>
      </c>
      <c r="H22" s="114" t="n">
        <v>302400</v>
      </c>
      <c r="I22" s="111" t="s">
        <v>41</v>
      </c>
    </row>
    <row r="23" customFormat="false" ht="22.5" hidden="false" customHeight="false" outlineLevel="0" collapsed="false">
      <c r="A23" s="111" t="s">
        <v>110</v>
      </c>
      <c r="B23" s="111" t="s">
        <v>94</v>
      </c>
      <c r="C23" s="113" t="n">
        <v>121.5</v>
      </c>
      <c r="D23" s="113" t="n">
        <v>121.5</v>
      </c>
      <c r="E23" s="113" t="n">
        <v>121.5</v>
      </c>
      <c r="F23" s="113" t="n">
        <v>121.5</v>
      </c>
      <c r="G23" s="113" t="s">
        <v>111</v>
      </c>
      <c r="H23" s="114" t="n">
        <v>35200</v>
      </c>
      <c r="I23" s="111" t="s">
        <v>41</v>
      </c>
    </row>
    <row r="24" customFormat="false" ht="22.5" hidden="false" customHeight="false" outlineLevel="0" collapsed="false">
      <c r="A24" s="111" t="s">
        <v>112</v>
      </c>
      <c r="B24" s="112" t="n">
        <v>37135</v>
      </c>
      <c r="C24" s="113" t="n">
        <v>45.4</v>
      </c>
      <c r="D24" s="113" t="n">
        <v>45.75</v>
      </c>
      <c r="E24" s="113" t="n">
        <v>45.557</v>
      </c>
      <c r="F24" s="113" t="n">
        <v>45.4</v>
      </c>
      <c r="G24" s="113" t="s">
        <v>113</v>
      </c>
      <c r="H24" s="114" t="n">
        <v>106400</v>
      </c>
      <c r="I24" s="111" t="s">
        <v>41</v>
      </c>
    </row>
    <row r="25" customFormat="false" ht="22.5" hidden="false" customHeight="false" outlineLevel="0" collapsed="false">
      <c r="A25" s="111" t="s">
        <v>114</v>
      </c>
      <c r="B25" s="112" t="n">
        <v>37226</v>
      </c>
      <c r="C25" s="113" t="n">
        <v>44.75</v>
      </c>
      <c r="D25" s="113" t="n">
        <v>44.75</v>
      </c>
      <c r="E25" s="113" t="n">
        <v>44.75</v>
      </c>
      <c r="F25" s="113" t="n">
        <v>44.75</v>
      </c>
      <c r="G25" s="113" t="s">
        <v>115</v>
      </c>
      <c r="H25" s="114" t="n">
        <v>16000</v>
      </c>
      <c r="I25" s="111" t="s">
        <v>41</v>
      </c>
    </row>
    <row r="26" customFormat="false" ht="22.5" hidden="false" customHeight="false" outlineLevel="0" collapsed="false">
      <c r="A26" s="111" t="s">
        <v>116</v>
      </c>
      <c r="B26" s="111" t="s">
        <v>117</v>
      </c>
      <c r="C26" s="113" t="n">
        <v>42.8</v>
      </c>
      <c r="D26" s="113" t="n">
        <v>43</v>
      </c>
      <c r="E26" s="113" t="n">
        <v>42.9</v>
      </c>
      <c r="F26" s="113" t="n">
        <v>42.8</v>
      </c>
      <c r="G26" s="113" t="s">
        <v>118</v>
      </c>
      <c r="H26" s="114" t="n">
        <v>102400</v>
      </c>
      <c r="I26" s="111" t="s">
        <v>41</v>
      </c>
    </row>
    <row r="27" customFormat="false" ht="22.5" hidden="false" customHeight="false" outlineLevel="0" collapsed="false">
      <c r="A27" s="111" t="s">
        <v>119</v>
      </c>
      <c r="B27" s="111" t="s">
        <v>120</v>
      </c>
      <c r="C27" s="113" t="n">
        <v>47</v>
      </c>
      <c r="D27" s="113" t="n">
        <v>47.75</v>
      </c>
      <c r="E27" s="113" t="n">
        <v>47.375</v>
      </c>
      <c r="F27" s="113" t="n">
        <v>47</v>
      </c>
      <c r="G27" s="113" t="s">
        <v>121</v>
      </c>
      <c r="H27" s="114" t="n">
        <v>67200</v>
      </c>
      <c r="I27" s="111" t="s">
        <v>41</v>
      </c>
    </row>
    <row r="28" customFormat="false" ht="22.5" hidden="false" customHeight="false" outlineLevel="0" collapsed="false">
      <c r="A28" s="111" t="s">
        <v>122</v>
      </c>
      <c r="B28" s="112" t="n">
        <v>37013</v>
      </c>
      <c r="C28" s="113" t="n">
        <v>44</v>
      </c>
      <c r="D28" s="113" t="n">
        <v>44</v>
      </c>
      <c r="E28" s="113" t="n">
        <v>44</v>
      </c>
      <c r="F28" s="113" t="n">
        <v>44</v>
      </c>
      <c r="G28" s="113" t="s">
        <v>123</v>
      </c>
      <c r="H28" s="114" t="n">
        <v>17600</v>
      </c>
      <c r="I28" s="111" t="s">
        <v>41</v>
      </c>
    </row>
    <row r="29" customFormat="false" ht="22.5" hidden="false" customHeight="false" outlineLevel="0" collapsed="false">
      <c r="A29" s="111" t="s">
        <v>124</v>
      </c>
      <c r="B29" s="111" t="s">
        <v>125</v>
      </c>
      <c r="C29" s="113" t="n">
        <v>50.5</v>
      </c>
      <c r="D29" s="113" t="n">
        <v>50.5</v>
      </c>
      <c r="E29" s="113" t="n">
        <v>50.5</v>
      </c>
      <c r="F29" s="113" t="n">
        <v>50.5</v>
      </c>
      <c r="G29" s="113" t="s">
        <v>126</v>
      </c>
      <c r="H29" s="114" t="n">
        <v>204000</v>
      </c>
      <c r="I29" s="111" t="s">
        <v>41</v>
      </c>
    </row>
    <row r="30" customFormat="false" ht="22.5" hidden="false" customHeight="false" outlineLevel="0" collapsed="false">
      <c r="A30" s="111" t="s">
        <v>127</v>
      </c>
      <c r="B30" s="111" t="s">
        <v>101</v>
      </c>
      <c r="C30" s="113" t="n">
        <v>32.5</v>
      </c>
      <c r="D30" s="113" t="n">
        <v>32.5</v>
      </c>
      <c r="E30" s="113" t="n">
        <v>32.5</v>
      </c>
      <c r="F30" s="113" t="n">
        <v>32.5</v>
      </c>
      <c r="G30" s="113" t="s">
        <v>128</v>
      </c>
      <c r="H30" s="113" t="n">
        <v>800</v>
      </c>
      <c r="I30" s="111" t="s">
        <v>41</v>
      </c>
    </row>
    <row r="31" customFormat="false" ht="22.5" hidden="false" customHeight="false" outlineLevel="0" collapsed="false">
      <c r="A31" s="111" t="s">
        <v>129</v>
      </c>
      <c r="B31" s="111" t="s">
        <v>117</v>
      </c>
      <c r="C31" s="113" t="n">
        <v>40.75</v>
      </c>
      <c r="D31" s="113" t="n">
        <v>40.75</v>
      </c>
      <c r="E31" s="113" t="n">
        <v>40.75</v>
      </c>
      <c r="F31" s="113" t="n">
        <v>40.75</v>
      </c>
      <c r="G31" s="113" t="s">
        <v>130</v>
      </c>
      <c r="H31" s="114" t="n">
        <v>51200</v>
      </c>
      <c r="I31" s="111" t="s">
        <v>41</v>
      </c>
    </row>
    <row r="32" customFormat="false" ht="22.5" hidden="false" customHeight="false" outlineLevel="0" collapsed="false">
      <c r="A32" s="111" t="s">
        <v>131</v>
      </c>
      <c r="B32" s="111" t="s">
        <v>101</v>
      </c>
      <c r="C32" s="113" t="n">
        <v>38.25</v>
      </c>
      <c r="D32" s="113" t="n">
        <v>47</v>
      </c>
      <c r="E32" s="113" t="n">
        <v>43.632</v>
      </c>
      <c r="F32" s="113" t="n">
        <v>38.25</v>
      </c>
      <c r="G32" s="113" t="s">
        <v>132</v>
      </c>
      <c r="H32" s="114" t="n">
        <v>15200</v>
      </c>
      <c r="I32" s="111" t="s">
        <v>41</v>
      </c>
    </row>
    <row r="33" customFormat="false" ht="22.5" hidden="false" customHeight="false" outlineLevel="0" collapsed="false">
      <c r="A33" s="111" t="s">
        <v>133</v>
      </c>
      <c r="B33" s="111" t="s">
        <v>104</v>
      </c>
      <c r="C33" s="113" t="n">
        <v>65</v>
      </c>
      <c r="D33" s="113" t="n">
        <v>66</v>
      </c>
      <c r="E33" s="113" t="n">
        <v>65.6</v>
      </c>
      <c r="F33" s="113" t="n">
        <v>66</v>
      </c>
      <c r="G33" s="113" t="s">
        <v>134</v>
      </c>
      <c r="H33" s="114" t="n">
        <v>20000</v>
      </c>
      <c r="I33" s="111" t="s">
        <v>41</v>
      </c>
    </row>
    <row r="34" customFormat="false" ht="22.5" hidden="false" customHeight="false" outlineLevel="0" collapsed="false">
      <c r="A34" s="111" t="s">
        <v>135</v>
      </c>
      <c r="B34" s="112" t="n">
        <v>37012</v>
      </c>
      <c r="C34" s="113" t="n">
        <v>63.35</v>
      </c>
      <c r="D34" s="113" t="n">
        <v>64.5</v>
      </c>
      <c r="E34" s="113" t="n">
        <v>63.892</v>
      </c>
      <c r="F34" s="113" t="n">
        <v>63.5</v>
      </c>
      <c r="G34" s="113" t="s">
        <v>136</v>
      </c>
      <c r="H34" s="114" t="n">
        <v>105600</v>
      </c>
      <c r="I34" s="111" t="s">
        <v>41</v>
      </c>
    </row>
    <row r="35" customFormat="false" ht="22.5" hidden="false" customHeight="false" outlineLevel="0" collapsed="false">
      <c r="A35" s="111" t="s">
        <v>137</v>
      </c>
      <c r="B35" s="112" t="n">
        <v>37135</v>
      </c>
      <c r="C35" s="113" t="n">
        <v>52.9</v>
      </c>
      <c r="D35" s="113" t="n">
        <v>52.9</v>
      </c>
      <c r="E35" s="113" t="n">
        <v>52.9</v>
      </c>
      <c r="F35" s="113" t="n">
        <v>52.9</v>
      </c>
      <c r="G35" s="113" t="s">
        <v>113</v>
      </c>
      <c r="H35" s="114" t="n">
        <v>15200</v>
      </c>
      <c r="I35" s="111" t="s">
        <v>41</v>
      </c>
    </row>
    <row r="36" customFormat="false" ht="22.5" hidden="false" customHeight="false" outlineLevel="0" collapsed="false">
      <c r="A36" s="111" t="s">
        <v>138</v>
      </c>
      <c r="B36" s="112" t="n">
        <v>37226</v>
      </c>
      <c r="C36" s="113" t="n">
        <v>49</v>
      </c>
      <c r="D36" s="113" t="n">
        <v>49</v>
      </c>
      <c r="E36" s="113" t="n">
        <v>49</v>
      </c>
      <c r="F36" s="113" t="n">
        <v>49</v>
      </c>
      <c r="G36" s="113" t="s">
        <v>139</v>
      </c>
      <c r="H36" s="114" t="n">
        <v>16000</v>
      </c>
      <c r="I36" s="111" t="s">
        <v>41</v>
      </c>
    </row>
    <row r="37" customFormat="false" ht="22.5" hidden="false" customHeight="false" outlineLevel="0" collapsed="false">
      <c r="A37" s="111" t="s">
        <v>140</v>
      </c>
      <c r="B37" s="111" t="s">
        <v>117</v>
      </c>
      <c r="C37" s="113" t="n">
        <v>46.25</v>
      </c>
      <c r="D37" s="113" t="n">
        <v>47.5</v>
      </c>
      <c r="E37" s="113" t="n">
        <v>46.875</v>
      </c>
      <c r="F37" s="113" t="n">
        <v>46.25</v>
      </c>
      <c r="G37" s="113" t="s">
        <v>111</v>
      </c>
      <c r="H37" s="114" t="n">
        <v>102400</v>
      </c>
      <c r="I37" s="111" t="s">
        <v>41</v>
      </c>
    </row>
    <row r="38" customFormat="false" ht="22.5" hidden="false" customHeight="false" outlineLevel="0" collapsed="false">
      <c r="A38" s="111" t="s">
        <v>141</v>
      </c>
      <c r="B38" s="111" t="s">
        <v>120</v>
      </c>
      <c r="C38" s="113" t="n">
        <v>49</v>
      </c>
      <c r="D38" s="113" t="n">
        <v>49</v>
      </c>
      <c r="E38" s="113" t="n">
        <v>49</v>
      </c>
      <c r="F38" s="113" t="n">
        <v>49</v>
      </c>
      <c r="G38" s="113" t="s">
        <v>121</v>
      </c>
      <c r="H38" s="114" t="n">
        <v>33600</v>
      </c>
      <c r="I38" s="111" t="s">
        <v>41</v>
      </c>
    </row>
    <row r="39" customFormat="false" ht="22.5" hidden="false" customHeight="false" outlineLevel="0" collapsed="false">
      <c r="A39" s="111" t="s">
        <v>142</v>
      </c>
      <c r="B39" s="112" t="n">
        <v>37044</v>
      </c>
      <c r="C39" s="113" t="n">
        <v>66</v>
      </c>
      <c r="D39" s="113" t="n">
        <v>66</v>
      </c>
      <c r="E39" s="113" t="n">
        <v>66</v>
      </c>
      <c r="F39" s="113" t="n">
        <v>66</v>
      </c>
      <c r="G39" s="113" t="s">
        <v>143</v>
      </c>
      <c r="H39" s="114" t="n">
        <v>16000</v>
      </c>
      <c r="I39" s="111" t="s">
        <v>41</v>
      </c>
    </row>
    <row r="40" customFormat="false" ht="22.5" hidden="false" customHeight="false" outlineLevel="0" collapsed="false">
      <c r="A40" s="111" t="s">
        <v>144</v>
      </c>
      <c r="B40" s="111" t="s">
        <v>145</v>
      </c>
      <c r="C40" s="113" t="n">
        <v>93</v>
      </c>
      <c r="D40" s="113" t="n">
        <v>93</v>
      </c>
      <c r="E40" s="113" t="n">
        <v>93</v>
      </c>
      <c r="F40" s="113" t="n">
        <v>93</v>
      </c>
      <c r="G40" s="113" t="s">
        <v>146</v>
      </c>
      <c r="H40" s="114" t="n">
        <v>35200</v>
      </c>
      <c r="I40" s="111" t="s">
        <v>41</v>
      </c>
    </row>
    <row r="41" customFormat="false" ht="22.5" hidden="false" customHeight="false" outlineLevel="0" collapsed="false">
      <c r="A41" s="111" t="s">
        <v>147</v>
      </c>
      <c r="B41" s="111" t="s">
        <v>148</v>
      </c>
      <c r="C41" s="113" t="n">
        <v>38.5</v>
      </c>
      <c r="D41" s="113" t="n">
        <v>38.5</v>
      </c>
      <c r="E41" s="113" t="n">
        <v>38.5</v>
      </c>
      <c r="F41" s="113" t="n">
        <v>38.5</v>
      </c>
      <c r="G41" s="113" t="s">
        <v>149</v>
      </c>
      <c r="H41" s="114" t="n">
        <v>51200</v>
      </c>
      <c r="I41" s="111" t="s">
        <v>41</v>
      </c>
    </row>
    <row r="42" customFormat="false" ht="22.5" hidden="false" customHeight="false" outlineLevel="0" collapsed="false">
      <c r="A42" s="111" t="s">
        <v>150</v>
      </c>
      <c r="B42" s="112" t="n">
        <v>37012</v>
      </c>
      <c r="C42" s="113" t="n">
        <v>308</v>
      </c>
      <c r="D42" s="113" t="n">
        <v>315</v>
      </c>
      <c r="E42" s="113" t="n">
        <v>311.5</v>
      </c>
      <c r="F42" s="113" t="n">
        <v>315</v>
      </c>
      <c r="G42" s="113" t="s">
        <v>134</v>
      </c>
      <c r="H42" s="114" t="n">
        <v>20800</v>
      </c>
      <c r="I42" s="111" t="s">
        <v>41</v>
      </c>
    </row>
    <row r="43" customFormat="false" ht="22.5" hidden="false" customHeight="false" outlineLevel="0" collapsed="false">
      <c r="A43" s="111" t="s">
        <v>151</v>
      </c>
      <c r="B43" s="112" t="n">
        <v>37043</v>
      </c>
      <c r="C43" s="113" t="n">
        <v>365</v>
      </c>
      <c r="D43" s="113" t="n">
        <v>365</v>
      </c>
      <c r="E43" s="113" t="n">
        <v>365</v>
      </c>
      <c r="F43" s="113" t="n">
        <v>365</v>
      </c>
      <c r="G43" s="113" t="s">
        <v>152</v>
      </c>
      <c r="H43" s="114" t="n">
        <v>10400</v>
      </c>
      <c r="I43" s="111" t="s">
        <v>41</v>
      </c>
    </row>
    <row r="44" customFormat="false" ht="22.5" hidden="false" customHeight="false" outlineLevel="0" collapsed="false">
      <c r="A44" s="111" t="s">
        <v>153</v>
      </c>
      <c r="B44" s="112" t="n">
        <v>37073</v>
      </c>
      <c r="C44" s="113" t="n">
        <v>425</v>
      </c>
      <c r="D44" s="113" t="n">
        <v>425</v>
      </c>
      <c r="E44" s="113" t="n">
        <v>425</v>
      </c>
      <c r="F44" s="113" t="n">
        <v>425</v>
      </c>
      <c r="G44" s="113" t="s">
        <v>154</v>
      </c>
      <c r="H44" s="114" t="n">
        <v>10000</v>
      </c>
      <c r="I44" s="111" t="s">
        <v>41</v>
      </c>
    </row>
    <row r="45" customFormat="false" ht="22.5" hidden="false" customHeight="false" outlineLevel="0" collapsed="false">
      <c r="A45" s="111" t="s">
        <v>155</v>
      </c>
      <c r="B45" s="112" t="n">
        <v>37012</v>
      </c>
      <c r="C45" s="113" t="n">
        <v>303</v>
      </c>
      <c r="D45" s="113" t="n">
        <v>305</v>
      </c>
      <c r="E45" s="113" t="n">
        <v>304</v>
      </c>
      <c r="F45" s="113" t="n">
        <v>303</v>
      </c>
      <c r="G45" s="113" t="s">
        <v>156</v>
      </c>
      <c r="H45" s="114" t="n">
        <v>20800</v>
      </c>
      <c r="I45" s="111" t="s">
        <v>41</v>
      </c>
    </row>
    <row r="46" customFormat="false" ht="22.5" hidden="false" customHeight="false" outlineLevel="0" collapsed="false">
      <c r="A46" s="111" t="s">
        <v>157</v>
      </c>
      <c r="B46" s="112" t="n">
        <v>37043</v>
      </c>
      <c r="C46" s="113" t="n">
        <v>310</v>
      </c>
      <c r="D46" s="113" t="n">
        <v>312</v>
      </c>
      <c r="E46" s="113" t="n">
        <v>311</v>
      </c>
      <c r="F46" s="113" t="n">
        <v>310</v>
      </c>
      <c r="G46" s="113" t="s">
        <v>158</v>
      </c>
      <c r="H46" s="114" t="n">
        <v>20800</v>
      </c>
      <c r="I46" s="111" t="s">
        <v>41</v>
      </c>
    </row>
    <row r="47" customFormat="false" ht="22.5" hidden="false" customHeight="false" outlineLevel="0" collapsed="false">
      <c r="A47" s="111" t="s">
        <v>159</v>
      </c>
      <c r="B47" s="111" t="s">
        <v>117</v>
      </c>
      <c r="C47" s="113" t="n">
        <v>200</v>
      </c>
      <c r="D47" s="113" t="n">
        <v>200</v>
      </c>
      <c r="E47" s="113" t="n">
        <v>200</v>
      </c>
      <c r="F47" s="113" t="n">
        <v>200</v>
      </c>
      <c r="G47" s="113" t="s">
        <v>160</v>
      </c>
      <c r="H47" s="114" t="n">
        <v>30800</v>
      </c>
      <c r="I47" s="111" t="s">
        <v>41</v>
      </c>
    </row>
    <row r="48" customFormat="false" ht="22.5" hidden="false" customHeight="false" outlineLevel="0" collapsed="false">
      <c r="A48" s="111" t="s">
        <v>161</v>
      </c>
      <c r="B48" s="111" t="s">
        <v>101</v>
      </c>
      <c r="C48" s="113" t="n">
        <v>51.5</v>
      </c>
      <c r="D48" s="113" t="n">
        <v>52</v>
      </c>
      <c r="E48" s="113" t="n">
        <v>51.667</v>
      </c>
      <c r="F48" s="113" t="n">
        <v>51.5</v>
      </c>
      <c r="G48" s="113" t="s">
        <v>162</v>
      </c>
      <c r="H48" s="114" t="n">
        <v>2400</v>
      </c>
      <c r="I48" s="111" t="s">
        <v>41</v>
      </c>
    </row>
    <row r="49" customFormat="false" ht="22.5" hidden="false" customHeight="false" outlineLevel="0" collapsed="false">
      <c r="A49" s="111" t="s">
        <v>163</v>
      </c>
      <c r="B49" s="111" t="s">
        <v>104</v>
      </c>
      <c r="C49" s="113" t="n">
        <v>56</v>
      </c>
      <c r="D49" s="113" t="n">
        <v>57.25</v>
      </c>
      <c r="E49" s="113" t="n">
        <v>56.417</v>
      </c>
      <c r="F49" s="113" t="n">
        <v>57.25</v>
      </c>
      <c r="G49" s="113" t="s">
        <v>164</v>
      </c>
      <c r="H49" s="114" t="n">
        <v>12000</v>
      </c>
      <c r="I49" s="111" t="s">
        <v>41</v>
      </c>
    </row>
    <row r="50" customFormat="false" ht="22.5" hidden="false" customHeight="false" outlineLevel="0" collapsed="false">
      <c r="A50" s="111" t="s">
        <v>165</v>
      </c>
      <c r="B50" s="112" t="n">
        <v>37012</v>
      </c>
      <c r="C50" s="113" t="n">
        <v>57.5</v>
      </c>
      <c r="D50" s="113" t="n">
        <v>57.5</v>
      </c>
      <c r="E50" s="113" t="n">
        <v>57.5</v>
      </c>
      <c r="F50" s="113" t="n">
        <v>57.5</v>
      </c>
      <c r="G50" s="113" t="s">
        <v>166</v>
      </c>
      <c r="H50" s="114" t="n">
        <v>17600</v>
      </c>
      <c r="I50" s="111" t="s">
        <v>41</v>
      </c>
    </row>
    <row r="51" customFormat="false" ht="22.5" hidden="false" customHeight="false" outlineLevel="0" collapsed="false">
      <c r="A51" s="111" t="s">
        <v>167</v>
      </c>
      <c r="B51" s="112" t="n">
        <v>37043</v>
      </c>
      <c r="C51" s="113" t="n">
        <v>74</v>
      </c>
      <c r="D51" s="113" t="n">
        <v>75.25</v>
      </c>
      <c r="E51" s="113" t="n">
        <v>74.688</v>
      </c>
      <c r="F51" s="113" t="n">
        <v>74</v>
      </c>
      <c r="G51" s="113" t="s">
        <v>168</v>
      </c>
      <c r="H51" s="114" t="n">
        <v>67200</v>
      </c>
      <c r="I51" s="111" t="s">
        <v>41</v>
      </c>
    </row>
    <row r="52" customFormat="false" ht="22.5" hidden="false" customHeight="false" outlineLevel="0" collapsed="false">
      <c r="A52" s="111" t="s">
        <v>169</v>
      </c>
      <c r="B52" s="111" t="s">
        <v>94</v>
      </c>
      <c r="C52" s="113" t="n">
        <v>99</v>
      </c>
      <c r="D52" s="113" t="n">
        <v>99.5</v>
      </c>
      <c r="E52" s="113" t="n">
        <v>99.188</v>
      </c>
      <c r="F52" s="113" t="n">
        <v>99</v>
      </c>
      <c r="G52" s="113" t="s">
        <v>170</v>
      </c>
      <c r="H52" s="114" t="n">
        <v>140800</v>
      </c>
      <c r="I52" s="111" t="s">
        <v>41</v>
      </c>
    </row>
    <row r="53" customFormat="false" ht="22.5" hidden="false" customHeight="false" outlineLevel="0" collapsed="false">
      <c r="A53" s="111" t="s">
        <v>171</v>
      </c>
      <c r="B53" s="112" t="n">
        <v>37135</v>
      </c>
      <c r="C53" s="113" t="n">
        <v>57.5</v>
      </c>
      <c r="D53" s="113" t="n">
        <v>57.5</v>
      </c>
      <c r="E53" s="113" t="n">
        <v>57.5</v>
      </c>
      <c r="F53" s="113" t="n">
        <v>57.5</v>
      </c>
      <c r="G53" s="113" t="s">
        <v>172</v>
      </c>
      <c r="H53" s="114" t="n">
        <v>15200</v>
      </c>
      <c r="I53" s="111" t="s">
        <v>41</v>
      </c>
    </row>
    <row r="54" customFormat="false" ht="22.5" hidden="false" customHeight="false" outlineLevel="0" collapsed="false">
      <c r="A54" s="111" t="s">
        <v>173</v>
      </c>
      <c r="B54" s="111" t="s">
        <v>117</v>
      </c>
      <c r="C54" s="113" t="n">
        <v>56.65</v>
      </c>
      <c r="D54" s="113" t="n">
        <v>56.65</v>
      </c>
      <c r="E54" s="113" t="n">
        <v>56.65</v>
      </c>
      <c r="F54" s="113" t="n">
        <v>56.65</v>
      </c>
      <c r="G54" s="113" t="s">
        <v>174</v>
      </c>
      <c r="H54" s="114" t="n">
        <v>51200</v>
      </c>
      <c r="I54" s="111" t="s">
        <v>41</v>
      </c>
    </row>
    <row r="55" customFormat="false" ht="22.5" hidden="false" customHeight="false" outlineLevel="0" collapsed="false">
      <c r="A55" s="111" t="s">
        <v>175</v>
      </c>
      <c r="B55" s="111" t="s">
        <v>176</v>
      </c>
      <c r="C55" s="113" t="n">
        <v>42.75</v>
      </c>
      <c r="D55" s="113" t="n">
        <v>43</v>
      </c>
      <c r="E55" s="113" t="n">
        <v>42.833</v>
      </c>
      <c r="F55" s="113" t="n">
        <v>42.75</v>
      </c>
      <c r="G55" s="113" t="s">
        <v>177</v>
      </c>
      <c r="H55" s="114" t="n">
        <v>4800</v>
      </c>
      <c r="I55" s="111" t="s">
        <v>41</v>
      </c>
    </row>
    <row r="56" customFormat="false" ht="22.5" hidden="false" customHeight="false" outlineLevel="0" collapsed="false">
      <c r="A56" s="111" t="s">
        <v>178</v>
      </c>
      <c r="B56" s="111" t="s">
        <v>101</v>
      </c>
      <c r="C56" s="113" t="n">
        <v>42</v>
      </c>
      <c r="D56" s="113" t="n">
        <v>44.1</v>
      </c>
      <c r="E56" s="113" t="n">
        <v>43.125</v>
      </c>
      <c r="F56" s="113" t="n">
        <v>42</v>
      </c>
      <c r="G56" s="113" t="s">
        <v>179</v>
      </c>
      <c r="H56" s="114" t="n">
        <v>9600</v>
      </c>
      <c r="I56" s="111" t="s">
        <v>41</v>
      </c>
    </row>
    <row r="57" customFormat="false" ht="22.5" hidden="false" customHeight="false" outlineLevel="0" collapsed="false">
      <c r="A57" s="111" t="s">
        <v>180</v>
      </c>
      <c r="B57" s="111" t="s">
        <v>181</v>
      </c>
      <c r="C57" s="113" t="n">
        <v>40</v>
      </c>
      <c r="D57" s="113" t="n">
        <v>40</v>
      </c>
      <c r="E57" s="113" t="n">
        <v>40</v>
      </c>
      <c r="F57" s="113" t="n">
        <v>40</v>
      </c>
      <c r="G57" s="113" t="s">
        <v>182</v>
      </c>
      <c r="H57" s="114" t="n">
        <v>1600</v>
      </c>
      <c r="I57" s="111" t="s">
        <v>41</v>
      </c>
    </row>
    <row r="58" customFormat="false" ht="22.5" hidden="false" customHeight="false" outlineLevel="0" collapsed="false">
      <c r="A58" s="111" t="s">
        <v>183</v>
      </c>
      <c r="B58" s="111" t="s">
        <v>104</v>
      </c>
      <c r="C58" s="113" t="n">
        <v>55</v>
      </c>
      <c r="D58" s="113" t="n">
        <v>56</v>
      </c>
      <c r="E58" s="113" t="n">
        <v>55.333</v>
      </c>
      <c r="F58" s="113" t="n">
        <v>56</v>
      </c>
      <c r="G58" s="113" t="s">
        <v>184</v>
      </c>
      <c r="H58" s="114" t="n">
        <v>12000</v>
      </c>
      <c r="I58" s="111" t="s">
        <v>41</v>
      </c>
    </row>
    <row r="59" customFormat="false" ht="22.5" hidden="false" customHeight="false" outlineLevel="0" collapsed="false">
      <c r="A59" s="111" t="s">
        <v>185</v>
      </c>
      <c r="B59" s="112" t="n">
        <v>37012</v>
      </c>
      <c r="C59" s="113" t="n">
        <v>52.5</v>
      </c>
      <c r="D59" s="113" t="n">
        <v>53.5</v>
      </c>
      <c r="E59" s="113" t="n">
        <v>53.111</v>
      </c>
      <c r="F59" s="113" t="n">
        <v>52.85</v>
      </c>
      <c r="G59" s="113" t="s">
        <v>186</v>
      </c>
      <c r="H59" s="114" t="n">
        <v>316800</v>
      </c>
      <c r="I59" s="111" t="s">
        <v>41</v>
      </c>
    </row>
    <row r="60" customFormat="false" ht="22.5" hidden="false" customHeight="false" outlineLevel="0" collapsed="false">
      <c r="A60" s="111" t="s">
        <v>187</v>
      </c>
      <c r="B60" s="112" t="n">
        <v>37043</v>
      </c>
      <c r="C60" s="113" t="n">
        <v>75.75</v>
      </c>
      <c r="D60" s="113" t="n">
        <v>75.75</v>
      </c>
      <c r="E60" s="113" t="n">
        <v>75.75</v>
      </c>
      <c r="F60" s="113" t="n">
        <v>75.75</v>
      </c>
      <c r="G60" s="113" t="s">
        <v>166</v>
      </c>
      <c r="H60" s="114" t="n">
        <v>16800</v>
      </c>
      <c r="I60" s="111" t="s">
        <v>41</v>
      </c>
    </row>
    <row r="61" customFormat="false" ht="22.5" hidden="false" customHeight="false" outlineLevel="0" collapsed="false">
      <c r="A61" s="111" t="s">
        <v>188</v>
      </c>
      <c r="B61" s="111" t="s">
        <v>117</v>
      </c>
      <c r="C61" s="113" t="n">
        <v>43.25</v>
      </c>
      <c r="D61" s="113" t="n">
        <v>43.4</v>
      </c>
      <c r="E61" s="113" t="n">
        <v>43.318</v>
      </c>
      <c r="F61" s="113" t="n">
        <v>43.25</v>
      </c>
      <c r="G61" s="113" t="s">
        <v>189</v>
      </c>
      <c r="H61" s="114" t="n">
        <v>563200</v>
      </c>
      <c r="I61" s="111" t="s">
        <v>41</v>
      </c>
    </row>
    <row r="62" customFormat="false" ht="22.5" hidden="false" customHeight="false" outlineLevel="0" collapsed="false">
      <c r="A62" s="111" t="s">
        <v>190</v>
      </c>
      <c r="B62" s="111" t="s">
        <v>120</v>
      </c>
      <c r="C62" s="113" t="n">
        <v>48.5</v>
      </c>
      <c r="D62" s="113" t="n">
        <v>48.5</v>
      </c>
      <c r="E62" s="113" t="n">
        <v>48.5</v>
      </c>
      <c r="F62" s="113" t="n">
        <v>48.5</v>
      </c>
      <c r="G62" s="113" t="s">
        <v>191</v>
      </c>
      <c r="H62" s="114" t="n">
        <v>33600</v>
      </c>
      <c r="I62" s="111" t="s">
        <v>41</v>
      </c>
    </row>
    <row r="63" customFormat="false" ht="22.5" hidden="false" customHeight="false" outlineLevel="0" collapsed="false">
      <c r="A63" s="111" t="s">
        <v>192</v>
      </c>
      <c r="B63" s="111" t="s">
        <v>193</v>
      </c>
      <c r="C63" s="113" t="n">
        <v>40.25</v>
      </c>
      <c r="D63" s="113" t="n">
        <v>40.25</v>
      </c>
      <c r="E63" s="113" t="n">
        <v>40.25</v>
      </c>
      <c r="F63" s="113" t="n">
        <v>40.25</v>
      </c>
      <c r="G63" s="113" t="s">
        <v>194</v>
      </c>
      <c r="H63" s="114" t="n">
        <v>68800</v>
      </c>
      <c r="I63" s="111" t="s">
        <v>41</v>
      </c>
    </row>
    <row r="64" customFormat="false" ht="22.5" hidden="false" customHeight="false" outlineLevel="0" collapsed="false">
      <c r="A64" s="111" t="s">
        <v>195</v>
      </c>
      <c r="B64" s="112" t="n">
        <v>37044</v>
      </c>
      <c r="C64" s="113" t="n">
        <v>62.75</v>
      </c>
      <c r="D64" s="113" t="n">
        <v>62.75</v>
      </c>
      <c r="E64" s="113" t="n">
        <v>62.75</v>
      </c>
      <c r="F64" s="113" t="n">
        <v>62.75</v>
      </c>
      <c r="G64" s="113" t="s">
        <v>196</v>
      </c>
      <c r="H64" s="114" t="n">
        <v>16000</v>
      </c>
      <c r="I64" s="111" t="s">
        <v>41</v>
      </c>
    </row>
    <row r="65" customFormat="false" ht="22.5" hidden="false" customHeight="false" outlineLevel="0" collapsed="false">
      <c r="A65" s="111" t="s">
        <v>197</v>
      </c>
      <c r="B65" s="111" t="s">
        <v>145</v>
      </c>
      <c r="C65" s="113" t="n">
        <v>90</v>
      </c>
      <c r="D65" s="113" t="n">
        <v>90.75</v>
      </c>
      <c r="E65" s="113" t="n">
        <v>90.5</v>
      </c>
      <c r="F65" s="113" t="n">
        <v>90</v>
      </c>
      <c r="G65" s="113" t="s">
        <v>198</v>
      </c>
      <c r="H65" s="114" t="n">
        <v>140800</v>
      </c>
      <c r="I65" s="111" t="s">
        <v>41</v>
      </c>
    </row>
    <row r="66" customFormat="false" ht="22.5" hidden="false" customHeight="false" outlineLevel="0" collapsed="false">
      <c r="A66" s="111" t="s">
        <v>199</v>
      </c>
      <c r="B66" s="112" t="n">
        <v>37012</v>
      </c>
      <c r="C66" s="113" t="n">
        <v>298</v>
      </c>
      <c r="D66" s="113" t="n">
        <v>305</v>
      </c>
      <c r="E66" s="113" t="n">
        <v>301.5</v>
      </c>
      <c r="F66" s="113" t="n">
        <v>298</v>
      </c>
      <c r="G66" s="113" t="s">
        <v>200</v>
      </c>
      <c r="H66" s="114" t="n">
        <v>20800</v>
      </c>
      <c r="I66" s="111" t="s">
        <v>41</v>
      </c>
    </row>
    <row r="67" customFormat="false" ht="22.5" hidden="false" customHeight="false" outlineLevel="0" collapsed="false">
      <c r="A67" s="111" t="s">
        <v>201</v>
      </c>
      <c r="B67" s="112" t="n">
        <v>37135</v>
      </c>
      <c r="C67" s="113" t="n">
        <v>320</v>
      </c>
      <c r="D67" s="113" t="n">
        <v>320</v>
      </c>
      <c r="E67" s="113" t="n">
        <v>320</v>
      </c>
      <c r="F67" s="113" t="n">
        <v>320</v>
      </c>
      <c r="G67" s="113" t="s">
        <v>202</v>
      </c>
      <c r="H67" s="114" t="n">
        <v>9600</v>
      </c>
      <c r="I67" s="111" t="s">
        <v>41</v>
      </c>
    </row>
    <row r="68" customFormat="false" ht="22.5" hidden="false" customHeight="false" outlineLevel="0" collapsed="false">
      <c r="A68" s="111" t="s">
        <v>203</v>
      </c>
      <c r="B68" s="111" t="s">
        <v>101</v>
      </c>
      <c r="C68" s="113" t="n">
        <v>275</v>
      </c>
      <c r="D68" s="113" t="n">
        <v>282</v>
      </c>
      <c r="E68" s="113" t="n">
        <v>279.2</v>
      </c>
      <c r="F68" s="113" t="n">
        <v>279</v>
      </c>
      <c r="G68" s="113" t="s">
        <v>204</v>
      </c>
      <c r="H68" s="114" t="n">
        <v>2000</v>
      </c>
      <c r="I68" s="111" t="s">
        <v>41</v>
      </c>
    </row>
    <row r="69" customFormat="false" ht="22.5" hidden="false" customHeight="false" outlineLevel="0" collapsed="false">
      <c r="A69" s="111" t="s">
        <v>205</v>
      </c>
      <c r="B69" s="112" t="n">
        <v>37043</v>
      </c>
      <c r="C69" s="113" t="n">
        <v>300</v>
      </c>
      <c r="D69" s="113" t="n">
        <v>302</v>
      </c>
      <c r="E69" s="113" t="n">
        <v>301</v>
      </c>
      <c r="F69" s="113" t="n">
        <v>301</v>
      </c>
      <c r="G69" s="113" t="s">
        <v>206</v>
      </c>
      <c r="H69" s="114" t="n">
        <v>31200</v>
      </c>
      <c r="I69" s="111" t="s">
        <v>41</v>
      </c>
    </row>
    <row r="70" customFormat="false" ht="22.5" hidden="false" customHeight="false" outlineLevel="0" collapsed="false">
      <c r="A70" s="111" t="s">
        <v>207</v>
      </c>
      <c r="B70" s="111" t="s">
        <v>101</v>
      </c>
      <c r="C70" s="113" t="n">
        <v>33.75</v>
      </c>
      <c r="D70" s="113" t="n">
        <v>37</v>
      </c>
      <c r="E70" s="113" t="n">
        <v>34.904</v>
      </c>
      <c r="F70" s="113" t="n">
        <v>37</v>
      </c>
      <c r="G70" s="113" t="s">
        <v>208</v>
      </c>
      <c r="H70" s="114" t="n">
        <v>10400</v>
      </c>
      <c r="I70" s="111" t="s">
        <v>41</v>
      </c>
    </row>
    <row r="71" customFormat="false" ht="22.5" hidden="false" customHeight="false" outlineLevel="0" collapsed="false">
      <c r="A71" s="111" t="s">
        <v>209</v>
      </c>
      <c r="B71" s="111" t="s">
        <v>181</v>
      </c>
      <c r="C71" s="113" t="n">
        <v>38</v>
      </c>
      <c r="D71" s="113" t="n">
        <v>38</v>
      </c>
      <c r="E71" s="113" t="n">
        <v>38</v>
      </c>
      <c r="F71" s="113" t="n">
        <v>38</v>
      </c>
      <c r="G71" s="113" t="s">
        <v>210</v>
      </c>
      <c r="H71" s="114" t="n">
        <v>1600</v>
      </c>
      <c r="I71" s="111" t="s">
        <v>41</v>
      </c>
    </row>
    <row r="72" customFormat="false" ht="22.5" hidden="false" customHeight="false" outlineLevel="0" collapsed="false">
      <c r="A72" s="111" t="s">
        <v>211</v>
      </c>
      <c r="B72" s="111" t="s">
        <v>101</v>
      </c>
      <c r="C72" s="113" t="n">
        <v>43</v>
      </c>
      <c r="D72" s="113" t="n">
        <v>43</v>
      </c>
      <c r="E72" s="113" t="n">
        <v>43</v>
      </c>
      <c r="F72" s="113" t="n">
        <v>43</v>
      </c>
      <c r="G72" s="113" t="s">
        <v>212</v>
      </c>
      <c r="H72" s="113" t="n">
        <v>800</v>
      </c>
      <c r="I72" s="111" t="s">
        <v>41</v>
      </c>
    </row>
    <row r="73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6:I16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72</v>
      </c>
      <c r="F1" s="101"/>
      <c r="G1" s="56" t="s">
        <v>213</v>
      </c>
      <c r="H1" s="102" t="n">
        <f aca="false">SUM(H11:H990)</f>
        <v>31765000</v>
      </c>
    </row>
    <row r="2" customFormat="false" ht="15.75" hidden="false" customHeight="false" outlineLevel="0" collapsed="false">
      <c r="A2" s="47" t="s">
        <v>214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37005</v>
      </c>
      <c r="F3" s="103"/>
      <c r="G3" s="116"/>
      <c r="H3" s="104"/>
    </row>
    <row r="5" customFormat="false" ht="9.75" hidden="false" customHeight="true" outlineLevel="0" collapsed="false">
      <c r="A5" s="105" t="s">
        <v>215</v>
      </c>
      <c r="J5" s="117"/>
      <c r="K5" s="117"/>
      <c r="L5" s="117"/>
    </row>
    <row r="6" customFormat="false" ht="9.75" hidden="false" customHeight="true" outlineLevel="0" collapsed="false">
      <c r="A6" s="105" t="s">
        <v>75</v>
      </c>
      <c r="J6" s="117"/>
      <c r="K6" s="117"/>
      <c r="L6" s="117"/>
    </row>
    <row r="7" customFormat="false" ht="9.75" hidden="false" customHeight="true" outlineLevel="0" collapsed="false">
      <c r="A7" s="105" t="s">
        <v>76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77</v>
      </c>
      <c r="B9" s="106" t="s">
        <v>78</v>
      </c>
      <c r="C9" s="107" t="s">
        <v>79</v>
      </c>
      <c r="D9" s="107" t="s">
        <v>80</v>
      </c>
      <c r="E9" s="108" t="s">
        <v>81</v>
      </c>
      <c r="F9" s="107" t="s">
        <v>82</v>
      </c>
      <c r="G9" s="107" t="s">
        <v>83</v>
      </c>
      <c r="H9" s="107" t="s">
        <v>3</v>
      </c>
      <c r="I9" s="106" t="s">
        <v>84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85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216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217</v>
      </c>
      <c r="B12" s="111" t="s">
        <v>218</v>
      </c>
      <c r="C12" s="113" t="n">
        <v>5.045</v>
      </c>
      <c r="D12" s="113" t="n">
        <v>5.065</v>
      </c>
      <c r="E12" s="113" t="n">
        <v>5.056</v>
      </c>
      <c r="F12" s="113" t="n">
        <v>5.06</v>
      </c>
      <c r="G12" s="113" t="s">
        <v>219</v>
      </c>
      <c r="H12" s="114" t="n">
        <v>27500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220</v>
      </c>
      <c r="B13" s="111" t="s">
        <v>218</v>
      </c>
      <c r="C13" s="113" t="n">
        <v>5.05</v>
      </c>
      <c r="D13" s="113" t="n">
        <v>5.05</v>
      </c>
      <c r="E13" s="113" t="n">
        <v>5.05</v>
      </c>
      <c r="F13" s="113" t="n">
        <v>5.05</v>
      </c>
      <c r="G13" s="113" t="s">
        <v>221</v>
      </c>
      <c r="H13" s="114" t="n">
        <v>7500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222</v>
      </c>
      <c r="B14" s="111" t="s">
        <v>218</v>
      </c>
      <c r="C14" s="113" t="n">
        <v>10.25</v>
      </c>
      <c r="D14" s="113" t="n">
        <v>10.25</v>
      </c>
      <c r="E14" s="113" t="n">
        <v>10.25</v>
      </c>
      <c r="F14" s="113" t="n">
        <v>10.25</v>
      </c>
      <c r="G14" s="113" t="s">
        <v>130</v>
      </c>
      <c r="H14" s="114" t="n">
        <v>5000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223</v>
      </c>
      <c r="B15" s="111" t="s">
        <v>218</v>
      </c>
      <c r="C15" s="113" t="n">
        <v>4.76</v>
      </c>
      <c r="D15" s="113" t="n">
        <v>4.76</v>
      </c>
      <c r="E15" s="113" t="n">
        <v>4.76</v>
      </c>
      <c r="F15" s="113" t="n">
        <v>4.76</v>
      </c>
      <c r="G15" s="113" t="s">
        <v>224</v>
      </c>
      <c r="H15" s="114" t="n">
        <v>5000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225</v>
      </c>
      <c r="B16" s="111" t="s">
        <v>218</v>
      </c>
      <c r="C16" s="113" t="n">
        <v>5.4</v>
      </c>
      <c r="D16" s="113" t="n">
        <v>5.46</v>
      </c>
      <c r="E16" s="113" t="n">
        <v>5.441</v>
      </c>
      <c r="F16" s="113" t="n">
        <v>5.4</v>
      </c>
      <c r="G16" s="113" t="s">
        <v>226</v>
      </c>
      <c r="H16" s="114" t="n">
        <v>495000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227</v>
      </c>
      <c r="B17" s="111" t="s">
        <v>218</v>
      </c>
      <c r="C17" s="113" t="n">
        <v>5.075</v>
      </c>
      <c r="D17" s="113" t="n">
        <v>5.12</v>
      </c>
      <c r="E17" s="113" t="n">
        <v>5.1</v>
      </c>
      <c r="F17" s="113" t="n">
        <v>5.115</v>
      </c>
      <c r="G17" s="113" t="s">
        <v>154</v>
      </c>
      <c r="H17" s="114" t="n">
        <v>130000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228</v>
      </c>
      <c r="B18" s="111" t="s">
        <v>218</v>
      </c>
      <c r="C18" s="113" t="n">
        <v>5.46</v>
      </c>
      <c r="D18" s="113" t="n">
        <v>5.495</v>
      </c>
      <c r="E18" s="113" t="n">
        <v>5.469</v>
      </c>
      <c r="F18" s="113" t="n">
        <v>5.46</v>
      </c>
      <c r="G18" s="113" t="s">
        <v>229</v>
      </c>
      <c r="H18" s="114" t="n">
        <v>20000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230</v>
      </c>
      <c r="B19" s="111" t="s">
        <v>218</v>
      </c>
      <c r="C19" s="113" t="n">
        <v>5.33</v>
      </c>
      <c r="D19" s="113" t="n">
        <v>5.36</v>
      </c>
      <c r="E19" s="113" t="n">
        <v>5.35</v>
      </c>
      <c r="F19" s="113" t="n">
        <v>5.33</v>
      </c>
      <c r="G19" s="113" t="s">
        <v>231</v>
      </c>
      <c r="H19" s="114" t="n">
        <v>37500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232</v>
      </c>
      <c r="B20" s="111" t="s">
        <v>218</v>
      </c>
      <c r="C20" s="113" t="n">
        <v>5.07</v>
      </c>
      <c r="D20" s="113" t="n">
        <v>5.22</v>
      </c>
      <c r="E20" s="113" t="n">
        <v>5.172</v>
      </c>
      <c r="F20" s="113" t="n">
        <v>5.07</v>
      </c>
      <c r="G20" s="113" t="s">
        <v>233</v>
      </c>
      <c r="H20" s="114" t="n">
        <v>170000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234</v>
      </c>
      <c r="B21" s="111" t="s">
        <v>218</v>
      </c>
      <c r="C21" s="113" t="n">
        <v>4.83</v>
      </c>
      <c r="D21" s="113" t="n">
        <v>4.86</v>
      </c>
      <c r="E21" s="113" t="n">
        <v>4.85</v>
      </c>
      <c r="F21" s="113" t="n">
        <v>4.86</v>
      </c>
      <c r="G21" s="113" t="s">
        <v>235</v>
      </c>
      <c r="H21" s="114" t="n">
        <v>15000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236</v>
      </c>
      <c r="B22" s="111" t="s">
        <v>218</v>
      </c>
      <c r="C22" s="113" t="n">
        <v>5.1</v>
      </c>
      <c r="D22" s="113" t="n">
        <v>5.125</v>
      </c>
      <c r="E22" s="113" t="n">
        <v>5.112</v>
      </c>
      <c r="F22" s="113" t="n">
        <v>5.1</v>
      </c>
      <c r="G22" s="113" t="s">
        <v>191</v>
      </c>
      <c r="H22" s="114" t="n">
        <v>7500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237</v>
      </c>
      <c r="B23" s="111" t="s">
        <v>218</v>
      </c>
      <c r="C23" s="113" t="n">
        <v>5.11</v>
      </c>
      <c r="D23" s="113" t="n">
        <v>5.13</v>
      </c>
      <c r="E23" s="113" t="n">
        <v>5.119</v>
      </c>
      <c r="F23" s="113" t="n">
        <v>5.115</v>
      </c>
      <c r="G23" s="113" t="s">
        <v>238</v>
      </c>
      <c r="H23" s="114" t="n">
        <v>120000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239</v>
      </c>
      <c r="B24" s="111" t="s">
        <v>240</v>
      </c>
      <c r="C24" s="113" t="n">
        <v>5.045</v>
      </c>
      <c r="D24" s="113" t="n">
        <v>5.045</v>
      </c>
      <c r="E24" s="113" t="n">
        <v>5.045</v>
      </c>
      <c r="F24" s="113" t="n">
        <v>5.045</v>
      </c>
      <c r="G24" s="113" t="s">
        <v>149</v>
      </c>
      <c r="H24" s="114" t="n">
        <v>30000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241</v>
      </c>
      <c r="B25" s="111" t="s">
        <v>218</v>
      </c>
      <c r="C25" s="113" t="n">
        <v>4.8</v>
      </c>
      <c r="D25" s="113" t="n">
        <v>4.8</v>
      </c>
      <c r="E25" s="113" t="n">
        <v>4.8</v>
      </c>
      <c r="F25" s="113" t="n">
        <v>4.8</v>
      </c>
      <c r="G25" s="113" t="s">
        <v>242</v>
      </c>
      <c r="H25" s="114" t="n">
        <v>15000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243</v>
      </c>
      <c r="B26" s="112" t="n">
        <v>37012</v>
      </c>
      <c r="C26" s="113" t="n">
        <v>4.2</v>
      </c>
      <c r="D26" s="113" t="n">
        <v>4.25</v>
      </c>
      <c r="E26" s="113" t="n">
        <v>4.217</v>
      </c>
      <c r="F26" s="113" t="n">
        <v>4.2</v>
      </c>
      <c r="G26" s="113" t="s">
        <v>244</v>
      </c>
      <c r="H26" s="114" t="n">
        <v>465000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245</v>
      </c>
      <c r="B27" s="111" t="s">
        <v>218</v>
      </c>
      <c r="C27" s="113" t="n">
        <v>5.34</v>
      </c>
      <c r="D27" s="113" t="n">
        <v>5.393</v>
      </c>
      <c r="E27" s="113" t="n">
        <v>5.373</v>
      </c>
      <c r="F27" s="113" t="n">
        <v>5.34</v>
      </c>
      <c r="G27" s="113" t="s">
        <v>143</v>
      </c>
      <c r="H27" s="114" t="n">
        <v>32500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246</v>
      </c>
      <c r="B28" s="111" t="s">
        <v>218</v>
      </c>
      <c r="C28" s="113" t="n">
        <v>5.01</v>
      </c>
      <c r="D28" s="113" t="n">
        <v>5.08</v>
      </c>
      <c r="E28" s="113" t="n">
        <v>5.053</v>
      </c>
      <c r="F28" s="113" t="n">
        <v>5.01</v>
      </c>
      <c r="G28" s="113" t="s">
        <v>152</v>
      </c>
      <c r="H28" s="114" t="n">
        <v>75000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247</v>
      </c>
      <c r="B29" s="111" t="s">
        <v>218</v>
      </c>
      <c r="C29" s="113" t="n">
        <v>4.92</v>
      </c>
      <c r="D29" s="113" t="n">
        <v>5.02</v>
      </c>
      <c r="E29" s="113" t="n">
        <v>4.962</v>
      </c>
      <c r="F29" s="113" t="n">
        <v>4.92</v>
      </c>
      <c r="G29" s="113" t="s">
        <v>248</v>
      </c>
      <c r="H29" s="114" t="n">
        <v>25000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249</v>
      </c>
      <c r="B30" s="111" t="s">
        <v>218</v>
      </c>
      <c r="C30" s="113" t="n">
        <v>5.215</v>
      </c>
      <c r="D30" s="113" t="n">
        <v>5.238</v>
      </c>
      <c r="E30" s="113" t="n">
        <v>5.23</v>
      </c>
      <c r="F30" s="113" t="n">
        <v>5.215</v>
      </c>
      <c r="G30" s="113" t="s">
        <v>250</v>
      </c>
      <c r="H30" s="114" t="n">
        <v>185000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251</v>
      </c>
      <c r="B31" s="111" t="s">
        <v>218</v>
      </c>
      <c r="C31" s="113" t="n">
        <v>5.225</v>
      </c>
      <c r="D31" s="113" t="n">
        <v>5.24</v>
      </c>
      <c r="E31" s="113" t="n">
        <v>5.233</v>
      </c>
      <c r="F31" s="113" t="n">
        <v>5.225</v>
      </c>
      <c r="G31" s="113" t="s">
        <v>235</v>
      </c>
      <c r="H31" s="114" t="n">
        <v>20000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252</v>
      </c>
      <c r="B32" s="111" t="s">
        <v>218</v>
      </c>
      <c r="C32" s="113" t="n">
        <v>5.03</v>
      </c>
      <c r="D32" s="113" t="n">
        <v>5.04</v>
      </c>
      <c r="E32" s="113" t="n">
        <v>5.037</v>
      </c>
      <c r="F32" s="113" t="n">
        <v>5.03</v>
      </c>
      <c r="G32" s="113" t="s">
        <v>253</v>
      </c>
      <c r="H32" s="114" t="n">
        <v>7500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254</v>
      </c>
      <c r="B33" s="111" t="s">
        <v>218</v>
      </c>
      <c r="C33" s="113" t="n">
        <v>5.03</v>
      </c>
      <c r="D33" s="113" t="n">
        <v>5.105</v>
      </c>
      <c r="E33" s="113" t="n">
        <v>5.08</v>
      </c>
      <c r="F33" s="113" t="n">
        <v>5.03</v>
      </c>
      <c r="G33" s="113" t="s">
        <v>255</v>
      </c>
      <c r="H33" s="114" t="n">
        <v>57500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256</v>
      </c>
      <c r="B34" s="111" t="s">
        <v>218</v>
      </c>
      <c r="C34" s="113" t="n">
        <v>12</v>
      </c>
      <c r="D34" s="113" t="n">
        <v>12.65</v>
      </c>
      <c r="E34" s="113" t="n">
        <v>12.465</v>
      </c>
      <c r="F34" s="113" t="n">
        <v>12.6</v>
      </c>
      <c r="G34" s="113" t="s">
        <v>257</v>
      </c>
      <c r="H34" s="114" t="n">
        <v>65000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258</v>
      </c>
      <c r="B35" s="111" t="s">
        <v>218</v>
      </c>
      <c r="C35" s="113" t="n">
        <v>11.5</v>
      </c>
      <c r="D35" s="113" t="n">
        <v>12</v>
      </c>
      <c r="E35" s="113" t="n">
        <v>11.667</v>
      </c>
      <c r="F35" s="113" t="n">
        <v>12</v>
      </c>
      <c r="G35" s="113" t="s">
        <v>259</v>
      </c>
      <c r="H35" s="114" t="n">
        <v>30000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260</v>
      </c>
      <c r="B36" s="111" t="s">
        <v>218</v>
      </c>
      <c r="C36" s="113" t="n">
        <v>5.03</v>
      </c>
      <c r="D36" s="113" t="n">
        <v>5.03</v>
      </c>
      <c r="E36" s="113" t="n">
        <v>5.03</v>
      </c>
      <c r="F36" s="113" t="n">
        <v>5.03</v>
      </c>
      <c r="G36" s="113" t="s">
        <v>261</v>
      </c>
      <c r="H36" s="114" t="n">
        <v>5000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262</v>
      </c>
      <c r="B37" s="111" t="s">
        <v>218</v>
      </c>
      <c r="C37" s="113" t="n">
        <v>5.23</v>
      </c>
      <c r="D37" s="113" t="n">
        <v>5.23</v>
      </c>
      <c r="E37" s="113" t="n">
        <v>5.23</v>
      </c>
      <c r="F37" s="113" t="n">
        <v>5.23</v>
      </c>
      <c r="G37" s="113" t="s">
        <v>263</v>
      </c>
      <c r="H37" s="114" t="n">
        <v>7500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264</v>
      </c>
      <c r="B38" s="111" t="s">
        <v>218</v>
      </c>
      <c r="C38" s="113" t="n">
        <v>14.45</v>
      </c>
      <c r="D38" s="113" t="n">
        <v>14.7</v>
      </c>
      <c r="E38" s="113" t="n">
        <v>14.59</v>
      </c>
      <c r="F38" s="113" t="n">
        <v>14.7</v>
      </c>
      <c r="G38" s="113" t="s">
        <v>265</v>
      </c>
      <c r="H38" s="114" t="n">
        <v>25000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266</v>
      </c>
      <c r="B39" s="111" t="s">
        <v>218</v>
      </c>
      <c r="C39" s="113" t="n">
        <v>14.55</v>
      </c>
      <c r="D39" s="113" t="n">
        <v>15.1</v>
      </c>
      <c r="E39" s="113" t="n">
        <v>14.825</v>
      </c>
      <c r="F39" s="113" t="n">
        <v>15.1</v>
      </c>
      <c r="G39" s="113" t="s">
        <v>219</v>
      </c>
      <c r="H39" s="114" t="n">
        <v>20000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267</v>
      </c>
      <c r="B40" s="111" t="s">
        <v>218</v>
      </c>
      <c r="C40" s="113" t="n">
        <v>5.03</v>
      </c>
      <c r="D40" s="113" t="n">
        <v>5.07</v>
      </c>
      <c r="E40" s="113" t="n">
        <v>5.049</v>
      </c>
      <c r="F40" s="113" t="n">
        <v>5.05</v>
      </c>
      <c r="G40" s="113" t="s">
        <v>268</v>
      </c>
      <c r="H40" s="114" t="n">
        <v>35000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269</v>
      </c>
      <c r="B41" s="111" t="s">
        <v>218</v>
      </c>
      <c r="C41" s="113" t="n">
        <v>5.04</v>
      </c>
      <c r="D41" s="113" t="n">
        <v>5.045</v>
      </c>
      <c r="E41" s="113" t="n">
        <v>5.042</v>
      </c>
      <c r="F41" s="113" t="n">
        <v>5.04</v>
      </c>
      <c r="G41" s="113" t="s">
        <v>270</v>
      </c>
      <c r="H41" s="114" t="n">
        <v>70000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271</v>
      </c>
      <c r="B42" s="111" t="s">
        <v>218</v>
      </c>
      <c r="C42" s="113" t="n">
        <v>5.04</v>
      </c>
      <c r="D42" s="113" t="n">
        <v>5.07</v>
      </c>
      <c r="E42" s="113" t="n">
        <v>5.055</v>
      </c>
      <c r="F42" s="113" t="n">
        <v>5.04</v>
      </c>
      <c r="G42" s="113" t="s">
        <v>272</v>
      </c>
      <c r="H42" s="114" t="n">
        <v>60000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273</v>
      </c>
      <c r="B43" s="111" t="s">
        <v>218</v>
      </c>
      <c r="C43" s="113" t="n">
        <v>5.52</v>
      </c>
      <c r="D43" s="113" t="n">
        <v>5.54</v>
      </c>
      <c r="E43" s="113" t="n">
        <v>5.533</v>
      </c>
      <c r="F43" s="113" t="n">
        <v>5.54</v>
      </c>
      <c r="G43" s="113" t="s">
        <v>274</v>
      </c>
      <c r="H43" s="114" t="n">
        <v>20000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275</v>
      </c>
      <c r="B44" s="111" t="s">
        <v>218</v>
      </c>
      <c r="C44" s="113" t="n">
        <v>5</v>
      </c>
      <c r="D44" s="113" t="n">
        <v>5.03</v>
      </c>
      <c r="E44" s="113" t="n">
        <v>5.019</v>
      </c>
      <c r="F44" s="113" t="n">
        <v>5.01</v>
      </c>
      <c r="G44" s="113" t="s">
        <v>276</v>
      </c>
      <c r="H44" s="114" t="n">
        <v>55000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1" t="s">
        <v>277</v>
      </c>
      <c r="B45" s="111" t="s">
        <v>218</v>
      </c>
      <c r="C45" s="113" t="n">
        <v>5</v>
      </c>
      <c r="D45" s="113" t="n">
        <v>5.05</v>
      </c>
      <c r="E45" s="113" t="n">
        <v>5.028</v>
      </c>
      <c r="F45" s="113" t="n">
        <v>5</v>
      </c>
      <c r="G45" s="113" t="s">
        <v>219</v>
      </c>
      <c r="H45" s="114" t="n">
        <v>40000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278</v>
      </c>
      <c r="B46" s="111" t="s">
        <v>218</v>
      </c>
      <c r="C46" s="113" t="n">
        <v>5.095</v>
      </c>
      <c r="D46" s="113" t="n">
        <v>5.12</v>
      </c>
      <c r="E46" s="113" t="n">
        <v>5.109</v>
      </c>
      <c r="F46" s="113" t="n">
        <v>5.095</v>
      </c>
      <c r="G46" s="113" t="s">
        <v>143</v>
      </c>
      <c r="H46" s="114" t="n">
        <v>45000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1" t="s">
        <v>279</v>
      </c>
      <c r="B47" s="111" t="s">
        <v>218</v>
      </c>
      <c r="C47" s="113" t="n">
        <v>5.13</v>
      </c>
      <c r="D47" s="113" t="n">
        <v>5.165</v>
      </c>
      <c r="E47" s="113" t="n">
        <v>5.15</v>
      </c>
      <c r="F47" s="113" t="n">
        <v>5.13</v>
      </c>
      <c r="G47" s="113" t="s">
        <v>132</v>
      </c>
      <c r="H47" s="114" t="n">
        <v>52500</v>
      </c>
      <c r="I47" s="111" t="s">
        <v>38</v>
      </c>
      <c r="J47" s="117"/>
      <c r="K47" s="117"/>
      <c r="L47" s="117"/>
    </row>
    <row r="48" customFormat="false" ht="14.25" hidden="false" customHeight="true" outlineLevel="0" collapsed="false">
      <c r="A48" s="111" t="s">
        <v>280</v>
      </c>
      <c r="B48" s="111" t="s">
        <v>218</v>
      </c>
      <c r="C48" s="113" t="n">
        <v>5.6</v>
      </c>
      <c r="D48" s="113" t="n">
        <v>5.6</v>
      </c>
      <c r="E48" s="113" t="n">
        <v>5.6</v>
      </c>
      <c r="F48" s="113" t="n">
        <v>5.6</v>
      </c>
      <c r="G48" s="113" t="s">
        <v>281</v>
      </c>
      <c r="H48" s="114" t="n">
        <v>5000</v>
      </c>
      <c r="I48" s="111" t="s">
        <v>38</v>
      </c>
      <c r="J48" s="117"/>
      <c r="K48" s="117"/>
      <c r="L48" s="117"/>
    </row>
    <row r="49" customFormat="false" ht="14.25" hidden="false" customHeight="true" outlineLevel="0" collapsed="false">
      <c r="A49" s="111" t="s">
        <v>282</v>
      </c>
      <c r="B49" s="111" t="s">
        <v>218</v>
      </c>
      <c r="C49" s="113" t="n">
        <v>4.94</v>
      </c>
      <c r="D49" s="113" t="n">
        <v>4.96</v>
      </c>
      <c r="E49" s="113" t="n">
        <v>4.948</v>
      </c>
      <c r="F49" s="113" t="n">
        <v>4.95</v>
      </c>
      <c r="G49" s="113" t="s">
        <v>283</v>
      </c>
      <c r="H49" s="114" t="n">
        <v>30000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284</v>
      </c>
      <c r="B50" s="111" t="s">
        <v>218</v>
      </c>
      <c r="C50" s="113" t="n">
        <v>5.02</v>
      </c>
      <c r="D50" s="113" t="n">
        <v>5.02</v>
      </c>
      <c r="E50" s="113" t="n">
        <v>5.02</v>
      </c>
      <c r="F50" s="113" t="n">
        <v>5.02</v>
      </c>
      <c r="G50" s="113" t="s">
        <v>285</v>
      </c>
      <c r="H50" s="114" t="n">
        <v>10000</v>
      </c>
      <c r="I50" s="111" t="s">
        <v>38</v>
      </c>
      <c r="J50" s="117"/>
      <c r="K50" s="117"/>
      <c r="L50" s="117"/>
    </row>
    <row r="51" customFormat="false" ht="10.5" hidden="false" customHeight="true" outlineLevel="0" collapsed="false">
      <c r="A51" s="110" t="s">
        <v>286</v>
      </c>
      <c r="B51" s="110"/>
      <c r="C51" s="110"/>
      <c r="D51" s="110"/>
      <c r="E51" s="110"/>
      <c r="F51" s="110"/>
      <c r="G51" s="110"/>
      <c r="H51" s="110"/>
      <c r="I51" s="110"/>
      <c r="J51" s="117"/>
      <c r="K51" s="117"/>
      <c r="L51" s="117"/>
    </row>
    <row r="52" customFormat="false" ht="14.25" hidden="false" customHeight="true" outlineLevel="0" collapsed="false">
      <c r="A52" s="111" t="s">
        <v>287</v>
      </c>
      <c r="B52" s="112" t="n">
        <v>37012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288</v>
      </c>
      <c r="H52" s="114" t="n">
        <v>310000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289</v>
      </c>
      <c r="B53" s="111" t="s">
        <v>218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s">
        <v>290</v>
      </c>
      <c r="H53" s="114" t="n">
        <v>35000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291</v>
      </c>
      <c r="B54" s="111" t="s">
        <v>292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s">
        <v>293</v>
      </c>
      <c r="H54" s="114" t="n">
        <v>18400000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294</v>
      </c>
      <c r="B55" s="111" t="s">
        <v>218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295</v>
      </c>
      <c r="H55" s="114" t="n">
        <v>50000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296</v>
      </c>
      <c r="B56" s="111" t="s">
        <v>218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s">
        <v>297</v>
      </c>
      <c r="H56" s="114" t="n">
        <v>40000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298</v>
      </c>
      <c r="B57" s="112" t="n">
        <v>37012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299</v>
      </c>
      <c r="H57" s="114" t="n">
        <v>310000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300</v>
      </c>
      <c r="B58" s="111" t="s">
        <v>218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301</v>
      </c>
      <c r="H58" s="114" t="n">
        <v>100000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302</v>
      </c>
      <c r="B59" s="111" t="s">
        <v>218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242</v>
      </c>
      <c r="H59" s="114" t="n">
        <v>40000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303</v>
      </c>
      <c r="B60" s="111" t="s">
        <v>218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304</v>
      </c>
      <c r="H60" s="114" t="n">
        <v>5000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305</v>
      </c>
      <c r="B61" s="111" t="s">
        <v>218</v>
      </c>
      <c r="C61" s="113" t="n">
        <v>0</v>
      </c>
      <c r="D61" s="113" t="n">
        <v>0.005</v>
      </c>
      <c r="E61" s="113" t="n">
        <v>0.003</v>
      </c>
      <c r="F61" s="113" t="n">
        <v>0</v>
      </c>
      <c r="G61" s="113" t="s">
        <v>306</v>
      </c>
      <c r="H61" s="114" t="n">
        <v>30000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307</v>
      </c>
      <c r="B62" s="112" t="n">
        <v>37012</v>
      </c>
      <c r="C62" s="113" t="n">
        <v>0</v>
      </c>
      <c r="D62" s="113" t="n">
        <v>0</v>
      </c>
      <c r="E62" s="113" t="n">
        <v>0</v>
      </c>
      <c r="F62" s="113" t="n">
        <v>0</v>
      </c>
      <c r="G62" s="113" t="s">
        <v>308</v>
      </c>
      <c r="H62" s="114" t="n">
        <v>930000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309</v>
      </c>
      <c r="B63" s="111" t="s">
        <v>218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s">
        <v>90</v>
      </c>
      <c r="H63" s="114" t="n">
        <v>40000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310</v>
      </c>
      <c r="B64" s="111" t="s">
        <v>218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s">
        <v>311</v>
      </c>
      <c r="H64" s="114" t="n">
        <v>2500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1" t="s">
        <v>312</v>
      </c>
      <c r="B65" s="111" t="s">
        <v>218</v>
      </c>
      <c r="C65" s="113" t="n">
        <v>0</v>
      </c>
      <c r="D65" s="113" t="n">
        <v>0</v>
      </c>
      <c r="E65" s="113" t="n">
        <v>0</v>
      </c>
      <c r="F65" s="113" t="n">
        <v>0</v>
      </c>
      <c r="G65" s="113" t="s">
        <v>313</v>
      </c>
      <c r="H65" s="114" t="n">
        <v>10000</v>
      </c>
      <c r="I65" s="111" t="s">
        <v>38</v>
      </c>
    </row>
    <row r="66" customFormat="false" ht="14.25" hidden="false" customHeight="true" outlineLevel="0" collapsed="false">
      <c r="A66" s="111" t="s">
        <v>314</v>
      </c>
      <c r="B66" s="111" t="s">
        <v>218</v>
      </c>
      <c r="C66" s="113" t="n">
        <v>0</v>
      </c>
      <c r="D66" s="113" t="n">
        <v>0</v>
      </c>
      <c r="E66" s="113" t="n">
        <v>0</v>
      </c>
      <c r="F66" s="113" t="n">
        <v>0</v>
      </c>
      <c r="G66" s="113" t="s">
        <v>315</v>
      </c>
      <c r="H66" s="114" t="n">
        <v>75000</v>
      </c>
      <c r="I66" s="111" t="s">
        <v>38</v>
      </c>
    </row>
    <row r="67" customFormat="false" ht="14.25" hidden="false" customHeight="true" outlineLevel="0" collapsed="false">
      <c r="A67" s="111" t="s">
        <v>316</v>
      </c>
      <c r="B67" s="111" t="s">
        <v>218</v>
      </c>
      <c r="C67" s="113" t="n">
        <v>0</v>
      </c>
      <c r="D67" s="113" t="n">
        <v>0</v>
      </c>
      <c r="E67" s="113" t="n">
        <v>0</v>
      </c>
      <c r="F67" s="113" t="n">
        <v>0</v>
      </c>
      <c r="G67" s="113" t="s">
        <v>317</v>
      </c>
      <c r="H67" s="114" t="n">
        <v>55000</v>
      </c>
      <c r="I67" s="111" t="s">
        <v>38</v>
      </c>
    </row>
    <row r="68" customFormat="false" ht="14.25" hidden="false" customHeight="true" outlineLevel="0" collapsed="false">
      <c r="A68" s="111" t="s">
        <v>318</v>
      </c>
      <c r="B68" s="111" t="s">
        <v>218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s">
        <v>319</v>
      </c>
      <c r="H68" s="114" t="n">
        <v>10000</v>
      </c>
      <c r="I68" s="111" t="s">
        <v>38</v>
      </c>
    </row>
    <row r="69" customFormat="false" ht="14.25" hidden="false" customHeight="true" outlineLevel="0" collapsed="false">
      <c r="A69" s="111" t="s">
        <v>320</v>
      </c>
      <c r="B69" s="111" t="s">
        <v>218</v>
      </c>
      <c r="C69" s="113" t="n">
        <v>0</v>
      </c>
      <c r="D69" s="113" t="n">
        <v>0</v>
      </c>
      <c r="E69" s="113" t="n">
        <v>0</v>
      </c>
      <c r="F69" s="113" t="n">
        <v>0</v>
      </c>
      <c r="G69" s="113" t="s">
        <v>321</v>
      </c>
      <c r="H69" s="114" t="n">
        <v>10000</v>
      </c>
      <c r="I69" s="111" t="s">
        <v>38</v>
      </c>
    </row>
    <row r="70" customFormat="false" ht="14.25" hidden="false" customHeight="true" outlineLevel="0" collapsed="false">
      <c r="A70" s="111" t="s">
        <v>322</v>
      </c>
      <c r="B70" s="111" t="s">
        <v>176</v>
      </c>
      <c r="C70" s="113" t="n">
        <v>0</v>
      </c>
      <c r="D70" s="113" t="n">
        <v>0</v>
      </c>
      <c r="E70" s="113" t="n">
        <v>0</v>
      </c>
      <c r="F70" s="113" t="n">
        <v>0</v>
      </c>
      <c r="G70" s="113" t="s">
        <v>323</v>
      </c>
      <c r="H70" s="114" t="n">
        <v>310000</v>
      </c>
      <c r="I70" s="111" t="s">
        <v>38</v>
      </c>
    </row>
    <row r="71" customFormat="false" ht="14.25" hidden="false" customHeight="true" outlineLevel="0" collapsed="false">
      <c r="A71" s="111" t="s">
        <v>324</v>
      </c>
      <c r="B71" s="111" t="s">
        <v>218</v>
      </c>
      <c r="C71" s="113" t="n">
        <v>0</v>
      </c>
      <c r="D71" s="113" t="n">
        <v>0</v>
      </c>
      <c r="E71" s="113" t="n">
        <v>0</v>
      </c>
      <c r="F71" s="113" t="n">
        <v>0</v>
      </c>
      <c r="G71" s="113" t="s">
        <v>325</v>
      </c>
      <c r="H71" s="114" t="n">
        <v>25000</v>
      </c>
      <c r="I71" s="111" t="s">
        <v>38</v>
      </c>
    </row>
    <row r="72" customFormat="false" ht="14.25" hidden="false" customHeight="true" outlineLevel="0" collapsed="false">
      <c r="A72" s="111" t="s">
        <v>326</v>
      </c>
      <c r="B72" s="111" t="s">
        <v>218</v>
      </c>
      <c r="C72" s="113" t="n">
        <v>0</v>
      </c>
      <c r="D72" s="113" t="n">
        <v>0</v>
      </c>
      <c r="E72" s="113" t="n">
        <v>0</v>
      </c>
      <c r="F72" s="113" t="n">
        <v>0</v>
      </c>
      <c r="G72" s="113" t="s">
        <v>327</v>
      </c>
      <c r="H72" s="114" t="n">
        <v>25000</v>
      </c>
      <c r="I72" s="111" t="s">
        <v>38</v>
      </c>
    </row>
    <row r="73" customFormat="false" ht="14.25" hidden="false" customHeight="true" outlineLevel="0" collapsed="false">
      <c r="A73" s="111" t="s">
        <v>328</v>
      </c>
      <c r="B73" s="111" t="s">
        <v>218</v>
      </c>
      <c r="C73" s="113" t="n">
        <v>0</v>
      </c>
      <c r="D73" s="113" t="n">
        <v>0</v>
      </c>
      <c r="E73" s="113" t="n">
        <v>0</v>
      </c>
      <c r="F73" s="113" t="n">
        <v>0</v>
      </c>
      <c r="G73" s="113" t="s">
        <v>329</v>
      </c>
      <c r="H73" s="114" t="n">
        <v>7500</v>
      </c>
      <c r="I73" s="111" t="s">
        <v>38</v>
      </c>
    </row>
    <row r="74" customFormat="false" ht="22.5" hidden="false" customHeight="false" outlineLevel="0" collapsed="false">
      <c r="A74" s="111" t="s">
        <v>330</v>
      </c>
      <c r="B74" s="111" t="s">
        <v>218</v>
      </c>
      <c r="C74" s="113" t="n">
        <v>0</v>
      </c>
      <c r="D74" s="113" t="n">
        <v>0</v>
      </c>
      <c r="E74" s="113" t="n">
        <v>0</v>
      </c>
      <c r="F74" s="113" t="n">
        <v>0</v>
      </c>
      <c r="G74" s="113" t="s">
        <v>331</v>
      </c>
      <c r="H74" s="114" t="n">
        <v>50000</v>
      </c>
      <c r="I74" s="111" t="s">
        <v>38</v>
      </c>
      <c r="J74" s="117"/>
      <c r="K74" s="117"/>
      <c r="L74" s="117"/>
    </row>
    <row r="75" customFormat="false" ht="22.5" hidden="false" customHeight="false" outlineLevel="0" collapsed="false">
      <c r="A75" s="111" t="s">
        <v>332</v>
      </c>
      <c r="B75" s="111" t="s">
        <v>218</v>
      </c>
      <c r="C75" s="113" t="n">
        <v>0</v>
      </c>
      <c r="D75" s="113" t="n">
        <v>0</v>
      </c>
      <c r="E75" s="113" t="n">
        <v>0</v>
      </c>
      <c r="F75" s="113" t="n">
        <v>0</v>
      </c>
      <c r="G75" s="113" t="s">
        <v>242</v>
      </c>
      <c r="H75" s="114" t="n">
        <v>20000</v>
      </c>
      <c r="I75" s="111" t="s">
        <v>38</v>
      </c>
    </row>
    <row r="76" customFormat="false" ht="14.25" hidden="false" customHeight="true" outlineLevel="0" collapsed="false">
      <c r="A76" s="110" t="s">
        <v>333</v>
      </c>
      <c r="B76" s="110"/>
      <c r="C76" s="110"/>
      <c r="D76" s="110"/>
      <c r="E76" s="110"/>
      <c r="F76" s="110"/>
      <c r="G76" s="110"/>
      <c r="H76" s="110"/>
      <c r="I76" s="110"/>
    </row>
    <row r="77" customFormat="false" ht="22.5" hidden="false" customHeight="false" outlineLevel="0" collapsed="false">
      <c r="A77" s="111" t="s">
        <v>334</v>
      </c>
      <c r="B77" s="112" t="n">
        <v>37012</v>
      </c>
      <c r="C77" s="113" t="n">
        <v>-0.01</v>
      </c>
      <c r="D77" s="113" t="n">
        <v>-0.01</v>
      </c>
      <c r="E77" s="113" t="n">
        <v>-0.01</v>
      </c>
      <c r="F77" s="113" t="n">
        <v>-0.01</v>
      </c>
      <c r="G77" s="113" t="s">
        <v>335</v>
      </c>
      <c r="H77" s="114" t="n">
        <v>620000</v>
      </c>
      <c r="I77" s="111" t="s">
        <v>38</v>
      </c>
    </row>
    <row r="78" customFormat="false" ht="22.5" hidden="false" customHeight="false" outlineLevel="0" collapsed="false">
      <c r="A78" s="111" t="s">
        <v>336</v>
      </c>
      <c r="B78" s="112" t="n">
        <v>37012</v>
      </c>
      <c r="C78" s="113" t="n">
        <v>0.14</v>
      </c>
      <c r="D78" s="113" t="n">
        <v>0.14</v>
      </c>
      <c r="E78" s="113" t="n">
        <v>0.14</v>
      </c>
      <c r="F78" s="113" t="n">
        <v>0.14</v>
      </c>
      <c r="G78" s="113" t="s">
        <v>337</v>
      </c>
      <c r="H78" s="114" t="n">
        <v>155000</v>
      </c>
      <c r="I78" s="111" t="s">
        <v>38</v>
      </c>
    </row>
    <row r="79" customFormat="false" ht="22.5" hidden="false" customHeight="false" outlineLevel="0" collapsed="false">
      <c r="A79" s="111" t="s">
        <v>338</v>
      </c>
      <c r="B79" s="112" t="n">
        <v>37012</v>
      </c>
      <c r="C79" s="113" t="n">
        <v>0.005</v>
      </c>
      <c r="D79" s="113" t="n">
        <v>0.005</v>
      </c>
      <c r="E79" s="113" t="n">
        <v>0.005</v>
      </c>
      <c r="F79" s="113" t="n">
        <v>0.005</v>
      </c>
      <c r="G79" s="113" t="s">
        <v>339</v>
      </c>
      <c r="H79" s="114" t="n">
        <v>232500</v>
      </c>
      <c r="I79" s="111" t="s">
        <v>38</v>
      </c>
    </row>
    <row r="80" customFormat="false" ht="22.5" hidden="false" customHeight="false" outlineLevel="0" collapsed="false">
      <c r="A80" s="111" t="s">
        <v>340</v>
      </c>
      <c r="B80" s="111" t="s">
        <v>292</v>
      </c>
      <c r="C80" s="113" t="n">
        <v>0.005</v>
      </c>
      <c r="D80" s="113" t="n">
        <v>0.005</v>
      </c>
      <c r="E80" s="113" t="n">
        <v>0.005</v>
      </c>
      <c r="F80" s="113" t="n">
        <v>0.005</v>
      </c>
      <c r="G80" s="113" t="s">
        <v>341</v>
      </c>
      <c r="H80" s="114" t="n">
        <v>1840000</v>
      </c>
      <c r="I80" s="111" t="s">
        <v>38</v>
      </c>
    </row>
    <row r="81" customFormat="false" ht="22.5" hidden="false" customHeight="false" outlineLevel="0" collapsed="false">
      <c r="A81" s="111" t="s">
        <v>342</v>
      </c>
      <c r="B81" s="112" t="n">
        <v>37012</v>
      </c>
      <c r="C81" s="113" t="n">
        <v>-0.01</v>
      </c>
      <c r="D81" s="113" t="n">
        <v>-0.01</v>
      </c>
      <c r="E81" s="113" t="n">
        <v>-0.01</v>
      </c>
      <c r="F81" s="113" t="n">
        <v>-0.01</v>
      </c>
      <c r="G81" s="113" t="s">
        <v>343</v>
      </c>
      <c r="H81" s="114" t="n">
        <v>465000</v>
      </c>
      <c r="I81" s="111" t="s">
        <v>38</v>
      </c>
    </row>
    <row r="82" customFormat="false" ht="22.5" hidden="false" customHeight="false" outlineLevel="0" collapsed="false">
      <c r="A82" s="111" t="s">
        <v>344</v>
      </c>
      <c r="B82" s="112" t="n">
        <v>37012</v>
      </c>
      <c r="C82" s="113" t="n">
        <v>-0.005</v>
      </c>
      <c r="D82" s="113" t="n">
        <v>-0.005</v>
      </c>
      <c r="E82" s="113" t="n">
        <v>-0.005</v>
      </c>
      <c r="F82" s="113" t="n">
        <v>-0.005</v>
      </c>
      <c r="G82" s="113" t="s">
        <v>345</v>
      </c>
      <c r="H82" s="114" t="n">
        <v>310000</v>
      </c>
      <c r="I82" s="111" t="s">
        <v>38</v>
      </c>
    </row>
    <row r="83" customFormat="false" ht="22.5" hidden="false" customHeight="false" outlineLevel="0" collapsed="false">
      <c r="A83" s="111" t="s">
        <v>346</v>
      </c>
      <c r="B83" s="111" t="s">
        <v>347</v>
      </c>
      <c r="C83" s="113" t="n">
        <v>0.005</v>
      </c>
      <c r="D83" s="113" t="n">
        <v>0.005</v>
      </c>
      <c r="E83" s="113" t="n">
        <v>0.005</v>
      </c>
      <c r="F83" s="113" t="n">
        <v>0.005</v>
      </c>
      <c r="G83" s="113" t="s">
        <v>348</v>
      </c>
      <c r="H83" s="114" t="n">
        <v>1510000</v>
      </c>
      <c r="I83" s="111" t="s">
        <v>38</v>
      </c>
    </row>
    <row r="84" customFormat="false" ht="22.5" hidden="false" customHeight="false" outlineLevel="0" collapsed="false">
      <c r="A84" s="111" t="s">
        <v>349</v>
      </c>
      <c r="B84" s="112" t="n">
        <v>37012</v>
      </c>
      <c r="C84" s="113" t="n">
        <v>-0.005</v>
      </c>
      <c r="D84" s="113" t="n">
        <v>-0.003</v>
      </c>
      <c r="E84" s="113" t="n">
        <v>-0.004</v>
      </c>
      <c r="F84" s="113" t="n">
        <v>-0.005</v>
      </c>
      <c r="G84" s="113" t="s">
        <v>345</v>
      </c>
      <c r="H84" s="114" t="n">
        <v>620000</v>
      </c>
      <c r="I84" s="111" t="s">
        <v>38</v>
      </c>
    </row>
    <row r="85" customFormat="false" ht="22.5" hidden="false" customHeight="false" outlineLevel="0" collapsed="false">
      <c r="A85" s="111" t="s">
        <v>350</v>
      </c>
      <c r="B85" s="111" t="s">
        <v>347</v>
      </c>
      <c r="C85" s="113" t="n">
        <v>0.005</v>
      </c>
      <c r="D85" s="113" t="n">
        <v>0.005</v>
      </c>
      <c r="E85" s="113" t="n">
        <v>0.005</v>
      </c>
      <c r="F85" s="113" t="n">
        <v>0.005</v>
      </c>
      <c r="G85" s="113" t="s">
        <v>348</v>
      </c>
      <c r="H85" s="114" t="n">
        <v>1510000</v>
      </c>
      <c r="I85" s="111" t="s">
        <v>38</v>
      </c>
    </row>
    <row r="86" customFormat="false" ht="22.5" hidden="false" customHeight="false" outlineLevel="0" collapsed="false">
      <c r="A86" s="111" t="s">
        <v>351</v>
      </c>
      <c r="B86" s="112" t="n">
        <v>37012</v>
      </c>
      <c r="C86" s="113" t="n">
        <v>-0.01</v>
      </c>
      <c r="D86" s="113" t="n">
        <v>-0.01</v>
      </c>
      <c r="E86" s="113" t="n">
        <v>-0.01</v>
      </c>
      <c r="F86" s="113" t="n">
        <v>-0.01</v>
      </c>
      <c r="G86" s="113" t="s">
        <v>352</v>
      </c>
      <c r="H86" s="114" t="n">
        <v>155000</v>
      </c>
      <c r="I86" s="111" t="s">
        <v>38</v>
      </c>
    </row>
    <row r="87" customFormat="false" ht="22.5" hidden="false" customHeight="false" outlineLevel="0" collapsed="false">
      <c r="A87" s="111" t="s">
        <v>353</v>
      </c>
      <c r="B87" s="112" t="n">
        <v>37012</v>
      </c>
      <c r="C87" s="113" t="n">
        <v>-0.013</v>
      </c>
      <c r="D87" s="113" t="n">
        <v>-0.013</v>
      </c>
      <c r="E87" s="113" t="n">
        <v>-0.013</v>
      </c>
      <c r="F87" s="113" t="n">
        <v>-0.013</v>
      </c>
      <c r="G87" s="113" t="s">
        <v>354</v>
      </c>
      <c r="H87" s="114" t="n">
        <v>310000</v>
      </c>
      <c r="I87" s="111" t="s">
        <v>38</v>
      </c>
    </row>
    <row r="88" customFormat="false" ht="22.5" hidden="false" customHeight="false" outlineLevel="0" collapsed="false">
      <c r="A88" s="111" t="s">
        <v>355</v>
      </c>
      <c r="B88" s="112" t="n">
        <v>37012</v>
      </c>
      <c r="C88" s="113" t="n">
        <v>-0.048</v>
      </c>
      <c r="D88" s="113" t="n">
        <v>-0.048</v>
      </c>
      <c r="E88" s="113" t="n">
        <v>-0.048</v>
      </c>
      <c r="F88" s="113" t="n">
        <v>-0.048</v>
      </c>
      <c r="G88" s="113" t="s">
        <v>356</v>
      </c>
      <c r="H88" s="114" t="n">
        <v>310000</v>
      </c>
      <c r="I88" s="111" t="s">
        <v>38</v>
      </c>
    </row>
    <row r="89" customFormat="false" ht="14.25" hidden="false" customHeight="true" outlineLevel="0" collapsed="false">
      <c r="A89" s="110" t="s">
        <v>357</v>
      </c>
      <c r="B89" s="110"/>
      <c r="C89" s="110"/>
      <c r="D89" s="110"/>
      <c r="E89" s="110"/>
      <c r="F89" s="110"/>
      <c r="G89" s="110"/>
      <c r="H89" s="110"/>
      <c r="I89" s="110"/>
    </row>
    <row r="90" customFormat="false" ht="22.5" hidden="false" customHeight="false" outlineLevel="0" collapsed="false">
      <c r="A90" s="111" t="s">
        <v>358</v>
      </c>
      <c r="B90" s="112" t="n">
        <v>37012</v>
      </c>
      <c r="C90" s="113" t="n">
        <v>0.07</v>
      </c>
      <c r="D90" s="113" t="n">
        <v>0.07</v>
      </c>
      <c r="E90" s="113" t="n">
        <v>0.07</v>
      </c>
      <c r="F90" s="113" t="n">
        <v>0.07</v>
      </c>
      <c r="G90" s="113" t="s">
        <v>359</v>
      </c>
      <c r="H90" s="114" t="n">
        <v>310000</v>
      </c>
      <c r="I90" s="111" t="s">
        <v>38</v>
      </c>
    </row>
    <row r="91" customFormat="false" ht="13.5" hidden="false" customHeight="false" outlineLevel="0" collapsed="false"/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51:I51"/>
    <mergeCell ref="A76:I76"/>
    <mergeCell ref="A89:I8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72</v>
      </c>
      <c r="F1" s="118"/>
      <c r="G1" s="56" t="s">
        <v>360</v>
      </c>
      <c r="H1" s="102" t="n">
        <f aca="false">SUM(H11:H995)</f>
        <v>109367500</v>
      </c>
    </row>
    <row r="2" customFormat="false" ht="15.75" hidden="false" customHeight="false" outlineLevel="0" collapsed="false">
      <c r="A2" s="47" t="s">
        <v>361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37005</v>
      </c>
      <c r="F3" s="119"/>
      <c r="G3" s="116"/>
      <c r="H3" s="104"/>
    </row>
    <row r="5" customFormat="false" ht="9.75" hidden="false" customHeight="true" outlineLevel="0" collapsed="false">
      <c r="A5" s="105" t="s">
        <v>362</v>
      </c>
      <c r="J5" s="117"/>
      <c r="K5" s="117"/>
    </row>
    <row r="6" customFormat="false" ht="9.75" hidden="false" customHeight="true" outlineLevel="0" collapsed="false">
      <c r="A6" s="105" t="s">
        <v>75</v>
      </c>
      <c r="J6" s="117"/>
      <c r="K6" s="117"/>
    </row>
    <row r="7" customFormat="false" ht="9.75" hidden="false" customHeight="true" outlineLevel="0" collapsed="false">
      <c r="A7" s="105" t="s">
        <v>76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77</v>
      </c>
      <c r="B9" s="106" t="s">
        <v>78</v>
      </c>
      <c r="C9" s="107" t="s">
        <v>79</v>
      </c>
      <c r="D9" s="107" t="s">
        <v>80</v>
      </c>
      <c r="E9" s="108" t="s">
        <v>81</v>
      </c>
      <c r="F9" s="107" t="s">
        <v>82</v>
      </c>
      <c r="G9" s="107" t="s">
        <v>83</v>
      </c>
      <c r="H9" s="107" t="s">
        <v>3</v>
      </c>
      <c r="I9" s="106" t="s">
        <v>84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85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363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364</v>
      </c>
      <c r="B12" s="112" t="n">
        <v>37012</v>
      </c>
      <c r="C12" s="113" t="n">
        <v>0.245</v>
      </c>
      <c r="D12" s="113" t="n">
        <v>0.255</v>
      </c>
      <c r="E12" s="113" t="n">
        <v>0.249</v>
      </c>
      <c r="F12" s="113" t="n">
        <v>0.255</v>
      </c>
      <c r="G12" s="113" t="s">
        <v>365</v>
      </c>
      <c r="H12" s="114" t="n">
        <v>1085000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1" t="s">
        <v>366</v>
      </c>
      <c r="B13" s="111" t="s">
        <v>292</v>
      </c>
      <c r="C13" s="113" t="n">
        <v>0.248</v>
      </c>
      <c r="D13" s="113" t="n">
        <v>0.253</v>
      </c>
      <c r="E13" s="113" t="n">
        <v>0.25</v>
      </c>
      <c r="F13" s="113" t="n">
        <v>0.253</v>
      </c>
      <c r="G13" s="113" t="s">
        <v>367</v>
      </c>
      <c r="H13" s="114" t="n">
        <v>4600000</v>
      </c>
      <c r="I13" s="111" t="s">
        <v>38</v>
      </c>
      <c r="J13" s="117"/>
      <c r="K13" s="117"/>
    </row>
    <row r="14" customFormat="false" ht="14.25" hidden="false" customHeight="true" outlineLevel="0" collapsed="false">
      <c r="A14" s="111" t="s">
        <v>368</v>
      </c>
      <c r="B14" s="111" t="s">
        <v>347</v>
      </c>
      <c r="C14" s="113" t="n">
        <v>0.293</v>
      </c>
      <c r="D14" s="113" t="n">
        <v>0.293</v>
      </c>
      <c r="E14" s="113" t="n">
        <v>0.293</v>
      </c>
      <c r="F14" s="113" t="n">
        <v>0.293</v>
      </c>
      <c r="G14" s="113" t="s">
        <v>369</v>
      </c>
      <c r="H14" s="114" t="n">
        <v>755000</v>
      </c>
      <c r="I14" s="111" t="s">
        <v>38</v>
      </c>
      <c r="J14" s="117"/>
      <c r="K14" s="117"/>
    </row>
    <row r="15" customFormat="false" ht="14.25" hidden="false" customHeight="true" outlineLevel="0" collapsed="false">
      <c r="A15" s="110" t="s">
        <v>43</v>
      </c>
      <c r="B15" s="110"/>
      <c r="C15" s="110"/>
      <c r="D15" s="110"/>
      <c r="E15" s="110"/>
      <c r="F15" s="110"/>
      <c r="G15" s="110"/>
      <c r="H15" s="110"/>
      <c r="I15" s="110"/>
      <c r="J15" s="117"/>
      <c r="K15" s="117"/>
    </row>
    <row r="16" customFormat="false" ht="14.25" hidden="false" customHeight="true" outlineLevel="0" collapsed="false">
      <c r="A16" s="111" t="s">
        <v>370</v>
      </c>
      <c r="B16" s="112" t="n">
        <v>37012</v>
      </c>
      <c r="C16" s="113" t="n">
        <v>-1.125</v>
      </c>
      <c r="D16" s="113" t="n">
        <v>-1.09</v>
      </c>
      <c r="E16" s="113" t="n">
        <v>-1.11</v>
      </c>
      <c r="F16" s="113" t="n">
        <v>-1.125</v>
      </c>
      <c r="G16" s="113" t="s">
        <v>371</v>
      </c>
      <c r="H16" s="114" t="n">
        <v>387500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372</v>
      </c>
      <c r="B17" s="112" t="n">
        <v>37012</v>
      </c>
      <c r="C17" s="113" t="n">
        <v>0.258</v>
      </c>
      <c r="D17" s="113" t="n">
        <v>0.258</v>
      </c>
      <c r="E17" s="113" t="n">
        <v>0.258</v>
      </c>
      <c r="F17" s="113" t="n">
        <v>0.258</v>
      </c>
      <c r="G17" s="113" t="s">
        <v>143</v>
      </c>
      <c r="H17" s="114" t="n">
        <v>310000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373</v>
      </c>
      <c r="B18" s="111" t="s">
        <v>292</v>
      </c>
      <c r="C18" s="113" t="n">
        <v>0.253</v>
      </c>
      <c r="D18" s="113" t="n">
        <v>0.253</v>
      </c>
      <c r="E18" s="113" t="n">
        <v>0.253</v>
      </c>
      <c r="F18" s="113" t="n">
        <v>0.253</v>
      </c>
      <c r="G18" s="113" t="s">
        <v>374</v>
      </c>
      <c r="H18" s="114" t="n">
        <v>920000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375</v>
      </c>
      <c r="B19" s="111" t="s">
        <v>347</v>
      </c>
      <c r="C19" s="113" t="n">
        <v>0.325</v>
      </c>
      <c r="D19" s="113" t="n">
        <v>0.325</v>
      </c>
      <c r="E19" s="113" t="n">
        <v>0.325</v>
      </c>
      <c r="F19" s="113" t="n">
        <v>0.325</v>
      </c>
      <c r="G19" s="113" t="s">
        <v>376</v>
      </c>
      <c r="H19" s="114" t="n">
        <v>755000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377</v>
      </c>
      <c r="B20" s="112" t="n">
        <v>37012</v>
      </c>
      <c r="C20" s="113" t="n">
        <v>0.328</v>
      </c>
      <c r="D20" s="113" t="n">
        <v>0.328</v>
      </c>
      <c r="E20" s="113" t="n">
        <v>0.328</v>
      </c>
      <c r="F20" s="113" t="n">
        <v>0.328</v>
      </c>
      <c r="G20" s="113" t="s">
        <v>219</v>
      </c>
      <c r="H20" s="114" t="n">
        <v>310000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378</v>
      </c>
      <c r="B21" s="112" t="n">
        <v>37012</v>
      </c>
      <c r="C21" s="113" t="n">
        <v>-0.005</v>
      </c>
      <c r="D21" s="113" t="n">
        <v>-0.003</v>
      </c>
      <c r="E21" s="113" t="n">
        <v>-0.005</v>
      </c>
      <c r="F21" s="113" t="n">
        <v>-0.003</v>
      </c>
      <c r="G21" s="113" t="s">
        <v>379</v>
      </c>
      <c r="H21" s="114" t="n">
        <v>4030000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380</v>
      </c>
      <c r="B22" s="112" t="n">
        <v>37043</v>
      </c>
      <c r="C22" s="113" t="n">
        <v>0.025</v>
      </c>
      <c r="D22" s="113" t="n">
        <v>0.025</v>
      </c>
      <c r="E22" s="113" t="n">
        <v>0.025</v>
      </c>
      <c r="F22" s="113" t="n">
        <v>0.025</v>
      </c>
      <c r="G22" s="113" t="s">
        <v>381</v>
      </c>
      <c r="H22" s="114" t="n">
        <v>300000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382</v>
      </c>
      <c r="B23" s="112" t="n">
        <v>37073</v>
      </c>
      <c r="C23" s="113" t="n">
        <v>0.038</v>
      </c>
      <c r="D23" s="113" t="n">
        <v>0.04</v>
      </c>
      <c r="E23" s="113" t="n">
        <v>0.039</v>
      </c>
      <c r="F23" s="113" t="n">
        <v>0.038</v>
      </c>
      <c r="G23" s="113" t="s">
        <v>383</v>
      </c>
      <c r="H23" s="114" t="n">
        <v>620000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384</v>
      </c>
      <c r="B24" s="112" t="n">
        <v>37012</v>
      </c>
      <c r="C24" s="113" t="n">
        <v>-0.068</v>
      </c>
      <c r="D24" s="113" t="n">
        <v>-0.068</v>
      </c>
      <c r="E24" s="113" t="n">
        <v>-0.068</v>
      </c>
      <c r="F24" s="113" t="n">
        <v>-0.068</v>
      </c>
      <c r="G24" s="113" t="s">
        <v>385</v>
      </c>
      <c r="H24" s="114" t="n">
        <v>310000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386</v>
      </c>
      <c r="B25" s="112" t="n">
        <v>37012</v>
      </c>
      <c r="C25" s="113" t="n">
        <v>-0.03</v>
      </c>
      <c r="D25" s="113" t="n">
        <v>-0.03</v>
      </c>
      <c r="E25" s="113" t="n">
        <v>-0.03</v>
      </c>
      <c r="F25" s="113" t="n">
        <v>-0.03</v>
      </c>
      <c r="G25" s="113" t="s">
        <v>387</v>
      </c>
      <c r="H25" s="114" t="n">
        <v>1240000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388</v>
      </c>
      <c r="B26" s="111" t="s">
        <v>292</v>
      </c>
      <c r="C26" s="113" t="n">
        <v>-0.018</v>
      </c>
      <c r="D26" s="113" t="n">
        <v>-0.015</v>
      </c>
      <c r="E26" s="113" t="n">
        <v>-0.017</v>
      </c>
      <c r="F26" s="113" t="n">
        <v>-0.015</v>
      </c>
      <c r="G26" s="113" t="s">
        <v>389</v>
      </c>
      <c r="H26" s="114" t="n">
        <v>2760000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390</v>
      </c>
      <c r="B27" s="112" t="n">
        <v>37012</v>
      </c>
      <c r="C27" s="113" t="n">
        <v>-0.09</v>
      </c>
      <c r="D27" s="113" t="n">
        <v>-0.09</v>
      </c>
      <c r="E27" s="113" t="n">
        <v>-0.09</v>
      </c>
      <c r="F27" s="113" t="n">
        <v>-0.09</v>
      </c>
      <c r="G27" s="113" t="s">
        <v>391</v>
      </c>
      <c r="H27" s="114" t="n">
        <v>310000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392</v>
      </c>
      <c r="B28" s="112" t="n">
        <v>37012</v>
      </c>
      <c r="C28" s="113" t="n">
        <v>-0.03</v>
      </c>
      <c r="D28" s="113" t="n">
        <v>-0.015</v>
      </c>
      <c r="E28" s="113" t="n">
        <v>-0.024</v>
      </c>
      <c r="F28" s="113" t="n">
        <v>-0.03</v>
      </c>
      <c r="G28" s="113" t="s">
        <v>393</v>
      </c>
      <c r="H28" s="114" t="n">
        <v>775000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394</v>
      </c>
      <c r="B29" s="112" t="n">
        <v>37012</v>
      </c>
      <c r="C29" s="113" t="n">
        <v>-0.09</v>
      </c>
      <c r="D29" s="113" t="n">
        <v>-0.088</v>
      </c>
      <c r="E29" s="113" t="n">
        <v>-0.089</v>
      </c>
      <c r="F29" s="113" t="n">
        <v>-0.088</v>
      </c>
      <c r="G29" s="113" t="s">
        <v>152</v>
      </c>
      <c r="H29" s="114" t="n">
        <v>620000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395</v>
      </c>
      <c r="B30" s="111" t="s">
        <v>292</v>
      </c>
      <c r="C30" s="113" t="n">
        <v>-0.085</v>
      </c>
      <c r="D30" s="113" t="n">
        <v>-0.085</v>
      </c>
      <c r="E30" s="113" t="n">
        <v>-0.085</v>
      </c>
      <c r="F30" s="113" t="n">
        <v>-0.085</v>
      </c>
      <c r="G30" s="113" t="s">
        <v>265</v>
      </c>
      <c r="H30" s="114" t="n">
        <v>1840000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396</v>
      </c>
      <c r="B31" s="112" t="n">
        <v>37012</v>
      </c>
      <c r="C31" s="113" t="n">
        <v>-0.08</v>
      </c>
      <c r="D31" s="113" t="n">
        <v>-0.08</v>
      </c>
      <c r="E31" s="113" t="n">
        <v>-0.08</v>
      </c>
      <c r="F31" s="113" t="n">
        <v>-0.08</v>
      </c>
      <c r="G31" s="113" t="s">
        <v>397</v>
      </c>
      <c r="H31" s="114" t="n">
        <v>620000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1" t="s">
        <v>398</v>
      </c>
      <c r="B32" s="111" t="s">
        <v>292</v>
      </c>
      <c r="C32" s="113" t="n">
        <v>-0.078</v>
      </c>
      <c r="D32" s="113" t="n">
        <v>-0.078</v>
      </c>
      <c r="E32" s="113" t="n">
        <v>-0.078</v>
      </c>
      <c r="F32" s="113" t="n">
        <v>-0.078</v>
      </c>
      <c r="G32" s="113" t="s">
        <v>399</v>
      </c>
      <c r="H32" s="114" t="n">
        <v>1840000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400</v>
      </c>
      <c r="B33" s="112" t="n">
        <v>37012</v>
      </c>
      <c r="C33" s="113" t="n">
        <v>0.41</v>
      </c>
      <c r="D33" s="113" t="n">
        <v>0.41</v>
      </c>
      <c r="E33" s="113" t="n">
        <v>0.41</v>
      </c>
      <c r="F33" s="113" t="n">
        <v>0.41</v>
      </c>
      <c r="G33" s="113" t="s">
        <v>95</v>
      </c>
      <c r="H33" s="114" t="n">
        <v>310000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401</v>
      </c>
      <c r="B34" s="112" t="n">
        <v>37012</v>
      </c>
      <c r="C34" s="113" t="n">
        <v>-0.02</v>
      </c>
      <c r="D34" s="113" t="n">
        <v>-0.02</v>
      </c>
      <c r="E34" s="113" t="n">
        <v>-0.02</v>
      </c>
      <c r="F34" s="113" t="n">
        <v>-0.02</v>
      </c>
      <c r="G34" s="113" t="s">
        <v>385</v>
      </c>
      <c r="H34" s="114" t="n">
        <v>310000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402</v>
      </c>
      <c r="B35" s="111" t="s">
        <v>292</v>
      </c>
      <c r="C35" s="113" t="n">
        <v>0.5</v>
      </c>
      <c r="D35" s="113" t="n">
        <v>0.5</v>
      </c>
      <c r="E35" s="113" t="n">
        <v>0.5</v>
      </c>
      <c r="F35" s="113" t="n">
        <v>0.5</v>
      </c>
      <c r="G35" s="113" t="s">
        <v>399</v>
      </c>
      <c r="H35" s="114" t="n">
        <v>920000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1" t="s">
        <v>403</v>
      </c>
      <c r="B36" s="112" t="n">
        <v>37012</v>
      </c>
      <c r="C36" s="113" t="n">
        <v>-0.133</v>
      </c>
      <c r="D36" s="113" t="n">
        <v>-0.133</v>
      </c>
      <c r="E36" s="113" t="n">
        <v>-0.133</v>
      </c>
      <c r="F36" s="113" t="n">
        <v>-0.133</v>
      </c>
      <c r="G36" s="113" t="s">
        <v>404</v>
      </c>
      <c r="H36" s="114" t="n">
        <v>310000</v>
      </c>
      <c r="I36" s="111" t="s">
        <v>38</v>
      </c>
      <c r="J36" s="117"/>
      <c r="K36" s="117"/>
    </row>
    <row r="37" customFormat="false" ht="10.5" hidden="false" customHeight="true" outlineLevel="0" collapsed="false">
      <c r="A37" s="111" t="s">
        <v>405</v>
      </c>
      <c r="B37" s="111" t="s">
        <v>292</v>
      </c>
      <c r="C37" s="113" t="n">
        <v>-0.123</v>
      </c>
      <c r="D37" s="113" t="n">
        <v>-0.123</v>
      </c>
      <c r="E37" s="113" t="n">
        <v>-0.123</v>
      </c>
      <c r="F37" s="113" t="n">
        <v>-0.123</v>
      </c>
      <c r="G37" s="113" t="s">
        <v>406</v>
      </c>
      <c r="H37" s="114" t="n">
        <v>1840000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1" t="s">
        <v>407</v>
      </c>
      <c r="B38" s="112" t="n">
        <v>37012</v>
      </c>
      <c r="C38" s="113" t="n">
        <v>-0.025</v>
      </c>
      <c r="D38" s="113" t="n">
        <v>-0.025</v>
      </c>
      <c r="E38" s="113" t="n">
        <v>-0.025</v>
      </c>
      <c r="F38" s="113" t="n">
        <v>-0.025</v>
      </c>
      <c r="G38" s="113" t="s">
        <v>408</v>
      </c>
      <c r="H38" s="114" t="n">
        <v>310000</v>
      </c>
      <c r="I38" s="111" t="s">
        <v>38</v>
      </c>
      <c r="J38" s="117"/>
      <c r="K38" s="117"/>
    </row>
    <row r="39" customFormat="false" ht="14.25" hidden="false" customHeight="true" outlineLevel="0" collapsed="false">
      <c r="A39" s="110" t="s">
        <v>409</v>
      </c>
      <c r="B39" s="110"/>
      <c r="C39" s="110"/>
      <c r="D39" s="110"/>
      <c r="E39" s="110"/>
      <c r="F39" s="110"/>
      <c r="G39" s="110"/>
      <c r="H39" s="110"/>
      <c r="I39" s="110"/>
      <c r="J39" s="117"/>
      <c r="K39" s="117"/>
    </row>
    <row r="40" customFormat="false" ht="14.25" hidden="false" customHeight="true" outlineLevel="0" collapsed="false">
      <c r="A40" s="111" t="s">
        <v>410</v>
      </c>
      <c r="B40" s="112" t="n">
        <v>37012</v>
      </c>
      <c r="C40" s="113" t="n">
        <v>0.125</v>
      </c>
      <c r="D40" s="113" t="n">
        <v>0.13</v>
      </c>
      <c r="E40" s="113" t="n">
        <v>0.129</v>
      </c>
      <c r="F40" s="113" t="n">
        <v>0.13</v>
      </c>
      <c r="G40" s="113" t="s">
        <v>411</v>
      </c>
      <c r="H40" s="114" t="n">
        <v>1240000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1" t="s">
        <v>412</v>
      </c>
      <c r="B41" s="111" t="s">
        <v>413</v>
      </c>
      <c r="C41" s="113" t="n">
        <v>0.13</v>
      </c>
      <c r="D41" s="113" t="n">
        <v>0.13</v>
      </c>
      <c r="E41" s="113" t="n">
        <v>0.13</v>
      </c>
      <c r="F41" s="113" t="n">
        <v>0.13</v>
      </c>
      <c r="G41" s="113" t="s">
        <v>200</v>
      </c>
      <c r="H41" s="114" t="n">
        <v>2295000</v>
      </c>
      <c r="I41" s="111" t="s">
        <v>38</v>
      </c>
      <c r="J41" s="117"/>
      <c r="K41" s="117"/>
    </row>
    <row r="42" customFormat="false" ht="14.25" hidden="false" customHeight="true" outlineLevel="0" collapsed="false">
      <c r="A42" s="111" t="s">
        <v>414</v>
      </c>
      <c r="B42" s="111" t="s">
        <v>292</v>
      </c>
      <c r="C42" s="113" t="n">
        <v>0.13</v>
      </c>
      <c r="D42" s="113" t="n">
        <v>0.133</v>
      </c>
      <c r="E42" s="113" t="n">
        <v>0.132</v>
      </c>
      <c r="F42" s="113" t="n">
        <v>0.133</v>
      </c>
      <c r="G42" s="113" t="s">
        <v>415</v>
      </c>
      <c r="H42" s="114" t="n">
        <v>8280000</v>
      </c>
      <c r="I42" s="111" t="s">
        <v>38</v>
      </c>
      <c r="J42" s="117"/>
      <c r="K42" s="117"/>
    </row>
    <row r="43" customFormat="false" ht="14.25" hidden="false" customHeight="false" outlineLevel="0" collapsed="false">
      <c r="A43" s="111" t="s">
        <v>416</v>
      </c>
      <c r="B43" s="112" t="n">
        <v>37043</v>
      </c>
      <c r="C43" s="113" t="n">
        <v>9.25</v>
      </c>
      <c r="D43" s="113" t="n">
        <v>9.4</v>
      </c>
      <c r="E43" s="113" t="n">
        <v>9.3</v>
      </c>
      <c r="F43" s="113" t="n">
        <v>9.25</v>
      </c>
      <c r="G43" s="113" t="s">
        <v>417</v>
      </c>
      <c r="H43" s="114" t="n">
        <v>225000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1" t="s">
        <v>418</v>
      </c>
      <c r="B44" s="111" t="s">
        <v>419</v>
      </c>
      <c r="C44" s="113" t="n">
        <v>8.75</v>
      </c>
      <c r="D44" s="113" t="n">
        <v>8.75</v>
      </c>
      <c r="E44" s="113" t="n">
        <v>8.75</v>
      </c>
      <c r="F44" s="113" t="n">
        <v>8.75</v>
      </c>
      <c r="G44" s="113" t="s">
        <v>420</v>
      </c>
      <c r="H44" s="114" t="n">
        <v>460000</v>
      </c>
      <c r="I44" s="111" t="s">
        <v>38</v>
      </c>
      <c r="J44" s="117"/>
      <c r="K44" s="117"/>
    </row>
    <row r="45" customFormat="false" ht="14.25" hidden="false" customHeight="true" outlineLevel="0" collapsed="false">
      <c r="A45" s="111" t="s">
        <v>421</v>
      </c>
      <c r="B45" s="112" t="n">
        <v>37165</v>
      </c>
      <c r="C45" s="113" t="n">
        <v>6.95</v>
      </c>
      <c r="D45" s="113" t="n">
        <v>6.95</v>
      </c>
      <c r="E45" s="113" t="n">
        <v>6.95</v>
      </c>
      <c r="F45" s="113" t="n">
        <v>6.95</v>
      </c>
      <c r="G45" s="113" t="s">
        <v>420</v>
      </c>
      <c r="H45" s="114" t="n">
        <v>77500</v>
      </c>
      <c r="I45" s="111" t="s">
        <v>38</v>
      </c>
      <c r="J45" s="117"/>
      <c r="K45" s="117"/>
    </row>
    <row r="46" customFormat="false" ht="22.5" hidden="false" customHeight="false" outlineLevel="0" collapsed="false">
      <c r="A46" s="111" t="s">
        <v>422</v>
      </c>
      <c r="B46" s="111" t="s">
        <v>347</v>
      </c>
      <c r="C46" s="113" t="n">
        <v>6.85</v>
      </c>
      <c r="D46" s="113" t="n">
        <v>6.85</v>
      </c>
      <c r="E46" s="113" t="n">
        <v>6.85</v>
      </c>
      <c r="F46" s="113" t="n">
        <v>6.85</v>
      </c>
      <c r="G46" s="113" t="s">
        <v>399</v>
      </c>
      <c r="H46" s="114" t="n">
        <v>377500</v>
      </c>
      <c r="I46" s="111" t="s">
        <v>38</v>
      </c>
      <c r="J46" s="117"/>
      <c r="K46" s="117"/>
    </row>
    <row r="47" customFormat="false" ht="14.25" hidden="false" customHeight="true" outlineLevel="0" collapsed="false">
      <c r="A47" s="110" t="s">
        <v>423</v>
      </c>
      <c r="B47" s="110"/>
      <c r="C47" s="110"/>
      <c r="D47" s="110"/>
      <c r="E47" s="110"/>
      <c r="F47" s="110"/>
      <c r="G47" s="110"/>
      <c r="H47" s="110"/>
      <c r="I47" s="110"/>
      <c r="J47" s="117"/>
      <c r="K47" s="117"/>
    </row>
    <row r="48" customFormat="false" ht="22.5" hidden="false" customHeight="false" outlineLevel="0" collapsed="false">
      <c r="A48" s="111" t="s">
        <v>424</v>
      </c>
      <c r="B48" s="111" t="s">
        <v>240</v>
      </c>
      <c r="C48" s="113" t="n">
        <v>5.08</v>
      </c>
      <c r="D48" s="113" t="n">
        <v>5.098</v>
      </c>
      <c r="E48" s="113" t="n">
        <v>5.09</v>
      </c>
      <c r="F48" s="113" t="n">
        <v>5.08</v>
      </c>
      <c r="G48" s="113" t="s">
        <v>200</v>
      </c>
      <c r="H48" s="114" t="n">
        <v>645000</v>
      </c>
      <c r="I48" s="111" t="s">
        <v>38</v>
      </c>
      <c r="J48" s="117"/>
      <c r="K48" s="117"/>
    </row>
    <row r="49" customFormat="false" ht="14.25" hidden="false" customHeight="true" outlineLevel="0" collapsed="false">
      <c r="A49" s="111" t="s">
        <v>425</v>
      </c>
      <c r="B49" s="112" t="n">
        <v>37012</v>
      </c>
      <c r="C49" s="113" t="n">
        <v>5.093</v>
      </c>
      <c r="D49" s="113" t="n">
        <v>5.1</v>
      </c>
      <c r="E49" s="113" t="n">
        <v>5.098</v>
      </c>
      <c r="F49" s="113" t="n">
        <v>5.093</v>
      </c>
      <c r="G49" s="113" t="s">
        <v>156</v>
      </c>
      <c r="H49" s="114" t="n">
        <v>465000</v>
      </c>
      <c r="I49" s="111" t="s">
        <v>38</v>
      </c>
      <c r="J49" s="117"/>
      <c r="K49" s="117"/>
    </row>
    <row r="50" customFormat="false" ht="14.25" hidden="false" customHeight="true" outlineLevel="0" collapsed="false">
      <c r="A50" s="110" t="s">
        <v>426</v>
      </c>
      <c r="B50" s="110"/>
      <c r="C50" s="110"/>
      <c r="D50" s="110"/>
      <c r="E50" s="110"/>
      <c r="F50" s="110"/>
      <c r="G50" s="110"/>
      <c r="H50" s="110"/>
      <c r="I50" s="110"/>
      <c r="J50" s="117"/>
      <c r="K50" s="117"/>
    </row>
    <row r="51" customFormat="false" ht="14.25" hidden="false" customHeight="true" outlineLevel="0" collapsed="false">
      <c r="A51" s="111" t="s">
        <v>427</v>
      </c>
      <c r="B51" s="112" t="n">
        <v>37012</v>
      </c>
      <c r="C51" s="113" t="n">
        <v>0.01</v>
      </c>
      <c r="D51" s="113" t="n">
        <v>0.01</v>
      </c>
      <c r="E51" s="113" t="n">
        <v>0.01</v>
      </c>
      <c r="F51" s="113" t="n">
        <v>0.01</v>
      </c>
      <c r="G51" s="113" t="s">
        <v>428</v>
      </c>
      <c r="H51" s="114" t="n">
        <v>310000</v>
      </c>
      <c r="I51" s="111" t="s">
        <v>38</v>
      </c>
      <c r="J51" s="117"/>
      <c r="K51" s="117"/>
    </row>
    <row r="52" customFormat="false" ht="14.25" hidden="false" customHeight="true" outlineLevel="0" collapsed="false">
      <c r="A52" s="110" t="s">
        <v>45</v>
      </c>
      <c r="B52" s="110"/>
      <c r="C52" s="110"/>
      <c r="D52" s="110"/>
      <c r="E52" s="110"/>
      <c r="F52" s="110"/>
      <c r="G52" s="110"/>
      <c r="H52" s="110"/>
      <c r="I52" s="110"/>
      <c r="J52" s="117"/>
      <c r="K52" s="117"/>
    </row>
    <row r="53" customFormat="false" ht="14.25" hidden="false" customHeight="false" outlineLevel="0" collapsed="false">
      <c r="A53" s="111" t="s">
        <v>429</v>
      </c>
      <c r="B53" s="112" t="n">
        <v>37012</v>
      </c>
      <c r="C53" s="113" t="n">
        <v>-0.005</v>
      </c>
      <c r="D53" s="113" t="n">
        <v>-0.005</v>
      </c>
      <c r="E53" s="113" t="n">
        <v>-0.005</v>
      </c>
      <c r="F53" s="113" t="n">
        <v>-0.005</v>
      </c>
      <c r="G53" s="113" t="s">
        <v>430</v>
      </c>
      <c r="H53" s="114" t="n">
        <v>620000</v>
      </c>
      <c r="I53" s="111" t="s">
        <v>38</v>
      </c>
      <c r="J53" s="117"/>
      <c r="K53" s="117"/>
    </row>
    <row r="54" customFormat="false" ht="14.25" hidden="false" customHeight="false" outlineLevel="0" collapsed="false">
      <c r="A54" s="111" t="s">
        <v>431</v>
      </c>
      <c r="B54" s="112" t="n">
        <v>37012</v>
      </c>
      <c r="C54" s="113" t="n">
        <v>-0.008</v>
      </c>
      <c r="D54" s="113" t="n">
        <v>-0.008</v>
      </c>
      <c r="E54" s="113" t="n">
        <v>-0.008</v>
      </c>
      <c r="F54" s="113" t="n">
        <v>-0.008</v>
      </c>
      <c r="G54" s="113" t="s">
        <v>432</v>
      </c>
      <c r="H54" s="114" t="n">
        <v>310000</v>
      </c>
      <c r="I54" s="111" t="s">
        <v>38</v>
      </c>
      <c r="J54" s="117"/>
      <c r="K54" s="117"/>
    </row>
    <row r="55" customFormat="false" ht="14.25" hidden="false" customHeight="true" outlineLevel="0" collapsed="false">
      <c r="A55" s="111" t="s">
        <v>433</v>
      </c>
      <c r="B55" s="112" t="n">
        <v>37012</v>
      </c>
      <c r="C55" s="113" t="n">
        <v>-0.033</v>
      </c>
      <c r="D55" s="113" t="n">
        <v>-0.033</v>
      </c>
      <c r="E55" s="113" t="n">
        <v>-0.033</v>
      </c>
      <c r="F55" s="113" t="n">
        <v>-0.033</v>
      </c>
      <c r="G55" s="113" t="s">
        <v>200</v>
      </c>
      <c r="H55" s="114" t="n">
        <v>310000</v>
      </c>
      <c r="I55" s="111" t="s">
        <v>38</v>
      </c>
      <c r="J55" s="117"/>
      <c r="K55" s="117"/>
    </row>
    <row r="56" customFormat="false" ht="14.25" hidden="false" customHeight="false" outlineLevel="0" collapsed="false">
      <c r="A56" s="111" t="s">
        <v>434</v>
      </c>
      <c r="B56" s="112" t="n">
        <v>37012</v>
      </c>
      <c r="C56" s="113" t="n">
        <v>-0.003</v>
      </c>
      <c r="D56" s="113" t="n">
        <v>-0.003</v>
      </c>
      <c r="E56" s="113" t="n">
        <v>-0.003</v>
      </c>
      <c r="F56" s="113" t="n">
        <v>-0.003</v>
      </c>
      <c r="G56" s="113" t="s">
        <v>299</v>
      </c>
      <c r="H56" s="114" t="n">
        <v>620000</v>
      </c>
      <c r="I56" s="111" t="s">
        <v>38</v>
      </c>
      <c r="J56" s="117"/>
      <c r="K56" s="117"/>
    </row>
    <row r="57" customFormat="false" ht="14.25" hidden="false" customHeight="true" outlineLevel="0" collapsed="false">
      <c r="A57" s="110" t="s">
        <v>37</v>
      </c>
      <c r="B57" s="110"/>
      <c r="C57" s="110"/>
      <c r="D57" s="110"/>
      <c r="E57" s="110"/>
      <c r="F57" s="110"/>
      <c r="G57" s="110"/>
      <c r="H57" s="110"/>
      <c r="I57" s="110"/>
    </row>
    <row r="58" customFormat="false" ht="14.25" hidden="false" customHeight="false" outlineLevel="0" collapsed="false">
      <c r="A58" s="111" t="s">
        <v>435</v>
      </c>
      <c r="B58" s="112" t="n">
        <v>37012</v>
      </c>
      <c r="C58" s="113" t="n">
        <v>5.06</v>
      </c>
      <c r="D58" s="113" t="n">
        <v>5.165</v>
      </c>
      <c r="E58" s="113" t="n">
        <v>5.11</v>
      </c>
      <c r="F58" s="113" t="n">
        <v>5.07</v>
      </c>
      <c r="G58" s="113" t="s">
        <v>436</v>
      </c>
      <c r="H58" s="114" t="n">
        <v>16662500</v>
      </c>
      <c r="I58" s="111" t="s">
        <v>38</v>
      </c>
    </row>
    <row r="59" customFormat="false" ht="14.25" hidden="false" customHeight="true" outlineLevel="0" collapsed="false">
      <c r="A59" s="111" t="s">
        <v>437</v>
      </c>
      <c r="B59" s="112" t="n">
        <v>37043</v>
      </c>
      <c r="C59" s="113" t="n">
        <v>5.103</v>
      </c>
      <c r="D59" s="113" t="n">
        <v>5.12</v>
      </c>
      <c r="E59" s="113" t="n">
        <v>5.106</v>
      </c>
      <c r="F59" s="113" t="n">
        <v>5.12</v>
      </c>
      <c r="G59" s="113" t="s">
        <v>438</v>
      </c>
      <c r="H59" s="114" t="n">
        <v>375000</v>
      </c>
      <c r="I59" s="111" t="s">
        <v>38</v>
      </c>
    </row>
    <row r="60" customFormat="false" ht="14.25" hidden="false" customHeight="false" outlineLevel="0" collapsed="false">
      <c r="A60" s="111" t="s">
        <v>439</v>
      </c>
      <c r="B60" s="111" t="s">
        <v>292</v>
      </c>
      <c r="C60" s="113" t="n">
        <v>5.18</v>
      </c>
      <c r="D60" s="113" t="n">
        <v>5.295</v>
      </c>
      <c r="E60" s="113" t="n">
        <v>5.235</v>
      </c>
      <c r="F60" s="113" t="n">
        <v>5.18</v>
      </c>
      <c r="G60" s="113" t="s">
        <v>440</v>
      </c>
      <c r="H60" s="114" t="n">
        <v>6900000</v>
      </c>
      <c r="I60" s="111" t="s">
        <v>38</v>
      </c>
    </row>
    <row r="61" customFormat="false" ht="22.5" hidden="false" customHeight="false" outlineLevel="0" collapsed="false">
      <c r="A61" s="111" t="s">
        <v>441</v>
      </c>
      <c r="B61" s="111" t="s">
        <v>347</v>
      </c>
      <c r="C61" s="113" t="n">
        <v>5.46</v>
      </c>
      <c r="D61" s="113" t="n">
        <v>5.56</v>
      </c>
      <c r="E61" s="113" t="n">
        <v>5.491</v>
      </c>
      <c r="F61" s="113" t="n">
        <v>5.46</v>
      </c>
      <c r="G61" s="113" t="s">
        <v>442</v>
      </c>
      <c r="H61" s="114" t="n">
        <v>8305000</v>
      </c>
      <c r="I61" s="111" t="s">
        <v>38</v>
      </c>
    </row>
    <row r="62" customFormat="false" ht="14.25" hidden="false" customHeight="false" outlineLevel="0" collapsed="false">
      <c r="A62" s="111" t="s">
        <v>443</v>
      </c>
      <c r="B62" s="111" t="s">
        <v>125</v>
      </c>
      <c r="C62" s="113" t="n">
        <v>4.883</v>
      </c>
      <c r="D62" s="113" t="n">
        <v>4.965</v>
      </c>
      <c r="E62" s="113" t="n">
        <v>4.928</v>
      </c>
      <c r="F62" s="113" t="n">
        <v>4.883</v>
      </c>
      <c r="G62" s="113" t="s">
        <v>444</v>
      </c>
      <c r="H62" s="114" t="n">
        <v>12775000</v>
      </c>
      <c r="I62" s="111" t="s">
        <v>38</v>
      </c>
    </row>
    <row r="63" customFormat="false" ht="22.5" hidden="false" customHeight="false" outlineLevel="0" collapsed="false">
      <c r="A63" s="111" t="s">
        <v>445</v>
      </c>
      <c r="B63" s="111" t="s">
        <v>446</v>
      </c>
      <c r="C63" s="113" t="n">
        <v>5.49</v>
      </c>
      <c r="D63" s="113" t="n">
        <v>5.49</v>
      </c>
      <c r="E63" s="113" t="n">
        <v>5.49</v>
      </c>
      <c r="F63" s="113" t="n">
        <v>5.49</v>
      </c>
      <c r="G63" s="113" t="s">
        <v>447</v>
      </c>
      <c r="H63" s="114" t="n">
        <v>6040000</v>
      </c>
      <c r="I63" s="111" t="s">
        <v>38</v>
      </c>
      <c r="J63" s="117"/>
      <c r="K63" s="117"/>
    </row>
    <row r="64" customFormat="false" ht="14.25" hidden="false" customHeight="false" outlineLevel="0" collapsed="false">
      <c r="A64" s="111" t="s">
        <v>448</v>
      </c>
      <c r="B64" s="111" t="s">
        <v>449</v>
      </c>
      <c r="C64" s="113" t="n">
        <v>4.4</v>
      </c>
      <c r="D64" s="113" t="n">
        <v>4.44</v>
      </c>
      <c r="E64" s="113" t="n">
        <v>4.417</v>
      </c>
      <c r="F64" s="113" t="n">
        <v>4.41</v>
      </c>
      <c r="G64" s="113" t="s">
        <v>450</v>
      </c>
      <c r="H64" s="114" t="n">
        <v>13687500</v>
      </c>
      <c r="I64" s="111" t="s">
        <v>38</v>
      </c>
      <c r="J64" s="117"/>
      <c r="K64" s="117"/>
    </row>
    <row r="65" customFormat="false" ht="13.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39:I39"/>
    <mergeCell ref="A47:I47"/>
    <mergeCell ref="A50:I50"/>
    <mergeCell ref="A52:I52"/>
    <mergeCell ref="A57:I5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451</v>
      </c>
    </row>
    <row r="2" customFormat="false" ht="15.75" hidden="false" customHeight="false" outlineLevel="0" collapsed="false">
      <c r="A2" s="120" t="s">
        <v>452</v>
      </c>
    </row>
    <row r="3" customFormat="false" ht="12.75" hidden="false" customHeight="false" outlineLevel="0" collapsed="false">
      <c r="A3" s="39" t="n">
        <f aca="false">'E-Mail'!$B$1</f>
        <v>37005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7</v>
      </c>
      <c r="C6" s="122" t="n">
        <f aca="false">SUMIF($S$15:$S$4990,A6,$R$15:$R$4990)</f>
        <v>4887500</v>
      </c>
    </row>
    <row r="7" customFormat="false" ht="12.75" hidden="false" customHeight="false" outlineLevel="0" collapsed="false">
      <c r="A7" s="38" t="s">
        <v>454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455</v>
      </c>
      <c r="I9" s="124" t="s">
        <v>456</v>
      </c>
    </row>
    <row r="10" customFormat="false" ht="10.5" hidden="false" customHeight="true" outlineLevel="0" collapsed="false">
      <c r="A10" s="125" t="s">
        <v>457</v>
      </c>
    </row>
    <row r="11" customFormat="false" ht="10.5" hidden="false" customHeight="true" outlineLevel="0" collapsed="false">
      <c r="A11" s="126" t="s">
        <v>458</v>
      </c>
    </row>
    <row r="12" customFormat="false" ht="12.75" hidden="false" customHeight="false" outlineLevel="0" collapsed="false">
      <c r="A12" s="126" t="s">
        <v>459</v>
      </c>
    </row>
    <row r="13" customFormat="false" ht="12.75" hidden="false" customHeight="false" outlineLevel="0" collapsed="false">
      <c r="A13" s="126" t="s">
        <v>460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461</v>
      </c>
      <c r="B15" s="127" t="s">
        <v>462</v>
      </c>
      <c r="C15" s="127" t="s">
        <v>463</v>
      </c>
      <c r="D15" s="127" t="s">
        <v>464</v>
      </c>
      <c r="E15" s="127" t="s">
        <v>33</v>
      </c>
      <c r="F15" s="127" t="s">
        <v>465</v>
      </c>
      <c r="G15" s="127" t="s">
        <v>78</v>
      </c>
      <c r="H15" s="127" t="s">
        <v>455</v>
      </c>
      <c r="I15" s="127" t="s">
        <v>456</v>
      </c>
      <c r="J15" s="127" t="s">
        <v>466</v>
      </c>
      <c r="K15" s="127" t="s">
        <v>467</v>
      </c>
      <c r="L15" s="127" t="s">
        <v>468</v>
      </c>
      <c r="M15" s="127" t="s">
        <v>469</v>
      </c>
      <c r="N15" s="127" t="s">
        <v>470</v>
      </c>
      <c r="O15" s="127" t="s">
        <v>471</v>
      </c>
      <c r="P15" s="127" t="s">
        <v>472</v>
      </c>
      <c r="Q15" s="127" t="s">
        <v>473</v>
      </c>
      <c r="R15" s="127" t="s">
        <v>474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475</v>
      </c>
      <c r="B16" s="129" t="n">
        <v>608179437</v>
      </c>
      <c r="C16" s="130"/>
      <c r="D16" s="130" t="s">
        <v>476</v>
      </c>
      <c r="E16" s="130" t="s">
        <v>43</v>
      </c>
      <c r="F16" s="130" t="s">
        <v>477</v>
      </c>
      <c r="G16" s="130" t="s">
        <v>347</v>
      </c>
      <c r="H16" s="128" t="s">
        <v>478</v>
      </c>
      <c r="I16" s="128" t="s">
        <v>479</v>
      </c>
      <c r="J16" s="130"/>
      <c r="K16" s="131"/>
      <c r="L16" s="130"/>
      <c r="M16" s="130" t="s">
        <v>480</v>
      </c>
      <c r="N16" s="131" t="n">
        <v>0.325</v>
      </c>
      <c r="O16" s="130" t="s">
        <v>481</v>
      </c>
      <c r="P16" s="132" t="n">
        <v>5000</v>
      </c>
      <c r="Q16" s="130" t="s">
        <v>482</v>
      </c>
      <c r="R16" s="132" t="n">
        <v>755000</v>
      </c>
      <c r="S16" s="130" t="s">
        <v>38</v>
      </c>
      <c r="T16" s="130" t="s">
        <v>47</v>
      </c>
    </row>
    <row r="17" customFormat="false" ht="14.25" hidden="false" customHeight="false" outlineLevel="0" collapsed="false">
      <c r="A17" s="128" t="s">
        <v>475</v>
      </c>
      <c r="B17" s="129" t="n">
        <v>196811021</v>
      </c>
      <c r="C17" s="130"/>
      <c r="D17" s="130" t="s">
        <v>483</v>
      </c>
      <c r="E17" s="130" t="s">
        <v>37</v>
      </c>
      <c r="F17" s="130" t="s">
        <v>484</v>
      </c>
      <c r="G17" s="130" t="s">
        <v>449</v>
      </c>
      <c r="H17" s="128" t="s">
        <v>485</v>
      </c>
      <c r="I17" s="128" t="s">
        <v>486</v>
      </c>
      <c r="J17" s="130"/>
      <c r="K17" s="131"/>
      <c r="L17" s="130"/>
      <c r="M17" s="130" t="s">
        <v>487</v>
      </c>
      <c r="N17" s="131" t="n">
        <v>4.42</v>
      </c>
      <c r="O17" s="130" t="s">
        <v>481</v>
      </c>
      <c r="P17" s="132" t="n">
        <v>2500</v>
      </c>
      <c r="Q17" s="130" t="s">
        <v>482</v>
      </c>
      <c r="R17" s="132" t="n">
        <v>912500</v>
      </c>
      <c r="S17" s="130" t="s">
        <v>38</v>
      </c>
      <c r="T17" s="130" t="s">
        <v>36</v>
      </c>
    </row>
    <row r="18" customFormat="false" ht="14.25" hidden="false" customHeight="false" outlineLevel="0" collapsed="false">
      <c r="A18" s="128" t="s">
        <v>475</v>
      </c>
      <c r="B18" s="129" t="n">
        <v>831945054</v>
      </c>
      <c r="C18" s="130"/>
      <c r="D18" s="130" t="s">
        <v>476</v>
      </c>
      <c r="E18" s="130" t="s">
        <v>37</v>
      </c>
      <c r="F18" s="130" t="s">
        <v>484</v>
      </c>
      <c r="G18" s="130" t="s">
        <v>449</v>
      </c>
      <c r="H18" s="128" t="s">
        <v>485</v>
      </c>
      <c r="I18" s="128" t="s">
        <v>486</v>
      </c>
      <c r="J18" s="130"/>
      <c r="K18" s="131"/>
      <c r="L18" s="130"/>
      <c r="M18" s="130" t="s">
        <v>480</v>
      </c>
      <c r="N18" s="131" t="n">
        <v>4.41</v>
      </c>
      <c r="O18" s="130" t="s">
        <v>481</v>
      </c>
      <c r="P18" s="132" t="n">
        <v>5000</v>
      </c>
      <c r="Q18" s="130" t="s">
        <v>482</v>
      </c>
      <c r="R18" s="132" t="n">
        <v>1825000</v>
      </c>
      <c r="S18" s="130" t="s">
        <v>38</v>
      </c>
      <c r="T18" s="130" t="s">
        <v>36</v>
      </c>
    </row>
    <row r="19" customFormat="false" ht="24" hidden="false" customHeight="false" outlineLevel="0" collapsed="false">
      <c r="A19" s="128" t="s">
        <v>475</v>
      </c>
      <c r="B19" s="129" t="n">
        <v>473047261</v>
      </c>
      <c r="C19" s="130"/>
      <c r="D19" s="130" t="s">
        <v>483</v>
      </c>
      <c r="E19" s="130" t="s">
        <v>45</v>
      </c>
      <c r="F19" s="130" t="s">
        <v>488</v>
      </c>
      <c r="G19" s="133" t="n">
        <v>37012</v>
      </c>
      <c r="H19" s="128" t="s">
        <v>489</v>
      </c>
      <c r="I19" s="128" t="s">
        <v>490</v>
      </c>
      <c r="J19" s="130"/>
      <c r="K19" s="131"/>
      <c r="L19" s="130"/>
      <c r="M19" s="130" t="s">
        <v>491</v>
      </c>
      <c r="N19" s="131" t="n">
        <v>-0.0325</v>
      </c>
      <c r="O19" s="130" t="s">
        <v>481</v>
      </c>
      <c r="P19" s="132" t="n">
        <v>10000</v>
      </c>
      <c r="Q19" s="130" t="s">
        <v>482</v>
      </c>
      <c r="R19" s="132" t="n">
        <v>310000</v>
      </c>
      <c r="S19" s="130" t="s">
        <v>38</v>
      </c>
      <c r="T19" s="130" t="s">
        <v>42</v>
      </c>
    </row>
    <row r="20" customFormat="false" ht="24" hidden="false" customHeight="false" outlineLevel="0" collapsed="false">
      <c r="A20" s="128" t="s">
        <v>475</v>
      </c>
      <c r="B20" s="129" t="n">
        <v>211102181</v>
      </c>
      <c r="C20" s="130"/>
      <c r="D20" s="130" t="s">
        <v>476</v>
      </c>
      <c r="E20" s="130" t="s">
        <v>37</v>
      </c>
      <c r="F20" s="130" t="s">
        <v>484</v>
      </c>
      <c r="G20" s="133" t="n">
        <v>37012</v>
      </c>
      <c r="H20" s="128" t="s">
        <v>489</v>
      </c>
      <c r="I20" s="128" t="s">
        <v>490</v>
      </c>
      <c r="J20" s="130"/>
      <c r="K20" s="131"/>
      <c r="L20" s="130"/>
      <c r="M20" s="130" t="s">
        <v>492</v>
      </c>
      <c r="N20" s="131" t="n">
        <v>5.09</v>
      </c>
      <c r="O20" s="130" t="s">
        <v>481</v>
      </c>
      <c r="P20" s="132" t="n">
        <v>5000</v>
      </c>
      <c r="Q20" s="130" t="s">
        <v>482</v>
      </c>
      <c r="R20" s="132" t="n">
        <v>155000</v>
      </c>
      <c r="S20" s="130" t="s">
        <v>38</v>
      </c>
      <c r="T20" s="130" t="s">
        <v>36</v>
      </c>
    </row>
    <row r="21" customFormat="false" ht="24" hidden="false" customHeight="false" outlineLevel="0" collapsed="false">
      <c r="A21" s="128" t="s">
        <v>475</v>
      </c>
      <c r="B21" s="129" t="n">
        <v>153186855</v>
      </c>
      <c r="C21" s="130"/>
      <c r="D21" s="130" t="s">
        <v>483</v>
      </c>
      <c r="E21" s="130" t="s">
        <v>43</v>
      </c>
      <c r="F21" s="130" t="s">
        <v>488</v>
      </c>
      <c r="G21" s="133" t="n">
        <v>37012</v>
      </c>
      <c r="H21" s="128" t="s">
        <v>489</v>
      </c>
      <c r="I21" s="128" t="s">
        <v>490</v>
      </c>
      <c r="J21" s="130"/>
      <c r="K21" s="131"/>
      <c r="L21" s="130"/>
      <c r="M21" s="130" t="s">
        <v>491</v>
      </c>
      <c r="N21" s="131" t="n">
        <v>-0.03</v>
      </c>
      <c r="O21" s="130" t="s">
        <v>481</v>
      </c>
      <c r="P21" s="132" t="n">
        <v>10000</v>
      </c>
      <c r="Q21" s="130" t="s">
        <v>482</v>
      </c>
      <c r="R21" s="132" t="n">
        <v>310000</v>
      </c>
      <c r="S21" s="130" t="s">
        <v>38</v>
      </c>
      <c r="T21" s="130" t="s">
        <v>42</v>
      </c>
    </row>
    <row r="22" customFormat="false" ht="12.75" hidden="false" customHeight="true" outlineLevel="0" collapsed="false">
      <c r="A22" s="128" t="s">
        <v>475</v>
      </c>
      <c r="B22" s="129" t="n">
        <v>132267254</v>
      </c>
      <c r="C22" s="130"/>
      <c r="D22" s="130" t="s">
        <v>483</v>
      </c>
      <c r="E22" s="130" t="s">
        <v>43</v>
      </c>
      <c r="F22" s="130" t="s">
        <v>488</v>
      </c>
      <c r="G22" s="133" t="n">
        <v>37012</v>
      </c>
      <c r="H22" s="128" t="s">
        <v>489</v>
      </c>
      <c r="I22" s="128" t="s">
        <v>490</v>
      </c>
      <c r="J22" s="130"/>
      <c r="K22" s="131"/>
      <c r="L22" s="130"/>
      <c r="M22" s="130" t="s">
        <v>493</v>
      </c>
      <c r="N22" s="131" t="n">
        <v>-0.03</v>
      </c>
      <c r="O22" s="130" t="s">
        <v>481</v>
      </c>
      <c r="P22" s="132" t="n">
        <v>20000</v>
      </c>
      <c r="Q22" s="130" t="s">
        <v>482</v>
      </c>
      <c r="R22" s="132" t="n">
        <v>620000</v>
      </c>
      <c r="S22" s="130" t="s">
        <v>38</v>
      </c>
      <c r="T22" s="130" t="s">
        <v>42</v>
      </c>
    </row>
    <row r="23" customFormat="false" ht="10.5" hidden="false" customHeight="true" outlineLevel="0" collapsed="false">
      <c r="A23" s="134" t="s">
        <v>494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3:T23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608179437&amp;dt=Apr-24-01"/>
    <hyperlink ref="B17" r:id="rId2" display="https://www.intcx.com/ReportServlet/any.class?operation=confirm&amp;dealID=196811021&amp;dt=Apr-24-01"/>
    <hyperlink ref="B18" r:id="rId3" display="https://www.intcx.com/ReportServlet/any.class?operation=confirm&amp;dealID=831945054&amp;dt=Apr-24-01"/>
    <hyperlink ref="B19" r:id="rId4" display="https://www.intcx.com/ReportServlet/any.class?operation=confirm&amp;dealID=473047261&amp;dt=Apr-24-01"/>
    <hyperlink ref="B20" r:id="rId5" display="https://www.intcx.com/ReportServlet/any.class?operation=confirm&amp;dealID=211102181&amp;dt=Apr-24-01"/>
    <hyperlink ref="B21" r:id="rId6" display="https://www.intcx.com/ReportServlet/any.class?operation=confirm&amp;dealID=153186855&amp;dt=Apr-24-01"/>
    <hyperlink ref="B22" r:id="rId7" display="https://www.intcx.com/ReportServlet/any.class?operation=confirm&amp;dealID=132267254&amp;dt=Apr-2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495</v>
      </c>
    </row>
    <row r="2" customFormat="false" ht="15.75" hidden="false" customHeight="false" outlineLevel="0" collapsed="false">
      <c r="A2" s="120" t="s">
        <v>452</v>
      </c>
    </row>
    <row r="3" customFormat="false" ht="12.75" hidden="false" customHeight="false" outlineLevel="0" collapsed="false">
      <c r="A3" s="39" t="n">
        <f aca="false">'E-Mail'!$B$1</f>
        <v>37005</v>
      </c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17</v>
      </c>
      <c r="C6" s="122" t="n">
        <f aca="false">SUMIF($S$15:$S$4967,A6,$R$15:$R$4967)</f>
        <v>313600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455</v>
      </c>
      <c r="I9" s="124" t="s">
        <v>456</v>
      </c>
    </row>
    <row r="10" customFormat="false" ht="12.75" hidden="false" customHeight="true" outlineLevel="0" collapsed="false">
      <c r="A10" s="125" t="s">
        <v>496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458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459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460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461</v>
      </c>
      <c r="B15" s="127" t="s">
        <v>462</v>
      </c>
      <c r="C15" s="127" t="s">
        <v>463</v>
      </c>
      <c r="D15" s="127" t="s">
        <v>464</v>
      </c>
      <c r="E15" s="127" t="s">
        <v>33</v>
      </c>
      <c r="F15" s="127" t="s">
        <v>465</v>
      </c>
      <c r="G15" s="127" t="s">
        <v>78</v>
      </c>
      <c r="H15" s="127" t="s">
        <v>455</v>
      </c>
      <c r="I15" s="127" t="s">
        <v>456</v>
      </c>
      <c r="J15" s="127" t="s">
        <v>466</v>
      </c>
      <c r="K15" s="127" t="s">
        <v>467</v>
      </c>
      <c r="L15" s="127" t="s">
        <v>468</v>
      </c>
      <c r="M15" s="127" t="s">
        <v>469</v>
      </c>
      <c r="N15" s="127" t="s">
        <v>470</v>
      </c>
      <c r="O15" s="127" t="s">
        <v>471</v>
      </c>
      <c r="P15" s="127" t="s">
        <v>472</v>
      </c>
      <c r="Q15" s="127" t="s">
        <v>473</v>
      </c>
      <c r="R15" s="127" t="s">
        <v>474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475</v>
      </c>
      <c r="B16" s="129" t="n">
        <v>129967342</v>
      </c>
      <c r="C16" s="130"/>
      <c r="D16" s="130" t="s">
        <v>483</v>
      </c>
      <c r="E16" s="130" t="s">
        <v>40</v>
      </c>
      <c r="F16" s="130" t="s">
        <v>497</v>
      </c>
      <c r="G16" s="130" t="s">
        <v>101</v>
      </c>
      <c r="H16" s="128" t="s">
        <v>498</v>
      </c>
      <c r="I16" s="128" t="s">
        <v>498</v>
      </c>
      <c r="J16" s="130"/>
      <c r="K16" s="131"/>
      <c r="L16" s="130"/>
      <c r="M16" s="130" t="s">
        <v>499</v>
      </c>
      <c r="N16" s="131" t="n">
        <v>45</v>
      </c>
      <c r="O16" s="130" t="s">
        <v>500</v>
      </c>
      <c r="P16" s="131" t="n">
        <v>50</v>
      </c>
      <c r="Q16" s="130" t="s">
        <v>501</v>
      </c>
      <c r="R16" s="131" t="n">
        <v>800</v>
      </c>
      <c r="S16" s="130" t="s">
        <v>41</v>
      </c>
      <c r="T16" s="130" t="s">
        <v>39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475</v>
      </c>
      <c r="B17" s="129" t="n">
        <v>500575027</v>
      </c>
      <c r="C17" s="130"/>
      <c r="D17" s="130" t="s">
        <v>483</v>
      </c>
      <c r="E17" s="130" t="s">
        <v>40</v>
      </c>
      <c r="F17" s="130" t="s">
        <v>502</v>
      </c>
      <c r="G17" s="130" t="s">
        <v>101</v>
      </c>
      <c r="H17" s="128" t="s">
        <v>498</v>
      </c>
      <c r="I17" s="128" t="s">
        <v>498</v>
      </c>
      <c r="J17" s="130"/>
      <c r="K17" s="131"/>
      <c r="L17" s="130"/>
      <c r="M17" s="130" t="s">
        <v>503</v>
      </c>
      <c r="N17" s="131" t="n">
        <v>34.25</v>
      </c>
      <c r="O17" s="130" t="s">
        <v>500</v>
      </c>
      <c r="P17" s="131" t="n">
        <v>50</v>
      </c>
      <c r="Q17" s="130" t="s">
        <v>501</v>
      </c>
      <c r="R17" s="131" t="n">
        <v>800</v>
      </c>
      <c r="S17" s="130" t="s">
        <v>41</v>
      </c>
      <c r="T17" s="130" t="s">
        <v>44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475</v>
      </c>
      <c r="B18" s="129" t="n">
        <v>117448120</v>
      </c>
      <c r="C18" s="130"/>
      <c r="D18" s="130" t="s">
        <v>483</v>
      </c>
      <c r="E18" s="130" t="s">
        <v>40</v>
      </c>
      <c r="F18" s="130" t="s">
        <v>502</v>
      </c>
      <c r="G18" s="133" t="n">
        <v>37012</v>
      </c>
      <c r="H18" s="128" t="s">
        <v>489</v>
      </c>
      <c r="I18" s="128" t="s">
        <v>490</v>
      </c>
      <c r="J18" s="130"/>
      <c r="K18" s="131"/>
      <c r="L18" s="130"/>
      <c r="M18" s="130" t="s">
        <v>504</v>
      </c>
      <c r="N18" s="131" t="n">
        <v>55.5</v>
      </c>
      <c r="O18" s="130" t="s">
        <v>500</v>
      </c>
      <c r="P18" s="131" t="n">
        <v>50</v>
      </c>
      <c r="Q18" s="130" t="s">
        <v>501</v>
      </c>
      <c r="R18" s="132" t="n">
        <v>17600</v>
      </c>
      <c r="S18" s="130" t="s">
        <v>41</v>
      </c>
      <c r="T18" s="130" t="s">
        <v>44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475</v>
      </c>
      <c r="B19" s="129" t="n">
        <v>454904833</v>
      </c>
      <c r="C19" s="130"/>
      <c r="D19" s="130" t="s">
        <v>476</v>
      </c>
      <c r="E19" s="130" t="s">
        <v>40</v>
      </c>
      <c r="F19" s="130" t="s">
        <v>502</v>
      </c>
      <c r="G19" s="130" t="s">
        <v>101</v>
      </c>
      <c r="H19" s="128" t="s">
        <v>498</v>
      </c>
      <c r="I19" s="128" t="s">
        <v>498</v>
      </c>
      <c r="J19" s="130"/>
      <c r="K19" s="131"/>
      <c r="L19" s="130"/>
      <c r="M19" s="130" t="s">
        <v>505</v>
      </c>
      <c r="N19" s="131" t="n">
        <v>35</v>
      </c>
      <c r="O19" s="130" t="s">
        <v>500</v>
      </c>
      <c r="P19" s="131" t="n">
        <v>50</v>
      </c>
      <c r="Q19" s="130" t="s">
        <v>501</v>
      </c>
      <c r="R19" s="131" t="n">
        <v>800</v>
      </c>
      <c r="S19" s="130" t="s">
        <v>41</v>
      </c>
      <c r="T19" s="130" t="s">
        <v>39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475</v>
      </c>
      <c r="B20" s="129" t="n">
        <v>247109519</v>
      </c>
      <c r="C20" s="130"/>
      <c r="D20" s="130" t="s">
        <v>483</v>
      </c>
      <c r="E20" s="130" t="s">
        <v>40</v>
      </c>
      <c r="F20" s="130" t="s">
        <v>502</v>
      </c>
      <c r="G20" s="133" t="n">
        <v>37012</v>
      </c>
      <c r="H20" s="128" t="s">
        <v>489</v>
      </c>
      <c r="I20" s="128" t="s">
        <v>490</v>
      </c>
      <c r="J20" s="130"/>
      <c r="K20" s="131"/>
      <c r="L20" s="130"/>
      <c r="M20" s="130" t="s">
        <v>499</v>
      </c>
      <c r="N20" s="131" t="n">
        <v>55.5</v>
      </c>
      <c r="O20" s="130" t="s">
        <v>500</v>
      </c>
      <c r="P20" s="131" t="n">
        <v>50</v>
      </c>
      <c r="Q20" s="130" t="s">
        <v>501</v>
      </c>
      <c r="R20" s="132" t="n">
        <v>17600</v>
      </c>
      <c r="S20" s="130" t="s">
        <v>41</v>
      </c>
      <c r="T20" s="130" t="s">
        <v>44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475</v>
      </c>
      <c r="B21" s="129" t="n">
        <v>101782005</v>
      </c>
      <c r="C21" s="130"/>
      <c r="D21" s="130" t="s">
        <v>476</v>
      </c>
      <c r="E21" s="130" t="s">
        <v>40</v>
      </c>
      <c r="F21" s="130" t="s">
        <v>502</v>
      </c>
      <c r="G21" s="130" t="s">
        <v>101</v>
      </c>
      <c r="H21" s="128" t="s">
        <v>498</v>
      </c>
      <c r="I21" s="128" t="s">
        <v>498</v>
      </c>
      <c r="J21" s="130"/>
      <c r="K21" s="131"/>
      <c r="L21" s="130"/>
      <c r="M21" s="130" t="s">
        <v>506</v>
      </c>
      <c r="N21" s="131" t="n">
        <v>35</v>
      </c>
      <c r="O21" s="130" t="s">
        <v>500</v>
      </c>
      <c r="P21" s="131" t="n">
        <v>50</v>
      </c>
      <c r="Q21" s="130" t="s">
        <v>501</v>
      </c>
      <c r="R21" s="131" t="n">
        <v>800</v>
      </c>
      <c r="S21" s="130" t="s">
        <v>41</v>
      </c>
      <c r="T21" s="130" t="s">
        <v>44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475</v>
      </c>
      <c r="B22" s="129" t="n">
        <v>110305001</v>
      </c>
      <c r="C22" s="130"/>
      <c r="D22" s="130" t="s">
        <v>483</v>
      </c>
      <c r="E22" s="130" t="s">
        <v>40</v>
      </c>
      <c r="F22" s="130" t="s">
        <v>502</v>
      </c>
      <c r="G22" s="133" t="n">
        <v>37012</v>
      </c>
      <c r="H22" s="128" t="s">
        <v>489</v>
      </c>
      <c r="I22" s="128" t="s">
        <v>490</v>
      </c>
      <c r="J22" s="130"/>
      <c r="K22" s="131"/>
      <c r="L22" s="130"/>
      <c r="M22" s="130" t="s">
        <v>504</v>
      </c>
      <c r="N22" s="131" t="n">
        <v>55.25</v>
      </c>
      <c r="O22" s="130" t="s">
        <v>500</v>
      </c>
      <c r="P22" s="131" t="n">
        <v>50</v>
      </c>
      <c r="Q22" s="130" t="s">
        <v>501</v>
      </c>
      <c r="R22" s="132" t="n">
        <v>17600</v>
      </c>
      <c r="S22" s="130" t="s">
        <v>41</v>
      </c>
      <c r="T22" s="130" t="s">
        <v>44</v>
      </c>
      <c r="U22" s="117"/>
      <c r="V22" s="117"/>
      <c r="W22" s="117"/>
      <c r="X22" s="117"/>
      <c r="Y22" s="117"/>
      <c r="Z22" s="117"/>
    </row>
    <row r="23" customFormat="false" ht="14.25" hidden="false" customHeight="false" outlineLevel="0" collapsed="false">
      <c r="A23" s="128" t="s">
        <v>475</v>
      </c>
      <c r="B23" s="129" t="n">
        <v>129502958</v>
      </c>
      <c r="C23" s="130"/>
      <c r="D23" s="130" t="s">
        <v>483</v>
      </c>
      <c r="E23" s="130" t="s">
        <v>40</v>
      </c>
      <c r="F23" s="130" t="s">
        <v>497</v>
      </c>
      <c r="G23" s="130" t="s">
        <v>104</v>
      </c>
      <c r="H23" s="128" t="s">
        <v>507</v>
      </c>
      <c r="I23" s="128" t="s">
        <v>508</v>
      </c>
      <c r="J23" s="130"/>
      <c r="K23" s="131"/>
      <c r="L23" s="130"/>
      <c r="M23" s="130" t="s">
        <v>499</v>
      </c>
      <c r="N23" s="131" t="n">
        <v>65.5</v>
      </c>
      <c r="O23" s="130" t="s">
        <v>500</v>
      </c>
      <c r="P23" s="131" t="n">
        <v>50</v>
      </c>
      <c r="Q23" s="130" t="s">
        <v>501</v>
      </c>
      <c r="R23" s="132" t="n">
        <v>4000</v>
      </c>
      <c r="S23" s="130" t="s">
        <v>41</v>
      </c>
      <c r="T23" s="130" t="s">
        <v>39</v>
      </c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 t="s">
        <v>475</v>
      </c>
      <c r="B24" s="129" t="n">
        <v>124251464</v>
      </c>
      <c r="C24" s="130"/>
      <c r="D24" s="130" t="s">
        <v>483</v>
      </c>
      <c r="E24" s="130" t="s">
        <v>40</v>
      </c>
      <c r="F24" s="130" t="s">
        <v>502</v>
      </c>
      <c r="G24" s="133" t="n">
        <v>37012</v>
      </c>
      <c r="H24" s="128" t="s">
        <v>489</v>
      </c>
      <c r="I24" s="128" t="s">
        <v>490</v>
      </c>
      <c r="J24" s="130"/>
      <c r="K24" s="131"/>
      <c r="L24" s="130"/>
      <c r="M24" s="130" t="s">
        <v>504</v>
      </c>
      <c r="N24" s="131" t="n">
        <v>55.35</v>
      </c>
      <c r="O24" s="130" t="s">
        <v>500</v>
      </c>
      <c r="P24" s="131" t="n">
        <v>50</v>
      </c>
      <c r="Q24" s="130" t="s">
        <v>501</v>
      </c>
      <c r="R24" s="132" t="n">
        <v>17600</v>
      </c>
      <c r="S24" s="130" t="s">
        <v>41</v>
      </c>
      <c r="T24" s="130" t="s">
        <v>44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475</v>
      </c>
      <c r="B25" s="129" t="n">
        <v>154262430</v>
      </c>
      <c r="C25" s="130"/>
      <c r="D25" s="130" t="s">
        <v>483</v>
      </c>
      <c r="E25" s="130" t="s">
        <v>40</v>
      </c>
      <c r="F25" s="130" t="s">
        <v>502</v>
      </c>
      <c r="G25" s="133" t="n">
        <v>37012</v>
      </c>
      <c r="H25" s="128" t="s">
        <v>489</v>
      </c>
      <c r="I25" s="128" t="s">
        <v>490</v>
      </c>
      <c r="J25" s="130"/>
      <c r="K25" s="131"/>
      <c r="L25" s="130"/>
      <c r="M25" s="130" t="s">
        <v>499</v>
      </c>
      <c r="N25" s="131" t="n">
        <v>55.35</v>
      </c>
      <c r="O25" s="130" t="s">
        <v>500</v>
      </c>
      <c r="P25" s="131" t="n">
        <v>100</v>
      </c>
      <c r="Q25" s="130" t="s">
        <v>501</v>
      </c>
      <c r="R25" s="132" t="n">
        <v>35200</v>
      </c>
      <c r="S25" s="130" t="s">
        <v>41</v>
      </c>
      <c r="T25" s="130" t="s">
        <v>44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475</v>
      </c>
      <c r="B26" s="129" t="n">
        <v>557475749</v>
      </c>
      <c r="C26" s="130"/>
      <c r="D26" s="130" t="s">
        <v>483</v>
      </c>
      <c r="E26" s="130" t="s">
        <v>40</v>
      </c>
      <c r="F26" s="130" t="s">
        <v>502</v>
      </c>
      <c r="G26" s="133" t="n">
        <v>37012</v>
      </c>
      <c r="H26" s="128" t="s">
        <v>489</v>
      </c>
      <c r="I26" s="128" t="s">
        <v>490</v>
      </c>
      <c r="J26" s="130"/>
      <c r="K26" s="131"/>
      <c r="L26" s="130"/>
      <c r="M26" s="130" t="s">
        <v>504</v>
      </c>
      <c r="N26" s="131" t="n">
        <v>55.3</v>
      </c>
      <c r="O26" s="130" t="s">
        <v>500</v>
      </c>
      <c r="P26" s="131" t="n">
        <v>50</v>
      </c>
      <c r="Q26" s="130" t="s">
        <v>501</v>
      </c>
      <c r="R26" s="132" t="n">
        <v>17600</v>
      </c>
      <c r="S26" s="130" t="s">
        <v>41</v>
      </c>
      <c r="T26" s="130" t="s">
        <v>44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 t="s">
        <v>475</v>
      </c>
      <c r="B27" s="129" t="n">
        <v>189845977</v>
      </c>
      <c r="C27" s="130"/>
      <c r="D27" s="130" t="s">
        <v>483</v>
      </c>
      <c r="E27" s="130" t="s">
        <v>40</v>
      </c>
      <c r="F27" s="130" t="s">
        <v>497</v>
      </c>
      <c r="G27" s="130" t="s">
        <v>117</v>
      </c>
      <c r="H27" s="128" t="s">
        <v>509</v>
      </c>
      <c r="I27" s="128" t="s">
        <v>510</v>
      </c>
      <c r="J27" s="130"/>
      <c r="K27" s="131"/>
      <c r="L27" s="130"/>
      <c r="M27" s="130" t="s">
        <v>499</v>
      </c>
      <c r="N27" s="131" t="n">
        <v>47.5</v>
      </c>
      <c r="O27" s="130" t="s">
        <v>500</v>
      </c>
      <c r="P27" s="131" t="n">
        <v>50</v>
      </c>
      <c r="Q27" s="130" t="s">
        <v>501</v>
      </c>
      <c r="R27" s="132" t="n">
        <v>51200</v>
      </c>
      <c r="S27" s="130" t="s">
        <v>41</v>
      </c>
      <c r="T27" s="130" t="s">
        <v>48</v>
      </c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 t="s">
        <v>475</v>
      </c>
      <c r="B28" s="129" t="n">
        <v>36373938046</v>
      </c>
      <c r="C28" s="130"/>
      <c r="D28" s="130" t="s">
        <v>483</v>
      </c>
      <c r="E28" s="130" t="s">
        <v>40</v>
      </c>
      <c r="F28" s="130" t="s">
        <v>502</v>
      </c>
      <c r="G28" s="133" t="n">
        <v>37012</v>
      </c>
      <c r="H28" s="128" t="s">
        <v>489</v>
      </c>
      <c r="I28" s="128" t="s">
        <v>490</v>
      </c>
      <c r="J28" s="130"/>
      <c r="K28" s="131"/>
      <c r="L28" s="130"/>
      <c r="M28" s="130" t="s">
        <v>499</v>
      </c>
      <c r="N28" s="131" t="n">
        <v>55.25</v>
      </c>
      <c r="O28" s="130" t="s">
        <v>500</v>
      </c>
      <c r="P28" s="131" t="n">
        <v>50</v>
      </c>
      <c r="Q28" s="130" t="s">
        <v>501</v>
      </c>
      <c r="R28" s="132" t="n">
        <v>17600</v>
      </c>
      <c r="S28" s="130" t="s">
        <v>41</v>
      </c>
      <c r="T28" s="130" t="s">
        <v>44</v>
      </c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 t="s">
        <v>475</v>
      </c>
      <c r="B29" s="129" t="n">
        <v>122748667</v>
      </c>
      <c r="C29" s="130"/>
      <c r="D29" s="130" t="s">
        <v>483</v>
      </c>
      <c r="E29" s="130" t="s">
        <v>40</v>
      </c>
      <c r="F29" s="130" t="s">
        <v>511</v>
      </c>
      <c r="G29" s="133" t="n">
        <v>37012</v>
      </c>
      <c r="H29" s="128" t="s">
        <v>489</v>
      </c>
      <c r="I29" s="128" t="s">
        <v>490</v>
      </c>
      <c r="J29" s="130"/>
      <c r="K29" s="131"/>
      <c r="L29" s="130"/>
      <c r="M29" s="130" t="s">
        <v>503</v>
      </c>
      <c r="N29" s="131" t="n">
        <v>298</v>
      </c>
      <c r="O29" s="130" t="s">
        <v>500</v>
      </c>
      <c r="P29" s="131" t="n">
        <v>25</v>
      </c>
      <c r="Q29" s="130" t="s">
        <v>501</v>
      </c>
      <c r="R29" s="132" t="n">
        <v>10400</v>
      </c>
      <c r="S29" s="130" t="s">
        <v>41</v>
      </c>
      <c r="T29" s="130" t="s">
        <v>46</v>
      </c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 t="s">
        <v>475</v>
      </c>
      <c r="B30" s="129" t="n">
        <v>998153483</v>
      </c>
      <c r="C30" s="130"/>
      <c r="D30" s="130" t="s">
        <v>476</v>
      </c>
      <c r="E30" s="130" t="s">
        <v>40</v>
      </c>
      <c r="F30" s="130" t="s">
        <v>502</v>
      </c>
      <c r="G30" s="133" t="n">
        <v>37012</v>
      </c>
      <c r="H30" s="128" t="s">
        <v>489</v>
      </c>
      <c r="I30" s="128" t="s">
        <v>490</v>
      </c>
      <c r="J30" s="130"/>
      <c r="K30" s="131"/>
      <c r="L30" s="130"/>
      <c r="M30" s="130" t="s">
        <v>492</v>
      </c>
      <c r="N30" s="131" t="n">
        <v>55.2</v>
      </c>
      <c r="O30" s="130" t="s">
        <v>500</v>
      </c>
      <c r="P30" s="131" t="n">
        <v>50</v>
      </c>
      <c r="Q30" s="130" t="s">
        <v>501</v>
      </c>
      <c r="R30" s="132" t="n">
        <v>17600</v>
      </c>
      <c r="S30" s="130" t="s">
        <v>41</v>
      </c>
      <c r="T30" s="130" t="s">
        <v>44</v>
      </c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 t="s">
        <v>475</v>
      </c>
      <c r="B31" s="129" t="n">
        <v>289190034</v>
      </c>
      <c r="C31" s="130"/>
      <c r="D31" s="130" t="s">
        <v>483</v>
      </c>
      <c r="E31" s="130" t="s">
        <v>40</v>
      </c>
      <c r="F31" s="130" t="s">
        <v>502</v>
      </c>
      <c r="G31" s="130" t="s">
        <v>94</v>
      </c>
      <c r="H31" s="128" t="s">
        <v>512</v>
      </c>
      <c r="I31" s="128" t="s">
        <v>513</v>
      </c>
      <c r="J31" s="130"/>
      <c r="K31" s="131"/>
      <c r="L31" s="130"/>
      <c r="M31" s="130" t="s">
        <v>499</v>
      </c>
      <c r="N31" s="131" t="n">
        <v>121.5</v>
      </c>
      <c r="O31" s="130" t="s">
        <v>500</v>
      </c>
      <c r="P31" s="131" t="n">
        <v>50</v>
      </c>
      <c r="Q31" s="130" t="s">
        <v>501</v>
      </c>
      <c r="R31" s="132" t="n">
        <v>35200</v>
      </c>
      <c r="S31" s="130" t="s">
        <v>41</v>
      </c>
      <c r="T31" s="130" t="s">
        <v>48</v>
      </c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 t="s">
        <v>475</v>
      </c>
      <c r="B32" s="129" t="n">
        <v>333702358</v>
      </c>
      <c r="C32" s="130"/>
      <c r="D32" s="130" t="s">
        <v>483</v>
      </c>
      <c r="E32" s="130" t="s">
        <v>40</v>
      </c>
      <c r="F32" s="130" t="s">
        <v>497</v>
      </c>
      <c r="G32" s="130" t="s">
        <v>117</v>
      </c>
      <c r="H32" s="128" t="s">
        <v>509</v>
      </c>
      <c r="I32" s="128" t="s">
        <v>510</v>
      </c>
      <c r="J32" s="130"/>
      <c r="K32" s="131"/>
      <c r="L32" s="130"/>
      <c r="M32" s="130" t="s">
        <v>499</v>
      </c>
      <c r="N32" s="131" t="n">
        <v>46.25</v>
      </c>
      <c r="O32" s="130" t="s">
        <v>500</v>
      </c>
      <c r="P32" s="131" t="n">
        <v>50</v>
      </c>
      <c r="Q32" s="130" t="s">
        <v>501</v>
      </c>
      <c r="R32" s="132" t="n">
        <v>51200</v>
      </c>
      <c r="S32" s="130" t="s">
        <v>41</v>
      </c>
      <c r="T32" s="130" t="s">
        <v>48</v>
      </c>
      <c r="U32" s="117"/>
      <c r="V32" s="117"/>
      <c r="W32" s="117"/>
      <c r="X32" s="117"/>
      <c r="Y32" s="117"/>
      <c r="Z32" s="117"/>
    </row>
    <row r="33" customFormat="false" ht="14.25" hidden="false" customHeight="true" outlineLevel="0" collapsed="false">
      <c r="A33" s="134" t="s">
        <v>494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/>
      <c r="B34" s="129"/>
      <c r="C34" s="130"/>
      <c r="D34" s="130"/>
      <c r="E34" s="130"/>
      <c r="F34" s="130"/>
      <c r="G34" s="130"/>
      <c r="H34" s="128"/>
      <c r="I34" s="128"/>
      <c r="J34" s="130"/>
      <c r="K34" s="131"/>
      <c r="L34" s="130"/>
      <c r="M34" s="130"/>
      <c r="N34" s="131"/>
      <c r="O34" s="130"/>
      <c r="P34" s="131"/>
      <c r="Q34" s="130"/>
      <c r="R34" s="131"/>
      <c r="S34" s="130"/>
      <c r="T34" s="130"/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/>
      <c r="B35" s="129"/>
      <c r="C35" s="130"/>
      <c r="D35" s="130"/>
      <c r="E35" s="130"/>
      <c r="F35" s="130"/>
      <c r="G35" s="133"/>
      <c r="H35" s="128"/>
      <c r="I35" s="128"/>
      <c r="J35" s="130"/>
      <c r="K35" s="131"/>
      <c r="L35" s="130"/>
      <c r="M35" s="130"/>
      <c r="N35" s="131"/>
      <c r="O35" s="130"/>
      <c r="P35" s="131"/>
      <c r="Q35" s="130"/>
      <c r="R35" s="132"/>
      <c r="S35" s="130"/>
      <c r="T35" s="130"/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/>
      <c r="B36" s="129"/>
      <c r="C36" s="130"/>
      <c r="D36" s="130"/>
      <c r="E36" s="130"/>
      <c r="F36" s="130"/>
      <c r="G36" s="133"/>
      <c r="H36" s="128"/>
      <c r="I36" s="128"/>
      <c r="J36" s="130"/>
      <c r="K36" s="131"/>
      <c r="L36" s="130"/>
      <c r="M36" s="130"/>
      <c r="N36" s="131"/>
      <c r="O36" s="130"/>
      <c r="P36" s="131"/>
      <c r="Q36" s="130"/>
      <c r="R36" s="132"/>
      <c r="S36" s="130"/>
      <c r="T36" s="130"/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/>
      <c r="B37" s="129"/>
      <c r="C37" s="130"/>
      <c r="D37" s="130"/>
      <c r="E37" s="130"/>
      <c r="F37" s="130"/>
      <c r="G37" s="133"/>
      <c r="H37" s="128"/>
      <c r="I37" s="128"/>
      <c r="J37" s="130"/>
      <c r="K37" s="131"/>
      <c r="L37" s="130"/>
      <c r="M37" s="130"/>
      <c r="N37" s="131"/>
      <c r="O37" s="130"/>
      <c r="P37" s="131"/>
      <c r="Q37" s="130"/>
      <c r="R37" s="132"/>
      <c r="S37" s="130"/>
      <c r="T37" s="130"/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/>
      <c r="B39" s="129"/>
      <c r="C39" s="130"/>
      <c r="D39" s="130"/>
      <c r="E39" s="130"/>
      <c r="F39" s="130"/>
      <c r="G39" s="130"/>
      <c r="H39" s="128"/>
      <c r="I39" s="128"/>
      <c r="J39" s="130"/>
      <c r="K39" s="131"/>
      <c r="L39" s="130"/>
      <c r="M39" s="130"/>
      <c r="N39" s="131"/>
      <c r="O39" s="130"/>
      <c r="P39" s="131"/>
      <c r="Q39" s="130"/>
      <c r="R39" s="132"/>
      <c r="S39" s="130"/>
      <c r="T39" s="130"/>
      <c r="U39" s="117"/>
      <c r="V39" s="117"/>
      <c r="W39" s="117"/>
      <c r="X39" s="117"/>
      <c r="Y39" s="117"/>
      <c r="Z39" s="117"/>
    </row>
    <row r="40" customFormat="false" ht="14.25" hidden="false" customHeight="false" outlineLevel="0" collapsed="false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/>
      <c r="B41" s="129"/>
      <c r="C41" s="130"/>
      <c r="D41" s="130"/>
      <c r="E41" s="130"/>
      <c r="F41" s="130"/>
      <c r="G41" s="133"/>
      <c r="H41" s="128"/>
      <c r="I41" s="128"/>
      <c r="J41" s="130"/>
      <c r="K41" s="131"/>
      <c r="L41" s="130"/>
      <c r="M41" s="130"/>
      <c r="N41" s="131"/>
      <c r="O41" s="130"/>
      <c r="P41" s="131"/>
      <c r="Q41" s="130"/>
      <c r="R41" s="132"/>
      <c r="S41" s="130"/>
      <c r="T41" s="130"/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/>
      <c r="B42" s="129"/>
      <c r="C42" s="130"/>
      <c r="D42" s="130"/>
      <c r="E42" s="130"/>
      <c r="F42" s="130"/>
      <c r="G42" s="130"/>
      <c r="H42" s="128"/>
      <c r="I42" s="128"/>
      <c r="J42" s="130"/>
      <c r="K42" s="131"/>
      <c r="L42" s="130"/>
      <c r="M42" s="130"/>
      <c r="N42" s="131"/>
      <c r="O42" s="130"/>
      <c r="P42" s="131"/>
      <c r="Q42" s="130"/>
      <c r="R42" s="131"/>
      <c r="S42" s="130"/>
      <c r="T42" s="130"/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/>
      <c r="B43" s="129"/>
      <c r="C43" s="130"/>
      <c r="D43" s="130"/>
      <c r="E43" s="130"/>
      <c r="F43" s="130"/>
      <c r="G43" s="133"/>
      <c r="H43" s="128"/>
      <c r="I43" s="128"/>
      <c r="J43" s="130"/>
      <c r="K43" s="131"/>
      <c r="L43" s="130"/>
      <c r="M43" s="130"/>
      <c r="N43" s="131"/>
      <c r="O43" s="130"/>
      <c r="P43" s="131"/>
      <c r="Q43" s="130"/>
      <c r="R43" s="132"/>
      <c r="S43" s="130"/>
      <c r="T43" s="130"/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/>
      <c r="B44" s="129"/>
      <c r="C44" s="130"/>
      <c r="D44" s="130"/>
      <c r="E44" s="130"/>
      <c r="F44" s="130"/>
      <c r="G44" s="130"/>
      <c r="H44" s="128"/>
      <c r="I44" s="128"/>
      <c r="J44" s="130"/>
      <c r="K44" s="131"/>
      <c r="L44" s="130"/>
      <c r="M44" s="130"/>
      <c r="N44" s="131"/>
      <c r="O44" s="130"/>
      <c r="P44" s="131"/>
      <c r="Q44" s="130"/>
      <c r="R44" s="131"/>
      <c r="S44" s="130"/>
      <c r="T44" s="130"/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/>
      <c r="B45" s="129"/>
      <c r="C45" s="130"/>
      <c r="D45" s="130"/>
      <c r="E45" s="130"/>
      <c r="F45" s="130"/>
      <c r="G45" s="130"/>
      <c r="H45" s="128"/>
      <c r="I45" s="128"/>
      <c r="J45" s="130"/>
      <c r="K45" s="131"/>
      <c r="L45" s="130"/>
      <c r="M45" s="130"/>
      <c r="N45" s="131"/>
      <c r="O45" s="130"/>
      <c r="P45" s="131"/>
      <c r="Q45" s="130"/>
      <c r="R45" s="131"/>
      <c r="S45" s="130"/>
      <c r="T45" s="130"/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/>
      <c r="B46" s="129"/>
      <c r="C46" s="130"/>
      <c r="D46" s="130"/>
      <c r="E46" s="130"/>
      <c r="F46" s="130"/>
      <c r="G46" s="130"/>
      <c r="H46" s="128"/>
      <c r="I46" s="128"/>
      <c r="J46" s="130"/>
      <c r="K46" s="131"/>
      <c r="L46" s="130"/>
      <c r="M46" s="130"/>
      <c r="N46" s="131"/>
      <c r="O46" s="130"/>
      <c r="P46" s="131"/>
      <c r="Q46" s="130"/>
      <c r="R46" s="131"/>
      <c r="S46" s="130"/>
      <c r="T46" s="130"/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/>
      <c r="B47" s="129"/>
      <c r="C47" s="130"/>
      <c r="D47" s="130"/>
      <c r="E47" s="130"/>
      <c r="F47" s="130"/>
      <c r="G47" s="130"/>
      <c r="H47" s="128"/>
      <c r="I47" s="128"/>
      <c r="J47" s="130"/>
      <c r="K47" s="131"/>
      <c r="L47" s="130"/>
      <c r="M47" s="130"/>
      <c r="N47" s="131"/>
      <c r="O47" s="130"/>
      <c r="P47" s="131"/>
      <c r="Q47" s="130"/>
      <c r="R47" s="132"/>
      <c r="S47" s="130"/>
      <c r="T47" s="130"/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/>
      <c r="B48" s="129"/>
      <c r="C48" s="130"/>
      <c r="D48" s="130"/>
      <c r="E48" s="130"/>
      <c r="F48" s="130"/>
      <c r="G48" s="130"/>
      <c r="H48" s="128"/>
      <c r="I48" s="128"/>
      <c r="J48" s="130"/>
      <c r="K48" s="131"/>
      <c r="L48" s="130"/>
      <c r="M48" s="130"/>
      <c r="N48" s="131"/>
      <c r="O48" s="130"/>
      <c r="P48" s="131"/>
      <c r="Q48" s="130"/>
      <c r="R48" s="131"/>
      <c r="S48" s="130"/>
      <c r="T48" s="130"/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/>
      <c r="B49" s="129"/>
      <c r="C49" s="130"/>
      <c r="D49" s="130"/>
      <c r="E49" s="130"/>
      <c r="F49" s="130"/>
      <c r="G49" s="133"/>
      <c r="H49" s="128"/>
      <c r="I49" s="128"/>
      <c r="J49" s="130"/>
      <c r="K49" s="131"/>
      <c r="L49" s="130"/>
      <c r="M49" s="130"/>
      <c r="N49" s="131"/>
      <c r="O49" s="130"/>
      <c r="P49" s="131"/>
      <c r="Q49" s="130"/>
      <c r="R49" s="132"/>
      <c r="S49" s="130"/>
      <c r="T49" s="130"/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/>
      <c r="B50" s="129"/>
      <c r="C50" s="130"/>
      <c r="D50" s="130"/>
      <c r="E50" s="130"/>
      <c r="F50" s="130"/>
      <c r="G50" s="133"/>
      <c r="H50" s="128"/>
      <c r="I50" s="128"/>
      <c r="J50" s="130"/>
      <c r="K50" s="131"/>
      <c r="L50" s="130"/>
      <c r="M50" s="130"/>
      <c r="N50" s="131"/>
      <c r="O50" s="130"/>
      <c r="P50" s="131"/>
      <c r="Q50" s="130"/>
      <c r="R50" s="132"/>
      <c r="S50" s="130"/>
      <c r="T50" s="130"/>
      <c r="U50" s="117"/>
      <c r="V50" s="117"/>
      <c r="W50" s="117"/>
      <c r="X50" s="117"/>
      <c r="Y50" s="117"/>
      <c r="Z50" s="117"/>
    </row>
    <row r="51" customFormat="false" ht="14.25" hidden="false" customHeight="false" outlineLevel="0" collapsed="false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4">
    <mergeCell ref="A33:T33"/>
    <mergeCell ref="A38:T38"/>
    <mergeCell ref="A40:T40"/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129967342&amp;dt=Apr-24-01"/>
    <hyperlink ref="B17" r:id="rId2" display="https://www.intcx.com/ReportServlet/any.class?operation=confirm&amp;dealID=500575027&amp;dt=Apr-24-01"/>
    <hyperlink ref="B18" r:id="rId3" display="https://www.intcx.com/ReportServlet/any.class?operation=confirm&amp;dealID=117448120&amp;dt=Apr-24-01"/>
    <hyperlink ref="B19" r:id="rId4" display="https://www.intcx.com/ReportServlet/any.class?operation=confirm&amp;dealID=454904833&amp;dt=Apr-24-01"/>
    <hyperlink ref="B20" r:id="rId5" display="https://www.intcx.com/ReportServlet/any.class?operation=confirm&amp;dealID=247109519&amp;dt=Apr-24-01"/>
    <hyperlink ref="B21" r:id="rId6" display="https://www.intcx.com/ReportServlet/any.class?operation=confirm&amp;dealID=101782005&amp;dt=Apr-24-01"/>
    <hyperlink ref="B22" r:id="rId7" display="https://www.intcx.com/ReportServlet/any.class?operation=confirm&amp;dealID=110305001&amp;dt=Apr-24-01"/>
    <hyperlink ref="B23" r:id="rId8" display="https://www.intcx.com/ReportServlet/any.class?operation=confirm&amp;dealID=129502958&amp;dt=Apr-24-01"/>
    <hyperlink ref="B24" r:id="rId9" display="https://www.intcx.com/ReportServlet/any.class?operation=confirm&amp;dealID=124251464&amp;dt=Apr-24-01"/>
    <hyperlink ref="B25" r:id="rId10" display="https://www.intcx.com/ReportServlet/any.class?operation=confirm&amp;dealID=154262430&amp;dt=Apr-24-01"/>
    <hyperlink ref="B26" r:id="rId11" display="https://www.intcx.com/ReportServlet/any.class?operation=confirm&amp;dealID=557475749&amp;dt=Apr-24-01"/>
    <hyperlink ref="B27" r:id="rId12" display="https://www.intcx.com/ReportServlet/any.class?operation=confirm&amp;dealID=189845977&amp;dt=Apr-24-01"/>
    <hyperlink ref="B28" r:id="rId13" display="https://www.intcx.com/ReportServlet/any.class?operation=confirm&amp;dealID=36373938046&amp;dt=Apr-24-01"/>
    <hyperlink ref="B29" r:id="rId14" display="https://www.intcx.com/ReportServlet/any.class?operation=confirm&amp;dealID=122748667&amp;dt=Apr-24-01"/>
    <hyperlink ref="B30" r:id="rId15" display="https://www.intcx.com/ReportServlet/any.class?operation=confirm&amp;dealID=998153483&amp;dt=Apr-24-01"/>
    <hyperlink ref="B31" r:id="rId16" display="https://www.intcx.com/ReportServlet/any.class?operation=confirm&amp;dealID=289190034&amp;dt=Apr-24-01"/>
    <hyperlink ref="B32" r:id="rId17" display="https://www.intcx.com/ReportServlet/any.class?operation=confirm&amp;dealID=333702358&amp;dt=Apr-2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514</v>
      </c>
    </row>
    <row r="2" customFormat="false" ht="15.75" hidden="false" customHeight="false" outlineLevel="0" collapsed="false">
      <c r="A2" s="120" t="s">
        <v>452</v>
      </c>
    </row>
    <row r="3" customFormat="false" ht="12.75" hidden="false" customHeight="false" outlineLevel="0" collapsed="false">
      <c r="A3" s="39" t="n">
        <f aca="false">'E-Mail'!$B$1</f>
        <v>37005</v>
      </c>
    </row>
    <row r="5" customFormat="false" ht="13.5" hidden="false" customHeight="false" outlineLevel="0" collapsed="false">
      <c r="A5" s="121" t="s">
        <v>453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455</v>
      </c>
      <c r="I9" s="124" t="s">
        <v>456</v>
      </c>
    </row>
    <row r="10" customFormat="false" ht="13.5" hidden="false" customHeight="false" outlineLevel="0" collapsed="false">
      <c r="A10" s="125" t="s">
        <v>515</v>
      </c>
    </row>
    <row r="11" customFormat="false" ht="12.75" hidden="false" customHeight="false" outlineLevel="0" collapsed="false">
      <c r="A11" s="126" t="s">
        <v>458</v>
      </c>
    </row>
    <row r="12" customFormat="false" ht="12.75" hidden="false" customHeight="false" outlineLevel="0" collapsed="false">
      <c r="A12" s="126" t="s">
        <v>459</v>
      </c>
    </row>
    <row r="13" customFormat="false" ht="12.75" hidden="false" customHeight="false" outlineLevel="0" collapsed="false">
      <c r="A13" s="126" t="s">
        <v>460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461</v>
      </c>
      <c r="B15" s="127" t="s">
        <v>462</v>
      </c>
      <c r="C15" s="127" t="s">
        <v>463</v>
      </c>
      <c r="D15" s="127" t="s">
        <v>464</v>
      </c>
      <c r="E15" s="127" t="s">
        <v>33</v>
      </c>
      <c r="F15" s="127" t="s">
        <v>465</v>
      </c>
      <c r="G15" s="127" t="s">
        <v>78</v>
      </c>
      <c r="H15" s="127" t="s">
        <v>455</v>
      </c>
      <c r="I15" s="127" t="s">
        <v>456</v>
      </c>
      <c r="J15" s="127" t="s">
        <v>466</v>
      </c>
      <c r="K15" s="127" t="s">
        <v>467</v>
      </c>
      <c r="L15" s="127" t="s">
        <v>468</v>
      </c>
      <c r="M15" s="127" t="s">
        <v>469</v>
      </c>
      <c r="N15" s="127" t="s">
        <v>470</v>
      </c>
      <c r="O15" s="127" t="s">
        <v>471</v>
      </c>
      <c r="P15" s="127" t="s">
        <v>472</v>
      </c>
      <c r="Q15" s="127" t="s">
        <v>473</v>
      </c>
      <c r="R15" s="127" t="s">
        <v>474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2001-04-25T12:21:47Z</dcterms:modified>
  <cp:revision>0</cp:revision>
  <dc:subject/>
  <dc:title>Enron North America Corp. - Deal Report</dc:title>
</cp:coreProperties>
</file>