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-ALL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1" name="_xlnm.Print_Titles" vbProcedure="false">'Reg Daily Changes'!$1:$8</definedName>
    <definedName function="false" hidden="false" localSheetId="2" name="_xlnm.Print_Titles" vbProcedure="false">'Spec Daily Changes'!$1:$8</definedName>
    <definedName function="false" hidden="false" name="all" vbProcedure="false">#REF!</definedName>
    <definedName function="false" hidden="false" name="AnnualCapTable" vbProcedure="false">#REF!</definedName>
    <definedName function="false" hidden="false" name="APAM" vbProcedure="false">'[3]'!$F$132</definedName>
    <definedName function="false" hidden="false" name="APR" vbProcedure="false">'[3]'!$S$1:$V$64</definedName>
    <definedName function="false" hidden="false" name="AUG" vbProcedure="false">'[3]'!$AI$1:$AL$65</definedName>
    <definedName function="false" hidden="false" name="BegDeliveryRange" vbProcedure="false">'[3]'!$B$4</definedName>
    <definedName function="false" hidden="false" name="BegResources" vbProcedure="false">#REF!</definedName>
    <definedName function="false" hidden="false" name="BORDER" vbProcedure="false">'[3]'!$B$8:$B$63</definedName>
    <definedName function="false" hidden="false" name="CapAddTable" vbProcedure="false">#REF!</definedName>
    <definedName function="false" hidden="false" name="crve" vbProcedure="false">[7]Pricing!$A$5:$E$29</definedName>
    <definedName function="false" hidden="false" name="CurrentBegDeliveryRange" vbProcedure="false">'[3]'!$G$4</definedName>
    <definedName function="false" hidden="false" name="CurrentEndDeliveryRange" vbProcedure="false">'[3]'!$I$4</definedName>
    <definedName function="false" hidden="false" name="CurrentLoadDate" vbProcedure="false">'[3]'!$J$4</definedName>
    <definedName function="false" hidden="false" name="Curve" vbProcedure="false">[5]Pricing!$A$5:$E$29</definedName>
    <definedName function="false" hidden="false" name="dayBegin" vbProcedure="false">#REF!</definedName>
    <definedName function="false" hidden="false" name="DEC" vbProcedure="false">'[3]'!$AY$1:$BB$65</definedName>
    <definedName function="false" hidden="false" name="Deliv" vbProcedure="false">[5]Look!$E$4:$F$7</definedName>
    <definedName function="false" hidden="false" name="Delivery" vbProcedure="false">'[3]'!$L$3:$M$38</definedName>
    <definedName function="false" hidden="false" name="DeliveryMonthDate" vbProcedure="false">[8]PowerDeals!$D$3</definedName>
    <definedName function="false" hidden="false" name="Delivery_Key" vbProcedure="false">[5]Look!$E$4:$F$7</definedName>
    <definedName function="false" hidden="false" name="Dialog_Button_click" vbProcedure="false">Dialog_Button_click</definedName>
    <definedName function="false" hidden="false" name="dk" vbProcedure="false">[7]Look!$E$4:$F$7</definedName>
    <definedName function="false" hidden="false" name="dontcare" vbProcedure="false">dontcare</definedName>
    <definedName function="false" hidden="false" name="dte" vbProcedure="false">[7]Look!$A$3:$B$39</definedName>
    <definedName function="false" hidden="false" name="dvry" vbProcedure="false">[5]Look!$E$4:$F$7</definedName>
    <definedName function="false" hidden="false" name="dvy" vbProcedure="false">[7]Look!$E$4:$F$7</definedName>
    <definedName function="false" hidden="false" name="EconTable" vbProcedure="false">#REF!</definedName>
    <definedName function="false" hidden="false" name="EndDeliveryRange" vbProcedure="false">'[3]'!$D$4</definedName>
    <definedName function="false" hidden="false" name="Excel_BuiltIn_Print_Area" vbProcedure="false">'[3]'!$O$7:$R$65</definedName>
    <definedName function="false" hidden="false" name="ExpRegControl3" vbProcedure="false">ExpRegControl3</definedName>
    <definedName function="false" hidden="false" name="Factor" vbProcedure="false">'[6]Interest Rate'!$B$3:$C$38</definedName>
    <definedName function="false" hidden="false" name="FEB" vbProcedure="false">'[3]'!$K$8:$N$66</definedName>
    <definedName function="false" hidden="false" name="FuelTable" vbProcedure="false">#REF!</definedName>
    <definedName function="false" hidden="false" name="GasPriceAdjust" vbProcedure="false">#REF!</definedName>
    <definedName function="false" hidden="false" name="GetCaseData" vbProcedure="false">GetCaseData</definedName>
    <definedName function="false" hidden="false" name="GetHydroCaseData" vbProcedure="false">GetHydroCaseData</definedName>
    <definedName function="false" hidden="false" name="HTML1_1" vbProcedure="false">"'[MONET71.xls]Market Hubs by Condition'!$A$1:$F$44"</definedName>
    <definedName function="false" hidden="false" name="HTML1_10" vbProcedure="false">"Dave_LeVee"</definedName>
    <definedName function="false" hidden="false" name="HTML1_11" vbProcedure="false">1</definedName>
    <definedName function="false" hidden="false" name="HTML1_12" vbProcedure="false">"G:\MONET\WEB\FORECAST\hub71.htm"</definedName>
    <definedName function="false" hidden="false" name="HTML1_2" vbProcedure="false">1</definedName>
    <definedName function="false" hidden="false" name="HTML1_3" vbProcedure="false">"MONET71"</definedName>
    <definedName function="false" hidden="false" name="HTML1_4" vbProcedure="false">"Market Hubs by Condition"</definedName>
    <definedName function="false" hidden="false" name="HTML1_5" vbProcedure="false">""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"4/10/96"</definedName>
    <definedName function="false" hidden="false" name="HTML1_9" vbProcedure="false">"Resource Forecasting Department"</definedName>
    <definedName function="false" hidden="false" name="HTML2_1" vbProcedure="false">"[MONET71.xls]FlatMarginalCost!$A$1:$E$132"</definedName>
    <definedName function="false" hidden="false" name="HTML2_10" vbProcedure="false">"Dave_LeVee"</definedName>
    <definedName function="false" hidden="false" name="HTML2_11" vbProcedure="false">1</definedName>
    <definedName function="false" hidden="false" name="HTML2_12" vbProcedure="false">"G:\MONET\WEB\FORECAST\mc71.htm"</definedName>
    <definedName function="false" hidden="false" name="HTML2_2" vbProcedure="false">1</definedName>
    <definedName function="false" hidden="false" name="HTML2_3" vbProcedure="false">"MONET71"</definedName>
    <definedName function="false" hidden="false" name="HTML2_4" vbProcedure="false">"FlatMarginalCost"</definedName>
    <definedName function="false" hidden="false" name="HTML2_5" vbProcedure="false">""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"4/10/96"</definedName>
    <definedName function="false" hidden="false" name="HTML2_9" vbProcedure="false">"Resource Forecasting Department"</definedName>
    <definedName function="false" hidden="false" name="HTML3_1" vbProcedure="false">"'[MONET84.XLS]Market Hubs by Condition'!$A$1:$F$36"</definedName>
    <definedName function="false" hidden="false" name="HTML3_10" vbProcedure="false">"dave_levee@pgn.com"</definedName>
    <definedName function="false" hidden="false" name="HTML3_11" vbProcedure="false">1</definedName>
    <definedName function="false" hidden="false" name="HTML3_12" vbProcedure="false">"G:\MONET\WEB\FORECAST\Hub84.htm"</definedName>
    <definedName function="false" hidden="false" name="HTML3_2" vbProcedure="false">1</definedName>
    <definedName function="false" hidden="false" name="HTML3_3" vbProcedure="false">"MONET84"</definedName>
    <definedName function="false" hidden="false" name="HTML3_4" vbProcedure="false">"Market Hubs by Condition"</definedName>
    <definedName function="false" hidden="false" name="HTML3_5" vbProcedure="false">""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"4/15/96"</definedName>
    <definedName function="false" hidden="false" name="HTML3_9" vbProcedure="false">"Resource Forecasting Department"</definedName>
    <definedName function="false" hidden="false" name="HTML4_1" vbProcedure="false">"[MONET84.XLS]ConditionMarginalCost!$A$1:$E$286"</definedName>
    <definedName function="false" hidden="false" name="HTML4_10" vbProcedure="false">"dave_levee@pgn.com"</definedName>
    <definedName function="false" hidden="false" name="HTML4_11" vbProcedure="false">1</definedName>
    <definedName function="false" hidden="false" name="HTML4_12" vbProcedure="false">"G:\MONET\WEB\FORECAST\mc84.htm"</definedName>
    <definedName function="false" hidden="false" name="HTML4_2" vbProcedure="false">1</definedName>
    <definedName function="false" hidden="false" name="HTML4_3" vbProcedure="false">"MONET84"</definedName>
    <definedName function="false" hidden="false" name="HTML4_4" vbProcedure="false">"ConditionMarginalCost"</definedName>
    <definedName function="false" hidden="false" name="HTML4_5" vbProcedure="false">""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"4/15/96"</definedName>
    <definedName function="false" hidden="false" name="HTML4_9" vbProcedure="false">"Resource Forecasting Department"</definedName>
    <definedName function="false" hidden="false" name="HTML5_1" vbProcedure="false">"[MONET84.XLS]ConditionMarginalCost!$A$1:$E$177"</definedName>
    <definedName function="false" hidden="false" name="HTML5_10" vbProcedure="false">"dave_levee@pgn.com"</definedName>
    <definedName function="false" hidden="false" name="HTML5_11" vbProcedure="false">1</definedName>
    <definedName function="false" hidden="false" name="HTML5_12" vbProcedure="false">"G:\MONET\WEB\FORECAST\mc84.htm"</definedName>
    <definedName function="false" hidden="false" name="HTML5_2" vbProcedure="false">1</definedName>
    <definedName function="false" hidden="false" name="HTML5_3" vbProcedure="false">"MONET84"</definedName>
    <definedName function="false" hidden="false" name="HTML5_4" vbProcedure="false">"ConditionMarginalCost"</definedName>
    <definedName function="false" hidden="false" name="HTML5_5" vbProcedure="false">""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"4/15/96"</definedName>
    <definedName function="false" hidden="false" name="HTML5_9" vbProcedure="false">"Resource Forecasting Department"</definedName>
    <definedName function="false" hidden="false" name="HTMLCount" vbProcedure="false">5</definedName>
    <definedName function="false" hidden="false" name="Hydro_Condition_Cell" vbProcedure="false">#REF!</definedName>
    <definedName function="false" hidden="false" name="Interest" vbProcedure="false">'[3]'!$B$3:$C$38</definedName>
    <definedName function="false" hidden="false" name="intr" vbProcedure="false">'[5]Interest Rate'!$B$3:$C$39</definedName>
    <definedName function="false" hidden="false" name="itn" vbProcedure="false">'[7]Interest Rate'!$B$3:$C$39</definedName>
    <definedName function="false" hidden="false" name="JAN" vbProcedure="false">'[3]'!$G$8:$J$67</definedName>
    <definedName function="false" hidden="false" name="JUL" vbProcedure="false">'[3]'!$AE$7:$AH$65</definedName>
    <definedName function="false" hidden="false" name="JUN" vbProcedure="false">'[3]'!$AA$7:$AD$72</definedName>
    <definedName function="false" hidden="false" name="LastCol" vbProcedure="false">'[3]'!$L$3</definedName>
    <definedName function="false" hidden="false" name="LastLine" vbProcedure="false">'[3]'!$L$4</definedName>
    <definedName function="false" hidden="false" name="List1" vbProcedure="false">"List Box 14"</definedName>
    <definedName function="false" hidden="false" name="LocateCaseDialog" vbProcedure="false">LocateCaseDialog</definedName>
    <definedName function="false" hidden="false" name="MAC" vbProcedure="false">'[3]'!$F$147</definedName>
    <definedName function="false" hidden="false" name="MAR" vbProcedure="false">'[3]'!$O$7:$R$65</definedName>
    <definedName function="false" hidden="false" name="MAY" vbProcedure="false">'[3]'!$W$1:$Z$64</definedName>
    <definedName function="false" hidden="false" name="mk" vbProcedure="false">[7]Backup!$A$5:$O$34</definedName>
    <definedName function="false" hidden="false" name="MktCurves" vbProcedure="false">[4]Backup!$A$5:$O$34</definedName>
    <definedName function="false" hidden="false" name="monthbeg" vbProcedure="false">#REF!</definedName>
    <definedName function="false" hidden="false" name="newname" vbProcedure="false">[1]![Power_MWa_Output_Table9 ]_PrintMWaSummaryPrint</definedName>
    <definedName function="false" hidden="false" name="NEWNAME1" vbProcedure="false">NEWNAME1</definedName>
    <definedName function="false" hidden="false" name="NOV" vbProcedure="false">'[3]'!$AU$7:$AX$67</definedName>
    <definedName function="false" hidden="false" name="OCT" vbProcedure="false">'[3]'!$AQ$1:$AT$65</definedName>
    <definedName function="false" hidden="false" name="Off_Peak" vbProcedure="false">'[3]'!$G$6:$I$41</definedName>
    <definedName function="false" hidden="false" name="Onpeak" vbProcedure="false">#REF!</definedName>
    <definedName function="false" hidden="false" name="OptionAvailTable" vbProcedure="false">#REF!</definedName>
    <definedName function="false" hidden="false" name="OptionDescTable" vbProcedure="false">#REF!</definedName>
    <definedName function="false" hidden="false" name="Peak" vbProcedure="false">'[3]'!$A$6:$E$41</definedName>
    <definedName function="false" hidden="false" name="PickACase" vbProcedure="false">PickACase</definedName>
    <definedName function="false" hidden="false" name="PickACaseGas" vbProcedure="false">PickACaseGas</definedName>
    <definedName function="false" hidden="false" name="PickACaseHydro" vbProcedure="false">PickACaseHydro</definedName>
    <definedName function="false" hidden="false" name="PickACaseWeather" vbProcedure="false">PickACaseWeather</definedName>
    <definedName function="false" hidden="false" name="Power_Cost_Output_Table9_PrintPowerCostsSummaryPrint" vbProcedure="false">Power_Cost_Output_Table9.PrintPowerCostsSummaryPrint</definedName>
    <definedName function="false" hidden="false" name="Power_Cost_Output_Table9.PrintPowerCostsSummaryPrint" vbProcedure="false"/>
    <definedName function="false" hidden="false" name="PrintMWaSummaryPrint" vbProcedure="false">PrintMWaSummaryPrint</definedName>
    <definedName function="false" hidden="false" name="PrintPowerCostsSummaryPrint" vbProcedure="false">PrintPowerCostsSummaryPrint</definedName>
    <definedName function="false" hidden="false" name="PRINT_AREA_MI" vbProcedure="false">'[3]'!$O$7:$R$65</definedName>
    <definedName function="false" hidden="false" name="QTR1" vbProcedure="false">'[3]'!$G$8:$R$65</definedName>
    <definedName function="false" hidden="false" name="QTR2" vbProcedure="false">'[3]'!$S$7:$AD$66</definedName>
    <definedName function="false" hidden="false" name="QTR3" vbProcedure="false">'[3]'!$AE$7:$AP$65</definedName>
    <definedName function="false" hidden="false" name="QTR4" vbProcedure="false">'[3]'!$AQ$7:$BB$65</definedName>
    <definedName function="false" hidden="false" name="ResultMonth" vbProcedure="false">[8]PowerDeals!$I$3</definedName>
    <definedName function="false" hidden="false" name="SaveOutput" vbProcedure="false">SaveOutput</definedName>
    <definedName function="false" hidden="false" name="SelectSheetFromList" vbProcedure="false">SelectSheetFromList</definedName>
    <definedName function="false" hidden="false" name="SEPT" vbProcedure="false">'[3]'!$AM$1:$AP$65</definedName>
    <definedName function="false" hidden="false" name="SheetsInBook" vbProcedure="false">SheetsInBook</definedName>
    <definedName function="false" hidden="false" name="wrn_RollDetail_" vbProcedure="false">{"BookBal",#N/A,FALSE,"Roll-1";"DailyChange",#N/A,FALSE,"Roll-1";"Schedules",#N/A,FALSE,"Roll-1"}</definedName>
    <definedName function="false" hidden="false" name="YTD" vbProcedure="false">'[3]'!$C$8:$F$64</definedName>
    <definedName function="false" hidden="false" name="z" vbProcedure="false">[1]![Power_Cost_Output_Table9]_PrintPowerCostsSummaryPrint</definedName>
    <definedName function="false" hidden="false" name="[Power_Cost_Output_Table9]_PrintPowerCostsSummaryPrint" vbProcedure="false">[1]![Power_Cost_Output_Table9]_PrintPowerCostsSummaryPrint</definedName>
    <definedName function="false" hidden="false" name="[Power_MWa_Output_Table9 ]_PrintMWaSummaryPrint" vbProcedure="false">[1]![Power_MWa_Output_Table9 ]_PrintMWaSummaryPrint</definedName>
    <definedName function="false" hidden="false" name="\a" vbProcedure="false">'[3]'!$I$120</definedName>
    <definedName function="false" hidden="false" name="\b" vbProcedure="false">'[3]'!$I$121</definedName>
    <definedName function="false" hidden="false" name="\c" vbProcedure="false">'[3]'!$I$122</definedName>
    <definedName function="false" hidden="false" name="\d" vbProcedure="false">'[3]'!$I$123</definedName>
    <definedName function="false" hidden="false" name="\e" vbProcedure="false">'[3]'!$I$124</definedName>
    <definedName function="false" hidden="false" name="\f" vbProcedure="false">'[3]'!$I$125</definedName>
    <definedName function="false" hidden="false" name="\g" vbProcedure="false">'[3]'!$F$150</definedName>
    <definedName function="false" hidden="false" name="\h" vbProcedure="false">'[3]'!$M$155</definedName>
    <definedName function="false" hidden="false" name="\i" vbProcedure="false">'[3]'!$F$150</definedName>
    <definedName function="false" hidden="false" name="\p" vbProcedure="false">'[3]'!$F$149</definedName>
    <definedName function="false" hidden="false" name="\s" vbProcedure="false">'[3]'!$F$180</definedName>
    <definedName function="false" hidden="false" name="\z" vbProcedure="false">'[3]'!$F$135:$J$145</definedName>
    <definedName function="false" hidden="false" name="_Key1" vbProcedure="false">'[3]'!$Q$4113</definedName>
    <definedName function="false" hidden="false" name="_Key2" vbProcedure="false">'[3]'!$BL$16192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'[3]'!$A$15:$P$125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0" name="AANET" vbProcedure="false">#REF!</definedName>
    <definedName function="false" hidden="false" localSheetId="0" name="CHECK" vbProcedure="false">#REF!</definedName>
    <definedName function="false" hidden="false" localSheetId="0" name="PAGE1" vbProcedure="false">#REF!</definedName>
    <definedName function="false" hidden="false" localSheetId="0" name="PAGE2" vbProcedure="false">#REF!</definedName>
    <definedName function="false" hidden="false" localSheetId="0" name="PAGE3" vbProcedure="false">#REF!</definedName>
    <definedName function="false" hidden="false" localSheetId="0" name="PAGE4" vbProcedure="false">#REF!</definedName>
    <definedName function="false" hidden="false" localSheetId="0" name="PAGE5" vbProcedure="false">#REF!</definedName>
    <definedName function="false" hidden="false" localSheetId="0" name="PAGE6" vbProcedure="false">#REF!</definedName>
    <definedName function="false" hidden="false" localSheetId="0" name="PAGE6A" vbProcedure="false">#REF!</definedName>
    <definedName function="false" hidden="false" localSheetId="0" name="PAGE7" vbProcedure="false">#REF!</definedName>
    <definedName function="false" hidden="false" localSheetId="0" name="PAGE8" vbProcedure="false">#REF!</definedName>
    <definedName function="false" hidden="false" localSheetId="1" name="AANET" vbProcedure="false">#REF!</definedName>
    <definedName function="false" hidden="false" localSheetId="1" name="CHECK" vbProcedure="false">#REF!</definedName>
    <definedName function="false" hidden="false" localSheetId="1" name="PAGE1" vbProcedure="false">#REF!</definedName>
    <definedName function="false" hidden="false" localSheetId="1" name="PAGE2" vbProcedure="false">#REF!</definedName>
    <definedName function="false" hidden="false" localSheetId="1" name="PAGE3" vbProcedure="false">#REF!</definedName>
    <definedName function="false" hidden="false" localSheetId="1" name="PAGE4" vbProcedure="false">#REF!</definedName>
    <definedName function="false" hidden="false" localSheetId="1" name="PAGE5" vbProcedure="false">#REF!</definedName>
    <definedName function="false" hidden="false" localSheetId="1" name="PAGE6" vbProcedure="false">#REF!</definedName>
    <definedName function="false" hidden="false" localSheetId="1" name="PAGE6A" vbProcedure="false">#REF!</definedName>
    <definedName function="false" hidden="false" localSheetId="1" name="PAGE7" vbProcedure="false">#REF!</definedName>
    <definedName function="false" hidden="false" localSheetId="1" name="PAGE8" vbProcedure="false">#REF!</definedName>
    <definedName function="false" hidden="false" localSheetId="2" name="AANET" vbProcedure="false">#REF!</definedName>
    <definedName function="false" hidden="false" localSheetId="2" name="CHECK" vbProcedure="false">#REF!</definedName>
    <definedName function="false" hidden="false" localSheetId="2" name="PAGE1" vbProcedure="false">#REF!</definedName>
    <definedName function="false" hidden="false" localSheetId="2" name="PAGE2" vbProcedure="false">#REF!</definedName>
    <definedName function="false" hidden="false" localSheetId="2" name="PAGE3" vbProcedure="false">#REF!</definedName>
    <definedName function="false" hidden="false" localSheetId="2" name="PAGE4" vbProcedure="false">#REF!</definedName>
    <definedName function="false" hidden="false" localSheetId="2" name="PAGE5" vbProcedure="false">#REF!</definedName>
    <definedName function="false" hidden="false" localSheetId="2" name="PAGE6" vbProcedure="false">#REF!</definedName>
    <definedName function="false" hidden="false" localSheetId="2" name="PAGE6A" vbProcedure="false">#REF!</definedName>
    <definedName function="false" hidden="false" localSheetId="2" name="PAGE7" vbProcedure="false">#REF!</definedName>
    <definedName function="false" hidden="false" localSheetId="2" name="PAGE8" vbProcedure="false">#REF!</definedName>
    <definedName function="false" hidden="false" localSheetId="3" name="AANET" vbProcedure="false">#REF!</definedName>
    <definedName function="false" hidden="false" localSheetId="3" name="CHECK" vbProcedure="false">#REF!</definedName>
    <definedName function="false" hidden="false" localSheetId="3" name="PAGE1" vbProcedure="false">#REF!</definedName>
    <definedName function="false" hidden="false" localSheetId="3" name="PAGE2" vbProcedure="false">#REF!</definedName>
    <definedName function="false" hidden="false" localSheetId="3" name="PAGE3" vbProcedure="false">#REF!</definedName>
    <definedName function="false" hidden="false" localSheetId="3" name="PAGE4" vbProcedure="false">#REF!</definedName>
    <definedName function="false" hidden="false" localSheetId="3" name="PAGE5" vbProcedure="false">#REF!</definedName>
    <definedName function="false" hidden="false" localSheetId="3" name="PAGE6" vbProcedure="false">#REF!</definedName>
    <definedName function="false" hidden="false" localSheetId="3" name="PAGE6A" vbProcedure="false">#REF!</definedName>
    <definedName function="false" hidden="false" localSheetId="3" name="PAGE7" vbProcedure="false">#REF!</definedName>
    <definedName function="false" hidden="false" localSheetId="3" name="PAGE8" vbProcedure="false">#REF!</definedName>
    <definedName function="false" hidden="false" localSheetId="4" name="AANET" vbProcedure="false">#REF!</definedName>
    <definedName function="false" hidden="false" localSheetId="4" name="CHECK" vbProcedure="false">#REF!</definedName>
    <definedName function="false" hidden="false" localSheetId="4" name="PAGE1" vbProcedure="false">#REF!</definedName>
    <definedName function="false" hidden="false" localSheetId="4" name="PAGE2" vbProcedure="false">#REF!</definedName>
    <definedName function="false" hidden="false" localSheetId="4" name="PAGE3" vbProcedure="false">#REF!</definedName>
    <definedName function="false" hidden="false" localSheetId="4" name="PAGE4" vbProcedure="false">#REF!</definedName>
    <definedName function="false" hidden="false" localSheetId="4" name="PAGE5" vbProcedure="false">#REF!</definedName>
    <definedName function="false" hidden="false" localSheetId="4" name="PAGE6" vbProcedure="false">#REF!</definedName>
    <definedName function="false" hidden="false" localSheetId="4" name="PAGE6A" vbProcedure="false">#REF!</definedName>
    <definedName function="false" hidden="false" localSheetId="4" name="PAGE7" vbProcedure="false">#REF!</definedName>
    <definedName function="false" hidden="false" localSheetId="4" name="PAGE8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14</xdr:row>
                <xdr:rowOff>11</xdr:rowOff>
              </xdr:from>
              <xdr:to>
                <xdr:col>17</xdr:col>
                <xdr:colOff>22</xdr:colOff>
                <xdr:row>18</xdr:row>
                <xdr:rowOff>12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12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14</xdr:row>
                <xdr:rowOff>11</xdr:rowOff>
              </xdr:from>
              <xdr:to>
                <xdr:col>26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11</xdr:rowOff>
              </xdr:from>
              <xdr:to>
                <xdr:col>27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<sst xmlns="http://schemas.openxmlformats.org/spreadsheetml/2006/main" count="307" uniqueCount="242">
  <si>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</si>
  <si>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</si>
  <si>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</si>
  <si>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</si>
  <si>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20,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</si>
  <si>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</si>
  <si>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</si>
  <si>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</si>
  <si>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</si>
  <si>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</si>
  <si>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</si>
  <si>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</si>
  <si>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</si>
  <si>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</si>
  <si>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</si>
  <si>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</si>
  <si>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</si>
  <si>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</si>
  <si>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</si>
  <si>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</si>
  <si>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</si>
  <si>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 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</si>
  <si>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</si>
  <si>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</si>
  <si>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</si>
  <si>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</si>
  <si>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</si>
  <si>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</si>
  <si>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</si>
  <si>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</si>
  <si>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</si>
  <si>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</si>
  <si>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</si>
  <si>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</si>
  <si>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</si>
  <si>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</si>
  <si>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</si>
  <si>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</si>
  <si>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</si>
  <si>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</si>
  <si>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</si>
  <si>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</si>
  <si>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</si>
  <si>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</si>
  <si>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</si>
  <si>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</si>
  <si>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</si>
  <si>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</si>
  <si>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</si>
  <si>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</si>
  <si>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</si>
  <si>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</si>
  <si>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</si>
  <si>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</si>
  <si>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</si>
  <si>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</si>
  <si>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</si>
  <si>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</si>
  <si>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</si>
  <si>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</si>
  <si>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</si>
  <si>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</si>
  <si>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</si>
  <si>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</si>
  <si>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</si>
  <si>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</si>
  <si>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</si>
  <si>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</si>
  <si>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</si>
  <si>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</si>
  <si>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</si>
  <si>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</si>
  <si>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</si>
  <si>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</si>
  <si>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</si>
  <si>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</si>
  <si>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</si>
  <si>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</si>
  <si>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</si>
  <si>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</si>
  <si>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</si>
  <si>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</si>
  <si>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</si>
  <si>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</si>
  <si>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</si>
  <si>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</si>
  <si>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</si>
  <si>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</si>
  <si>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</si>
  <si>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</si>
  <si>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</si>
  <si>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</si>
  <si>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</si>
  <si>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</si>
  <si>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</si>
  <si>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</si>
  <si>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</si>
  <si>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</si>
  <si>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</si>
  <si>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</si>
  <si>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</si>
  <si>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</si>
  <si>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</si>
  <si>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</si>
  <si>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</si>
  <si>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</si>
  <si>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</si>
  <si>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</si>
  <si>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</si>
  <si>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</si>
  <si>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</si>
  <si>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</si>
  <si>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</si>
  <si>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</si>
  <si>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</si>
  <si>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</si>
  <si>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</si>
  <si>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</si>
  <si>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</si>
  <si>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</si>
  <si>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</si>
  <si>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</si>
  <si>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</si>
  <si>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</si>
  <si>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</si>
  <si>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</si>
  <si>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</si>
  <si>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</si>
  <si>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</si>
  <si>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</si>
  <si>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</si>
  <si>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</si>
  <si>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</si>
  <si>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</si>
  <si>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</si>
  <si>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</si>
  <si>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</si>
  <si>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</si>
  <si>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</si>
  <si>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</si>
  <si>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</si>
  <si>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</si>
  <si>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</si>
  <si>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</si>
  <si>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</si>
  <si>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</si>
  <si>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</si>
  <si>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</si>
  <si>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</si>
  <si>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</si>
  <si>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</si>
  <si>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</si>
  <si>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</si>
  <si>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</si>
  <si>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</si>
  <si>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</si>
  <si>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</si>
  <si>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</si>
  <si>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</si>
  <si>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</si>
  <si>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</si>
  <si>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</si>
  <si>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</si>
  <si>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</si>
  <si>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</si>
  <si>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</si>
  <si>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</si>
  <si>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</si>
  <si>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</si>
  <si>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</si>
  <si>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</si>
  <si>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</si>
  <si>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</si>
  <si>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</si>
  <si>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</si>
  <si>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</si>
  <si>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</si>
  <si>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</si>
  <si>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</si>
  <si>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</si>
  <si>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</si>
  <si>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</si>
  <si>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</si>
  <si>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</si>
  <si>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</si>
  <si>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</si>
  <si>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</si>
  <si>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</si>
  <si>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</si>
  <si>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</si>
  <si>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</si>
  <si>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</si>
  <si>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</si>
  <si>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</si>
  <si>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</si>
  <si>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</si>
  <si>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</si>
  <si>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</si>
  <si>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</si>
  <si>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</si>
  <si>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</si>
  <si>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</si>
  <si>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</si>
  <si>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</si>
  <si>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</si>
  <si>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</si>
  <si>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</si>
  <si>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</si>
  <si>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</si>
  <si>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</si>
  <si>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</si>
  <si>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</si>
  <si>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</si>
  <si>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</si>
  <si>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</si>
  <si>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</si>
  <si>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</si>
  <si>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</si>
  <si>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</si>
  <si>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</si>
  <si>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</si>
  <si>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</si>
  <si>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Retail Book</t>
  </si>
  <si>
    <t xml:space="preserve">  Power</t>
  </si>
  <si>
    <t xml:space="preserve">  Gas</t>
  </si>
  <si>
    <t xml:space="preserve">Total Net Open Position</t>
  </si>
  <si>
    <t xml:space="preserve">   Power</t>
  </si>
  <si>
    <t xml:space="preserve">   Gas</t>
  </si>
  <si>
    <t xml:space="preserve">Maturity / Gap Risk</t>
  </si>
  <si>
    <t xml:space="preserve">Forward MTM Gain (Loss) From Prior Day</t>
  </si>
  <si>
    <t xml:space="preserve">5-Day Cumulative MTM Gain (Loss)</t>
  </si>
  <si>
    <t xml:space="preserve">Speculative Book</t>
  </si>
  <si>
    <t xml:space="preserve">FOR DPR EXPORT</t>
  </si>
  <si>
    <t xml:space="preserve">Net Open Position</t>
  </si>
  <si>
    <t xml:space="preserve">Month-to-Date Gain (Loss)</t>
  </si>
  <si>
    <t xml:space="preserve">Quarter-to-Date Gain (Loss)</t>
  </si>
  <si>
    <t xml:space="preserve">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</si>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</sst>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-* #,##0_-;\-* #,##0_-;_-* \-_-;_-@_-"/>
    <numFmt numFmtId="166" formatCode="_(* #,##0_);_(* \(#,##0\);_(* \-_);_(@_)"/>
    <numFmt numFmtId="167" formatCode="[$-409]#,##0_);[RED]\(#,##0\)"/>
    <numFmt numFmtId="168" formatCode="_-* #,##0.00_-;\-* #,##0.00_-;_-* \-??_-;_-@_-"/>
    <numFmt numFmtId="169" formatCode="_(* #,##0.00_);_(* \(#,##0.00\);_(* \-??_);_(@_)"/>
    <numFmt numFmtId="170" formatCode="[$-409]#,##0.00_);[RED]\(#,##0.00\)"/>
    <numFmt numFmtId="171" formatCode="_-\$* #,##0_-;&quot;-$&quot;* #,##0_-;_-\$* \-_-;_-@_-"/>
    <numFmt numFmtId="172" formatCode="_(\$* #,##0_);_(\$* \(#,##0\);_(\$* \-_);_(@_)"/>
    <numFmt numFmtId="173" formatCode="\$#,##0_);[RED]&quot;($&quot;#,##0\)"/>
    <numFmt numFmtId="174" formatCode="_-\$* #,##0.00_-;&quot;-$&quot;* #,##0.00_-;_-\$* \-??_-;_-@_-"/>
    <numFmt numFmtId="175" formatCode="_(\$* #,##0.00_);_(\$* \(#,##0.00\);_(\$* \-??_);_(@_)"/>
    <numFmt numFmtId="176" formatCode="\$#,##0.00_);[RED]&quot;($&quot;#,##0.00\)"/>
    <numFmt numFmtId="177" formatCode="0.0_)"/>
    <numFmt numFmtId="178" formatCode="0.00%"/>
    <numFmt numFmtId="179" formatCode="[$-409]#,##0_);\(#,##0\)"/>
    <numFmt numFmtId="180" formatCode="\$#,##0_);&quot;($&quot;#,##0\)"/>
    <numFmt numFmtId="181" formatCode="#,##0"/>
    <numFmt numFmtId="182" formatCode="#,##0.0"/>
    <numFmt numFmtId="183" formatCode="[$-409]m/d/yyyy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10"/>
      <name val="MS Sans Serif"/>
      <family val="0"/>
    </font>
    <font>
      <sz val="10"/>
      <name val="Times New Roman"/>
      <family val="0"/>
    </font>
    <font>
      <sz val="8"/>
      <name val="Times New Roman"/>
      <family val="0"/>
    </font>
    <font>
      <sz val="10"/>
      <name val="Geneva"/>
      <family val="0"/>
    </font>
    <font>
      <sz val="10"/>
      <color rgb="FF000000"/>
      <name val="MS Sans Serif"/>
      <family val="0"/>
    </font>
    <font>
      <sz val="12"/>
      <name val="Courier New"/>
      <family val="0"/>
    </font>
    <font>
      <sz val="8"/>
      <name val="Arial"/>
      <family val="0"/>
    </font>
    <font>
      <sz val="10"/>
      <name val="CG Times (W1)"/>
      <family val="0"/>
    </font>
    <font>
      <sz val="8.5"/>
      <name val="MS Sans Serif"/>
      <family val="0"/>
    </font>
    <font>
      <sz val="11"/>
      <name val="Times New Roman"/>
      <family val="0"/>
    </font>
    <font>
      <b val="true"/>
      <sz val="8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12"/>
      <color rgb="FF000000"/>
      <name val="Small Fonts"/>
      <family val="2"/>
    </font>
    <font>
      <sz val="12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80"/>
      <name val="Times New Roman"/>
      <family val="1"/>
    </font>
    <font>
      <sz val="8"/>
      <color rgb="FF000000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b val="true"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6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6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6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36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36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3" fillId="0" borderId="0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8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1" fillId="0" borderId="0" xfId="36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2" fillId="0" borderId="0" xfId="36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32" fillId="0" borderId="0" xfId="36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36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4" xfId="36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4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35" fillId="0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36" fillId="4" borderId="4" xfId="8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3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" xfId="36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9" fontId="25" fillId="0" borderId="0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6" fillId="3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36" fillId="0" borderId="4" xfId="8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8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6" fillId="3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6" fillId="3" borderId="4" xfId="36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36" fillId="0" borderId="0" xfId="8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6" fillId="0" borderId="0" xfId="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6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6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9" fontId="4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3" fontId="4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9" fontId="4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9" fontId="4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3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7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0" fillId="5" borderId="4" xfId="27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7" fillId="0" borderId="0" xfId="27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0" fillId="0" borderId="0" xfId="27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7" fillId="0" borderId="0" xfId="27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0" borderId="0" xfId="27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7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7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1" fillId="0" borderId="0" xfId="27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9" fillId="0" borderId="0" xfId="278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13101ba" xfId="20"/>
    <cellStyle name="Comma [0]_020901ba" xfId="21"/>
    <cellStyle name="Comma [0]_021501ba" xfId="22"/>
    <cellStyle name="Comma [0]_022001ba" xfId="23"/>
    <cellStyle name="Comma [0]_022101ba" xfId="24"/>
    <cellStyle name="Comma [0]_022201ba" xfId="25"/>
    <cellStyle name="Comma [0]_092801ba" xfId="26"/>
    <cellStyle name="Comma [0]_120500ba" xfId="27"/>
    <cellStyle name="Comma [0]_120700ba" xfId="28"/>
    <cellStyle name="Comma [0]_120800ba" xfId="29"/>
    <cellStyle name="Comma [0]_121100ba" xfId="30"/>
    <cellStyle name="Comma [0]_121200ba" xfId="31"/>
    <cellStyle name="Comma [0]_Book5" xfId="32"/>
    <cellStyle name="Comma [0]_BookRunnerQueries" xfId="33"/>
    <cellStyle name="Comma [0]_CURVE15bidask" xfId="34"/>
    <cellStyle name="Comma [0]_Daily Summary File" xfId="35"/>
    <cellStyle name="Comma [0]_dth day" xfId="36"/>
    <cellStyle name="Comma [0]_Electricity" xfId="37"/>
    <cellStyle name="Comma [0]_Electricity List" xfId="38"/>
    <cellStyle name="Comma [0]_Electricity MTM 12'14'00" xfId="39"/>
    <cellStyle name="Comma [0]_gen" xfId="40"/>
    <cellStyle name="Comma [0]_interest" xfId="41"/>
    <cellStyle name="Comma [0]_mwa" xfId="42"/>
    <cellStyle name="Comma [0]_mwh" xfId="43"/>
    <cellStyle name="Comma [0]_Opttodd15" xfId="44"/>
    <cellStyle name="Comma [0]_PGE EXPORTER" xfId="45"/>
    <cellStyle name="Comma [0]_PGE Power Curve 092900" xfId="46"/>
    <cellStyle name="Comma [0]_plr" xfId="47"/>
    <cellStyle name="Comma [0]_plr det" xfId="48"/>
    <cellStyle name="Comma [0]_plr sum" xfId="49"/>
    <cellStyle name="Comma [0]_Retail15" xfId="50"/>
    <cellStyle name="Comma [0]_spec det" xfId="51"/>
    <cellStyle name="Comma [0]_spec sum" xfId="52"/>
    <cellStyle name="Comma [0]_Swapssettle 1001" xfId="53"/>
    <cellStyle name="Comma_013101ba" xfId="54"/>
    <cellStyle name="Comma_020901ba" xfId="55"/>
    <cellStyle name="Comma_021501ba" xfId="56"/>
    <cellStyle name="Comma_022001ba" xfId="57"/>
    <cellStyle name="Comma_022101ba" xfId="58"/>
    <cellStyle name="Comma_022201ba" xfId="59"/>
    <cellStyle name="Comma_092801ba" xfId="60"/>
    <cellStyle name="Comma_120500ba" xfId="61"/>
    <cellStyle name="Comma_120700ba" xfId="62"/>
    <cellStyle name="Comma_120800ba" xfId="63"/>
    <cellStyle name="Comma_121100ba" xfId="64"/>
    <cellStyle name="Comma_121200ba" xfId="65"/>
    <cellStyle name="Comma_Book5" xfId="66"/>
    <cellStyle name="Comma_BookRunnerQueries" xfId="67"/>
    <cellStyle name="Comma_CURVE15bidask" xfId="68"/>
    <cellStyle name="Comma_Daily Summary File" xfId="69"/>
    <cellStyle name="Comma_dth day" xfId="70"/>
    <cellStyle name="Comma_Electricity" xfId="71"/>
    <cellStyle name="Comma_Electricity List" xfId="72"/>
    <cellStyle name="Comma_Electricity MTM 12'14'00" xfId="73"/>
    <cellStyle name="Comma_gen" xfId="74"/>
    <cellStyle name="Comma_interest" xfId="75"/>
    <cellStyle name="Comma_mwa" xfId="76"/>
    <cellStyle name="Comma_mwh" xfId="77"/>
    <cellStyle name="Comma_Opttodd15" xfId="78"/>
    <cellStyle name="Comma_PGE EXPORTER" xfId="79"/>
    <cellStyle name="Comma_PGE Power Curve 092900" xfId="80"/>
    <cellStyle name="Comma_plr" xfId="81"/>
    <cellStyle name="Comma_plr det" xfId="82"/>
    <cellStyle name="Comma_plr sum" xfId="83"/>
    <cellStyle name="Comma_Retail15" xfId="84"/>
    <cellStyle name="Comma_spec det" xfId="85"/>
    <cellStyle name="Comma_spec sum" xfId="86"/>
    <cellStyle name="Comma_Swapssettle 1001" xfId="87"/>
    <cellStyle name="Currency [0]_013101ba" xfId="88"/>
    <cellStyle name="Currency [0]_020901ba" xfId="89"/>
    <cellStyle name="Currency [0]_021501ba" xfId="90"/>
    <cellStyle name="Currency [0]_022001ba" xfId="91"/>
    <cellStyle name="Currency [0]_022101ba" xfId="92"/>
    <cellStyle name="Currency [0]_022201ba" xfId="93"/>
    <cellStyle name="Currency [0]_092801ba" xfId="94"/>
    <cellStyle name="Currency [0]_120500ba" xfId="95"/>
    <cellStyle name="Currency [0]_120700ba" xfId="96"/>
    <cellStyle name="Currency [0]_120800ba" xfId="97"/>
    <cellStyle name="Currency [0]_121100ba" xfId="98"/>
    <cellStyle name="Currency [0]_121200ba" xfId="99"/>
    <cellStyle name="Currency [0]_Book5" xfId="100"/>
    <cellStyle name="Currency [0]_BookRunnerQueries" xfId="101"/>
    <cellStyle name="Currency [0]_CURVE15bidask" xfId="102"/>
    <cellStyle name="Currency [0]_Daily Summary File" xfId="103"/>
    <cellStyle name="Currency [0]_dth day" xfId="104"/>
    <cellStyle name="Currency [0]_Electricity" xfId="105"/>
    <cellStyle name="Currency [0]_Electricity List" xfId="106"/>
    <cellStyle name="Currency [0]_Electricity MTM 12'14'00" xfId="107"/>
    <cellStyle name="Currency [0]_gen" xfId="108"/>
    <cellStyle name="Currency [0]_interest" xfId="109"/>
    <cellStyle name="Currency [0]_mwa" xfId="110"/>
    <cellStyle name="Currency [0]_mwh" xfId="111"/>
    <cellStyle name="Currency [0]_Opttodd15" xfId="112"/>
    <cellStyle name="Currency [0]_PGE EXPORTER" xfId="113"/>
    <cellStyle name="Currency [0]_PGE Power Curve 092900" xfId="114"/>
    <cellStyle name="Currency [0]_plr" xfId="115"/>
    <cellStyle name="Currency [0]_plr det" xfId="116"/>
    <cellStyle name="Currency [0]_plr sum" xfId="117"/>
    <cellStyle name="Currency [0]_Retail15" xfId="118"/>
    <cellStyle name="Currency [0]_spec det" xfId="119"/>
    <cellStyle name="Currency [0]_spec sum" xfId="120"/>
    <cellStyle name="Currency [0]_Swapssettle 1001" xfId="121"/>
    <cellStyle name="Currency_013101ba" xfId="122"/>
    <cellStyle name="Currency_020901ba" xfId="123"/>
    <cellStyle name="Currency_021501ba" xfId="124"/>
    <cellStyle name="Currency_022001ba" xfId="125"/>
    <cellStyle name="Currency_022101ba" xfId="126"/>
    <cellStyle name="Currency_022201ba" xfId="127"/>
    <cellStyle name="Currency_092801ba" xfId="128"/>
    <cellStyle name="Currency_120500ba" xfId="129"/>
    <cellStyle name="Currency_120700ba" xfId="130"/>
    <cellStyle name="Currency_120800ba" xfId="131"/>
    <cellStyle name="Currency_121100ba" xfId="132"/>
    <cellStyle name="Currency_121200ba" xfId="133"/>
    <cellStyle name="Currency_Book5" xfId="134"/>
    <cellStyle name="Currency_BookRunnerQueries" xfId="135"/>
    <cellStyle name="Currency_CURVE15bidask" xfId="136"/>
    <cellStyle name="Currency_Daily Summary File" xfId="137"/>
    <cellStyle name="Currency_dth day" xfId="138"/>
    <cellStyle name="Currency_Electricity" xfId="139"/>
    <cellStyle name="Currency_Electricity List" xfId="140"/>
    <cellStyle name="Currency_Electricity MTM 12'14'00" xfId="141"/>
    <cellStyle name="Currency_gen" xfId="142"/>
    <cellStyle name="Currency_interest" xfId="143"/>
    <cellStyle name="Currency_mwa" xfId="144"/>
    <cellStyle name="Currency_mwh" xfId="145"/>
    <cellStyle name="Currency_Opttodd15" xfId="146"/>
    <cellStyle name="Currency_PGE EXPORTER" xfId="147"/>
    <cellStyle name="Currency_PGE Power Curve 092900" xfId="148"/>
    <cellStyle name="Currency_plr" xfId="149"/>
    <cellStyle name="Currency_plr det" xfId="150"/>
    <cellStyle name="Currency_plr sum" xfId="151"/>
    <cellStyle name="Currency_Retail15" xfId="152"/>
    <cellStyle name="Currency_spec det" xfId="153"/>
    <cellStyle name="Currency_spec sum" xfId="154"/>
    <cellStyle name="Currency_Swapssettle 1001" xfId="155"/>
    <cellStyle name="Normal_010301ba" xfId="156"/>
    <cellStyle name="Normal_010501ba" xfId="157"/>
    <cellStyle name="Normal_010801ba" xfId="158"/>
    <cellStyle name="Normal_011201ba" xfId="159"/>
    <cellStyle name="Normal_011501ba" xfId="160"/>
    <cellStyle name="Normal_011901ba" xfId="161"/>
    <cellStyle name="Normal_012201ba" xfId="162"/>
    <cellStyle name="Normal_012901ba(nymex close)" xfId="163"/>
    <cellStyle name="Normal_013101ba" xfId="164"/>
    <cellStyle name="Normal_020901ba" xfId="165"/>
    <cellStyle name="Normal_021201ba" xfId="166"/>
    <cellStyle name="Normal_021501ba" xfId="167"/>
    <cellStyle name="Normal_022001ba" xfId="168"/>
    <cellStyle name="Normal_022101ba" xfId="169"/>
    <cellStyle name="Normal_022201ba" xfId="170"/>
    <cellStyle name="Normal_022301ba" xfId="171"/>
    <cellStyle name="Normal_022601ba(nymex close)" xfId="172"/>
    <cellStyle name="Normal_022801ba" xfId="173"/>
    <cellStyle name="Normal_030101ba" xfId="174"/>
    <cellStyle name="Normal_030501ba" xfId="175"/>
    <cellStyle name="Normal_030601ba" xfId="176"/>
    <cellStyle name="Normal_030801ba" xfId="177"/>
    <cellStyle name="Normal_030901ba" xfId="178"/>
    <cellStyle name="Normal_031201ba" xfId="179"/>
    <cellStyle name="Normal_031301ba" xfId="180"/>
    <cellStyle name="Normal_031401ba" xfId="181"/>
    <cellStyle name="Normal_031501ba" xfId="182"/>
    <cellStyle name="Normal_031601ba" xfId="183"/>
    <cellStyle name="Normal_031901ba" xfId="184"/>
    <cellStyle name="Normal_032101ba" xfId="185"/>
    <cellStyle name="Normal_032301ba" xfId="186"/>
    <cellStyle name="Normal_032601ba" xfId="187"/>
    <cellStyle name="Normal_032701ba" xfId="188"/>
    <cellStyle name="Normal_032801ba(nymex close)" xfId="189"/>
    <cellStyle name="Normal_032901ba" xfId="190"/>
    <cellStyle name="Normal_033001ba" xfId="191"/>
    <cellStyle name="Normal_040201ba" xfId="192"/>
    <cellStyle name="Normal_040301ba" xfId="193"/>
    <cellStyle name="Normal_040401ba" xfId="194"/>
    <cellStyle name="Normal_040501ba" xfId="195"/>
    <cellStyle name="Normal_040601ba" xfId="196"/>
    <cellStyle name="Normal_040901ba" xfId="197"/>
    <cellStyle name="Normal_041001ba" xfId="198"/>
    <cellStyle name="Normal_041101ba" xfId="199"/>
    <cellStyle name="Normal_041201ba" xfId="200"/>
    <cellStyle name="Normal_041601ba" xfId="201"/>
    <cellStyle name="Normal_041701ba" xfId="202"/>
    <cellStyle name="Normal_041801ba" xfId="203"/>
    <cellStyle name="Normal_041901ba" xfId="204"/>
    <cellStyle name="Normal_042001ba" xfId="205"/>
    <cellStyle name="Normal_042301ba" xfId="206"/>
    <cellStyle name="Normal_042401ba" xfId="207"/>
    <cellStyle name="Normal_042501ba" xfId="208"/>
    <cellStyle name="Normal_042601ba" xfId="209"/>
    <cellStyle name="Normal_042701ba" xfId="210"/>
    <cellStyle name="Normal_043001ba" xfId="211"/>
    <cellStyle name="Normal_050101ba" xfId="212"/>
    <cellStyle name="Normal_050201ba" xfId="213"/>
    <cellStyle name="Normal_050301ba" xfId="214"/>
    <cellStyle name="Normal_050401ba" xfId="215"/>
    <cellStyle name="Normal_051501ba" xfId="216"/>
    <cellStyle name="Normal_051701ba" xfId="217"/>
    <cellStyle name="Normal_052401ba" xfId="218"/>
    <cellStyle name="Normal_053101ba" xfId="219"/>
    <cellStyle name="Normal_060701ba" xfId="220"/>
    <cellStyle name="Normal_061401ba" xfId="221"/>
    <cellStyle name="Normal_062701ba" xfId="222"/>
    <cellStyle name="Normal_062901ba" xfId="223"/>
    <cellStyle name="Normal_071301ba" xfId="224"/>
    <cellStyle name="Normal_072001ba" xfId="225"/>
    <cellStyle name="Normal_072701ba" xfId="226"/>
    <cellStyle name="Normal_073101ba" xfId="227"/>
    <cellStyle name="Normal_080901ba" xfId="228"/>
    <cellStyle name="Normal_081601ba" xfId="229"/>
    <cellStyle name="Normal_082301ba" xfId="230"/>
    <cellStyle name="Normal_082901ba" xfId="231"/>
    <cellStyle name="Normal_083101ba" xfId="232"/>
    <cellStyle name="Normal_090701ba" xfId="233"/>
    <cellStyle name="Normal_091301ba" xfId="234"/>
    <cellStyle name="Normal_091901ba" xfId="235"/>
    <cellStyle name="Normal_092801ba" xfId="236"/>
    <cellStyle name="Normal_113000ba" xfId="237"/>
    <cellStyle name="Normal_120500ba" xfId="238"/>
    <cellStyle name="Normal_120700ba" xfId="239"/>
    <cellStyle name="Normal_120800ba" xfId="240"/>
    <cellStyle name="Normal_121100ba" xfId="241"/>
    <cellStyle name="Normal_121200ba" xfId="242"/>
    <cellStyle name="Normal_121500ba" xfId="243"/>
    <cellStyle name="Normal_121900ba" xfId="244"/>
    <cellStyle name="Normal_122600ba(power nymex)" xfId="245"/>
    <cellStyle name="Normal_122800ba" xfId="246"/>
    <cellStyle name="Normal_122900ba" xfId="247"/>
    <cellStyle name="Normal_AtRsk" xfId="248"/>
    <cellStyle name="Normal_AtRsk_1" xfId="249"/>
    <cellStyle name="Normal_AtRskHist" xfId="250"/>
    <cellStyle name="Normal_AtRskHst" xfId="251"/>
    <cellStyle name="Normal_AtRskHst_HrlyPC" xfId="252"/>
    <cellStyle name="Normal_AtRskHst_Mon0601" xfId="253"/>
    <cellStyle name="Normal_AtRskHst_Mon0713" xfId="254"/>
    <cellStyle name="Normal_AtRskHst_WHL0807" xfId="255"/>
    <cellStyle name="Normal_AtRskInp" xfId="256"/>
    <cellStyle name="Normal_AtRskInp_HrlyPC" xfId="257"/>
    <cellStyle name="Normal_AtRskInp_Mon0601" xfId="258"/>
    <cellStyle name="Normal_AtRskInp_Mon0713" xfId="259"/>
    <cellStyle name="Normal_AtRskInp_WHL0807" xfId="260"/>
    <cellStyle name="Normal_Book1" xfId="261"/>
    <cellStyle name="Normal_Book2" xfId="262"/>
    <cellStyle name="Normal_Book21" xfId="263"/>
    <cellStyle name="Normal_Book2_1" xfId="264"/>
    <cellStyle name="Normal_Book2_FAS 133 Source File" xfId="265"/>
    <cellStyle name="Normal_Book2_Speculative Margin" xfId="266"/>
    <cellStyle name="Normal_Book5" xfId="267"/>
    <cellStyle name="Normal_BookRunnerQueries" xfId="268"/>
    <cellStyle name="Normal_BPA" xfId="269"/>
    <cellStyle name="Normal_COMBO" xfId="270"/>
    <cellStyle name="Normal_CondMC" xfId="271"/>
    <cellStyle name="Normal_CondMC_1" xfId="272"/>
    <cellStyle name="Normal_Contracts 1" xfId="273"/>
    <cellStyle name="Normal_Create Contract Test Data" xfId="274"/>
    <cellStyle name="Normal_CURVE15bidask" xfId="275"/>
    <cellStyle name="Normal_Daily Summary File" xfId="276"/>
    <cellStyle name="Normal_DiffBetASk&amp;Bid" xfId="277"/>
    <cellStyle name="Normal_Dispatch_Engine" xfId="278"/>
    <cellStyle name="Normal_DJ INDEX AND CASH" xfId="279"/>
    <cellStyle name="Normal_dth day" xfId="280"/>
    <cellStyle name="Normal_Egr&amp;d" xfId="281"/>
    <cellStyle name="Normal_Electric BR Forecast - From Query" xfId="282"/>
    <cellStyle name="Normal_Electricity" xfId="283"/>
    <cellStyle name="Normal_Electricity CF vs MTM" xfId="284"/>
    <cellStyle name="Normal_Electricity List" xfId="285"/>
    <cellStyle name="Normal_Electricity MTM 12'14'00" xfId="286"/>
    <cellStyle name="Normal_F-DPos29" xfId="287"/>
    <cellStyle name="Normal_FAS 133 Source File" xfId="288"/>
    <cellStyle name="Normal_FAS 133 Summary" xfId="289"/>
    <cellStyle name="Normal_Feb Journal Entry" xfId="290"/>
    <cellStyle name="Normal_FINTRANS" xfId="291"/>
    <cellStyle name="Normal_Fintrans - New" xfId="292"/>
    <cellStyle name="Normal_Fintrans - New 12'29'00" xfId="293"/>
    <cellStyle name="Normal_Fintrans Sensitivity 101000" xfId="294"/>
    <cellStyle name="Normal_Fintrans Sensitivity 12'29'00" xfId="295"/>
    <cellStyle name="Normal_FlatMC" xfId="296"/>
    <cellStyle name="Normal_FlatMC_1" xfId="297"/>
    <cellStyle name="Normal_Forecast - November 16" xfId="298"/>
    <cellStyle name="Normal_Gains-Loss totals 12'29'00" xfId="299"/>
    <cellStyle name="Normal_Gas Phys" xfId="300"/>
    <cellStyle name="Normal_Gas Phys BR Forecast - From Query" xfId="301"/>
    <cellStyle name="Normal_Gas Physicals 11'30'00" xfId="302"/>
    <cellStyle name="Normal_Gas Physicals as of 9'29'00" xfId="303"/>
    <cellStyle name="Normal_Gas Physicals MTM 12'5'00" xfId="304"/>
    <cellStyle name="Normal_Gas Swaps " xfId="305"/>
    <cellStyle name="Normal_Gas Swaps 12'5'00" xfId="306"/>
    <cellStyle name="Normal_Gas Swaps 4" xfId="307"/>
    <cellStyle name="Normal_Gas Swaps as of 9'29'00" xfId="308"/>
    <cellStyle name="Normal_Gas Swaps Forecast" xfId="309"/>
    <cellStyle name="Normal_Gas Swaps MTM 12'5'00" xfId="310"/>
    <cellStyle name="Normal_Gas Swaps MTM 12'7'00" xfId="311"/>
    <cellStyle name="Normal_gascrv2" xfId="312"/>
    <cellStyle name="Normal_gen" xfId="313"/>
    <cellStyle name="Normal_HrHub" xfId="314"/>
    <cellStyle name="Normal_HrHub_1" xfId="315"/>
    <cellStyle name="Normal_HrlyPCPr" xfId="316"/>
    <cellStyle name="Normal_HrlyPCPr_HrlyPC" xfId="317"/>
    <cellStyle name="Normal_HrlyPCPr_Mon0601" xfId="318"/>
    <cellStyle name="Normal_HrlyPCPr_Mon0713" xfId="319"/>
    <cellStyle name="Normal_HrlyPCPr_WHL0807" xfId="320"/>
    <cellStyle name="Normal_HubPrice" xfId="321"/>
    <cellStyle name="Normal_HubPrice_1" xfId="322"/>
    <cellStyle name="Normal_IncState" xfId="323"/>
    <cellStyle name="Normal_IncState_HrlyPC" xfId="324"/>
    <cellStyle name="Normal_IncState_Mon0601" xfId="325"/>
    <cellStyle name="Normal_IncState_Mon0713" xfId="326"/>
    <cellStyle name="Normal_IncState_WHL0807" xfId="327"/>
    <cellStyle name="Normal_interest" xfId="328"/>
    <cellStyle name="Normal_Interest Curve 9'29'00" xfId="329"/>
    <cellStyle name="Normal_JE" xfId="330"/>
    <cellStyle name="Normal_JE Chart" xfId="331"/>
    <cellStyle name="Normal_JGN24E" xfId="332"/>
    <cellStyle name="Normal_JGN24E_Forecast - November 16" xfId="333"/>
    <cellStyle name="Normal_JGN24F" xfId="334"/>
    <cellStyle name="Normal_JGN24F_Forecast - November 16" xfId="335"/>
    <cellStyle name="Normal_JGN24P 0201" xfId="336"/>
    <cellStyle name="Normal_JGN24P 0201_Forecast - November 16" xfId="337"/>
    <cellStyle name="Normal_Jgn24S" xfId="338"/>
    <cellStyle name="Normal_Jgn24S_Forecast - November 16" xfId="339"/>
    <cellStyle name="Normal_July 24 Position" xfId="340"/>
    <cellStyle name="Normal_July 24 Position_Forecast - November 16" xfId="341"/>
    <cellStyle name="Normal_LinkCns" xfId="342"/>
    <cellStyle name="Normal_LinkCns_1" xfId="343"/>
    <cellStyle name="Normal_Maintenance" xfId="344"/>
    <cellStyle name="Normal_MarCst" xfId="345"/>
    <cellStyle name="Normal_MarCst_1" xfId="346"/>
    <cellStyle name="Normal_May Real Time" xfId="347"/>
    <cellStyle name="Normal_MCCurve" xfId="348"/>
    <cellStyle name="Normal_MCCurve_1" xfId="349"/>
    <cellStyle name="Normal_Midpoint" xfId="350"/>
    <cellStyle name="Normal_MON1112" xfId="351"/>
    <cellStyle name="Normal_MstResCk" xfId="352"/>
    <cellStyle name="Normal_MstResCk_1" xfId="353"/>
    <cellStyle name="Normal_mwa" xfId="354"/>
    <cellStyle name="Normal_mwh" xfId="355"/>
    <cellStyle name="Normal_Natural Gas" xfId="356"/>
    <cellStyle name="Normal_New Ledgers for FAS 133 and Spec" xfId="357"/>
    <cellStyle name="Normal_New Summary" xfId="358"/>
    <cellStyle name="Normal_NYMEX" xfId="359"/>
    <cellStyle name="Normal_PCA 133 &amp; 71" xfId="360"/>
    <cellStyle name="Normal_PGE Power Curve 092900" xfId="361"/>
    <cellStyle name="Normal_plr" xfId="362"/>
    <cellStyle name="Normal_plr det" xfId="363"/>
    <cellStyle name="Normal_plr sum" xfId="364"/>
    <cellStyle name="Normal_Population weights" xfId="365"/>
    <cellStyle name="Normal_prert0601" xfId="366"/>
    <cellStyle name="Normal_PRICES" xfId="367"/>
    <cellStyle name="Normal_Pro Forma Financials" xfId="368"/>
    <cellStyle name="Normal_PwrAEOut" xfId="369"/>
    <cellStyle name="Normal_PwrAEOut_1" xfId="370"/>
    <cellStyle name="Normal_PwrAEOut_HrlyPC" xfId="371"/>
    <cellStyle name="Normal_PwrAEOut_Mon0601" xfId="372"/>
    <cellStyle name="Normal_PwrAEOut_Mon0713" xfId="373"/>
    <cellStyle name="Normal_PwrAEOut_WHL0807" xfId="374"/>
    <cellStyle name="Normal_PwrCsOut" xfId="375"/>
    <cellStyle name="Normal_PwrCsOut_1" xfId="376"/>
    <cellStyle name="Normal_PwrCsOut_HrlyPC" xfId="377"/>
    <cellStyle name="Normal_PwrCsOut_Mon0601" xfId="378"/>
    <cellStyle name="Normal_PwrCsOut_Mon0713" xfId="379"/>
    <cellStyle name="Normal_PwrCsOut_WHL0807" xfId="380"/>
    <cellStyle name="Normal_PwrEnOut" xfId="381"/>
    <cellStyle name="Normal_PwrEnOut_1" xfId="382"/>
    <cellStyle name="Normal_PwrEnOut_HrlyPC" xfId="383"/>
    <cellStyle name="Normal_PwrEnOut_Mon0601" xfId="384"/>
    <cellStyle name="Normal_PwrEnOut_Mon0713" xfId="385"/>
    <cellStyle name="Normal_PwrEnOut_WHL0807" xfId="386"/>
    <cellStyle name="Normal_Q2 2001 PGE Gas Physicals Portfolio" xfId="387"/>
    <cellStyle name="Normal_Query BR for 1100" xfId="388"/>
    <cellStyle name="Normal_Ratechng" xfId="389"/>
    <cellStyle name="Normal_RawResRp" xfId="390"/>
    <cellStyle name="Normal_RawResRp_1" xfId="391"/>
    <cellStyle name="Normal_ResCase" xfId="392"/>
    <cellStyle name="Normal_ResCase_HrlyPC" xfId="393"/>
    <cellStyle name="Normal_ResCase_Mon0601" xfId="394"/>
    <cellStyle name="Normal_ResCase_Mon0713" xfId="395"/>
    <cellStyle name="Normal_ResCase_WHL0807" xfId="396"/>
    <cellStyle name="Normal_ResReprt" xfId="397"/>
    <cellStyle name="Normal_ResReprt_1" xfId="398"/>
    <cellStyle name="Normal_ROO with PCA" xfId="399"/>
    <cellStyle name="Normal_Scenario 3 Financials" xfId="400"/>
    <cellStyle name="Normal_Scenario 4 Financials" xfId="401"/>
    <cellStyle name="Normal_Sheet1" xfId="402"/>
    <cellStyle name="Normal_Sheet1_1" xfId="403"/>
    <cellStyle name="Normal_Sheet1_Forecast - November 16" xfId="404"/>
    <cellStyle name="Normal_Sheet1_HourlyPrices" xfId="405"/>
    <cellStyle name="Normal_Sheet1_Monet701x" xfId="406"/>
    <cellStyle name="Normal_Sheet2" xfId="407"/>
    <cellStyle name="Normal_Sheet2_HourlyPrices" xfId="408"/>
    <cellStyle name="Normal_Sheet2_Monet701x" xfId="409"/>
    <cellStyle name="Normal_Sheet3" xfId="410"/>
    <cellStyle name="Normal_Sheet4" xfId="411"/>
    <cellStyle name="Normal_Sheet5" xfId="412"/>
    <cellStyle name="Normal_Sheet6" xfId="413"/>
    <cellStyle name="Normal_spec det" xfId="414"/>
    <cellStyle name="Normal_spec sum" xfId="415"/>
    <cellStyle name="Normal_Standard Exporter" xfId="416"/>
    <cellStyle name="Normal_Stipulated mechanism" xfId="417"/>
    <cellStyle name="Normal_Stipulation for Terri" xfId="418"/>
    <cellStyle name="Normal_SUMMARY" xfId="419"/>
    <cellStyle name="Normal_Swaps" xfId="420"/>
    <cellStyle name="Normal_Swapssettle 1001" xfId="421"/>
    <cellStyle name="Normal_TranCns" xfId="422"/>
    <cellStyle name="Normal_TranCns_1" xfId="423"/>
    <cellStyle name="Normal_TURKEYS 1" xfId="424"/>
    <cellStyle name="Normal_TURKEYS 2" xfId="425"/>
    <cellStyle name="Normal_TURKEYS 3" xfId="426"/>
    <cellStyle name="Normal_ValReport" xfId="427"/>
    <cellStyle name="Normal_ValReport_HrlyPC" xfId="428"/>
    <cellStyle name="Normal_ValReport_Mon0601" xfId="429"/>
    <cellStyle name="Normal_ValReport_Mon0713" xfId="430"/>
    <cellStyle name="Normal_ValReport_WHL0807" xfId="431"/>
    <cellStyle name="Normal_VBA_CentreDialog" xfId="432"/>
    <cellStyle name="Normal_WSCC Input - Fuel Costs" xfId="433"/>
    <cellStyle name="Normal_WSCC Input - Fuel Costs 2" xfId="434"/>
    <cellStyle name="Normal_WSCC Input - Hydro Cond. 1" xfId="435"/>
    <cellStyle name="Normal_WSCC Input - Loads" xfId="436"/>
    <cellStyle name="Normal_WSCC Input - Resources" xfId="437"/>
    <cellStyle name="Normal_WSCC Input - System Info" xfId="438"/>
    <cellStyle name="Normal_WSCC Input - Transmission" xfId="439"/>
    <cellStyle name="Percent_disag303" xfId="440"/>
    <cellStyle name="Percent_dth day" xfId="441"/>
    <cellStyle name="Percent_gen" xfId="442"/>
    <cellStyle name="Percent_mwa" xfId="443"/>
    <cellStyle name="Percent_mwh" xfId="444"/>
    <cellStyle name="Percent_plr" xfId="445"/>
    <cellStyle name="Percent_plr det" xfId="446"/>
    <cellStyle name="Percent_plr sum" xfId="447"/>
    <cellStyle name="Percent_spec det" xfId="448"/>
    <cellStyle name="Percent_spec sum" xfId="44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Journal%20Entries/08%20August/JGN24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VALUATION%20FILES/Gas%20Swaps%2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01_15_01%20Forecast/Swap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QUERIES/BookRunnerSwap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VALUATION%20FILES/Gas%20Swaps%20and%20Future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PM1/G1/RISKMGT/PLANTS/BOOKS/BEAV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GN24F"/>
      <sheetName val="CHARTGEN"/>
      <sheetName val="IS"/>
      <sheetName val="OCI"/>
      <sheetName val="FAS 71"/>
      <sheetName val="PCA YT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sh Flow"/>
      <sheetName val="SWAP LIST"/>
      <sheetName val="FUTURES LIST"/>
      <sheetName val="Nominal Spec"/>
      <sheetName val="Pricing"/>
      <sheetName val="5'4"/>
      <sheetName val="Look"/>
      <sheetName val="Interest Rate"/>
      <sheetName val="2001 Spec"/>
      <sheetName val="2001 Non Spec"/>
      <sheetName val="2000 Cum 374 - Spec"/>
      <sheetName val="2000 Cum"/>
      <sheetName val="2000 Spec Detail"/>
      <sheetName val="Spec Nom"/>
      <sheetName val="2001 Futures Spec"/>
      <sheetName val="2001 Nom Futures"/>
      <sheetName val="2000 Cum Cash Flow"/>
      <sheetName val="2001 Cash Flow"/>
      <sheetName val="Spec List"/>
      <sheetName val="5'10"/>
      <sheetName val="4'19"/>
      <sheetName val="4'18"/>
      <sheetName val="Gas Swaps "/>
      <sheetName val="SFR M2XXXX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AS 133 GAS SWAPS"/>
      <sheetName val="2001 DEALS"/>
      <sheetName val="2000 Swaps MTM"/>
      <sheetName val="2000 Locked"/>
      <sheetName val="2000 New Deals"/>
      <sheetName val="Pricing"/>
      <sheetName val="1'15"/>
      <sheetName val="1'8"/>
      <sheetName val="2000 Swap List"/>
      <sheetName val="2000 Offset Deals"/>
      <sheetName val="Interest Rate"/>
      <sheetName val="Offset"/>
      <sheetName val="L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Deals"/>
      <sheetName val="Sheet1"/>
      <sheetName val="Sheet1 (2)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ap Summary - MTM"/>
      <sheetName val="Swap Summary - OCI"/>
      <sheetName val="Futures Summary - MTM"/>
      <sheetName val="FAS 71"/>
      <sheetName val="GAS SWAPS"/>
      <sheetName val="GAS FUTURES"/>
      <sheetName val="Pricing"/>
      <sheetName val="Curve 7'20"/>
      <sheetName val="Interest Rate"/>
      <sheetName val="Curve 6'29"/>
      <sheetName val="Curve 6'27"/>
      <sheetName val="Curve 6'14"/>
      <sheetName val="Curve 6'7"/>
      <sheetName val="BASIS"/>
      <sheetName val="Curve 7'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as Book-daily"/>
      <sheetName val="Sumas Book"/>
      <sheetName val="Beaver Book"/>
      <sheetName val="Retail Book"/>
      <sheetName val="Sumas Mkt"/>
      <sheetName val="Sumas IB"/>
      <sheetName val="Beaver Peak IB"/>
      <sheetName val="Beaver Off-Peak IB"/>
      <sheetName val="Backup"/>
      <sheetName val="Dialog1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alculateModule"/>
      <sheetName val="Dialog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definedNames>
      <definedName name="[Power_MWa_Output_Table9 ]_PrintMWaSummaryPrint"/>
      <definedName name="[Power_Cost_Output_Table9]_PrintPowerCostsSummaryPrint"/>
    </definedNames>
    <sheetDataSet>
      <sheetData sheetId="0">
        <row r="15">
          <cell r="C15">
            <v>3825623</v>
          </cell>
        </row>
        <row r="16">
          <cell r="C16">
            <v>-688</v>
          </cell>
        </row>
        <row r="17">
          <cell r="C17">
            <v>3808081</v>
          </cell>
        </row>
        <row r="18">
          <cell r="C18">
            <v>-4664726.0722</v>
          </cell>
        </row>
        <row r="19">
          <cell r="C19">
            <v>-4329940.4342</v>
          </cell>
        </row>
        <row r="23">
          <cell r="C23">
            <v>65780</v>
          </cell>
        </row>
        <row r="24">
          <cell r="C24">
            <v>-61600</v>
          </cell>
        </row>
        <row r="25">
          <cell r="C25">
            <v>-61600</v>
          </cell>
        </row>
        <row r="26">
          <cell r="C26">
            <v>-15635</v>
          </cell>
        </row>
        <row r="27">
          <cell r="C27">
            <v>330061.6</v>
          </cell>
        </row>
        <row r="28">
          <cell r="C28">
            <v>778710.6</v>
          </cell>
        </row>
        <row r="29">
          <cell r="C29">
            <v>693710.01</v>
          </cell>
        </row>
        <row r="30">
          <cell r="C30">
            <v>-13448567.598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15">
          <cell r="C15">
            <v>516967</v>
          </cell>
        </row>
        <row r="16">
          <cell r="C16">
            <v>37487</v>
          </cell>
        </row>
        <row r="17">
          <cell r="C17">
            <v>-243620</v>
          </cell>
        </row>
        <row r="18">
          <cell r="C18">
            <v>-4589363.684</v>
          </cell>
        </row>
        <row r="19">
          <cell r="C19">
            <v>-8293957.5296</v>
          </cell>
        </row>
        <row r="23">
          <cell r="C23">
            <v>207174</v>
          </cell>
        </row>
        <row r="24">
          <cell r="C24">
            <v>-1469999.9998</v>
          </cell>
        </row>
        <row r="25">
          <cell r="C25">
            <v>-1469999.9998</v>
          </cell>
        </row>
        <row r="26">
          <cell r="C26">
            <v>-59188</v>
          </cell>
        </row>
        <row r="27">
          <cell r="C27">
            <v>209051</v>
          </cell>
        </row>
        <row r="28">
          <cell r="C28">
            <v>-32307.0600000001</v>
          </cell>
        </row>
        <row r="29">
          <cell r="C29">
            <v>-764973.06</v>
          </cell>
        </row>
        <row r="30">
          <cell r="C30">
            <v>4157052.54326649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1.56"/>
    <col collapsed="false" customWidth="true" hidden="false" outlineLevel="0" max="4" min="3" style="1" width="12.7"/>
    <col collapsed="false" customWidth="true" hidden="false" outlineLevel="0" max="5" min="5" style="1" width="1.56"/>
    <col collapsed="false" customWidth="true" hidden="false" outlineLevel="0" max="7" min="6" style="1" width="12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2" width="7.56"/>
    <col collapsed="false" customWidth="true" hidden="false" outlineLevel="0" max="12" min="12" style="1" width="1.56"/>
    <col collapsed="false" customWidth="true" hidden="false" outlineLevel="0" max="13" min="13" style="2" width="7.28"/>
    <col collapsed="false" customWidth="true" hidden="false" outlineLevel="0" max="14" min="14" style="2" width="9.56"/>
    <col collapsed="false" customWidth="true" hidden="false" outlineLevel="0" max="15" min="15" style="2" width="8.41"/>
    <col collapsed="false" customWidth="true" hidden="false" outlineLevel="0" max="17" min="16" style="2" width="8.7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9"/>
      <c r="C4" s="9"/>
      <c r="D4" s="9"/>
      <c r="E4" s="9"/>
      <c r="F4" s="9"/>
      <c r="G4" s="9"/>
      <c r="H4" s="9"/>
      <c r="I4" s="9"/>
      <c r="J4" s="9"/>
      <c r="K4" s="10"/>
      <c r="L4" s="9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3" t="s">
        <v>5</v>
      </c>
      <c r="J5" s="13"/>
      <c r="K5" s="13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4"/>
      <c r="B6" s="15"/>
      <c r="C6" s="13" t="s">
        <v>6</v>
      </c>
      <c r="D6" s="13"/>
      <c r="E6" s="15"/>
      <c r="F6" s="13" t="s">
        <v>7</v>
      </c>
      <c r="G6" s="13"/>
      <c r="H6" s="15"/>
      <c r="I6" s="16" t="s">
        <v>8</v>
      </c>
      <c r="J6" s="16"/>
      <c r="K6" s="16"/>
      <c r="L6" s="15"/>
      <c r="M6" s="16" t="s">
        <v>9</v>
      </c>
      <c r="N6" s="16"/>
      <c r="O6" s="16"/>
      <c r="P6" s="16"/>
      <c r="Q6" s="16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3"/>
      <c r="B7" s="13"/>
      <c r="C7" s="17" t="s">
        <v>10</v>
      </c>
      <c r="D7" s="18" t="s">
        <v>11</v>
      </c>
      <c r="E7" s="13"/>
      <c r="F7" s="17" t="s">
        <v>12</v>
      </c>
      <c r="G7" s="18" t="s">
        <v>11</v>
      </c>
      <c r="H7" s="13"/>
      <c r="I7" s="17" t="s">
        <v>13</v>
      </c>
      <c r="J7" s="19"/>
      <c r="K7" s="20" t="s">
        <v>11</v>
      </c>
      <c r="L7" s="13"/>
      <c r="M7" s="18" t="s">
        <v>14</v>
      </c>
      <c r="N7" s="18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2"/>
      <c r="B8" s="9"/>
      <c r="C8" s="23"/>
      <c r="D8" s="23"/>
      <c r="E8" s="9"/>
      <c r="F8" s="9"/>
      <c r="G8" s="9"/>
      <c r="H8" s="9"/>
      <c r="I8" s="9"/>
      <c r="J8" s="9"/>
      <c r="K8" s="22"/>
      <c r="L8" s="9"/>
      <c r="M8" s="22"/>
      <c r="N8" s="22"/>
      <c r="O8" s="22"/>
      <c r="P8" s="22"/>
      <c r="Q8" s="2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true" outlineLevel="0" collapsed="false">
      <c r="A9" s="24" t="s">
        <v>20</v>
      </c>
      <c r="B9" s="9"/>
      <c r="C9" s="25"/>
      <c r="D9" s="25"/>
      <c r="E9" s="9"/>
      <c r="F9" s="10"/>
      <c r="G9" s="9" t="s">
        <v>21</v>
      </c>
      <c r="H9" s="9"/>
      <c r="I9" s="26"/>
      <c r="J9" s="26"/>
      <c r="K9" s="27"/>
      <c r="L9" s="9"/>
      <c r="M9" s="28"/>
      <c r="N9" s="29"/>
      <c r="O9" s="29"/>
      <c r="P9" s="30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true" outlineLevel="0" collapsed="false">
      <c r="A10" s="32"/>
      <c r="B10" s="33"/>
      <c r="C10" s="11"/>
      <c r="D10" s="33"/>
      <c r="E10" s="33"/>
      <c r="F10" s="11"/>
      <c r="G10" s="33"/>
      <c r="H10" s="33"/>
      <c r="I10" s="33"/>
      <c r="J10" s="33"/>
      <c r="K10" s="11"/>
      <c r="L10" s="33"/>
      <c r="M10" s="28"/>
      <c r="N10" s="29"/>
      <c r="O10" s="29"/>
      <c r="P10" s="30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35" t="s">
        <v>22</v>
      </c>
      <c r="B11" s="36"/>
      <c r="C11" s="11"/>
      <c r="D11" s="33"/>
      <c r="E11" s="33"/>
      <c r="F11" s="11"/>
      <c r="G11" s="33"/>
      <c r="H11" s="36"/>
      <c r="I11" s="37" t="n">
        <f aca="false">'PS SUM'!C34/1000</f>
        <v>248.101</v>
      </c>
      <c r="J11" s="33"/>
      <c r="K11" s="38" t="n">
        <v>4000</v>
      </c>
      <c r="L11" s="36"/>
      <c r="M11" s="39" t="n">
        <f aca="false">SUM(M12:M13)</f>
        <v>-74.823</v>
      </c>
      <c r="N11" s="39" t="n">
        <f aca="false">SUM(N12:N13)</f>
        <v>539.1126</v>
      </c>
      <c r="O11" s="39" t="n">
        <f aca="false">SUM(O12:O13)</f>
        <v>746.40354</v>
      </c>
      <c r="P11" s="39" t="n">
        <f aca="false">SUM(P12:P13)</f>
        <v>-71.2630499999999</v>
      </c>
      <c r="Q11" s="39" t="n">
        <f aca="false">SUM(Q12:Q13)</f>
        <v>-9291.51505473351</v>
      </c>
      <c r="R11" s="4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true" outlineLevel="0" collapsed="false">
      <c r="A12" s="41" t="s">
        <v>23</v>
      </c>
      <c r="B12" s="42"/>
      <c r="C12" s="43" t="n">
        <f aca="false">'PS SUM'!C53</f>
        <v>-61600</v>
      </c>
      <c r="D12" s="44" t="s">
        <v>24</v>
      </c>
      <c r="E12" s="42"/>
      <c r="F12" s="43" t="n">
        <f aca="false">'PS SUM'!C39</f>
        <v>-61600</v>
      </c>
      <c r="G12" s="44" t="s">
        <v>24</v>
      </c>
      <c r="H12" s="42"/>
      <c r="I12" s="45" t="n">
        <f aca="false">'PS SUM'!C35/1000</f>
        <v>65.78</v>
      </c>
      <c r="J12" s="42"/>
      <c r="K12" s="38" t="n">
        <v>3000</v>
      </c>
      <c r="L12" s="42"/>
      <c r="M12" s="46" t="n">
        <f aca="false">'PS SUM'!C54/1000</f>
        <v>-15.635</v>
      </c>
      <c r="N12" s="46" t="n">
        <f aca="false">'PS SUM'!C55/1000</f>
        <v>330.0616</v>
      </c>
      <c r="O12" s="46" t="n">
        <f aca="false">'PS SUM'!C56/1000</f>
        <v>778.7106</v>
      </c>
      <c r="P12" s="46" t="n">
        <f aca="false">'PS SUM'!C57/1000</f>
        <v>693.71001</v>
      </c>
      <c r="Q12" s="46" t="n">
        <f aca="false">'PS SUM'!C58/1000</f>
        <v>-13448.567598</v>
      </c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3.5" hidden="false" customHeight="true" outlineLevel="0" collapsed="false">
      <c r="A13" s="41" t="s">
        <v>25</v>
      </c>
      <c r="B13" s="42"/>
      <c r="C13" s="49" t="n">
        <f aca="false">'PS SUM'!C45/1000000</f>
        <v>-1.4699999998</v>
      </c>
      <c r="D13" s="44" t="s">
        <v>26</v>
      </c>
      <c r="E13" s="42"/>
      <c r="F13" s="49" t="n">
        <f aca="false">'PS SUM'!C40/1000000</f>
        <v>-1.4699999998</v>
      </c>
      <c r="G13" s="44" t="s">
        <v>26</v>
      </c>
      <c r="H13" s="42"/>
      <c r="I13" s="45" t="n">
        <f aca="false">'PS SUM'!C36/1000</f>
        <v>207.174</v>
      </c>
      <c r="J13" s="42"/>
      <c r="K13" s="38" t="n">
        <v>1000</v>
      </c>
      <c r="L13" s="42"/>
      <c r="M13" s="46" t="n">
        <f aca="false">'PS SUM'!C46/1000</f>
        <v>-59.188</v>
      </c>
      <c r="N13" s="46" t="n">
        <f aca="false">'PS SUM'!C47/1000</f>
        <v>209.051</v>
      </c>
      <c r="O13" s="46" t="n">
        <f aca="false">'PS SUM'!C48/1000</f>
        <v>-32.3070600000001</v>
      </c>
      <c r="P13" s="46" t="n">
        <f aca="false">'PS SUM'!C49/1000</f>
        <v>-764.97306</v>
      </c>
      <c r="Q13" s="46" t="n">
        <f aca="false">'PS SUM'!C50/1000</f>
        <v>4157.05254326649</v>
      </c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5.75" hidden="false" customHeight="false" outlineLevel="0" collapsed="false">
      <c r="M14" s="50"/>
      <c r="N14" s="50"/>
      <c r="O14" s="50"/>
      <c r="P14" s="50"/>
      <c r="Q14" s="50"/>
      <c r="R14" s="51"/>
    </row>
    <row r="15" customFormat="false" ht="15.75" hidden="false" customHeight="false" outlineLevel="0" collapsed="false">
      <c r="M15" s="50"/>
      <c r="N15" s="50"/>
      <c r="O15" s="50"/>
      <c r="P15" s="50"/>
      <c r="Q15" s="50"/>
      <c r="R15" s="51"/>
    </row>
    <row r="16" customFormat="false" ht="12.75" hidden="false" customHeight="true" outlineLevel="0" collapsed="false">
      <c r="A16" s="35" t="s">
        <v>27</v>
      </c>
      <c r="B16" s="36"/>
      <c r="E16" s="36"/>
      <c r="H16" s="36"/>
      <c r="I16" s="37" t="n">
        <f aca="false">'PS SUM'!C12/1000</f>
        <v>4001.932</v>
      </c>
      <c r="J16" s="42"/>
      <c r="K16" s="38" t="n">
        <v>10000</v>
      </c>
      <c r="L16" s="36"/>
      <c r="M16" s="39" t="n">
        <f aca="false">SUM(M17:M18)</f>
        <v>36.799</v>
      </c>
      <c r="N16" s="39" t="n">
        <f aca="false">SUM(N17:N18)</f>
        <v>3564.461</v>
      </c>
      <c r="O16" s="39" t="n">
        <v>15278</v>
      </c>
      <c r="P16" s="39" t="n">
        <v>16994</v>
      </c>
      <c r="Q16" s="39" t="n">
        <v>139878</v>
      </c>
      <c r="R16" s="39" t="n">
        <v>166629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.75" hidden="false" customHeight="true" outlineLevel="0" collapsed="false">
      <c r="A17" s="41" t="s">
        <v>23</v>
      </c>
      <c r="B17" s="42"/>
      <c r="C17" s="43" t="n">
        <f aca="false">'PS SUM'!C18</f>
        <v>-4664726.0722</v>
      </c>
      <c r="D17" s="44" t="s">
        <v>28</v>
      </c>
      <c r="E17" s="42"/>
      <c r="F17" s="43" t="n">
        <f aca="false">'PS SUM'!C22</f>
        <v>-4329940.4342</v>
      </c>
      <c r="G17" s="44" t="s">
        <v>28</v>
      </c>
      <c r="H17" s="42"/>
      <c r="I17" s="52" t="n">
        <f aca="false">'PS SUM'!C13/1000</f>
        <v>3825.623</v>
      </c>
      <c r="J17" s="53"/>
      <c r="K17" s="38" t="n">
        <v>7500</v>
      </c>
      <c r="L17" s="42"/>
      <c r="M17" s="46" t="n">
        <f aca="false">'PS SUM'!C26/1000</f>
        <v>-0.688</v>
      </c>
      <c r="N17" s="46" t="n">
        <f aca="false">'PS SUM'!C30/1000</f>
        <v>3808.081</v>
      </c>
      <c r="O17" s="54"/>
      <c r="P17" s="55"/>
      <c r="Q17" s="54"/>
      <c r="R17" s="54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3.5" hidden="false" customHeight="true" outlineLevel="0" collapsed="false">
      <c r="A18" s="41" t="s">
        <v>25</v>
      </c>
      <c r="B18" s="42"/>
      <c r="C18" s="49" t="n">
        <f aca="false">'PS SUM'!C19/1000000</f>
        <v>-4.589363684</v>
      </c>
      <c r="D18" s="44" t="s">
        <v>29</v>
      </c>
      <c r="E18" s="42"/>
      <c r="F18" s="49" t="n">
        <f aca="false">'PS SUM'!C23/1000000</f>
        <v>-8.2939575296</v>
      </c>
      <c r="G18" s="44" t="s">
        <v>29</v>
      </c>
      <c r="H18" s="42"/>
      <c r="I18" s="52" t="n">
        <f aca="false">'PS SUM'!C14/1000</f>
        <v>516.967</v>
      </c>
      <c r="J18" s="53"/>
      <c r="K18" s="38" t="n">
        <v>2500</v>
      </c>
      <c r="L18" s="42"/>
      <c r="M18" s="46" t="n">
        <f aca="false">'PS SUM'!C27/1000</f>
        <v>37.487</v>
      </c>
      <c r="N18" s="46" t="n">
        <f aca="false">'PS SUM'!C31/1000</f>
        <v>-243.62</v>
      </c>
      <c r="O18" s="54"/>
      <c r="P18" s="54"/>
      <c r="Q18" s="54"/>
      <c r="R18" s="54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5.75" hidden="false" customHeight="false" outlineLevel="0" collapsed="false">
      <c r="C20" s="56"/>
    </row>
    <row r="22" customFormat="false" ht="15.75" hidden="false" customHeight="false" outlineLevel="0" collapsed="false">
      <c r="A22" s="57" t="s">
        <v>30</v>
      </c>
    </row>
    <row r="23" customFormat="false" ht="15.75" hidden="false" customHeight="false" outlineLevel="0" collapsed="false">
      <c r="A23" s="58" t="s">
        <v>31</v>
      </c>
      <c r="I23" s="1" t="s">
        <v>21</v>
      </c>
    </row>
    <row r="24" customFormat="false" ht="15.75" hidden="false" customHeight="false" outlineLevel="0" collapsed="false">
      <c r="A24" s="58" t="s">
        <v>32</v>
      </c>
    </row>
    <row r="25" customFormat="false" ht="15.75" hidden="false" customHeight="false" outlineLevel="0" collapsed="false">
      <c r="A25" s="58" t="s">
        <v>33</v>
      </c>
    </row>
    <row r="26" customFormat="false" ht="15.75" hidden="false" customHeight="false" outlineLevel="0" collapsed="false">
      <c r="A26" s="58" t="s">
        <v>34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  <c r="L26" s="59"/>
      <c r="M26" s="60"/>
      <c r="N26" s="60"/>
      <c r="O26" s="60"/>
      <c r="P26" s="60"/>
      <c r="Q26" s="60"/>
      <c r="R26" s="59"/>
    </row>
    <row r="27" customFormat="false" ht="15.75" hidden="false" customHeight="false" outlineLevel="0" collapsed="false">
      <c r="A27" s="59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59"/>
      <c r="M27" s="60"/>
      <c r="N27" s="60"/>
      <c r="O27" s="60"/>
      <c r="P27" s="60"/>
      <c r="Q27" s="60"/>
      <c r="R27" s="59"/>
    </row>
    <row r="28" customFormat="false" ht="15.75" hidden="false" customHeight="false" outlineLevel="0" collapsed="false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59"/>
      <c r="M28" s="60"/>
      <c r="N28" s="60"/>
      <c r="O28" s="60"/>
      <c r="P28" s="60"/>
      <c r="Q28" s="60"/>
      <c r="R28" s="59"/>
    </row>
    <row r="29" customFormat="false" ht="15.75" hidden="false" customHeight="false" outlineLevel="0" collapsed="false">
      <c r="A29" s="59" t="s">
        <v>37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9"/>
      <c r="M29" s="60"/>
      <c r="N29" s="60"/>
      <c r="O29" s="60"/>
      <c r="P29" s="60"/>
      <c r="Q29" s="60"/>
      <c r="R29" s="59"/>
    </row>
    <row r="30" customFormat="false" ht="15.75" hidden="false" customHeight="false" outlineLevel="0" collapsed="false">
      <c r="A30" s="59" t="s">
        <v>38</v>
      </c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59"/>
      <c r="M30" s="60"/>
      <c r="N30" s="60"/>
      <c r="O30" s="60"/>
      <c r="P30" s="60"/>
      <c r="Q30" s="60"/>
      <c r="R30" s="59"/>
    </row>
    <row r="31" customFormat="false" ht="15.75" hidden="false" customHeight="false" outlineLevel="0" collapsed="false">
      <c r="A31" s="59" t="s">
        <v>39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  <c r="L31" s="59"/>
      <c r="M31" s="60"/>
      <c r="N31" s="60"/>
      <c r="O31" s="60"/>
      <c r="P31" s="60"/>
      <c r="Q31" s="60"/>
      <c r="R31" s="59"/>
    </row>
    <row r="32" customFormat="false" ht="15.75" hidden="false" customHeight="false" outlineLevel="0" collapsed="false">
      <c r="A32" s="59" t="s">
        <v>40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9"/>
      <c r="M32" s="60"/>
      <c r="N32" s="60"/>
      <c r="O32" s="60"/>
      <c r="P32" s="60"/>
      <c r="Q32" s="60"/>
      <c r="R32" s="59"/>
    </row>
    <row r="33" customFormat="false" ht="15.75" hidden="false" customHeight="false" outlineLevel="0" collapsed="false">
      <c r="A33" s="59" t="s">
        <v>41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59"/>
      <c r="M33" s="60"/>
      <c r="N33" s="60"/>
      <c r="O33" s="60"/>
      <c r="P33" s="60"/>
      <c r="Q33" s="60"/>
      <c r="R33" s="59"/>
    </row>
    <row r="34" customFormat="false" ht="15.75" hidden="false" customHeight="false" outlineLevel="0" collapsed="false">
      <c r="A34" s="58" t="s">
        <v>42</v>
      </c>
      <c r="B34" s="59"/>
      <c r="C34" s="59"/>
      <c r="D34" s="59"/>
      <c r="E34" s="59"/>
      <c r="F34" s="59"/>
      <c r="G34" s="59"/>
      <c r="H34" s="59"/>
      <c r="I34" s="59"/>
      <c r="J34" s="59"/>
      <c r="K34" s="60"/>
      <c r="L34" s="59"/>
      <c r="M34" s="60"/>
      <c r="N34" s="60"/>
      <c r="O34" s="60"/>
      <c r="P34" s="60"/>
      <c r="Q34" s="60"/>
      <c r="R34" s="59"/>
    </row>
    <row r="35" customFormat="false" ht="15.75" hidden="false" customHeight="false" outlineLevel="0" collapsed="false">
      <c r="A35" s="58" t="s">
        <v>43</v>
      </c>
      <c r="B35" s="59"/>
      <c r="C35" s="59"/>
      <c r="D35" s="59"/>
      <c r="E35" s="59"/>
      <c r="F35" s="59"/>
      <c r="G35" s="59"/>
      <c r="H35" s="59"/>
      <c r="I35" s="59"/>
      <c r="J35" s="59"/>
      <c r="K35" s="60"/>
      <c r="L35" s="59"/>
      <c r="M35" s="60"/>
      <c r="N35" s="60"/>
      <c r="O35" s="60"/>
      <c r="P35" s="60"/>
      <c r="Q35" s="60"/>
      <c r="R35" s="59"/>
    </row>
    <row r="36" customFormat="false" ht="15.75" hidden="false" customHeight="false" outlineLevel="0" collapsed="false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59"/>
      <c r="M36" s="60"/>
      <c r="N36" s="60"/>
      <c r="O36" s="60"/>
      <c r="P36" s="60"/>
      <c r="Q36" s="60"/>
      <c r="R36" s="59"/>
    </row>
    <row r="37" customFormat="false" ht="15.75" hidden="false" customHeight="false" outlineLevel="0" collapsed="false">
      <c r="A37" s="59" t="str">
        <f aca="true">CELL("filename")</f>
        <v>'file:///mnt/12tb/@roms/datasets/enron/EDRM Enron Email Data Set v2 XML/filtered-attachments/xls/DPR_20.xls'#$dpr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9"/>
      <c r="M37" s="60"/>
      <c r="N37" s="60"/>
      <c r="O37" s="60"/>
      <c r="P37" s="60"/>
      <c r="Q37" s="60"/>
      <c r="R37" s="59"/>
    </row>
    <row r="38" customFormat="false" ht="15.75" hidden="false" customHeight="false" outlineLevel="0" collapsed="false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9"/>
      <c r="M38" s="60"/>
      <c r="N38" s="60"/>
      <c r="O38" s="60"/>
      <c r="P38" s="60"/>
      <c r="Q38" s="60"/>
      <c r="R38" s="59"/>
    </row>
    <row r="39" customFormat="false" ht="15.75" hidden="false" customHeight="false" outlineLevel="0" collapsed="false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59"/>
      <c r="M39" s="60"/>
      <c r="N39" s="60"/>
      <c r="O39" s="60"/>
      <c r="P39" s="60"/>
      <c r="Q39" s="60"/>
      <c r="R39" s="59"/>
    </row>
    <row r="40" customFormat="false" ht="15.7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59"/>
      <c r="M40" s="60"/>
      <c r="N40" s="60"/>
      <c r="O40" s="60"/>
      <c r="P40" s="60"/>
      <c r="Q40" s="60"/>
      <c r="R40" s="59"/>
    </row>
    <row r="41" customFormat="false" ht="15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59"/>
      <c r="M41" s="60"/>
      <c r="N41" s="60"/>
      <c r="O41" s="60"/>
      <c r="P41" s="60"/>
      <c r="Q41" s="60"/>
      <c r="R41" s="59"/>
    </row>
    <row r="42" customFormat="false" ht="15.75" hidden="false" customHeight="false" outlineLevel="0" collapsed="false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59"/>
      <c r="M42" s="60"/>
      <c r="N42" s="60"/>
      <c r="O42" s="60"/>
      <c r="P42" s="60"/>
      <c r="Q42" s="60"/>
      <c r="R42" s="59"/>
    </row>
    <row r="43" customFormat="false" ht="15.75" hidden="false" customHeight="false" outlineLevel="0" collapsed="false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59"/>
      <c r="M43" s="60"/>
      <c r="N43" s="60"/>
      <c r="O43" s="60"/>
      <c r="P43" s="60"/>
      <c r="Q43" s="60"/>
      <c r="R43" s="59"/>
    </row>
    <row r="44" customFormat="false" ht="15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0"/>
      <c r="L44" s="59"/>
      <c r="M44" s="60"/>
      <c r="N44" s="60"/>
      <c r="O44" s="60"/>
      <c r="P44" s="60"/>
      <c r="Q44" s="60"/>
      <c r="R44" s="59"/>
    </row>
    <row r="45" customFormat="false" ht="15.75" hidden="false" customHeight="false" outlineLevel="0" collapsed="false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60"/>
      <c r="L45" s="59"/>
      <c r="M45" s="60"/>
      <c r="N45" s="60"/>
      <c r="O45" s="60"/>
      <c r="P45" s="60"/>
      <c r="Q45" s="60"/>
      <c r="R45" s="59"/>
    </row>
    <row r="46" customFormat="false" ht="15.75" hidden="false" customHeight="false" outlineLevel="0" collapsed="false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0"/>
      <c r="L46" s="59"/>
      <c r="M46" s="60"/>
      <c r="N46" s="60"/>
      <c r="O46" s="60"/>
      <c r="P46" s="60"/>
      <c r="Q46" s="60"/>
      <c r="R46" s="59"/>
    </row>
    <row r="47" customFormat="false" ht="15.75" hidden="false" customHeight="false" outlineLevel="0" collapsed="false"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9"/>
      <c r="M47" s="60"/>
      <c r="N47" s="60"/>
      <c r="O47" s="60"/>
      <c r="P47" s="60"/>
      <c r="Q47" s="60"/>
      <c r="R47" s="59"/>
    </row>
    <row r="48" customFormat="false" ht="15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/>
      <c r="L48" s="59"/>
      <c r="M48" s="60"/>
      <c r="N48" s="60"/>
      <c r="O48" s="60"/>
      <c r="P48" s="60"/>
      <c r="Q48" s="60"/>
      <c r="R48" s="59"/>
    </row>
    <row r="49" customFormat="false" ht="15.75" hidden="false" customHeight="false" outlineLevel="0" collapsed="false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60"/>
      <c r="L49" s="59"/>
      <c r="M49" s="60"/>
      <c r="N49" s="60"/>
      <c r="O49" s="60"/>
      <c r="P49" s="60"/>
      <c r="Q49" s="60"/>
      <c r="R49" s="59"/>
    </row>
    <row r="50" customFormat="false" ht="15.75" hidden="false" customHeight="false" outlineLevel="0" collapsed="false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9"/>
      <c r="M50" s="60"/>
      <c r="N50" s="60"/>
      <c r="O50" s="60"/>
      <c r="P50" s="60"/>
      <c r="Q50" s="60"/>
      <c r="R50" s="59"/>
    </row>
    <row r="51" customFormat="false" ht="15.75" hidden="false" customHeight="false" outlineLevel="0" collapsed="false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60"/>
      <c r="L51" s="59"/>
      <c r="M51" s="60"/>
      <c r="N51" s="60"/>
      <c r="O51" s="60"/>
      <c r="P51" s="60"/>
      <c r="Q51" s="60"/>
      <c r="R51" s="59"/>
    </row>
    <row r="52" customFormat="false" ht="15.75" hidden="false" customHeight="false" outlineLevel="0" collapsed="false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60"/>
      <c r="L52" s="59"/>
      <c r="M52" s="60"/>
      <c r="N52" s="60"/>
      <c r="O52" s="60"/>
      <c r="P52" s="60"/>
      <c r="Q52" s="60"/>
      <c r="R52" s="59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81" activePane="bottomLeft" state="frozen"/>
      <selection pane="topLeft" activeCell="A1" activeCellId="0" sqref="A1"/>
      <selection pane="bottomLeft" activeCell="A94" activeCellId="0" sqref="A94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2" width="10.85"/>
    <col collapsed="false" customWidth="true" hidden="false" outlineLevel="0" max="7" min="7" style="62" width="7.7"/>
    <col collapsed="false" customWidth="true" hidden="false" outlineLevel="0" max="8" min="8" style="63" width="0.85"/>
    <col collapsed="false" customWidth="true" hidden="false" outlineLevel="0" max="9" min="9" style="64" width="31.7"/>
    <col collapsed="false" customWidth="true" hidden="false" outlineLevel="0" max="10" min="10" style="61" width="2.7"/>
    <col collapsed="false" customWidth="true" hidden="false" outlineLevel="0" max="11" min="11" style="65" width="7.28"/>
    <col collapsed="false" customWidth="true" hidden="false" outlineLevel="0" max="12" min="12" style="62" width="7.7"/>
    <col collapsed="false" customWidth="true" hidden="false" outlineLevel="0" max="13" min="13" style="62" width="0.85"/>
    <col collapsed="false" customWidth="true" hidden="false" outlineLevel="0" max="14" min="14" style="62" width="7.7"/>
    <col collapsed="false" customWidth="true" hidden="false" outlineLevel="0" max="15" min="15" style="62" width="8.85"/>
    <col collapsed="false" customWidth="true" hidden="false" outlineLevel="0" max="16" min="16" style="62" width="10.56"/>
    <col collapsed="false" customWidth="true" hidden="false" outlineLevel="0" max="17" min="17" style="63" width="0.85"/>
    <col collapsed="false" customWidth="true" hidden="false" outlineLevel="0" max="18" min="18" style="61" width="31.7"/>
    <col collapsed="false" customWidth="false" hidden="false" outlineLevel="0" max="257" min="19" style="61" width="9.14"/>
  </cols>
  <sheetData>
    <row r="1" customFormat="false" ht="12.75" hidden="false" customHeight="false" outlineLevel="0" collapsed="false">
      <c r="A1" s="66" t="s">
        <v>44</v>
      </c>
      <c r="K1" s="67"/>
    </row>
    <row r="2" customFormat="false" ht="12.75" hidden="false" customHeight="false" outlineLevel="0" collapsed="false">
      <c r="A2" s="66" t="s">
        <v>45</v>
      </c>
      <c r="K2" s="67"/>
    </row>
    <row r="3" customFormat="false" ht="12.75" hidden="false" customHeight="false" outlineLevel="0" collapsed="false">
      <c r="A3" s="66" t="str">
        <f aca="false">dpr!R3</f>
        <v>As of November 20, 2001</v>
      </c>
      <c r="K3" s="67"/>
    </row>
    <row r="4" customFormat="false" ht="12.75" hidden="false" customHeight="false" outlineLevel="0" collapsed="false">
      <c r="A4" s="66" t="s">
        <v>46</v>
      </c>
      <c r="K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69"/>
      <c r="G7" s="69"/>
      <c r="H7" s="70"/>
      <c r="I7" s="71"/>
      <c r="J7" s="72"/>
      <c r="K7" s="73" t="s">
        <v>49</v>
      </c>
      <c r="L7" s="69"/>
      <c r="M7" s="69"/>
      <c r="N7" s="69"/>
      <c r="O7" s="69"/>
      <c r="P7" s="69"/>
      <c r="Q7" s="70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8.75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53</v>
      </c>
      <c r="F8" s="75" t="s">
        <v>54</v>
      </c>
      <c r="G8" s="75" t="s">
        <v>55</v>
      </c>
      <c r="H8" s="75"/>
      <c r="I8" s="76" t="s">
        <v>56</v>
      </c>
      <c r="J8" s="77"/>
      <c r="K8" s="74" t="s">
        <v>50</v>
      </c>
      <c r="L8" s="75" t="s">
        <v>51</v>
      </c>
      <c r="M8" s="75"/>
      <c r="N8" s="75" t="s">
        <v>52</v>
      </c>
      <c r="O8" s="75" t="s">
        <v>53</v>
      </c>
      <c r="P8" s="75" t="s">
        <v>54</v>
      </c>
      <c r="Q8" s="75"/>
      <c r="R8" s="76" t="s">
        <v>56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36" hidden="true" customHeight="false" outlineLevel="0" collapsed="false">
      <c r="A9" s="78" t="n">
        <v>37158</v>
      </c>
      <c r="B9" s="79" t="n">
        <v>2283</v>
      </c>
      <c r="C9" s="79"/>
      <c r="D9" s="79" t="n">
        <v>27</v>
      </c>
      <c r="E9" s="79" t="n">
        <f aca="false">B9-D9</f>
        <v>2256</v>
      </c>
      <c r="F9" s="79" t="n">
        <v>0</v>
      </c>
      <c r="G9" s="79" t="n">
        <v>0</v>
      </c>
      <c r="H9" s="80"/>
      <c r="I9" s="81" t="s">
        <v>57</v>
      </c>
      <c r="J9" s="81"/>
      <c r="K9" s="78" t="n">
        <f aca="false">A9</f>
        <v>37158</v>
      </c>
      <c r="L9" s="79" t="n">
        <v>649</v>
      </c>
      <c r="M9" s="79"/>
      <c r="N9" s="79" t="n">
        <v>0</v>
      </c>
      <c r="O9" s="79" t="n">
        <v>649</v>
      </c>
      <c r="P9" s="79" t="n">
        <v>0</v>
      </c>
      <c r="Q9" s="80"/>
      <c r="R9" s="81" t="s">
        <v>58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79"/>
      <c r="G10" s="79"/>
      <c r="H10" s="80"/>
      <c r="I10" s="81"/>
      <c r="J10" s="81"/>
      <c r="K10" s="78"/>
      <c r="L10" s="79"/>
      <c r="M10" s="79"/>
      <c r="N10" s="79"/>
      <c r="O10" s="79"/>
      <c r="P10" s="79"/>
      <c r="Q10" s="80"/>
      <c r="R10" s="81"/>
    </row>
    <row r="11" customFormat="false" ht="27" hidden="true" customHeight="false" outlineLevel="0" collapsed="false">
      <c r="A11" s="78" t="n">
        <v>37159</v>
      </c>
      <c r="B11" s="79" t="n">
        <v>-1071</v>
      </c>
      <c r="C11" s="79"/>
      <c r="D11" s="79" t="n">
        <v>-7</v>
      </c>
      <c r="E11" s="79" t="n">
        <f aca="false">B11-D11</f>
        <v>-1064</v>
      </c>
      <c r="F11" s="79" t="n">
        <v>0</v>
      </c>
      <c r="G11" s="79" t="n">
        <v>0</v>
      </c>
      <c r="H11" s="80"/>
      <c r="I11" s="81" t="s">
        <v>59</v>
      </c>
      <c r="J11" s="81"/>
      <c r="K11" s="78" t="n">
        <f aca="false">A11</f>
        <v>37159</v>
      </c>
      <c r="L11" s="79" t="n">
        <v>-1177</v>
      </c>
      <c r="M11" s="79"/>
      <c r="N11" s="79" t="n">
        <v>111</v>
      </c>
      <c r="O11" s="79" t="n">
        <f aca="false">L11-N11</f>
        <v>-1288</v>
      </c>
      <c r="P11" s="79" t="n">
        <v>0</v>
      </c>
      <c r="Q11" s="80"/>
      <c r="R11" s="81" t="s">
        <v>60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79"/>
      <c r="G12" s="79"/>
      <c r="H12" s="80"/>
      <c r="I12" s="81"/>
      <c r="J12" s="81"/>
      <c r="K12" s="78"/>
      <c r="L12" s="79"/>
      <c r="M12" s="79"/>
      <c r="N12" s="79"/>
      <c r="O12" s="79"/>
      <c r="P12" s="79"/>
      <c r="Q12" s="80"/>
      <c r="R12" s="81"/>
    </row>
    <row r="13" customFormat="false" ht="27" hidden="true" customHeight="false" outlineLevel="0" collapsed="false">
      <c r="A13" s="78" t="n">
        <v>37160</v>
      </c>
      <c r="B13" s="79" t="n">
        <v>1030</v>
      </c>
      <c r="C13" s="79"/>
      <c r="D13" s="79" t="n">
        <v>0</v>
      </c>
      <c r="E13" s="79" t="n">
        <f aca="false">B13-F13</f>
        <v>1011</v>
      </c>
      <c r="F13" s="79" t="n">
        <v>19</v>
      </c>
      <c r="G13" s="79" t="n">
        <v>0</v>
      </c>
      <c r="H13" s="80"/>
      <c r="I13" s="81" t="s">
        <v>61</v>
      </c>
      <c r="J13" s="81"/>
      <c r="K13" s="78" t="n">
        <f aca="false">A13</f>
        <v>37160</v>
      </c>
      <c r="L13" s="79" t="n">
        <v>330</v>
      </c>
      <c r="M13" s="79"/>
      <c r="N13" s="79" t="n">
        <v>0</v>
      </c>
      <c r="O13" s="79" t="n">
        <f aca="false">L13</f>
        <v>330</v>
      </c>
      <c r="P13" s="79" t="n">
        <v>0</v>
      </c>
      <c r="Q13" s="80"/>
      <c r="R13" s="81" t="s">
        <v>62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79"/>
      <c r="G14" s="79"/>
      <c r="H14" s="80"/>
      <c r="I14" s="81"/>
      <c r="J14" s="81"/>
      <c r="K14" s="78"/>
      <c r="L14" s="79"/>
      <c r="M14" s="79"/>
      <c r="N14" s="79"/>
      <c r="O14" s="79"/>
      <c r="P14" s="79"/>
      <c r="Q14" s="80"/>
      <c r="R14" s="81"/>
    </row>
    <row r="15" customFormat="false" ht="27" hidden="true" customHeight="false" outlineLevel="0" collapsed="false">
      <c r="A15" s="78" t="n">
        <v>37161</v>
      </c>
      <c r="B15" s="79" t="n">
        <v>265</v>
      </c>
      <c r="C15" s="79"/>
      <c r="D15" s="79" t="n">
        <v>85</v>
      </c>
      <c r="E15" s="79" t="n">
        <f aca="false">B15-D15</f>
        <v>180</v>
      </c>
      <c r="F15" s="79" t="n">
        <v>0</v>
      </c>
      <c r="G15" s="79" t="n">
        <v>0</v>
      </c>
      <c r="H15" s="80"/>
      <c r="I15" s="81" t="s">
        <v>63</v>
      </c>
      <c r="J15" s="81"/>
      <c r="K15" s="78" t="n">
        <f aca="false">A15</f>
        <v>37161</v>
      </c>
      <c r="L15" s="79" t="n">
        <v>237</v>
      </c>
      <c r="M15" s="79"/>
      <c r="N15" s="79" t="n">
        <v>0</v>
      </c>
      <c r="O15" s="79" t="n">
        <v>237</v>
      </c>
      <c r="P15" s="79" t="n">
        <v>0</v>
      </c>
      <c r="Q15" s="80"/>
      <c r="R15" s="81" t="s">
        <v>64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79"/>
      <c r="G16" s="79"/>
      <c r="H16" s="80"/>
      <c r="I16" s="81"/>
      <c r="J16" s="81"/>
      <c r="K16" s="78"/>
      <c r="L16" s="79"/>
      <c r="M16" s="79"/>
      <c r="N16" s="79"/>
      <c r="O16" s="79"/>
      <c r="P16" s="79"/>
      <c r="Q16" s="80"/>
      <c r="R16" s="81"/>
    </row>
    <row r="17" customFormat="false" ht="18" hidden="true" customHeight="false" outlineLevel="0" collapsed="false">
      <c r="A17" s="78" t="n">
        <v>37162</v>
      </c>
      <c r="B17" s="79" t="n">
        <v>-205</v>
      </c>
      <c r="C17" s="79"/>
      <c r="D17" s="79" t="n">
        <v>7</v>
      </c>
      <c r="E17" s="79" t="n">
        <v>-212</v>
      </c>
      <c r="F17" s="79" t="n">
        <v>0</v>
      </c>
      <c r="G17" s="79" t="n">
        <v>0</v>
      </c>
      <c r="H17" s="80"/>
      <c r="I17" s="81" t="s">
        <v>65</v>
      </c>
      <c r="J17" s="81"/>
      <c r="K17" s="78" t="n">
        <f aca="false">A17</f>
        <v>37162</v>
      </c>
      <c r="L17" s="79" t="n">
        <v>-414</v>
      </c>
      <c r="M17" s="79"/>
      <c r="N17" s="79" t="n">
        <v>0</v>
      </c>
      <c r="O17" s="79" t="n">
        <v>-414</v>
      </c>
      <c r="P17" s="79" t="n">
        <v>0</v>
      </c>
      <c r="Q17" s="80"/>
      <c r="R17" s="81" t="s">
        <v>66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79"/>
      <c r="G18" s="79"/>
      <c r="H18" s="80"/>
      <c r="I18" s="81"/>
      <c r="J18" s="81"/>
      <c r="K18" s="78"/>
      <c r="L18" s="79"/>
      <c r="M18" s="79"/>
      <c r="N18" s="79"/>
      <c r="O18" s="79"/>
      <c r="P18" s="79"/>
      <c r="Q18" s="80"/>
      <c r="R18" s="81"/>
    </row>
    <row r="19" customFormat="false" ht="27" hidden="true" customHeight="false" outlineLevel="0" collapsed="false">
      <c r="A19" s="78" t="n">
        <v>37165</v>
      </c>
      <c r="B19" s="79" t="n">
        <v>-829</v>
      </c>
      <c r="C19" s="79"/>
      <c r="D19" s="79" t="n">
        <v>2</v>
      </c>
      <c r="E19" s="79" t="n">
        <v>-831</v>
      </c>
      <c r="F19" s="79" t="n">
        <v>0</v>
      </c>
      <c r="G19" s="79" t="n">
        <v>0</v>
      </c>
      <c r="H19" s="80"/>
      <c r="I19" s="81" t="s">
        <v>67</v>
      </c>
      <c r="J19" s="81"/>
      <c r="K19" s="78" t="n">
        <f aca="false">A19</f>
        <v>37165</v>
      </c>
      <c r="L19" s="79" t="n">
        <v>-398</v>
      </c>
      <c r="M19" s="79"/>
      <c r="N19" s="79" t="n">
        <v>0</v>
      </c>
      <c r="O19" s="79" t="n">
        <v>-398</v>
      </c>
      <c r="P19" s="79" t="n">
        <v>0</v>
      </c>
      <c r="Q19" s="80"/>
      <c r="R19" s="81" t="s">
        <v>68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79"/>
      <c r="G20" s="79"/>
      <c r="H20" s="80"/>
      <c r="I20" s="81"/>
      <c r="J20" s="81"/>
      <c r="K20" s="78"/>
      <c r="L20" s="79"/>
      <c r="M20" s="79"/>
      <c r="N20" s="79"/>
      <c r="O20" s="79"/>
      <c r="P20" s="79"/>
      <c r="Q20" s="80"/>
      <c r="R20" s="81"/>
    </row>
    <row r="21" customFormat="false" ht="27" hidden="true" customHeight="false" outlineLevel="0" collapsed="false">
      <c r="A21" s="78" t="n">
        <v>37166</v>
      </c>
      <c r="B21" s="79" t="n">
        <v>928</v>
      </c>
      <c r="C21" s="79"/>
      <c r="D21" s="79" t="n">
        <v>0</v>
      </c>
      <c r="E21" s="79" t="n">
        <v>928</v>
      </c>
      <c r="F21" s="79" t="n">
        <v>0</v>
      </c>
      <c r="G21" s="79" t="n">
        <v>0</v>
      </c>
      <c r="H21" s="80"/>
      <c r="I21" s="81" t="s">
        <v>69</v>
      </c>
      <c r="J21" s="81"/>
      <c r="K21" s="78" t="n">
        <f aca="false">A21</f>
        <v>37166</v>
      </c>
      <c r="L21" s="79" t="n">
        <v>-39</v>
      </c>
      <c r="M21" s="79"/>
      <c r="N21" s="79" t="n">
        <v>0</v>
      </c>
      <c r="O21" s="79" t="n">
        <v>-39</v>
      </c>
      <c r="P21" s="79" t="n">
        <v>0</v>
      </c>
      <c r="Q21" s="80"/>
      <c r="R21" s="81" t="s">
        <v>70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79"/>
      <c r="G22" s="79"/>
      <c r="H22" s="80"/>
      <c r="I22" s="81"/>
      <c r="J22" s="81"/>
      <c r="K22" s="78"/>
      <c r="L22" s="79"/>
      <c r="M22" s="79"/>
      <c r="N22" s="79"/>
      <c r="O22" s="79"/>
      <c r="P22" s="79"/>
      <c r="Q22" s="80"/>
      <c r="R22" s="81"/>
    </row>
    <row r="23" customFormat="false" ht="36" hidden="true" customHeight="false" outlineLevel="0" collapsed="false">
      <c r="A23" s="78" t="n">
        <v>37167</v>
      </c>
      <c r="B23" s="79" t="n">
        <v>-57</v>
      </c>
      <c r="C23" s="79"/>
      <c r="D23" s="79" t="n">
        <v>3</v>
      </c>
      <c r="E23" s="79" t="n">
        <v>-60</v>
      </c>
      <c r="F23" s="79" t="n">
        <v>0</v>
      </c>
      <c r="G23" s="79" t="n">
        <v>0</v>
      </c>
      <c r="H23" s="80"/>
      <c r="I23" s="81" t="s">
        <v>71</v>
      </c>
      <c r="J23" s="81"/>
      <c r="K23" s="78" t="n">
        <f aca="false">A23</f>
        <v>37167</v>
      </c>
      <c r="L23" s="79" t="n">
        <v>313</v>
      </c>
      <c r="M23" s="79"/>
      <c r="N23" s="79" t="n">
        <v>-12</v>
      </c>
      <c r="O23" s="79" t="n">
        <v>325</v>
      </c>
      <c r="P23" s="79" t="n">
        <v>0</v>
      </c>
      <c r="Q23" s="80"/>
      <c r="R23" s="81" t="s">
        <v>72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79"/>
      <c r="G24" s="79"/>
      <c r="H24" s="80"/>
      <c r="I24" s="81"/>
      <c r="J24" s="81"/>
      <c r="K24" s="78"/>
      <c r="L24" s="79"/>
      <c r="M24" s="79"/>
      <c r="N24" s="79"/>
      <c r="O24" s="79"/>
      <c r="P24" s="79"/>
      <c r="Q24" s="80"/>
      <c r="R24" s="81"/>
    </row>
    <row r="25" customFormat="false" ht="36" hidden="true" customHeight="false" outlineLevel="0" collapsed="false">
      <c r="A25" s="78" t="n">
        <v>37168</v>
      </c>
      <c r="B25" s="79" t="n">
        <v>-1552</v>
      </c>
      <c r="C25" s="79"/>
      <c r="D25" s="79" t="n">
        <v>-62</v>
      </c>
      <c r="E25" s="79" t="n">
        <v>-1490</v>
      </c>
      <c r="F25" s="79" t="n">
        <v>0</v>
      </c>
      <c r="G25" s="79" t="n">
        <v>0</v>
      </c>
      <c r="H25" s="80"/>
      <c r="I25" s="81" t="s">
        <v>73</v>
      </c>
      <c r="J25" s="81"/>
      <c r="K25" s="78" t="n">
        <f aca="false">A25</f>
        <v>37168</v>
      </c>
      <c r="L25" s="79" t="n">
        <v>209</v>
      </c>
      <c r="M25" s="79"/>
      <c r="N25" s="79" t="n">
        <v>0</v>
      </c>
      <c r="O25" s="79" t="n">
        <v>209</v>
      </c>
      <c r="P25" s="79" t="n">
        <v>0</v>
      </c>
      <c r="Q25" s="80"/>
      <c r="R25" s="81" t="s">
        <v>74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79"/>
      <c r="G26" s="79"/>
      <c r="H26" s="80"/>
      <c r="I26" s="81"/>
      <c r="J26" s="81"/>
      <c r="K26" s="78"/>
      <c r="L26" s="79"/>
      <c r="M26" s="79"/>
      <c r="N26" s="79"/>
      <c r="O26" s="79"/>
      <c r="P26" s="79"/>
      <c r="Q26" s="80"/>
      <c r="R26" s="81"/>
    </row>
    <row r="27" customFormat="false" ht="36" hidden="true" customHeight="false" outlineLevel="0" collapsed="false">
      <c r="A27" s="78" t="n">
        <v>37169</v>
      </c>
      <c r="B27" s="79" t="n">
        <v>1907</v>
      </c>
      <c r="C27" s="79"/>
      <c r="D27" s="79" t="n">
        <v>0</v>
      </c>
      <c r="E27" s="79" t="n">
        <f aca="false">B27</f>
        <v>1907</v>
      </c>
      <c r="F27" s="79" t="n">
        <v>0</v>
      </c>
      <c r="G27" s="79" t="n">
        <v>0</v>
      </c>
      <c r="H27" s="80"/>
      <c r="I27" s="81" t="s">
        <v>75</v>
      </c>
      <c r="J27" s="81"/>
      <c r="K27" s="78" t="n">
        <f aca="false">A27</f>
        <v>37169</v>
      </c>
      <c r="L27" s="79" t="n">
        <v>-302</v>
      </c>
      <c r="M27" s="79"/>
      <c r="N27" s="79" t="n">
        <v>0</v>
      </c>
      <c r="O27" s="79" t="n">
        <v>-302</v>
      </c>
      <c r="P27" s="79" t="n">
        <v>0</v>
      </c>
      <c r="Q27" s="80"/>
      <c r="R27" s="81" t="s">
        <v>76</v>
      </c>
    </row>
    <row r="28" customFormat="false" ht="27" hidden="true" customHeight="false" outlineLevel="0" collapsed="false">
      <c r="A28" s="78" t="n">
        <v>37172</v>
      </c>
      <c r="B28" s="79" t="n">
        <v>-805</v>
      </c>
      <c r="C28" s="79"/>
      <c r="D28" s="79" t="n">
        <v>0</v>
      </c>
      <c r="E28" s="79" t="n">
        <f aca="false">B28-F28</f>
        <v>367</v>
      </c>
      <c r="F28" s="79" t="n">
        <v>-1172</v>
      </c>
      <c r="G28" s="79" t="n">
        <v>0</v>
      </c>
      <c r="H28" s="80"/>
      <c r="I28" s="81" t="s">
        <v>77</v>
      </c>
      <c r="J28" s="81"/>
      <c r="K28" s="78" t="n">
        <f aca="false">A28</f>
        <v>37172</v>
      </c>
      <c r="L28" s="79" t="n">
        <v>111</v>
      </c>
      <c r="M28" s="79"/>
      <c r="N28" s="79" t="n">
        <v>-4</v>
      </c>
      <c r="O28" s="79" t="n">
        <f aca="false">L28-N28</f>
        <v>115</v>
      </c>
      <c r="P28" s="79" t="n">
        <v>0</v>
      </c>
      <c r="Q28" s="80"/>
      <c r="R28" s="81" t="s">
        <v>78</v>
      </c>
    </row>
    <row r="29" customFormat="false" ht="9" hidden="true" customHeight="false" outlineLevel="0" collapsed="false">
      <c r="A29" s="78"/>
      <c r="B29" s="79"/>
      <c r="C29" s="79"/>
      <c r="D29" s="79"/>
      <c r="E29" s="79"/>
      <c r="F29" s="79"/>
      <c r="G29" s="79"/>
      <c r="H29" s="80"/>
      <c r="I29" s="81"/>
      <c r="J29" s="81"/>
      <c r="K29" s="78"/>
      <c r="L29" s="79"/>
      <c r="M29" s="79"/>
      <c r="N29" s="79"/>
      <c r="O29" s="79"/>
      <c r="P29" s="79"/>
      <c r="Q29" s="80"/>
      <c r="R29" s="81"/>
    </row>
    <row r="30" customFormat="false" ht="36" hidden="true" customHeight="false" outlineLevel="0" collapsed="false">
      <c r="A30" s="78" t="n">
        <v>37173</v>
      </c>
      <c r="B30" s="79" t="n">
        <v>-4154</v>
      </c>
      <c r="C30" s="79"/>
      <c r="D30" s="79" t="n">
        <v>7</v>
      </c>
      <c r="E30" s="79" t="n">
        <f aca="false">B30-D30</f>
        <v>-4161</v>
      </c>
      <c r="F30" s="79" t="n">
        <v>0</v>
      </c>
      <c r="G30" s="79" t="n">
        <v>0</v>
      </c>
      <c r="H30" s="80"/>
      <c r="I30" s="81" t="s">
        <v>79</v>
      </c>
      <c r="J30" s="81"/>
      <c r="K30" s="78" t="n">
        <f aca="false">A30</f>
        <v>37173</v>
      </c>
      <c r="L30" s="79" t="n">
        <v>349</v>
      </c>
      <c r="M30" s="79"/>
      <c r="N30" s="79" t="n">
        <v>0</v>
      </c>
      <c r="O30" s="79" t="n">
        <f aca="false">L30-N30</f>
        <v>349</v>
      </c>
      <c r="P30" s="79" t="n">
        <v>0</v>
      </c>
      <c r="Q30" s="80"/>
      <c r="R30" s="81" t="s">
        <v>80</v>
      </c>
    </row>
    <row r="31" customFormat="false" ht="9" hidden="true" customHeight="false" outlineLevel="0" collapsed="false">
      <c r="A31" s="78"/>
      <c r="B31" s="79"/>
      <c r="C31" s="79"/>
      <c r="D31" s="79"/>
      <c r="E31" s="79"/>
      <c r="F31" s="79"/>
      <c r="G31" s="79"/>
      <c r="H31" s="80"/>
      <c r="I31" s="81"/>
      <c r="J31" s="81"/>
      <c r="K31" s="78"/>
      <c r="L31" s="79"/>
      <c r="M31" s="79"/>
      <c r="N31" s="79"/>
      <c r="O31" s="79"/>
      <c r="P31" s="79"/>
      <c r="Q31" s="80"/>
      <c r="R31" s="81"/>
    </row>
    <row r="32" customFormat="false" ht="54" hidden="true" customHeight="false" outlineLevel="0" collapsed="false">
      <c r="A32" s="78" t="n">
        <v>37174</v>
      </c>
      <c r="B32" s="79" t="n">
        <v>-3569</v>
      </c>
      <c r="C32" s="79"/>
      <c r="D32" s="79" t="n">
        <v>-1</v>
      </c>
      <c r="E32" s="79" t="n">
        <v>-3568</v>
      </c>
      <c r="F32" s="79" t="n">
        <v>0</v>
      </c>
      <c r="G32" s="79" t="n">
        <v>0</v>
      </c>
      <c r="H32" s="80"/>
      <c r="I32" s="81" t="s">
        <v>81</v>
      </c>
      <c r="J32" s="81"/>
      <c r="K32" s="78" t="n">
        <f aca="false">A32</f>
        <v>37174</v>
      </c>
      <c r="L32" s="79" t="n">
        <v>51</v>
      </c>
      <c r="M32" s="79"/>
      <c r="N32" s="79" t="n">
        <v>0</v>
      </c>
      <c r="O32" s="79" t="n">
        <v>51</v>
      </c>
      <c r="P32" s="79" t="n">
        <v>0</v>
      </c>
      <c r="Q32" s="80"/>
      <c r="R32" s="81" t="s">
        <v>82</v>
      </c>
    </row>
    <row r="33" customFormat="false" ht="9" hidden="true" customHeight="false" outlineLevel="0" collapsed="false">
      <c r="A33" s="78"/>
      <c r="B33" s="79"/>
      <c r="C33" s="79"/>
      <c r="D33" s="79"/>
      <c r="E33" s="79"/>
      <c r="F33" s="79"/>
      <c r="G33" s="79"/>
      <c r="H33" s="80"/>
      <c r="I33" s="81"/>
      <c r="J33" s="81"/>
      <c r="K33" s="78"/>
      <c r="L33" s="79"/>
      <c r="M33" s="79"/>
      <c r="N33" s="79"/>
      <c r="O33" s="79"/>
      <c r="P33" s="79"/>
      <c r="Q33" s="80"/>
      <c r="R33" s="81"/>
    </row>
    <row r="34" customFormat="false" ht="27" hidden="true" customHeight="false" outlineLevel="0" collapsed="false">
      <c r="A34" s="78" t="n">
        <v>37175</v>
      </c>
      <c r="B34" s="79" t="n">
        <v>-2384</v>
      </c>
      <c r="C34" s="79"/>
      <c r="D34" s="79" t="n">
        <v>5</v>
      </c>
      <c r="E34" s="79" t="n">
        <f aca="false">B34-D34</f>
        <v>-2389</v>
      </c>
      <c r="F34" s="79" t="n">
        <v>0</v>
      </c>
      <c r="G34" s="79" t="n">
        <v>0</v>
      </c>
      <c r="H34" s="80"/>
      <c r="I34" s="81" t="s">
        <v>83</v>
      </c>
      <c r="J34" s="81"/>
      <c r="K34" s="78" t="n">
        <f aca="false">A34</f>
        <v>37175</v>
      </c>
      <c r="L34" s="79" t="n">
        <v>32</v>
      </c>
      <c r="M34" s="79"/>
      <c r="N34" s="79" t="n">
        <v>0</v>
      </c>
      <c r="O34" s="79" t="n">
        <v>32</v>
      </c>
      <c r="P34" s="79" t="n">
        <v>0</v>
      </c>
      <c r="Q34" s="80"/>
      <c r="R34" s="81" t="s">
        <v>84</v>
      </c>
    </row>
    <row r="35" customFormat="false" ht="9" hidden="true" customHeight="false" outlineLevel="0" collapsed="false">
      <c r="A35" s="78"/>
      <c r="B35" s="79"/>
      <c r="C35" s="79"/>
      <c r="D35" s="79"/>
      <c r="E35" s="79"/>
      <c r="F35" s="79"/>
      <c r="G35" s="79"/>
      <c r="H35" s="80"/>
      <c r="I35" s="81"/>
      <c r="J35" s="81"/>
      <c r="K35" s="78"/>
      <c r="L35" s="79"/>
      <c r="M35" s="79"/>
      <c r="N35" s="79"/>
      <c r="O35" s="79"/>
      <c r="P35" s="79"/>
      <c r="Q35" s="80"/>
      <c r="R35" s="81"/>
    </row>
    <row r="36" customFormat="false" ht="36" hidden="true" customHeight="false" outlineLevel="0" collapsed="false">
      <c r="A36" s="78" t="n">
        <v>37176</v>
      </c>
      <c r="B36" s="79" t="n">
        <v>-231</v>
      </c>
      <c r="C36" s="79"/>
      <c r="D36" s="79" t="n">
        <v>-34</v>
      </c>
      <c r="E36" s="79" t="n">
        <f aca="false">B36-D36-F36</f>
        <v>107</v>
      </c>
      <c r="F36" s="79" t="n">
        <v>-304</v>
      </c>
      <c r="G36" s="79" t="n">
        <v>0</v>
      </c>
      <c r="H36" s="80"/>
      <c r="I36" s="81" t="s">
        <v>85</v>
      </c>
      <c r="J36" s="81"/>
      <c r="K36" s="78" t="n">
        <f aca="false">A36</f>
        <v>37176</v>
      </c>
      <c r="L36" s="79" t="n">
        <v>-49</v>
      </c>
      <c r="M36" s="79"/>
      <c r="N36" s="79" t="n">
        <v>0</v>
      </c>
      <c r="O36" s="79" t="n">
        <v>-49</v>
      </c>
      <c r="P36" s="79" t="n">
        <v>0</v>
      </c>
      <c r="Q36" s="80"/>
      <c r="R36" s="81" t="s">
        <v>86</v>
      </c>
    </row>
    <row r="37" customFormat="false" ht="9" hidden="true" customHeight="false" outlineLevel="0" collapsed="false">
      <c r="A37" s="78"/>
      <c r="B37" s="79"/>
      <c r="C37" s="79"/>
      <c r="D37" s="79"/>
      <c r="E37" s="79"/>
      <c r="F37" s="79"/>
      <c r="G37" s="79"/>
      <c r="H37" s="80"/>
      <c r="I37" s="81"/>
      <c r="J37" s="81"/>
      <c r="K37" s="78"/>
      <c r="L37" s="79"/>
      <c r="M37" s="79"/>
      <c r="N37" s="79"/>
      <c r="O37" s="79"/>
      <c r="P37" s="79"/>
      <c r="Q37" s="80"/>
      <c r="R37" s="81"/>
    </row>
    <row r="38" customFormat="false" ht="27" hidden="true" customHeight="false" outlineLevel="0" collapsed="false">
      <c r="A38" s="78" t="n">
        <v>37179</v>
      </c>
      <c r="B38" s="79" t="n">
        <v>983</v>
      </c>
      <c r="C38" s="79"/>
      <c r="D38" s="79" t="n">
        <v>-2</v>
      </c>
      <c r="E38" s="79" t="n">
        <v>985</v>
      </c>
      <c r="F38" s="79" t="n">
        <v>0</v>
      </c>
      <c r="G38" s="79" t="n">
        <v>0</v>
      </c>
      <c r="H38" s="80"/>
      <c r="I38" s="81" t="s">
        <v>87</v>
      </c>
      <c r="J38" s="81"/>
      <c r="K38" s="78" t="n">
        <f aca="false">A38</f>
        <v>37179</v>
      </c>
      <c r="L38" s="79" t="n">
        <v>35</v>
      </c>
      <c r="M38" s="79"/>
      <c r="N38" s="79" t="n">
        <v>0</v>
      </c>
      <c r="O38" s="79" t="n">
        <v>35</v>
      </c>
      <c r="P38" s="79" t="n">
        <v>0</v>
      </c>
      <c r="Q38" s="80"/>
      <c r="R38" s="81" t="s">
        <v>88</v>
      </c>
    </row>
    <row r="39" customFormat="false" ht="9" hidden="true" customHeight="false" outlineLevel="0" collapsed="false">
      <c r="A39" s="78"/>
      <c r="B39" s="79"/>
      <c r="C39" s="79"/>
      <c r="D39" s="79"/>
      <c r="E39" s="79"/>
      <c r="F39" s="79"/>
      <c r="G39" s="79"/>
      <c r="H39" s="80"/>
      <c r="I39" s="81"/>
      <c r="J39" s="81"/>
      <c r="K39" s="78"/>
      <c r="L39" s="79"/>
      <c r="M39" s="79"/>
      <c r="N39" s="79"/>
      <c r="O39" s="79"/>
      <c r="P39" s="79"/>
      <c r="Q39" s="80"/>
      <c r="R39" s="81"/>
    </row>
    <row r="40" customFormat="false" ht="27" hidden="true" customHeight="false" outlineLevel="0" collapsed="false">
      <c r="A40" s="78" t="n">
        <v>37180</v>
      </c>
      <c r="B40" s="79" t="n">
        <v>-2075</v>
      </c>
      <c r="C40" s="79"/>
      <c r="D40" s="79" t="n">
        <v>-20</v>
      </c>
      <c r="E40" s="79" t="n">
        <f aca="false">B40-D40</f>
        <v>-2055</v>
      </c>
      <c r="F40" s="79" t="n">
        <v>0</v>
      </c>
      <c r="G40" s="79" t="n">
        <v>0</v>
      </c>
      <c r="H40" s="80"/>
      <c r="I40" s="81" t="s">
        <v>89</v>
      </c>
      <c r="J40" s="81"/>
      <c r="K40" s="78" t="n">
        <f aca="false">A40</f>
        <v>37180</v>
      </c>
      <c r="L40" s="79" t="n">
        <v>-445</v>
      </c>
      <c r="M40" s="79"/>
      <c r="N40" s="79" t="n">
        <v>0</v>
      </c>
      <c r="O40" s="79" t="n">
        <v>-445</v>
      </c>
      <c r="P40" s="79" t="n">
        <v>0</v>
      </c>
      <c r="Q40" s="80"/>
      <c r="R40" s="81" t="s">
        <v>90</v>
      </c>
    </row>
    <row r="41" customFormat="false" ht="9" hidden="true" customHeight="false" outlineLevel="0" collapsed="false">
      <c r="A41" s="78"/>
      <c r="B41" s="79"/>
      <c r="C41" s="79"/>
      <c r="D41" s="79"/>
      <c r="E41" s="79"/>
      <c r="F41" s="79"/>
      <c r="G41" s="79"/>
      <c r="H41" s="80"/>
      <c r="I41" s="81"/>
      <c r="J41" s="81"/>
      <c r="K41" s="78"/>
      <c r="L41" s="79"/>
      <c r="M41" s="79"/>
      <c r="N41" s="79"/>
      <c r="O41" s="79"/>
      <c r="P41" s="79"/>
      <c r="Q41" s="80"/>
      <c r="R41" s="81"/>
    </row>
    <row r="42" customFormat="false" ht="27" hidden="true" customHeight="false" outlineLevel="0" collapsed="false">
      <c r="A42" s="78" t="n">
        <v>37181</v>
      </c>
      <c r="B42" s="79" t="n">
        <v>124</v>
      </c>
      <c r="C42" s="79"/>
      <c r="D42" s="79" t="n">
        <v>10</v>
      </c>
      <c r="E42" s="79" t="n">
        <v>114</v>
      </c>
      <c r="F42" s="79" t="n">
        <v>0</v>
      </c>
      <c r="G42" s="79" t="n">
        <v>0</v>
      </c>
      <c r="H42" s="80"/>
      <c r="I42" s="81" t="s">
        <v>91</v>
      </c>
      <c r="J42" s="81"/>
      <c r="K42" s="78" t="n">
        <f aca="false">A42</f>
        <v>37181</v>
      </c>
      <c r="L42" s="79" t="n">
        <v>-270</v>
      </c>
      <c r="M42" s="79"/>
      <c r="N42" s="79" t="n">
        <v>0</v>
      </c>
      <c r="O42" s="79" t="n">
        <v>-270</v>
      </c>
      <c r="P42" s="79" t="n">
        <v>0</v>
      </c>
      <c r="Q42" s="80"/>
      <c r="R42" s="81" t="s">
        <v>92</v>
      </c>
    </row>
    <row r="43" customFormat="false" ht="9" hidden="true" customHeight="false" outlineLevel="0" collapsed="false">
      <c r="A43" s="78"/>
      <c r="B43" s="79"/>
      <c r="C43" s="79"/>
      <c r="D43" s="79"/>
      <c r="E43" s="79"/>
      <c r="F43" s="79"/>
      <c r="G43" s="79"/>
      <c r="H43" s="80"/>
      <c r="I43" s="81"/>
      <c r="J43" s="81"/>
      <c r="K43" s="78"/>
      <c r="L43" s="79"/>
      <c r="M43" s="79"/>
      <c r="N43" s="79"/>
      <c r="O43" s="79"/>
      <c r="P43" s="79"/>
      <c r="Q43" s="80"/>
      <c r="R43" s="81"/>
    </row>
    <row r="44" customFormat="false" ht="27" hidden="true" customHeight="false" outlineLevel="0" collapsed="false">
      <c r="A44" s="78" t="n">
        <v>37182</v>
      </c>
      <c r="B44" s="79" t="n">
        <v>-1261</v>
      </c>
      <c r="C44" s="79"/>
      <c r="D44" s="79" t="n">
        <v>-3</v>
      </c>
      <c r="E44" s="79" t="n">
        <v>-1258</v>
      </c>
      <c r="F44" s="79" t="n">
        <v>0</v>
      </c>
      <c r="G44" s="79" t="n">
        <v>0</v>
      </c>
      <c r="H44" s="80"/>
      <c r="I44" s="81" t="s">
        <v>93</v>
      </c>
      <c r="J44" s="81"/>
      <c r="K44" s="78" t="n">
        <v>37182</v>
      </c>
      <c r="L44" s="79" t="n">
        <v>-417</v>
      </c>
      <c r="M44" s="79"/>
      <c r="N44" s="79" t="n">
        <v>0</v>
      </c>
      <c r="O44" s="79" t="n">
        <v>-417</v>
      </c>
      <c r="P44" s="79" t="n">
        <v>0</v>
      </c>
      <c r="Q44" s="80"/>
      <c r="R44" s="81" t="s">
        <v>94</v>
      </c>
    </row>
    <row r="45" customFormat="false" ht="9" hidden="true" customHeight="false" outlineLevel="0" collapsed="false">
      <c r="A45" s="78"/>
      <c r="B45" s="79"/>
      <c r="C45" s="79"/>
      <c r="D45" s="79"/>
      <c r="E45" s="79"/>
      <c r="F45" s="79"/>
      <c r="G45" s="79"/>
      <c r="H45" s="80"/>
      <c r="I45" s="81"/>
      <c r="J45" s="81"/>
      <c r="K45" s="78"/>
      <c r="L45" s="79"/>
      <c r="M45" s="79"/>
      <c r="N45" s="79"/>
      <c r="O45" s="79"/>
      <c r="P45" s="79"/>
      <c r="Q45" s="80"/>
      <c r="R45" s="81"/>
    </row>
    <row r="46" customFormat="false" ht="27" hidden="true" customHeight="false" outlineLevel="0" collapsed="false">
      <c r="A46" s="78" t="n">
        <v>37183</v>
      </c>
      <c r="B46" s="79" t="n">
        <v>-2138</v>
      </c>
      <c r="C46" s="79"/>
      <c r="D46" s="79" t="n">
        <v>2</v>
      </c>
      <c r="E46" s="79" t="n">
        <v>-2140</v>
      </c>
      <c r="F46" s="79" t="n">
        <v>0</v>
      </c>
      <c r="G46" s="79" t="n">
        <v>0</v>
      </c>
      <c r="H46" s="80"/>
      <c r="I46" s="81" t="s">
        <v>95</v>
      </c>
      <c r="J46" s="81"/>
      <c r="K46" s="78" t="n">
        <f aca="false">A46</f>
        <v>37183</v>
      </c>
      <c r="L46" s="79" t="n">
        <v>-1174</v>
      </c>
      <c r="M46" s="79"/>
      <c r="N46" s="79" t="n">
        <v>-237</v>
      </c>
      <c r="O46" s="79" t="n">
        <f aca="false">L46-N46</f>
        <v>-937</v>
      </c>
      <c r="P46" s="79" t="n">
        <v>0</v>
      </c>
      <c r="Q46" s="80"/>
      <c r="R46" s="81" t="s">
        <v>96</v>
      </c>
    </row>
    <row r="47" customFormat="false" ht="9" hidden="true" customHeight="false" outlineLevel="0" collapsed="false">
      <c r="A47" s="78"/>
      <c r="B47" s="79"/>
      <c r="C47" s="79"/>
      <c r="D47" s="79"/>
      <c r="E47" s="79"/>
      <c r="F47" s="79"/>
      <c r="G47" s="79"/>
      <c r="H47" s="80"/>
      <c r="I47" s="81"/>
      <c r="J47" s="81"/>
      <c r="K47" s="78"/>
      <c r="L47" s="79"/>
      <c r="M47" s="79"/>
      <c r="N47" s="79"/>
      <c r="O47" s="79"/>
      <c r="P47" s="79"/>
      <c r="Q47" s="80"/>
      <c r="R47" s="81"/>
    </row>
    <row r="48" customFormat="false" ht="36" hidden="true" customHeight="false" outlineLevel="0" collapsed="false">
      <c r="A48" s="78" t="n">
        <v>37186</v>
      </c>
      <c r="B48" s="79" t="n">
        <v>-311</v>
      </c>
      <c r="C48" s="79"/>
      <c r="D48" s="79" t="n">
        <v>0</v>
      </c>
      <c r="E48" s="79" t="n">
        <f aca="false">B48-G48</f>
        <v>-1297</v>
      </c>
      <c r="F48" s="79" t="n">
        <v>0</v>
      </c>
      <c r="G48" s="79" t="n">
        <v>986</v>
      </c>
      <c r="H48" s="80"/>
      <c r="I48" s="81" t="s">
        <v>97</v>
      </c>
      <c r="J48" s="81"/>
      <c r="K48" s="78" t="n">
        <v>37186</v>
      </c>
      <c r="L48" s="79" t="n">
        <v>394</v>
      </c>
      <c r="M48" s="79"/>
      <c r="N48" s="79" t="n">
        <v>0</v>
      </c>
      <c r="O48" s="79" t="n">
        <v>394</v>
      </c>
      <c r="P48" s="79" t="n">
        <v>0</v>
      </c>
      <c r="Q48" s="80"/>
      <c r="R48" s="81" t="s">
        <v>98</v>
      </c>
    </row>
    <row r="49" customFormat="false" ht="9" hidden="true" customHeight="false" outlineLevel="0" collapsed="false">
      <c r="A49" s="78"/>
      <c r="B49" s="79"/>
      <c r="C49" s="79"/>
      <c r="D49" s="79"/>
      <c r="E49" s="79"/>
      <c r="F49" s="79"/>
      <c r="G49" s="79"/>
      <c r="H49" s="80"/>
      <c r="I49" s="81"/>
      <c r="J49" s="81"/>
      <c r="K49" s="78"/>
      <c r="L49" s="79"/>
      <c r="M49" s="79"/>
      <c r="N49" s="79"/>
      <c r="O49" s="79"/>
      <c r="P49" s="79"/>
      <c r="Q49" s="80"/>
      <c r="R49" s="81"/>
    </row>
    <row r="50" customFormat="false" ht="45" hidden="true" customHeight="false" outlineLevel="0" collapsed="false">
      <c r="A50" s="78" t="n">
        <v>37187</v>
      </c>
      <c r="B50" s="79" t="n">
        <v>-6492</v>
      </c>
      <c r="C50" s="79"/>
      <c r="D50" s="79" t="n">
        <v>-3</v>
      </c>
      <c r="E50" s="79" t="n">
        <f aca="false">B50-D50-F50</f>
        <v>-870</v>
      </c>
      <c r="F50" s="79" t="n">
        <f aca="false">-2966-1398-1255</f>
        <v>-5619</v>
      </c>
      <c r="G50" s="79" t="n">
        <v>0</v>
      </c>
      <c r="H50" s="80"/>
      <c r="I50" s="81" t="s">
        <v>99</v>
      </c>
      <c r="J50" s="81"/>
      <c r="K50" s="78" t="n">
        <v>37187</v>
      </c>
      <c r="L50" s="79" t="n">
        <v>-166</v>
      </c>
      <c r="M50" s="79"/>
      <c r="N50" s="79" t="n">
        <v>-133</v>
      </c>
      <c r="O50" s="79" t="n">
        <v>-33</v>
      </c>
      <c r="P50" s="79" t="n">
        <v>0</v>
      </c>
      <c r="Q50" s="80"/>
      <c r="R50" s="81" t="s">
        <v>100</v>
      </c>
    </row>
    <row r="51" customFormat="false" ht="9" hidden="true" customHeight="false" outlineLevel="0" collapsed="false">
      <c r="A51" s="78"/>
      <c r="B51" s="79"/>
      <c r="C51" s="79"/>
      <c r="D51" s="79"/>
      <c r="E51" s="79"/>
      <c r="F51" s="79"/>
      <c r="G51" s="79"/>
      <c r="H51" s="80"/>
      <c r="I51" s="81"/>
      <c r="J51" s="81"/>
      <c r="K51" s="78"/>
      <c r="L51" s="79"/>
      <c r="M51" s="79"/>
      <c r="N51" s="79"/>
      <c r="O51" s="79"/>
      <c r="P51" s="79"/>
      <c r="Q51" s="80"/>
      <c r="R51" s="81"/>
    </row>
    <row r="52" customFormat="false" ht="36" hidden="true" customHeight="false" outlineLevel="0" collapsed="false">
      <c r="A52" s="78" t="n">
        <v>37188</v>
      </c>
      <c r="B52" s="79" t="n">
        <v>-1342</v>
      </c>
      <c r="C52" s="79"/>
      <c r="D52" s="79" t="n">
        <v>-79</v>
      </c>
      <c r="E52" s="79" t="n">
        <f aca="false">B52-D52</f>
        <v>-1263</v>
      </c>
      <c r="F52" s="79" t="n">
        <v>0</v>
      </c>
      <c r="G52" s="79" t="n">
        <v>0</v>
      </c>
      <c r="H52" s="80"/>
      <c r="I52" s="81" t="s">
        <v>101</v>
      </c>
      <c r="J52" s="81"/>
      <c r="K52" s="78" t="n">
        <v>37188</v>
      </c>
      <c r="L52" s="79" t="n">
        <v>182</v>
      </c>
      <c r="M52" s="79"/>
      <c r="N52" s="79" t="n">
        <v>0</v>
      </c>
      <c r="O52" s="79" t="n">
        <v>182</v>
      </c>
      <c r="P52" s="79" t="n">
        <v>0</v>
      </c>
      <c r="Q52" s="80"/>
      <c r="R52" s="81" t="s">
        <v>102</v>
      </c>
    </row>
    <row r="53" customFormat="false" ht="9" hidden="true" customHeight="false" outlineLevel="0" collapsed="false">
      <c r="A53" s="78"/>
      <c r="B53" s="79"/>
      <c r="C53" s="79"/>
      <c r="D53" s="79"/>
      <c r="E53" s="79"/>
      <c r="F53" s="79"/>
      <c r="G53" s="79"/>
      <c r="H53" s="80"/>
      <c r="I53" s="81"/>
      <c r="J53" s="81"/>
      <c r="K53" s="78"/>
      <c r="L53" s="79"/>
      <c r="M53" s="79"/>
      <c r="N53" s="79"/>
      <c r="O53" s="79"/>
      <c r="P53" s="79"/>
      <c r="Q53" s="80"/>
      <c r="R53" s="81"/>
    </row>
    <row r="54" customFormat="false" ht="45" hidden="true" customHeight="false" outlineLevel="0" collapsed="false">
      <c r="A54" s="78" t="n">
        <v>37189</v>
      </c>
      <c r="B54" s="79" t="n">
        <v>438</v>
      </c>
      <c r="C54" s="79"/>
      <c r="D54" s="79" t="n">
        <v>0</v>
      </c>
      <c r="E54" s="79" t="n">
        <v>438</v>
      </c>
      <c r="F54" s="79" t="n">
        <v>0</v>
      </c>
      <c r="G54" s="79" t="n">
        <v>0</v>
      </c>
      <c r="H54" s="80"/>
      <c r="I54" s="81" t="s">
        <v>103</v>
      </c>
      <c r="J54" s="81"/>
      <c r="K54" s="78" t="n">
        <v>37189</v>
      </c>
      <c r="L54" s="79" t="n">
        <v>-140</v>
      </c>
      <c r="M54" s="79"/>
      <c r="N54" s="79" t="n">
        <v>0</v>
      </c>
      <c r="O54" s="79" t="n">
        <v>-140</v>
      </c>
      <c r="P54" s="79" t="n">
        <v>0</v>
      </c>
      <c r="Q54" s="80"/>
      <c r="R54" s="81" t="s">
        <v>104</v>
      </c>
    </row>
    <row r="55" customFormat="false" ht="9" hidden="true" customHeight="false" outlineLevel="0" collapsed="false">
      <c r="A55" s="78"/>
      <c r="B55" s="79"/>
      <c r="C55" s="79"/>
      <c r="D55" s="79"/>
      <c r="E55" s="79"/>
      <c r="F55" s="79"/>
      <c r="G55" s="79"/>
      <c r="H55" s="80"/>
      <c r="I55" s="81"/>
      <c r="J55" s="81"/>
      <c r="K55" s="78"/>
      <c r="L55" s="79"/>
      <c r="M55" s="79"/>
      <c r="N55" s="79"/>
      <c r="O55" s="79"/>
      <c r="P55" s="79"/>
      <c r="Q55" s="80"/>
      <c r="R55" s="81"/>
    </row>
    <row r="56" customFormat="false" ht="36" hidden="true" customHeight="false" outlineLevel="0" collapsed="false">
      <c r="A56" s="78" t="n">
        <v>37190</v>
      </c>
      <c r="B56" s="79" t="n">
        <v>-580</v>
      </c>
      <c r="C56" s="79"/>
      <c r="D56" s="79" t="n">
        <v>-1</v>
      </c>
      <c r="E56" s="79" t="n">
        <f aca="false">B56-D56-F56</f>
        <v>-727</v>
      </c>
      <c r="F56" s="79" t="n">
        <v>148</v>
      </c>
      <c r="G56" s="79" t="n">
        <v>0</v>
      </c>
      <c r="H56" s="80"/>
      <c r="I56" s="81" t="s">
        <v>105</v>
      </c>
      <c r="J56" s="81"/>
      <c r="K56" s="78" t="n">
        <v>37190</v>
      </c>
      <c r="L56" s="79" t="n">
        <v>278</v>
      </c>
      <c r="M56" s="79"/>
      <c r="N56" s="79" t="n">
        <v>0</v>
      </c>
      <c r="O56" s="79" t="n">
        <v>278</v>
      </c>
      <c r="P56" s="79" t="n">
        <v>0</v>
      </c>
      <c r="Q56" s="80"/>
      <c r="R56" s="81" t="s">
        <v>106</v>
      </c>
    </row>
    <row r="57" customFormat="false" ht="9" hidden="true" customHeight="false" outlineLevel="0" collapsed="false">
      <c r="A57" s="78"/>
      <c r="B57" s="79"/>
      <c r="C57" s="79"/>
      <c r="D57" s="79"/>
      <c r="E57" s="79"/>
      <c r="F57" s="79"/>
      <c r="G57" s="79"/>
      <c r="H57" s="80"/>
      <c r="I57" s="81"/>
      <c r="J57" s="81"/>
      <c r="K57" s="78"/>
      <c r="L57" s="79"/>
      <c r="M57" s="79"/>
      <c r="N57" s="79"/>
      <c r="O57" s="79"/>
      <c r="P57" s="79"/>
      <c r="Q57" s="80"/>
      <c r="R57" s="81"/>
    </row>
    <row r="58" customFormat="false" ht="27" hidden="true" customHeight="false" outlineLevel="0" collapsed="false">
      <c r="A58" s="78" t="n">
        <v>37193</v>
      </c>
      <c r="B58" s="79" t="n">
        <v>-3125</v>
      </c>
      <c r="C58" s="79"/>
      <c r="D58" s="79" t="n">
        <v>10</v>
      </c>
      <c r="E58" s="79" t="n">
        <f aca="false">B58-D58</f>
        <v>-3135</v>
      </c>
      <c r="F58" s="79" t="n">
        <v>0</v>
      </c>
      <c r="G58" s="79" t="n">
        <v>0</v>
      </c>
      <c r="H58" s="80"/>
      <c r="I58" s="81" t="s">
        <v>107</v>
      </c>
      <c r="J58" s="81"/>
      <c r="K58" s="78" t="n">
        <v>37193</v>
      </c>
      <c r="L58" s="79" t="n">
        <v>-314</v>
      </c>
      <c r="M58" s="79"/>
      <c r="N58" s="79" t="n">
        <v>0</v>
      </c>
      <c r="O58" s="79" t="n">
        <v>-314</v>
      </c>
      <c r="P58" s="79" t="n">
        <v>0</v>
      </c>
      <c r="Q58" s="80"/>
      <c r="R58" s="81" t="s">
        <v>108</v>
      </c>
    </row>
    <row r="59" customFormat="false" ht="9" hidden="true" customHeight="false" outlineLevel="0" collapsed="false">
      <c r="A59" s="78"/>
      <c r="B59" s="79"/>
      <c r="C59" s="79"/>
      <c r="D59" s="79"/>
      <c r="E59" s="79"/>
      <c r="F59" s="79"/>
      <c r="G59" s="79"/>
      <c r="H59" s="80"/>
      <c r="I59" s="81"/>
      <c r="J59" s="81"/>
      <c r="K59" s="78"/>
      <c r="L59" s="79"/>
      <c r="M59" s="79"/>
      <c r="N59" s="79"/>
      <c r="O59" s="79"/>
      <c r="P59" s="79"/>
      <c r="Q59" s="80"/>
      <c r="R59" s="81"/>
    </row>
    <row r="60" customFormat="false" ht="36" hidden="true" customHeight="false" outlineLevel="0" collapsed="false">
      <c r="A60" s="78" t="n">
        <v>37194</v>
      </c>
      <c r="B60" s="79" t="n">
        <v>742</v>
      </c>
      <c r="C60" s="79"/>
      <c r="D60" s="79" t="n">
        <v>38</v>
      </c>
      <c r="E60" s="79" t="n">
        <f aca="false">B60-D60</f>
        <v>704</v>
      </c>
      <c r="F60" s="79" t="n">
        <v>0</v>
      </c>
      <c r="G60" s="79" t="n">
        <v>0</v>
      </c>
      <c r="H60" s="80"/>
      <c r="I60" s="81" t="s">
        <v>109</v>
      </c>
      <c r="J60" s="81"/>
      <c r="K60" s="78" t="n">
        <v>37194</v>
      </c>
      <c r="L60" s="79" t="n">
        <v>-277</v>
      </c>
      <c r="M60" s="79"/>
      <c r="N60" s="79" t="n">
        <v>16</v>
      </c>
      <c r="O60" s="79" t="n">
        <f aca="false">L60-N60</f>
        <v>-293</v>
      </c>
      <c r="P60" s="79" t="n">
        <v>0</v>
      </c>
      <c r="Q60" s="80"/>
      <c r="R60" s="81" t="s">
        <v>110</v>
      </c>
    </row>
    <row r="61" customFormat="false" ht="9" hidden="true" customHeight="false" outlineLevel="0" collapsed="false">
      <c r="A61" s="78"/>
      <c r="B61" s="79"/>
      <c r="C61" s="79"/>
      <c r="D61" s="79"/>
      <c r="E61" s="79"/>
      <c r="F61" s="79"/>
      <c r="G61" s="79"/>
      <c r="H61" s="80"/>
      <c r="I61" s="81"/>
      <c r="J61" s="81"/>
      <c r="K61" s="78"/>
      <c r="L61" s="79"/>
      <c r="M61" s="79"/>
      <c r="N61" s="79"/>
      <c r="O61" s="79"/>
      <c r="P61" s="79"/>
      <c r="Q61" s="80"/>
      <c r="R61" s="81"/>
    </row>
    <row r="62" customFormat="false" ht="27" hidden="true" customHeight="false" outlineLevel="0" collapsed="false">
      <c r="A62" s="78" t="n">
        <v>37195</v>
      </c>
      <c r="B62" s="79" t="n">
        <v>66</v>
      </c>
      <c r="C62" s="79"/>
      <c r="D62" s="79" t="n">
        <v>0</v>
      </c>
      <c r="E62" s="79" t="n">
        <v>66</v>
      </c>
      <c r="F62" s="79" t="n">
        <v>0</v>
      </c>
      <c r="G62" s="79" t="n">
        <v>0</v>
      </c>
      <c r="H62" s="80"/>
      <c r="I62" s="81" t="s">
        <v>111</v>
      </c>
      <c r="J62" s="81"/>
      <c r="K62" s="78" t="n">
        <v>37195</v>
      </c>
      <c r="L62" s="79" t="n">
        <v>-419</v>
      </c>
      <c r="M62" s="79"/>
      <c r="N62" s="79" t="n">
        <v>0</v>
      </c>
      <c r="O62" s="79" t="n">
        <v>-419</v>
      </c>
      <c r="P62" s="79" t="n">
        <v>0</v>
      </c>
      <c r="Q62" s="80"/>
      <c r="R62" s="81" t="s">
        <v>112</v>
      </c>
    </row>
    <row r="63" customFormat="false" ht="9" hidden="true" customHeight="false" outlineLevel="0" collapsed="false">
      <c r="A63" s="78"/>
      <c r="B63" s="79"/>
      <c r="C63" s="79"/>
      <c r="D63" s="79"/>
      <c r="E63" s="79"/>
      <c r="F63" s="79"/>
      <c r="G63" s="79"/>
      <c r="H63" s="80"/>
      <c r="I63" s="81"/>
      <c r="J63" s="81"/>
      <c r="K63" s="78"/>
      <c r="L63" s="79"/>
      <c r="M63" s="79"/>
      <c r="N63" s="79"/>
      <c r="O63" s="79"/>
      <c r="P63" s="79"/>
      <c r="Q63" s="80"/>
      <c r="R63" s="81"/>
    </row>
    <row r="64" customFormat="false" ht="27" hidden="false" customHeight="false" outlineLevel="0" collapsed="false">
      <c r="A64" s="78" t="n">
        <v>37196</v>
      </c>
      <c r="B64" s="79" t="n">
        <v>135</v>
      </c>
      <c r="C64" s="79"/>
      <c r="D64" s="79" t="n">
        <v>5</v>
      </c>
      <c r="E64" s="79" t="n">
        <v>130</v>
      </c>
      <c r="F64" s="79" t="n">
        <v>0</v>
      </c>
      <c r="G64" s="79" t="n">
        <v>0</v>
      </c>
      <c r="H64" s="80"/>
      <c r="I64" s="81" t="s">
        <v>113</v>
      </c>
      <c r="J64" s="81"/>
      <c r="K64" s="78" t="n">
        <v>37196</v>
      </c>
      <c r="L64" s="79" t="n">
        <v>245</v>
      </c>
      <c r="M64" s="79"/>
      <c r="N64" s="79" t="n">
        <v>0</v>
      </c>
      <c r="O64" s="79" t="n">
        <v>245</v>
      </c>
      <c r="P64" s="79" t="n">
        <v>0</v>
      </c>
      <c r="Q64" s="80"/>
      <c r="R64" s="81" t="s">
        <v>114</v>
      </c>
    </row>
    <row r="65" customFormat="false" ht="9" hidden="false" customHeight="false" outlineLevel="0" collapsed="false">
      <c r="A65" s="78"/>
      <c r="B65" s="79"/>
      <c r="C65" s="79"/>
      <c r="D65" s="79"/>
      <c r="E65" s="79"/>
      <c r="F65" s="79"/>
      <c r="G65" s="79"/>
      <c r="H65" s="80"/>
      <c r="I65" s="81"/>
      <c r="J65" s="81"/>
      <c r="K65" s="78"/>
      <c r="L65" s="79"/>
      <c r="M65" s="79"/>
      <c r="N65" s="79"/>
      <c r="O65" s="79"/>
      <c r="P65" s="79"/>
      <c r="Q65" s="80"/>
      <c r="R65" s="81"/>
    </row>
    <row r="66" customFormat="false" ht="36" hidden="false" customHeight="false" outlineLevel="0" collapsed="false">
      <c r="A66" s="78" t="n">
        <v>37197</v>
      </c>
      <c r="B66" s="79" t="n">
        <v>-1370</v>
      </c>
      <c r="C66" s="79"/>
      <c r="D66" s="79" t="n">
        <v>-10</v>
      </c>
      <c r="E66" s="79" t="n">
        <f aca="false">B66-D66</f>
        <v>-1360</v>
      </c>
      <c r="F66" s="79" t="n">
        <v>0</v>
      </c>
      <c r="G66" s="79" t="n">
        <v>0</v>
      </c>
      <c r="H66" s="80"/>
      <c r="I66" s="81" t="s">
        <v>115</v>
      </c>
      <c r="J66" s="81"/>
      <c r="K66" s="78" t="n">
        <v>37197</v>
      </c>
      <c r="L66" s="79" t="n">
        <v>-152</v>
      </c>
      <c r="M66" s="79"/>
      <c r="N66" s="79" t="n">
        <v>0</v>
      </c>
      <c r="O66" s="79" t="n">
        <v>-152</v>
      </c>
      <c r="P66" s="79" t="n">
        <v>0</v>
      </c>
      <c r="Q66" s="80"/>
      <c r="R66" s="81" t="s">
        <v>116</v>
      </c>
    </row>
    <row r="67" customFormat="false" ht="9" hidden="false" customHeight="false" outlineLevel="0" collapsed="false">
      <c r="A67" s="78"/>
      <c r="B67" s="79"/>
      <c r="C67" s="79"/>
      <c r="D67" s="79"/>
      <c r="E67" s="79"/>
      <c r="F67" s="79"/>
      <c r="G67" s="79"/>
      <c r="H67" s="80"/>
      <c r="I67" s="81"/>
      <c r="J67" s="81"/>
      <c r="K67" s="78"/>
      <c r="L67" s="79"/>
      <c r="M67" s="79"/>
      <c r="N67" s="79"/>
      <c r="O67" s="79"/>
      <c r="P67" s="79"/>
      <c r="Q67" s="80"/>
      <c r="R67" s="81"/>
    </row>
    <row r="68" customFormat="false" ht="63" hidden="false" customHeight="false" outlineLevel="0" collapsed="false">
      <c r="A68" s="78" t="n">
        <v>37200</v>
      </c>
      <c r="B68" s="79" t="n">
        <v>29472</v>
      </c>
      <c r="C68" s="79"/>
      <c r="D68" s="79" t="n">
        <v>1</v>
      </c>
      <c r="E68" s="79" t="n">
        <f aca="false">B68-D68-G68</f>
        <v>2975</v>
      </c>
      <c r="F68" s="79" t="n">
        <v>0</v>
      </c>
      <c r="G68" s="79" t="n">
        <v>26496</v>
      </c>
      <c r="H68" s="80"/>
      <c r="I68" s="81" t="s">
        <v>117</v>
      </c>
      <c r="J68" s="81"/>
      <c r="K68" s="78" t="n">
        <v>37200</v>
      </c>
      <c r="L68" s="79" t="n">
        <v>-266</v>
      </c>
      <c r="M68" s="79"/>
      <c r="N68" s="79" t="n">
        <v>0</v>
      </c>
      <c r="O68" s="79" t="n">
        <v>-266</v>
      </c>
      <c r="P68" s="79" t="n">
        <v>0</v>
      </c>
      <c r="Q68" s="80"/>
      <c r="R68" s="81" t="s">
        <v>118</v>
      </c>
    </row>
    <row r="69" customFormat="false" ht="9" hidden="false" customHeight="false" outlineLevel="0" collapsed="false">
      <c r="A69" s="78"/>
      <c r="B69" s="79"/>
      <c r="C69" s="79"/>
      <c r="D69" s="79"/>
      <c r="E69" s="79"/>
      <c r="F69" s="79"/>
      <c r="G69" s="79"/>
      <c r="H69" s="80"/>
      <c r="I69" s="81"/>
      <c r="J69" s="81"/>
      <c r="K69" s="78"/>
      <c r="L69" s="79"/>
      <c r="M69" s="79"/>
      <c r="N69" s="79"/>
      <c r="O69" s="79"/>
      <c r="P69" s="79"/>
      <c r="Q69" s="80"/>
      <c r="R69" s="81"/>
    </row>
    <row r="70" customFormat="false" ht="45" hidden="false" customHeight="false" outlineLevel="0" collapsed="false">
      <c r="A70" s="78" t="n">
        <v>37201</v>
      </c>
      <c r="B70" s="79" t="n">
        <v>565</v>
      </c>
      <c r="C70" s="79"/>
      <c r="D70" s="79" t="n">
        <v>7</v>
      </c>
      <c r="E70" s="79" t="n">
        <f aca="false">B70-D70</f>
        <v>558</v>
      </c>
      <c r="F70" s="79" t="n">
        <v>0</v>
      </c>
      <c r="G70" s="79" t="n">
        <v>0</v>
      </c>
      <c r="H70" s="80"/>
      <c r="I70" s="81" t="s">
        <v>119</v>
      </c>
      <c r="J70" s="81"/>
      <c r="K70" s="78" t="n">
        <v>37201</v>
      </c>
      <c r="L70" s="79" t="n">
        <v>-493</v>
      </c>
      <c r="M70" s="79"/>
      <c r="N70" s="79" t="n">
        <v>0</v>
      </c>
      <c r="O70" s="79" t="n">
        <v>-493</v>
      </c>
      <c r="P70" s="79" t="n">
        <v>0</v>
      </c>
      <c r="Q70" s="80"/>
      <c r="R70" s="81" t="s">
        <v>120</v>
      </c>
    </row>
    <row r="71" customFormat="false" ht="9" hidden="false" customHeight="false" outlineLevel="0" collapsed="false">
      <c r="A71" s="78"/>
      <c r="B71" s="79"/>
      <c r="C71" s="79"/>
      <c r="D71" s="79"/>
      <c r="E71" s="79"/>
      <c r="F71" s="79"/>
      <c r="G71" s="79"/>
      <c r="H71" s="80"/>
      <c r="I71" s="81"/>
      <c r="J71" s="81"/>
      <c r="K71" s="78"/>
      <c r="L71" s="79"/>
      <c r="M71" s="79"/>
      <c r="N71" s="79"/>
      <c r="O71" s="79"/>
      <c r="P71" s="79"/>
      <c r="Q71" s="80"/>
      <c r="R71" s="81"/>
    </row>
    <row r="72" customFormat="false" ht="18" hidden="false" customHeight="false" outlineLevel="0" collapsed="false">
      <c r="A72" s="78" t="n">
        <v>37202</v>
      </c>
      <c r="B72" s="79" t="n">
        <v>180</v>
      </c>
      <c r="C72" s="79"/>
      <c r="D72" s="79" t="n">
        <v>7</v>
      </c>
      <c r="E72" s="79" t="n">
        <f aca="false">B72-D72</f>
        <v>173</v>
      </c>
      <c r="F72" s="79" t="n">
        <v>0</v>
      </c>
      <c r="G72" s="79" t="n">
        <v>0</v>
      </c>
      <c r="H72" s="80"/>
      <c r="I72" s="81" t="s">
        <v>119</v>
      </c>
      <c r="J72" s="81"/>
      <c r="K72" s="78" t="n">
        <v>37202</v>
      </c>
      <c r="L72" s="79" t="n">
        <v>20</v>
      </c>
      <c r="M72" s="79"/>
      <c r="N72" s="79" t="n">
        <v>0</v>
      </c>
      <c r="O72" s="79" t="n">
        <v>20</v>
      </c>
      <c r="P72" s="79" t="n">
        <v>0</v>
      </c>
      <c r="Q72" s="80"/>
      <c r="R72" s="81" t="s">
        <v>121</v>
      </c>
    </row>
    <row r="73" customFormat="false" ht="9" hidden="false" customHeight="false" outlineLevel="0" collapsed="false">
      <c r="A73" s="78"/>
      <c r="B73" s="79"/>
      <c r="C73" s="79"/>
      <c r="D73" s="79"/>
      <c r="E73" s="79"/>
      <c r="F73" s="79"/>
      <c r="G73" s="79"/>
      <c r="H73" s="80"/>
      <c r="I73" s="81"/>
      <c r="J73" s="81"/>
      <c r="K73" s="78"/>
      <c r="L73" s="79"/>
      <c r="M73" s="79"/>
      <c r="N73" s="79"/>
      <c r="O73" s="79"/>
      <c r="P73" s="79"/>
      <c r="Q73" s="80"/>
      <c r="R73" s="81"/>
    </row>
    <row r="74" customFormat="false" ht="27" hidden="false" customHeight="false" outlineLevel="0" collapsed="false">
      <c r="A74" s="78" t="n">
        <v>37203</v>
      </c>
      <c r="B74" s="79" t="n">
        <v>-2842</v>
      </c>
      <c r="C74" s="79"/>
      <c r="D74" s="79" t="n">
        <v>-12</v>
      </c>
      <c r="E74" s="79" t="n">
        <f aca="false">B74-D74</f>
        <v>-2830</v>
      </c>
      <c r="F74" s="79" t="n">
        <v>0</v>
      </c>
      <c r="G74" s="79" t="n">
        <v>0</v>
      </c>
      <c r="H74" s="80"/>
      <c r="I74" s="81" t="s">
        <v>122</v>
      </c>
      <c r="J74" s="81"/>
      <c r="K74" s="78" t="n">
        <v>37203</v>
      </c>
      <c r="L74" s="79" t="n">
        <v>-403</v>
      </c>
      <c r="M74" s="79"/>
      <c r="N74" s="79" t="n">
        <v>0</v>
      </c>
      <c r="O74" s="79" t="n">
        <v>-403</v>
      </c>
      <c r="P74" s="79" t="n">
        <v>0</v>
      </c>
      <c r="Q74" s="80"/>
      <c r="R74" s="81" t="s">
        <v>123</v>
      </c>
    </row>
    <row r="75" customFormat="false" ht="9" hidden="false" customHeight="false" outlineLevel="0" collapsed="false">
      <c r="A75" s="78"/>
      <c r="B75" s="79"/>
      <c r="C75" s="79"/>
      <c r="D75" s="79"/>
      <c r="E75" s="79"/>
      <c r="F75" s="79"/>
      <c r="G75" s="79"/>
      <c r="H75" s="80"/>
      <c r="I75" s="81"/>
      <c r="J75" s="81"/>
      <c r="K75" s="78"/>
      <c r="L75" s="79"/>
      <c r="M75" s="79"/>
      <c r="N75" s="79"/>
      <c r="O75" s="79"/>
      <c r="P75" s="79"/>
      <c r="Q75" s="80"/>
      <c r="R75" s="81"/>
    </row>
    <row r="76" customFormat="false" ht="45" hidden="false" customHeight="false" outlineLevel="0" collapsed="false">
      <c r="A76" s="78" t="n">
        <v>37204</v>
      </c>
      <c r="B76" s="79" t="n">
        <v>693</v>
      </c>
      <c r="C76" s="79"/>
      <c r="D76" s="79" t="n">
        <v>-37</v>
      </c>
      <c r="E76" s="79" t="n">
        <f aca="false">B76-D76-G76</f>
        <v>-400</v>
      </c>
      <c r="F76" s="79" t="n">
        <v>0</v>
      </c>
      <c r="G76" s="79" t="n">
        <v>1130</v>
      </c>
      <c r="H76" s="80"/>
      <c r="I76" s="81" t="s">
        <v>124</v>
      </c>
      <c r="J76" s="81"/>
      <c r="K76" s="78" t="n">
        <v>37204</v>
      </c>
      <c r="L76" s="79" t="n">
        <v>-217</v>
      </c>
      <c r="M76" s="79"/>
      <c r="N76" s="79" t="n">
        <v>-12</v>
      </c>
      <c r="O76" s="79" t="n">
        <f aca="false">L76-N76</f>
        <v>-205</v>
      </c>
      <c r="P76" s="79" t="n">
        <v>0</v>
      </c>
      <c r="Q76" s="80"/>
      <c r="R76" s="81" t="s">
        <v>125</v>
      </c>
    </row>
    <row r="77" customFormat="false" ht="9" hidden="false" customHeight="false" outlineLevel="0" collapsed="false">
      <c r="A77" s="78"/>
      <c r="B77" s="79"/>
      <c r="C77" s="79"/>
      <c r="D77" s="79"/>
      <c r="E77" s="79"/>
      <c r="F77" s="79"/>
      <c r="G77" s="79"/>
      <c r="H77" s="80"/>
      <c r="I77" s="81"/>
      <c r="J77" s="81"/>
      <c r="K77" s="78"/>
      <c r="L77" s="79"/>
      <c r="M77" s="79"/>
      <c r="N77" s="79"/>
      <c r="O77" s="79"/>
      <c r="P77" s="79"/>
      <c r="Q77" s="80"/>
      <c r="R77" s="81"/>
    </row>
    <row r="78" customFormat="false" ht="27" hidden="false" customHeight="false" outlineLevel="0" collapsed="false">
      <c r="A78" s="78" t="n">
        <v>37207</v>
      </c>
      <c r="B78" s="79" t="n">
        <v>2731</v>
      </c>
      <c r="C78" s="79"/>
      <c r="D78" s="79" t="n">
        <v>-8</v>
      </c>
      <c r="E78" s="79" t="n">
        <f aca="false">B78-D78</f>
        <v>2739</v>
      </c>
      <c r="F78" s="79" t="n">
        <v>0</v>
      </c>
      <c r="G78" s="79" t="n">
        <v>0</v>
      </c>
      <c r="H78" s="80"/>
      <c r="I78" s="81" t="s">
        <v>126</v>
      </c>
      <c r="J78" s="81"/>
      <c r="K78" s="78" t="n">
        <v>37207</v>
      </c>
      <c r="L78" s="79" t="n">
        <v>152</v>
      </c>
      <c r="M78" s="79"/>
      <c r="N78" s="79" t="n">
        <v>0</v>
      </c>
      <c r="O78" s="79" t="n">
        <v>152</v>
      </c>
      <c r="P78" s="79" t="n">
        <v>0</v>
      </c>
      <c r="Q78" s="80"/>
      <c r="R78" s="81" t="s">
        <v>127</v>
      </c>
    </row>
    <row r="79" customFormat="false" ht="9" hidden="false" customHeight="false" outlineLevel="0" collapsed="false">
      <c r="A79" s="78"/>
      <c r="B79" s="79"/>
      <c r="C79" s="79"/>
      <c r="D79" s="79"/>
      <c r="E79" s="79"/>
      <c r="F79" s="79"/>
      <c r="G79" s="79"/>
      <c r="H79" s="80"/>
      <c r="I79" s="81"/>
      <c r="J79" s="81"/>
      <c r="K79" s="78"/>
      <c r="L79" s="79"/>
      <c r="M79" s="79"/>
      <c r="N79" s="79"/>
      <c r="O79" s="79"/>
      <c r="P79" s="79"/>
      <c r="Q79" s="80"/>
      <c r="R79" s="81"/>
    </row>
    <row r="80" customFormat="false" ht="36" hidden="false" customHeight="false" outlineLevel="0" collapsed="false">
      <c r="A80" s="78" t="n">
        <v>37208</v>
      </c>
      <c r="B80" s="79" t="n">
        <v>1248</v>
      </c>
      <c r="C80" s="79"/>
      <c r="D80" s="79" t="n">
        <v>-57</v>
      </c>
      <c r="E80" s="79" t="n">
        <f aca="false">B80-D80</f>
        <v>1305</v>
      </c>
      <c r="F80" s="79" t="n">
        <v>0</v>
      </c>
      <c r="G80" s="79" t="n">
        <v>0</v>
      </c>
      <c r="H80" s="80"/>
      <c r="I80" s="81" t="s">
        <v>128</v>
      </c>
      <c r="J80" s="81"/>
      <c r="K80" s="78" t="n">
        <v>37208</v>
      </c>
      <c r="L80" s="79" t="n">
        <v>170</v>
      </c>
      <c r="M80" s="79"/>
      <c r="N80" s="79" t="n">
        <v>-4</v>
      </c>
      <c r="O80" s="79" t="n">
        <f aca="false">L80-N80</f>
        <v>174</v>
      </c>
      <c r="P80" s="79" t="n">
        <v>0</v>
      </c>
      <c r="Q80" s="80"/>
      <c r="R80" s="81" t="s">
        <v>129</v>
      </c>
    </row>
    <row r="81" customFormat="false" ht="9" hidden="false" customHeight="false" outlineLevel="0" collapsed="false">
      <c r="A81" s="78"/>
      <c r="B81" s="79"/>
      <c r="C81" s="79"/>
      <c r="D81" s="79"/>
      <c r="E81" s="79"/>
      <c r="F81" s="79"/>
      <c r="G81" s="79"/>
      <c r="H81" s="80"/>
      <c r="I81" s="81"/>
      <c r="J81" s="81"/>
      <c r="K81" s="78"/>
      <c r="L81" s="79"/>
      <c r="M81" s="79"/>
      <c r="N81" s="79"/>
      <c r="O81" s="79"/>
      <c r="P81" s="79"/>
      <c r="Q81" s="80"/>
      <c r="R81" s="81"/>
    </row>
    <row r="82" customFormat="false" ht="27" hidden="false" customHeight="false" outlineLevel="0" collapsed="false">
      <c r="A82" s="78" t="n">
        <v>37209</v>
      </c>
      <c r="B82" s="79" t="n">
        <v>197</v>
      </c>
      <c r="C82" s="79"/>
      <c r="D82" s="79" t="n">
        <v>-4</v>
      </c>
      <c r="E82" s="79" t="n">
        <f aca="false">B82-D82</f>
        <v>201</v>
      </c>
      <c r="F82" s="79" t="n">
        <v>0</v>
      </c>
      <c r="G82" s="79" t="n">
        <v>0</v>
      </c>
      <c r="H82" s="80"/>
      <c r="I82" s="81" t="s">
        <v>130</v>
      </c>
      <c r="J82" s="81"/>
      <c r="K82" s="78" t="n">
        <v>37209</v>
      </c>
      <c r="L82" s="79" t="n">
        <v>177</v>
      </c>
      <c r="M82" s="79"/>
      <c r="N82" s="79" t="n">
        <v>0</v>
      </c>
      <c r="O82" s="79" t="n">
        <v>177</v>
      </c>
      <c r="P82" s="79" t="n">
        <v>0</v>
      </c>
      <c r="Q82" s="80"/>
      <c r="R82" s="81" t="s">
        <v>131</v>
      </c>
    </row>
    <row r="83" customFormat="false" ht="9" hidden="false" customHeight="false" outlineLevel="0" collapsed="false">
      <c r="A83" s="78"/>
      <c r="B83" s="79"/>
      <c r="C83" s="79"/>
      <c r="D83" s="79"/>
      <c r="E83" s="79"/>
      <c r="F83" s="79"/>
      <c r="G83" s="79"/>
      <c r="H83" s="80"/>
      <c r="I83" s="81"/>
      <c r="J83" s="81"/>
      <c r="K83" s="78"/>
      <c r="L83" s="79"/>
      <c r="M83" s="79"/>
      <c r="N83" s="79"/>
      <c r="O83" s="79"/>
      <c r="P83" s="79"/>
      <c r="Q83" s="80"/>
      <c r="R83" s="81"/>
    </row>
    <row r="84" customFormat="false" ht="18" hidden="false" customHeight="false" outlineLevel="0" collapsed="false">
      <c r="A84" s="78" t="n">
        <v>37210</v>
      </c>
      <c r="B84" s="79" t="n">
        <v>3159</v>
      </c>
      <c r="C84" s="79"/>
      <c r="D84" s="79" t="n">
        <v>3</v>
      </c>
      <c r="E84" s="79" t="n">
        <f aca="false">B84-D84</f>
        <v>3156</v>
      </c>
      <c r="F84" s="79" t="n">
        <v>0</v>
      </c>
      <c r="G84" s="79" t="n">
        <v>0</v>
      </c>
      <c r="H84" s="80"/>
      <c r="I84" s="81" t="s">
        <v>126</v>
      </c>
      <c r="J84" s="81"/>
      <c r="K84" s="78" t="n">
        <v>37210</v>
      </c>
      <c r="L84" s="79" t="n">
        <v>451</v>
      </c>
      <c r="M84" s="79"/>
      <c r="N84" s="79" t="n">
        <v>0</v>
      </c>
      <c r="O84" s="79" t="n">
        <v>451</v>
      </c>
      <c r="P84" s="79" t="n">
        <v>0</v>
      </c>
      <c r="Q84" s="80"/>
      <c r="R84" s="81" t="s">
        <v>132</v>
      </c>
    </row>
    <row r="85" customFormat="false" ht="9" hidden="false" customHeight="false" outlineLevel="0" collapsed="false">
      <c r="A85" s="78"/>
      <c r="B85" s="79"/>
      <c r="C85" s="79"/>
      <c r="D85" s="79"/>
      <c r="E85" s="79"/>
      <c r="F85" s="79"/>
      <c r="G85" s="79"/>
      <c r="H85" s="80"/>
      <c r="I85" s="81" t="s">
        <v>21</v>
      </c>
      <c r="J85" s="81"/>
      <c r="K85" s="78"/>
      <c r="L85" s="79"/>
      <c r="M85" s="79"/>
      <c r="N85" s="79"/>
      <c r="O85" s="79"/>
      <c r="P85" s="79"/>
      <c r="Q85" s="80"/>
      <c r="R85" s="81"/>
    </row>
    <row r="86" customFormat="false" ht="27" hidden="false" customHeight="false" outlineLevel="0" collapsed="false">
      <c r="A86" s="78" t="n">
        <v>37211</v>
      </c>
      <c r="B86" s="79" t="n">
        <v>438</v>
      </c>
      <c r="C86" s="79"/>
      <c r="D86" s="79" t="n">
        <v>14</v>
      </c>
      <c r="E86" s="79" t="n">
        <f aca="false">B86-D86</f>
        <v>424</v>
      </c>
      <c r="F86" s="79" t="n">
        <v>0</v>
      </c>
      <c r="G86" s="79" t="n">
        <v>0</v>
      </c>
      <c r="H86" s="80"/>
      <c r="I86" s="81" t="s">
        <v>133</v>
      </c>
      <c r="J86" s="81"/>
      <c r="K86" s="78" t="n">
        <v>37211</v>
      </c>
      <c r="L86" s="79" t="n">
        <v>-415</v>
      </c>
      <c r="M86" s="79"/>
      <c r="N86" s="79" t="n">
        <v>0</v>
      </c>
      <c r="O86" s="79" t="n">
        <v>-415</v>
      </c>
      <c r="P86" s="79" t="n">
        <v>0</v>
      </c>
      <c r="Q86" s="80"/>
      <c r="R86" s="81" t="s">
        <v>134</v>
      </c>
    </row>
    <row r="87" customFormat="false" ht="9" hidden="false" customHeight="false" outlineLevel="0" collapsed="false">
      <c r="A87" s="78"/>
      <c r="B87" s="79"/>
      <c r="C87" s="79"/>
      <c r="D87" s="79"/>
      <c r="E87" s="79"/>
      <c r="F87" s="79"/>
      <c r="G87" s="79"/>
      <c r="H87" s="80"/>
      <c r="I87" s="81"/>
      <c r="J87" s="81"/>
      <c r="K87" s="78"/>
      <c r="L87" s="79"/>
      <c r="M87" s="79"/>
      <c r="N87" s="79"/>
      <c r="O87" s="79"/>
      <c r="P87" s="79"/>
      <c r="Q87" s="80"/>
      <c r="R87" s="81"/>
    </row>
    <row r="88" customFormat="false" ht="27" hidden="false" customHeight="false" outlineLevel="0" collapsed="false">
      <c r="A88" s="78" t="n">
        <v>37214</v>
      </c>
      <c r="B88" s="79" t="n">
        <v>14</v>
      </c>
      <c r="C88" s="79"/>
      <c r="D88" s="79" t="n">
        <v>9</v>
      </c>
      <c r="E88" s="79" t="n">
        <f aca="false">B88-D88-G88</f>
        <v>-1045</v>
      </c>
      <c r="F88" s="79" t="n">
        <v>0</v>
      </c>
      <c r="G88" s="79" t="n">
        <v>1050</v>
      </c>
      <c r="H88" s="80"/>
      <c r="I88" s="81" t="s">
        <v>135</v>
      </c>
      <c r="J88" s="81"/>
      <c r="K88" s="78" t="n">
        <v>37214</v>
      </c>
      <c r="L88" s="79" t="n">
        <v>-494</v>
      </c>
      <c r="M88" s="79"/>
      <c r="N88" s="79" t="n">
        <v>-71</v>
      </c>
      <c r="O88" s="79" t="n">
        <f aca="false">L88-N88</f>
        <v>-423</v>
      </c>
      <c r="P88" s="79" t="n">
        <v>0</v>
      </c>
      <c r="Q88" s="80"/>
      <c r="R88" s="81" t="s">
        <v>136</v>
      </c>
    </row>
    <row r="89" customFormat="false" ht="9" hidden="false" customHeight="false" outlineLevel="0" collapsed="false">
      <c r="A89" s="78"/>
      <c r="B89" s="79"/>
      <c r="C89" s="79"/>
      <c r="D89" s="79"/>
      <c r="E89" s="79"/>
      <c r="F89" s="79"/>
      <c r="G89" s="79"/>
      <c r="H89" s="80"/>
      <c r="I89" s="81"/>
      <c r="J89" s="81"/>
      <c r="K89" s="78"/>
      <c r="L89" s="79"/>
      <c r="M89" s="79"/>
      <c r="N89" s="79"/>
      <c r="O89" s="79"/>
      <c r="P89" s="79"/>
      <c r="Q89" s="80"/>
      <c r="R89" s="81"/>
    </row>
    <row r="90" customFormat="false" ht="27" hidden="false" customHeight="false" outlineLevel="0" collapsed="false">
      <c r="A90" s="78" t="n">
        <v>37215</v>
      </c>
      <c r="B90" s="79" t="n">
        <v>-1</v>
      </c>
      <c r="C90" s="79"/>
      <c r="D90" s="79" t="n">
        <v>0</v>
      </c>
      <c r="E90" s="79" t="n">
        <f aca="false">B90-D90</f>
        <v>-1</v>
      </c>
      <c r="F90" s="79" t="n">
        <v>0</v>
      </c>
      <c r="G90" s="79" t="n">
        <v>0</v>
      </c>
      <c r="H90" s="80"/>
      <c r="I90" s="81" t="s">
        <v>137</v>
      </c>
      <c r="J90" s="81"/>
      <c r="K90" s="78" t="n">
        <v>37215</v>
      </c>
      <c r="L90" s="79" t="n">
        <v>37</v>
      </c>
      <c r="M90" s="79"/>
      <c r="N90" s="79" t="n">
        <v>-33</v>
      </c>
      <c r="O90" s="79" t="n">
        <f aca="false">L90-N90</f>
        <v>70</v>
      </c>
      <c r="P90" s="79" t="n">
        <v>0</v>
      </c>
      <c r="Q90" s="80"/>
      <c r="R90" s="81" t="s">
        <v>138</v>
      </c>
    </row>
    <row r="91" customFormat="false" ht="9" hidden="false" customHeight="false" outlineLevel="0" collapsed="false">
      <c r="A91" s="78"/>
      <c r="B91" s="79"/>
      <c r="C91" s="79"/>
      <c r="D91" s="79"/>
      <c r="E91" s="79"/>
      <c r="F91" s="79"/>
      <c r="G91" s="79"/>
      <c r="H91" s="80"/>
      <c r="I91" s="81"/>
      <c r="J91" s="81"/>
      <c r="K91" s="78"/>
      <c r="L91" s="79"/>
      <c r="M91" s="79"/>
      <c r="N91" s="79"/>
      <c r="O91" s="79"/>
      <c r="P91" s="79"/>
      <c r="Q91" s="80"/>
      <c r="R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79"/>
      <c r="G92" s="79"/>
      <c r="H92" s="80"/>
      <c r="I92" s="81"/>
      <c r="J92" s="81"/>
      <c r="K92" s="78"/>
      <c r="L92" s="79"/>
      <c r="M92" s="79"/>
      <c r="N92" s="79"/>
      <c r="O92" s="79"/>
      <c r="P92" s="79"/>
      <c r="Q92" s="80"/>
      <c r="R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79"/>
      <c r="G93" s="79"/>
      <c r="H93" s="80"/>
      <c r="I93" s="81"/>
      <c r="J93" s="81"/>
      <c r="K93" s="78"/>
      <c r="L93" s="79"/>
      <c r="M93" s="79"/>
      <c r="N93" s="79"/>
      <c r="O93" s="79"/>
      <c r="P93" s="79"/>
      <c r="Q93" s="80"/>
      <c r="R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79"/>
      <c r="G94" s="79"/>
      <c r="H94" s="80"/>
      <c r="I94" s="81"/>
      <c r="J94" s="81"/>
      <c r="K94" s="78"/>
      <c r="L94" s="79"/>
      <c r="M94" s="79"/>
      <c r="N94" s="79"/>
      <c r="O94" s="79"/>
      <c r="P94" s="79"/>
      <c r="Q94" s="80"/>
      <c r="R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79"/>
      <c r="G95" s="79"/>
      <c r="H95" s="80"/>
      <c r="I95" s="81"/>
      <c r="J95" s="81"/>
      <c r="K95" s="78"/>
      <c r="L95" s="79"/>
      <c r="M95" s="79"/>
      <c r="N95" s="79"/>
      <c r="O95" s="79"/>
      <c r="P95" s="79"/>
      <c r="Q95" s="80"/>
      <c r="R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79"/>
      <c r="G96" s="79"/>
      <c r="H96" s="80"/>
      <c r="I96" s="81"/>
      <c r="J96" s="81"/>
      <c r="K96" s="78"/>
      <c r="L96" s="79"/>
      <c r="M96" s="79"/>
      <c r="N96" s="79"/>
      <c r="O96" s="79"/>
      <c r="P96" s="79"/>
      <c r="Q96" s="80"/>
      <c r="R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79"/>
      <c r="G97" s="79"/>
      <c r="H97" s="80"/>
      <c r="I97" s="81"/>
      <c r="J97" s="81"/>
      <c r="K97" s="78"/>
      <c r="L97" s="79"/>
      <c r="M97" s="79"/>
      <c r="N97" s="79"/>
      <c r="O97" s="79"/>
      <c r="P97" s="79"/>
      <c r="Q97" s="80"/>
      <c r="R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79"/>
      <c r="G98" s="79"/>
      <c r="H98" s="80"/>
      <c r="I98" s="81"/>
      <c r="J98" s="81"/>
      <c r="K98" s="78"/>
      <c r="L98" s="79"/>
      <c r="M98" s="79"/>
      <c r="N98" s="79"/>
      <c r="O98" s="79"/>
      <c r="P98" s="79"/>
      <c r="Q98" s="80"/>
      <c r="R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79"/>
      <c r="G99" s="79"/>
      <c r="H99" s="80"/>
      <c r="I99" s="81"/>
      <c r="J99" s="81"/>
      <c r="K99" s="78"/>
      <c r="L99" s="79"/>
      <c r="M99" s="79"/>
      <c r="N99" s="79"/>
      <c r="O99" s="79"/>
      <c r="P99" s="79"/>
      <c r="Q99" s="80"/>
      <c r="R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79"/>
      <c r="G100" s="79"/>
      <c r="H100" s="80"/>
      <c r="I100" s="81"/>
      <c r="J100" s="81"/>
      <c r="K100" s="78"/>
      <c r="L100" s="79"/>
      <c r="M100" s="79"/>
      <c r="N100" s="79"/>
      <c r="O100" s="79"/>
      <c r="P100" s="79"/>
      <c r="Q100" s="80"/>
      <c r="R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79"/>
      <c r="G101" s="79"/>
      <c r="H101" s="80"/>
      <c r="I101" s="81"/>
      <c r="J101" s="81"/>
      <c r="K101" s="78"/>
      <c r="L101" s="79"/>
      <c r="M101" s="79"/>
      <c r="N101" s="79"/>
      <c r="O101" s="79"/>
      <c r="P101" s="79"/>
      <c r="Q101" s="80"/>
      <c r="R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79"/>
      <c r="G102" s="79"/>
      <c r="H102" s="80"/>
      <c r="I102" s="81"/>
      <c r="J102" s="81"/>
      <c r="K102" s="78"/>
      <c r="L102" s="79"/>
      <c r="M102" s="79"/>
      <c r="N102" s="79"/>
      <c r="O102" s="79"/>
      <c r="P102" s="79"/>
      <c r="Q102" s="80"/>
      <c r="R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79"/>
      <c r="G103" s="79"/>
      <c r="H103" s="80"/>
      <c r="I103" s="81"/>
      <c r="J103" s="81"/>
      <c r="K103" s="78"/>
      <c r="L103" s="79"/>
      <c r="M103" s="79"/>
      <c r="N103" s="79"/>
      <c r="O103" s="79"/>
      <c r="P103" s="79"/>
      <c r="Q103" s="80"/>
      <c r="R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79"/>
      <c r="G104" s="79"/>
      <c r="H104" s="80"/>
      <c r="I104" s="81"/>
      <c r="J104" s="81"/>
      <c r="K104" s="78"/>
      <c r="L104" s="79"/>
      <c r="M104" s="79"/>
      <c r="N104" s="79"/>
      <c r="O104" s="79"/>
      <c r="P104" s="79"/>
      <c r="Q104" s="80"/>
      <c r="R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79"/>
      <c r="G105" s="79"/>
      <c r="H105" s="80"/>
      <c r="I105" s="81"/>
      <c r="J105" s="81"/>
      <c r="K105" s="78"/>
      <c r="L105" s="79"/>
      <c r="M105" s="79"/>
      <c r="N105" s="79"/>
      <c r="O105" s="79"/>
      <c r="P105" s="79"/>
      <c r="Q105" s="80"/>
      <c r="R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79"/>
      <c r="G106" s="79"/>
      <c r="H106" s="80"/>
      <c r="I106" s="81"/>
      <c r="J106" s="81"/>
      <c r="K106" s="78"/>
      <c r="L106" s="79"/>
      <c r="M106" s="79"/>
      <c r="N106" s="79"/>
      <c r="O106" s="79"/>
      <c r="P106" s="79"/>
      <c r="Q106" s="80"/>
      <c r="R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79"/>
      <c r="G107" s="79"/>
      <c r="H107" s="80"/>
      <c r="I107" s="81"/>
      <c r="J107" s="81"/>
      <c r="K107" s="78"/>
      <c r="L107" s="79"/>
      <c r="M107" s="79"/>
      <c r="N107" s="79"/>
      <c r="O107" s="79"/>
      <c r="P107" s="79"/>
      <c r="Q107" s="80"/>
      <c r="R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79"/>
      <c r="G108" s="79"/>
      <c r="H108" s="80"/>
      <c r="I108" s="81"/>
      <c r="J108" s="81"/>
      <c r="K108" s="78"/>
      <c r="L108" s="79"/>
      <c r="M108" s="79"/>
      <c r="N108" s="79"/>
      <c r="O108" s="79"/>
      <c r="P108" s="79"/>
      <c r="Q108" s="80"/>
      <c r="R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79"/>
      <c r="G109" s="79"/>
      <c r="H109" s="80"/>
      <c r="I109" s="81"/>
      <c r="J109" s="81"/>
      <c r="K109" s="78"/>
      <c r="L109" s="79"/>
      <c r="M109" s="79"/>
      <c r="N109" s="79"/>
      <c r="O109" s="79"/>
      <c r="P109" s="79"/>
      <c r="Q109" s="80"/>
      <c r="R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79"/>
      <c r="G110" s="79"/>
      <c r="H110" s="80"/>
      <c r="I110" s="81"/>
      <c r="J110" s="81"/>
      <c r="K110" s="78"/>
      <c r="L110" s="79"/>
      <c r="M110" s="79"/>
      <c r="N110" s="79"/>
      <c r="O110" s="79"/>
      <c r="P110" s="79"/>
      <c r="Q110" s="80"/>
      <c r="R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79"/>
      <c r="G111" s="79"/>
      <c r="H111" s="80"/>
      <c r="I111" s="81"/>
      <c r="J111" s="81"/>
      <c r="K111" s="78"/>
      <c r="L111" s="79"/>
      <c r="M111" s="79"/>
      <c r="N111" s="79"/>
      <c r="O111" s="79"/>
      <c r="P111" s="79"/>
      <c r="Q111" s="80"/>
      <c r="R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79"/>
      <c r="G112" s="79"/>
      <c r="H112" s="80"/>
      <c r="I112" s="81"/>
      <c r="J112" s="81"/>
      <c r="K112" s="78"/>
      <c r="L112" s="79"/>
      <c r="M112" s="79"/>
      <c r="N112" s="79"/>
      <c r="O112" s="79"/>
      <c r="P112" s="79"/>
      <c r="Q112" s="80"/>
      <c r="R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79"/>
      <c r="G113" s="79"/>
      <c r="H113" s="80"/>
      <c r="I113" s="81"/>
      <c r="J113" s="81"/>
      <c r="K113" s="78"/>
      <c r="L113" s="79"/>
      <c r="M113" s="79"/>
      <c r="N113" s="79"/>
      <c r="O113" s="79"/>
      <c r="P113" s="79"/>
      <c r="Q113" s="80"/>
      <c r="R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79"/>
      <c r="G114" s="79"/>
      <c r="H114" s="80"/>
      <c r="I114" s="81"/>
      <c r="J114" s="81"/>
      <c r="K114" s="78"/>
      <c r="L114" s="79"/>
      <c r="M114" s="79"/>
      <c r="N114" s="79"/>
      <c r="O114" s="79"/>
      <c r="P114" s="79"/>
      <c r="Q114" s="80"/>
      <c r="R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79"/>
      <c r="G115" s="79"/>
      <c r="H115" s="80"/>
      <c r="I115" s="81"/>
      <c r="J115" s="81"/>
      <c r="K115" s="78"/>
      <c r="L115" s="79"/>
      <c r="M115" s="79"/>
      <c r="N115" s="79"/>
      <c r="O115" s="79"/>
      <c r="P115" s="79"/>
      <c r="Q115" s="80"/>
      <c r="R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79"/>
      <c r="G116" s="79"/>
      <c r="H116" s="80"/>
      <c r="I116" s="81"/>
      <c r="J116" s="81"/>
      <c r="K116" s="78"/>
      <c r="L116" s="79"/>
      <c r="M116" s="79"/>
      <c r="N116" s="79"/>
      <c r="O116" s="79"/>
      <c r="P116" s="79"/>
      <c r="Q116" s="80"/>
      <c r="R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79"/>
      <c r="G117" s="79"/>
      <c r="H117" s="80"/>
      <c r="I117" s="81"/>
      <c r="J117" s="81"/>
      <c r="K117" s="78"/>
      <c r="L117" s="79"/>
      <c r="M117" s="79"/>
      <c r="N117" s="79"/>
      <c r="O117" s="79"/>
      <c r="P117" s="79"/>
      <c r="Q117" s="80"/>
      <c r="R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79"/>
      <c r="G118" s="79"/>
      <c r="H118" s="80"/>
      <c r="I118" s="81"/>
      <c r="J118" s="81"/>
      <c r="K118" s="78"/>
      <c r="L118" s="79"/>
      <c r="M118" s="79"/>
      <c r="N118" s="79"/>
      <c r="O118" s="79"/>
      <c r="P118" s="79"/>
      <c r="Q118" s="80"/>
      <c r="R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79"/>
      <c r="G119" s="79"/>
      <c r="H119" s="80"/>
      <c r="I119" s="81"/>
      <c r="J119" s="81"/>
      <c r="K119" s="78"/>
      <c r="L119" s="79"/>
      <c r="M119" s="79"/>
      <c r="N119" s="79"/>
      <c r="O119" s="79"/>
      <c r="P119" s="79"/>
      <c r="Q119" s="80"/>
      <c r="R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79"/>
      <c r="G120" s="79"/>
      <c r="H120" s="80"/>
      <c r="I120" s="81"/>
      <c r="J120" s="81"/>
      <c r="K120" s="78"/>
      <c r="L120" s="79"/>
      <c r="M120" s="79"/>
      <c r="N120" s="79"/>
      <c r="O120" s="79"/>
      <c r="P120" s="79"/>
      <c r="Q120" s="80"/>
      <c r="R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79"/>
      <c r="G121" s="79"/>
      <c r="H121" s="80"/>
      <c r="I121" s="81"/>
      <c r="J121" s="81"/>
      <c r="K121" s="78"/>
      <c r="L121" s="79"/>
      <c r="M121" s="79"/>
      <c r="N121" s="79"/>
      <c r="O121" s="79"/>
      <c r="P121" s="79"/>
      <c r="Q121" s="80"/>
      <c r="R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79"/>
      <c r="G122" s="79"/>
      <c r="H122" s="80"/>
      <c r="I122" s="81"/>
      <c r="J122" s="81"/>
      <c r="K122" s="78"/>
      <c r="L122" s="79"/>
      <c r="M122" s="79"/>
      <c r="N122" s="79"/>
      <c r="O122" s="79"/>
      <c r="P122" s="79"/>
      <c r="Q122" s="80"/>
      <c r="R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79"/>
      <c r="G123" s="79"/>
      <c r="H123" s="80"/>
      <c r="I123" s="81"/>
      <c r="J123" s="81"/>
      <c r="K123" s="78"/>
      <c r="L123" s="79"/>
      <c r="M123" s="79"/>
      <c r="N123" s="79"/>
      <c r="O123" s="79"/>
      <c r="P123" s="79"/>
      <c r="Q123" s="80"/>
      <c r="R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79"/>
      <c r="G124" s="79"/>
      <c r="H124" s="80"/>
      <c r="I124" s="81"/>
      <c r="J124" s="81"/>
      <c r="K124" s="78"/>
      <c r="L124" s="79"/>
      <c r="M124" s="79"/>
      <c r="N124" s="79"/>
      <c r="O124" s="79"/>
      <c r="P124" s="79"/>
      <c r="Q124" s="80"/>
      <c r="R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79"/>
      <c r="G125" s="79"/>
      <c r="H125" s="80"/>
      <c r="I125" s="81"/>
      <c r="J125" s="81"/>
      <c r="K125" s="78"/>
      <c r="L125" s="79"/>
      <c r="M125" s="79"/>
      <c r="N125" s="79"/>
      <c r="O125" s="79"/>
      <c r="P125" s="79"/>
      <c r="Q125" s="80"/>
      <c r="R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79"/>
      <c r="G126" s="79"/>
      <c r="H126" s="80"/>
      <c r="I126" s="81"/>
      <c r="J126" s="81"/>
      <c r="K126" s="78"/>
      <c r="L126" s="79"/>
      <c r="M126" s="79"/>
      <c r="N126" s="79"/>
      <c r="O126" s="79"/>
      <c r="P126" s="79"/>
      <c r="Q126" s="80"/>
      <c r="R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79"/>
      <c r="G127" s="79"/>
      <c r="H127" s="80"/>
      <c r="I127" s="81"/>
      <c r="J127" s="81"/>
      <c r="K127" s="78"/>
      <c r="L127" s="79"/>
      <c r="M127" s="79"/>
      <c r="N127" s="79"/>
      <c r="O127" s="79"/>
      <c r="P127" s="79"/>
      <c r="Q127" s="80"/>
      <c r="R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79"/>
      <c r="G128" s="79"/>
      <c r="H128" s="80"/>
      <c r="I128" s="81"/>
      <c r="J128" s="81"/>
      <c r="K128" s="78"/>
      <c r="L128" s="79"/>
      <c r="M128" s="79"/>
      <c r="N128" s="79"/>
      <c r="O128" s="79"/>
      <c r="P128" s="79"/>
      <c r="Q128" s="80"/>
      <c r="R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79"/>
      <c r="G129" s="79"/>
      <c r="H129" s="80"/>
      <c r="I129" s="81"/>
      <c r="J129" s="81"/>
      <c r="K129" s="78"/>
      <c r="L129" s="79"/>
      <c r="M129" s="79"/>
      <c r="N129" s="79"/>
      <c r="O129" s="79"/>
      <c r="P129" s="79"/>
      <c r="Q129" s="80"/>
      <c r="R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79"/>
      <c r="G130" s="79"/>
      <c r="H130" s="80"/>
      <c r="I130" s="81"/>
      <c r="J130" s="81"/>
      <c r="K130" s="78"/>
      <c r="L130" s="79"/>
      <c r="M130" s="79"/>
      <c r="N130" s="79"/>
      <c r="O130" s="79"/>
      <c r="P130" s="79"/>
      <c r="Q130" s="80"/>
      <c r="R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79"/>
      <c r="G131" s="79"/>
      <c r="H131" s="80"/>
      <c r="I131" s="81"/>
      <c r="J131" s="81"/>
      <c r="K131" s="78"/>
      <c r="L131" s="79"/>
      <c r="M131" s="79"/>
      <c r="N131" s="79"/>
      <c r="O131" s="79"/>
      <c r="P131" s="79"/>
      <c r="Q131" s="80"/>
      <c r="R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79"/>
      <c r="G132" s="79"/>
      <c r="H132" s="80"/>
      <c r="I132" s="81"/>
      <c r="J132" s="81"/>
      <c r="K132" s="78"/>
      <c r="L132" s="79"/>
      <c r="M132" s="79"/>
      <c r="N132" s="79"/>
      <c r="O132" s="79"/>
      <c r="P132" s="79"/>
      <c r="Q132" s="80"/>
      <c r="R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79"/>
      <c r="G133" s="79"/>
      <c r="H133" s="80"/>
      <c r="I133" s="81"/>
      <c r="J133" s="81"/>
      <c r="K133" s="78"/>
      <c r="L133" s="79"/>
      <c r="M133" s="79"/>
      <c r="N133" s="79"/>
      <c r="O133" s="79"/>
      <c r="P133" s="79"/>
      <c r="Q133" s="80"/>
      <c r="R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79"/>
      <c r="G134" s="79"/>
      <c r="H134" s="80"/>
      <c r="I134" s="81"/>
      <c r="J134" s="81"/>
      <c r="K134" s="78"/>
      <c r="L134" s="79"/>
      <c r="M134" s="79"/>
      <c r="N134" s="79"/>
      <c r="O134" s="79"/>
      <c r="P134" s="79"/>
      <c r="Q134" s="80"/>
      <c r="R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79"/>
      <c r="G135" s="79"/>
      <c r="H135" s="80"/>
      <c r="I135" s="81"/>
      <c r="J135" s="81"/>
      <c r="K135" s="78"/>
      <c r="L135" s="79"/>
      <c r="M135" s="79"/>
      <c r="N135" s="79"/>
      <c r="O135" s="79"/>
      <c r="P135" s="79"/>
      <c r="Q135" s="80"/>
      <c r="R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79"/>
      <c r="G136" s="79"/>
      <c r="H136" s="80"/>
      <c r="I136" s="81"/>
      <c r="J136" s="81"/>
      <c r="K136" s="78"/>
      <c r="L136" s="79"/>
      <c r="M136" s="79"/>
      <c r="N136" s="79"/>
      <c r="O136" s="79"/>
      <c r="P136" s="79"/>
      <c r="Q136" s="80"/>
      <c r="R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79"/>
      <c r="G137" s="79"/>
      <c r="H137" s="80"/>
      <c r="I137" s="81"/>
      <c r="J137" s="81"/>
      <c r="K137" s="78"/>
      <c r="L137" s="79"/>
      <c r="M137" s="79"/>
      <c r="N137" s="79"/>
      <c r="O137" s="79"/>
      <c r="P137" s="79"/>
      <c r="Q137" s="80"/>
      <c r="R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79"/>
      <c r="G138" s="79"/>
      <c r="H138" s="80"/>
      <c r="I138" s="81"/>
      <c r="J138" s="81"/>
      <c r="K138" s="78"/>
      <c r="L138" s="79"/>
      <c r="M138" s="79"/>
      <c r="N138" s="79"/>
      <c r="O138" s="79"/>
      <c r="P138" s="79"/>
      <c r="Q138" s="80"/>
      <c r="R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79"/>
      <c r="G139" s="79"/>
      <c r="H139" s="80"/>
      <c r="I139" s="81"/>
      <c r="J139" s="81"/>
      <c r="K139" s="78"/>
      <c r="L139" s="79"/>
      <c r="M139" s="79"/>
      <c r="N139" s="79"/>
      <c r="O139" s="79"/>
      <c r="P139" s="79"/>
      <c r="Q139" s="80"/>
      <c r="R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79"/>
      <c r="G140" s="79"/>
      <c r="H140" s="80"/>
      <c r="I140" s="81"/>
      <c r="J140" s="81"/>
      <c r="K140" s="78"/>
      <c r="L140" s="79"/>
      <c r="M140" s="79"/>
      <c r="N140" s="79"/>
      <c r="O140" s="79"/>
      <c r="P140" s="79"/>
      <c r="Q140" s="80"/>
      <c r="R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79"/>
      <c r="G141" s="79"/>
      <c r="H141" s="80"/>
      <c r="I141" s="81"/>
      <c r="J141" s="81"/>
      <c r="K141" s="78"/>
      <c r="L141" s="79"/>
      <c r="M141" s="79"/>
      <c r="N141" s="79"/>
      <c r="O141" s="79"/>
      <c r="P141" s="79"/>
      <c r="Q141" s="80"/>
      <c r="R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79"/>
      <c r="G142" s="79"/>
      <c r="H142" s="80"/>
      <c r="I142" s="81"/>
      <c r="J142" s="81"/>
      <c r="K142" s="78"/>
      <c r="L142" s="79"/>
      <c r="M142" s="79"/>
      <c r="N142" s="79"/>
      <c r="O142" s="79"/>
      <c r="P142" s="79"/>
      <c r="Q142" s="80"/>
      <c r="R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79"/>
      <c r="G143" s="79"/>
      <c r="H143" s="80"/>
      <c r="I143" s="81"/>
      <c r="J143" s="81"/>
      <c r="K143" s="78"/>
      <c r="L143" s="79"/>
      <c r="M143" s="79"/>
      <c r="N143" s="79"/>
      <c r="O143" s="79"/>
      <c r="P143" s="79"/>
      <c r="Q143" s="80"/>
      <c r="R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79"/>
      <c r="G144" s="79"/>
      <c r="H144" s="80"/>
      <c r="I144" s="81"/>
      <c r="J144" s="81"/>
      <c r="K144" s="78"/>
      <c r="L144" s="79"/>
      <c r="M144" s="79"/>
      <c r="N144" s="79"/>
      <c r="O144" s="79"/>
      <c r="P144" s="79"/>
      <c r="Q144" s="80"/>
      <c r="R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79"/>
      <c r="G145" s="79"/>
      <c r="H145" s="80"/>
      <c r="I145" s="81"/>
      <c r="J145" s="81"/>
      <c r="K145" s="78"/>
      <c r="L145" s="79"/>
      <c r="M145" s="79"/>
      <c r="N145" s="79"/>
      <c r="O145" s="79"/>
      <c r="P145" s="79"/>
      <c r="Q145" s="80"/>
      <c r="R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79"/>
      <c r="G146" s="79"/>
      <c r="H146" s="80"/>
      <c r="I146" s="81"/>
      <c r="J146" s="81"/>
      <c r="K146" s="78"/>
      <c r="L146" s="79"/>
      <c r="M146" s="79"/>
      <c r="N146" s="79"/>
      <c r="O146" s="79"/>
      <c r="P146" s="79"/>
      <c r="Q146" s="80"/>
      <c r="R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79"/>
      <c r="G147" s="79"/>
      <c r="H147" s="80"/>
      <c r="I147" s="81"/>
      <c r="J147" s="81"/>
      <c r="K147" s="78"/>
      <c r="L147" s="79"/>
      <c r="M147" s="79"/>
      <c r="N147" s="79"/>
      <c r="O147" s="79"/>
      <c r="P147" s="79"/>
      <c r="Q147" s="80"/>
      <c r="R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79"/>
      <c r="G148" s="79"/>
      <c r="H148" s="80"/>
      <c r="I148" s="81"/>
      <c r="J148" s="81"/>
      <c r="K148" s="78"/>
      <c r="L148" s="79"/>
      <c r="M148" s="79"/>
      <c r="N148" s="79"/>
      <c r="O148" s="79"/>
      <c r="P148" s="79"/>
      <c r="Q148" s="80"/>
      <c r="R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79"/>
      <c r="G149" s="79"/>
      <c r="H149" s="80"/>
      <c r="I149" s="81"/>
      <c r="J149" s="81"/>
      <c r="K149" s="78"/>
      <c r="L149" s="79"/>
      <c r="M149" s="79"/>
      <c r="N149" s="79"/>
      <c r="O149" s="79"/>
      <c r="P149" s="79"/>
      <c r="Q149" s="80"/>
      <c r="R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79"/>
      <c r="G150" s="79"/>
      <c r="H150" s="80"/>
      <c r="I150" s="81"/>
      <c r="J150" s="81"/>
      <c r="K150" s="78"/>
      <c r="L150" s="79"/>
      <c r="M150" s="79"/>
      <c r="N150" s="79"/>
      <c r="O150" s="79"/>
      <c r="P150" s="79"/>
      <c r="Q150" s="80"/>
      <c r="R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79"/>
      <c r="G151" s="79"/>
      <c r="H151" s="80"/>
      <c r="I151" s="81"/>
      <c r="J151" s="81"/>
      <c r="K151" s="78"/>
      <c r="L151" s="79"/>
      <c r="M151" s="79"/>
      <c r="N151" s="79"/>
      <c r="O151" s="79"/>
      <c r="P151" s="79"/>
      <c r="Q151" s="80"/>
      <c r="R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79"/>
      <c r="G152" s="79"/>
      <c r="H152" s="80"/>
      <c r="I152" s="81"/>
      <c r="J152" s="81"/>
      <c r="K152" s="78"/>
      <c r="L152" s="79"/>
      <c r="M152" s="79"/>
      <c r="N152" s="79"/>
      <c r="O152" s="79"/>
      <c r="P152" s="79"/>
      <c r="Q152" s="80"/>
      <c r="R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79"/>
      <c r="G153" s="79"/>
      <c r="H153" s="80"/>
      <c r="I153" s="81"/>
      <c r="J153" s="81"/>
      <c r="K153" s="78"/>
      <c r="L153" s="79"/>
      <c r="M153" s="79"/>
      <c r="N153" s="79"/>
      <c r="O153" s="79"/>
      <c r="P153" s="79"/>
      <c r="Q153" s="80"/>
      <c r="R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79"/>
      <c r="G154" s="79"/>
      <c r="H154" s="80"/>
      <c r="I154" s="81"/>
      <c r="J154" s="81"/>
      <c r="K154" s="78"/>
      <c r="L154" s="79"/>
      <c r="M154" s="79"/>
      <c r="N154" s="79"/>
      <c r="O154" s="79"/>
      <c r="P154" s="79"/>
      <c r="Q154" s="80"/>
      <c r="R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79"/>
      <c r="G155" s="79"/>
      <c r="H155" s="80"/>
      <c r="I155" s="81"/>
      <c r="J155" s="81"/>
      <c r="K155" s="78"/>
      <c r="L155" s="79"/>
      <c r="M155" s="79"/>
      <c r="N155" s="79"/>
      <c r="O155" s="79"/>
      <c r="P155" s="79"/>
      <c r="Q155" s="80"/>
      <c r="R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79"/>
      <c r="G156" s="79"/>
      <c r="H156" s="80"/>
      <c r="I156" s="81"/>
      <c r="J156" s="81"/>
      <c r="K156" s="78"/>
      <c r="L156" s="79"/>
      <c r="M156" s="79"/>
      <c r="N156" s="79"/>
      <c r="O156" s="79"/>
      <c r="P156" s="79"/>
      <c r="Q156" s="80"/>
      <c r="R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79"/>
      <c r="G157" s="79"/>
      <c r="H157" s="80"/>
      <c r="I157" s="81"/>
      <c r="J157" s="81"/>
      <c r="K157" s="78"/>
      <c r="L157" s="79"/>
      <c r="M157" s="79"/>
      <c r="N157" s="79"/>
      <c r="O157" s="79"/>
      <c r="P157" s="79"/>
      <c r="Q157" s="80"/>
      <c r="R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79"/>
      <c r="G158" s="79"/>
      <c r="H158" s="80"/>
      <c r="I158" s="81"/>
      <c r="J158" s="81"/>
      <c r="K158" s="78"/>
      <c r="L158" s="79"/>
      <c r="M158" s="79"/>
      <c r="N158" s="79"/>
      <c r="O158" s="79"/>
      <c r="P158" s="79"/>
      <c r="Q158" s="80"/>
      <c r="R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79"/>
      <c r="G159" s="79"/>
      <c r="H159" s="80"/>
      <c r="I159" s="81"/>
      <c r="J159" s="81"/>
      <c r="K159" s="78"/>
      <c r="L159" s="79"/>
      <c r="M159" s="79"/>
      <c r="N159" s="79"/>
      <c r="O159" s="79"/>
      <c r="P159" s="79"/>
      <c r="Q159" s="80"/>
      <c r="R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79"/>
      <c r="G160" s="79"/>
      <c r="H160" s="80"/>
      <c r="I160" s="81"/>
      <c r="J160" s="81"/>
      <c r="K160" s="78"/>
      <c r="L160" s="79"/>
      <c r="M160" s="79"/>
      <c r="N160" s="79"/>
      <c r="O160" s="79"/>
      <c r="P160" s="79"/>
      <c r="Q160" s="80"/>
      <c r="R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79"/>
      <c r="G161" s="79"/>
      <c r="H161" s="80"/>
      <c r="I161" s="81"/>
      <c r="J161" s="81"/>
      <c r="K161" s="78"/>
      <c r="L161" s="79"/>
      <c r="M161" s="79"/>
      <c r="N161" s="79"/>
      <c r="O161" s="79"/>
      <c r="P161" s="79"/>
      <c r="Q161" s="80"/>
      <c r="R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79"/>
      <c r="G162" s="79"/>
      <c r="H162" s="80"/>
      <c r="I162" s="81"/>
      <c r="J162" s="81"/>
      <c r="K162" s="78"/>
      <c r="L162" s="79"/>
      <c r="M162" s="79"/>
      <c r="N162" s="79"/>
      <c r="O162" s="79"/>
      <c r="P162" s="79"/>
      <c r="Q162" s="80"/>
      <c r="R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79"/>
      <c r="G163" s="79"/>
      <c r="H163" s="80"/>
      <c r="I163" s="81"/>
      <c r="J163" s="81"/>
      <c r="K163" s="78"/>
      <c r="L163" s="79"/>
      <c r="M163" s="79"/>
      <c r="N163" s="79"/>
      <c r="O163" s="79"/>
      <c r="P163" s="79"/>
      <c r="Q163" s="80"/>
      <c r="R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79"/>
      <c r="G164" s="79"/>
      <c r="H164" s="80"/>
      <c r="I164" s="81"/>
      <c r="J164" s="81"/>
      <c r="K164" s="78"/>
      <c r="L164" s="79"/>
      <c r="M164" s="79"/>
      <c r="N164" s="79"/>
      <c r="O164" s="79"/>
      <c r="P164" s="79"/>
      <c r="Q164" s="80"/>
      <c r="R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79"/>
      <c r="G165" s="79"/>
      <c r="H165" s="80"/>
      <c r="I165" s="81"/>
      <c r="J165" s="81"/>
      <c r="K165" s="78"/>
      <c r="L165" s="79"/>
      <c r="M165" s="79"/>
      <c r="N165" s="79"/>
      <c r="O165" s="79"/>
      <c r="P165" s="79"/>
      <c r="Q165" s="80"/>
      <c r="R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79"/>
      <c r="G166" s="79"/>
      <c r="H166" s="80"/>
      <c r="I166" s="81"/>
      <c r="J166" s="81"/>
      <c r="K166" s="78"/>
      <c r="L166" s="79"/>
      <c r="M166" s="79"/>
      <c r="N166" s="79"/>
      <c r="O166" s="79"/>
      <c r="P166" s="79"/>
      <c r="Q166" s="80"/>
      <c r="R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79"/>
      <c r="G167" s="79"/>
      <c r="H167" s="80"/>
      <c r="I167" s="81"/>
      <c r="J167" s="81"/>
      <c r="K167" s="78"/>
      <c r="L167" s="79"/>
      <c r="M167" s="79"/>
      <c r="N167" s="79"/>
      <c r="O167" s="79"/>
      <c r="P167" s="79"/>
      <c r="Q167" s="80"/>
      <c r="R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79"/>
      <c r="G168" s="79"/>
      <c r="H168" s="80"/>
      <c r="I168" s="81"/>
      <c r="J168" s="81"/>
      <c r="K168" s="78"/>
      <c r="L168" s="79"/>
      <c r="M168" s="79"/>
      <c r="N168" s="79"/>
      <c r="O168" s="79"/>
      <c r="P168" s="79"/>
      <c r="Q168" s="80"/>
      <c r="R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79"/>
      <c r="G169" s="79"/>
      <c r="H169" s="80"/>
      <c r="I169" s="81"/>
      <c r="J169" s="81"/>
      <c r="K169" s="78"/>
      <c r="L169" s="79"/>
      <c r="M169" s="79"/>
      <c r="N169" s="79"/>
      <c r="O169" s="79"/>
      <c r="P169" s="79"/>
      <c r="Q169" s="80"/>
      <c r="R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79"/>
      <c r="G170" s="79"/>
      <c r="H170" s="80"/>
      <c r="I170" s="81"/>
      <c r="J170" s="81"/>
      <c r="K170" s="78"/>
      <c r="L170" s="79"/>
      <c r="M170" s="79"/>
      <c r="N170" s="79"/>
      <c r="O170" s="79"/>
      <c r="P170" s="79"/>
      <c r="Q170" s="80"/>
      <c r="R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79"/>
      <c r="G171" s="79"/>
      <c r="H171" s="80"/>
      <c r="I171" s="81"/>
      <c r="J171" s="81"/>
      <c r="K171" s="78"/>
      <c r="L171" s="79"/>
      <c r="M171" s="79"/>
      <c r="N171" s="79"/>
      <c r="O171" s="79"/>
      <c r="P171" s="79"/>
      <c r="Q171" s="80"/>
      <c r="R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79"/>
      <c r="G172" s="79"/>
      <c r="H172" s="80"/>
      <c r="I172" s="81"/>
      <c r="J172" s="81"/>
      <c r="K172" s="78"/>
      <c r="L172" s="79"/>
      <c r="M172" s="79"/>
      <c r="N172" s="79"/>
      <c r="O172" s="79"/>
      <c r="P172" s="79"/>
      <c r="Q172" s="80"/>
      <c r="R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79"/>
      <c r="G173" s="79"/>
      <c r="H173" s="80"/>
      <c r="I173" s="81"/>
      <c r="J173" s="81"/>
      <c r="K173" s="78"/>
      <c r="L173" s="79"/>
      <c r="M173" s="79"/>
      <c r="N173" s="79"/>
      <c r="O173" s="79"/>
      <c r="P173" s="79"/>
      <c r="Q173" s="80"/>
      <c r="R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79"/>
      <c r="G174" s="79"/>
      <c r="H174" s="80"/>
      <c r="I174" s="81"/>
      <c r="J174" s="81"/>
      <c r="K174" s="78"/>
      <c r="L174" s="79"/>
      <c r="M174" s="79"/>
      <c r="N174" s="79"/>
      <c r="O174" s="79"/>
      <c r="P174" s="79"/>
      <c r="Q174" s="80"/>
      <c r="R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79"/>
      <c r="G175" s="79"/>
      <c r="H175" s="80"/>
      <c r="I175" s="81"/>
      <c r="J175" s="81"/>
      <c r="K175" s="78"/>
      <c r="L175" s="79"/>
      <c r="M175" s="79"/>
      <c r="N175" s="79"/>
      <c r="O175" s="79"/>
      <c r="P175" s="79"/>
      <c r="Q175" s="80"/>
      <c r="R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79"/>
      <c r="G176" s="79"/>
      <c r="H176" s="80"/>
      <c r="I176" s="81"/>
      <c r="J176" s="81"/>
      <c r="K176" s="78"/>
      <c r="L176" s="79"/>
      <c r="M176" s="79"/>
      <c r="N176" s="79"/>
      <c r="O176" s="79"/>
      <c r="P176" s="79"/>
      <c r="Q176" s="80"/>
      <c r="R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79"/>
      <c r="G177" s="79"/>
      <c r="H177" s="80"/>
      <c r="I177" s="81"/>
      <c r="J177" s="81"/>
      <c r="K177" s="78"/>
      <c r="L177" s="79"/>
      <c r="M177" s="79"/>
      <c r="N177" s="79"/>
      <c r="O177" s="79"/>
      <c r="P177" s="79"/>
      <c r="Q177" s="80"/>
      <c r="R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79"/>
      <c r="G178" s="79"/>
      <c r="H178" s="80"/>
      <c r="I178" s="81"/>
      <c r="J178" s="81"/>
      <c r="K178" s="78"/>
      <c r="L178" s="79"/>
      <c r="M178" s="79"/>
      <c r="N178" s="79"/>
      <c r="O178" s="79"/>
      <c r="P178" s="79"/>
      <c r="Q178" s="80"/>
      <c r="R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79"/>
      <c r="G179" s="79"/>
      <c r="H179" s="80"/>
      <c r="I179" s="81"/>
      <c r="J179" s="81"/>
      <c r="K179" s="78"/>
      <c r="L179" s="79"/>
      <c r="M179" s="79"/>
      <c r="N179" s="79"/>
      <c r="O179" s="79"/>
      <c r="P179" s="79"/>
      <c r="Q179" s="80"/>
      <c r="R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79"/>
      <c r="G180" s="79"/>
      <c r="H180" s="80"/>
      <c r="I180" s="81"/>
      <c r="J180" s="81"/>
      <c r="K180" s="78"/>
      <c r="L180" s="79"/>
      <c r="M180" s="79"/>
      <c r="N180" s="79"/>
      <c r="O180" s="79"/>
      <c r="P180" s="79"/>
      <c r="Q180" s="80"/>
      <c r="R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79"/>
      <c r="G181" s="79"/>
      <c r="H181" s="80"/>
      <c r="I181" s="81"/>
      <c r="J181" s="81"/>
      <c r="K181" s="78"/>
      <c r="L181" s="79"/>
      <c r="M181" s="79"/>
      <c r="N181" s="79"/>
      <c r="O181" s="79"/>
      <c r="P181" s="79"/>
      <c r="Q181" s="80"/>
      <c r="R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79"/>
      <c r="G182" s="79"/>
      <c r="H182" s="80"/>
      <c r="I182" s="81"/>
      <c r="J182" s="81"/>
      <c r="K182" s="78"/>
      <c r="L182" s="79"/>
      <c r="M182" s="79"/>
      <c r="N182" s="79"/>
      <c r="O182" s="79"/>
      <c r="P182" s="79"/>
      <c r="Q182" s="80"/>
      <c r="R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79"/>
      <c r="G183" s="79"/>
      <c r="H183" s="80"/>
      <c r="I183" s="81"/>
      <c r="J183" s="81"/>
      <c r="K183" s="78"/>
      <c r="L183" s="79"/>
      <c r="M183" s="79"/>
      <c r="N183" s="79"/>
      <c r="O183" s="79"/>
      <c r="P183" s="79"/>
      <c r="Q183" s="80"/>
      <c r="R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79"/>
      <c r="G184" s="79"/>
      <c r="H184" s="80"/>
      <c r="I184" s="81"/>
      <c r="J184" s="81"/>
      <c r="K184" s="78"/>
      <c r="L184" s="79"/>
      <c r="M184" s="79"/>
      <c r="N184" s="79"/>
      <c r="O184" s="79"/>
      <c r="P184" s="79"/>
      <c r="Q184" s="80"/>
      <c r="R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79"/>
      <c r="G185" s="79"/>
      <c r="H185" s="80"/>
      <c r="I185" s="81"/>
      <c r="J185" s="81"/>
      <c r="K185" s="78"/>
      <c r="L185" s="79"/>
      <c r="M185" s="79"/>
      <c r="N185" s="79"/>
      <c r="O185" s="79"/>
      <c r="P185" s="79"/>
      <c r="Q185" s="80"/>
      <c r="R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79"/>
      <c r="G186" s="79"/>
      <c r="H186" s="80"/>
      <c r="I186" s="81"/>
      <c r="J186" s="81"/>
      <c r="K186" s="78"/>
      <c r="L186" s="79"/>
      <c r="M186" s="79"/>
      <c r="N186" s="79"/>
      <c r="O186" s="79"/>
      <c r="P186" s="79"/>
      <c r="Q186" s="80"/>
      <c r="R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79"/>
      <c r="G187" s="79"/>
      <c r="H187" s="80"/>
      <c r="I187" s="81"/>
      <c r="J187" s="81"/>
      <c r="K187" s="78"/>
      <c r="L187" s="79"/>
      <c r="M187" s="79"/>
      <c r="N187" s="79"/>
      <c r="O187" s="79"/>
      <c r="P187" s="79"/>
      <c r="Q187" s="80"/>
      <c r="R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79"/>
      <c r="G188" s="79"/>
      <c r="H188" s="80"/>
      <c r="I188" s="81"/>
      <c r="J188" s="81"/>
      <c r="K188" s="78"/>
      <c r="L188" s="79"/>
      <c r="M188" s="79"/>
      <c r="N188" s="79"/>
      <c r="O188" s="79"/>
      <c r="P188" s="79"/>
      <c r="Q188" s="80"/>
      <c r="R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79"/>
      <c r="G189" s="79"/>
      <c r="H189" s="80"/>
      <c r="I189" s="81"/>
      <c r="J189" s="81"/>
      <c r="K189" s="78"/>
      <c r="L189" s="79"/>
      <c r="M189" s="79"/>
      <c r="N189" s="79"/>
      <c r="O189" s="79"/>
      <c r="P189" s="79"/>
      <c r="Q189" s="80"/>
      <c r="R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79"/>
      <c r="G190" s="79"/>
      <c r="H190" s="80"/>
      <c r="I190" s="81"/>
      <c r="J190" s="81"/>
      <c r="K190" s="78"/>
      <c r="L190" s="79"/>
      <c r="M190" s="79"/>
      <c r="N190" s="79"/>
      <c r="O190" s="79"/>
      <c r="P190" s="79"/>
      <c r="Q190" s="80"/>
      <c r="R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79"/>
      <c r="G191" s="79"/>
      <c r="H191" s="80"/>
      <c r="I191" s="81"/>
      <c r="J191" s="81"/>
      <c r="K191" s="78"/>
      <c r="L191" s="79"/>
      <c r="M191" s="79"/>
      <c r="N191" s="79"/>
      <c r="O191" s="79"/>
      <c r="P191" s="79"/>
      <c r="Q191" s="80"/>
      <c r="R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79"/>
      <c r="G192" s="79"/>
      <c r="H192" s="80"/>
      <c r="I192" s="81"/>
      <c r="J192" s="81"/>
      <c r="K192" s="78"/>
      <c r="L192" s="79"/>
      <c r="M192" s="79"/>
      <c r="N192" s="79"/>
      <c r="O192" s="79"/>
      <c r="P192" s="79"/>
      <c r="Q192" s="80"/>
      <c r="R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79"/>
      <c r="G193" s="79"/>
      <c r="H193" s="80"/>
      <c r="I193" s="81"/>
      <c r="J193" s="81"/>
      <c r="K193" s="78"/>
      <c r="L193" s="79"/>
      <c r="M193" s="79"/>
      <c r="N193" s="79"/>
      <c r="O193" s="79"/>
      <c r="P193" s="79"/>
      <c r="Q193" s="80"/>
      <c r="R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79"/>
      <c r="G194" s="79"/>
      <c r="H194" s="80"/>
      <c r="I194" s="81"/>
      <c r="J194" s="81"/>
      <c r="K194" s="78"/>
      <c r="L194" s="79"/>
      <c r="M194" s="79"/>
      <c r="N194" s="79"/>
      <c r="O194" s="79"/>
      <c r="P194" s="79"/>
      <c r="Q194" s="80"/>
      <c r="R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79"/>
      <c r="G195" s="79"/>
      <c r="H195" s="80"/>
      <c r="I195" s="81"/>
      <c r="J195" s="81"/>
      <c r="K195" s="78"/>
      <c r="L195" s="79"/>
      <c r="M195" s="79"/>
      <c r="N195" s="79"/>
      <c r="O195" s="79"/>
      <c r="P195" s="79"/>
      <c r="Q195" s="80"/>
      <c r="R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79"/>
      <c r="G196" s="79"/>
      <c r="H196" s="80"/>
      <c r="I196" s="81"/>
      <c r="J196" s="81"/>
      <c r="K196" s="78"/>
      <c r="L196" s="79"/>
      <c r="M196" s="79"/>
      <c r="N196" s="79"/>
      <c r="O196" s="79"/>
      <c r="P196" s="79"/>
      <c r="Q196" s="80"/>
      <c r="R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79"/>
      <c r="G197" s="79"/>
      <c r="H197" s="80"/>
      <c r="I197" s="81"/>
      <c r="J197" s="81"/>
      <c r="K197" s="78"/>
      <c r="L197" s="79"/>
      <c r="M197" s="79"/>
      <c r="N197" s="79"/>
      <c r="O197" s="79"/>
      <c r="P197" s="79"/>
      <c r="Q197" s="80"/>
      <c r="R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79"/>
      <c r="G198" s="79"/>
      <c r="H198" s="80"/>
      <c r="I198" s="81"/>
      <c r="J198" s="81"/>
      <c r="K198" s="78"/>
      <c r="L198" s="79"/>
      <c r="M198" s="79"/>
      <c r="N198" s="79"/>
      <c r="O198" s="79"/>
      <c r="P198" s="79"/>
      <c r="Q198" s="80"/>
      <c r="R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79"/>
      <c r="G199" s="79"/>
      <c r="H199" s="80"/>
      <c r="I199" s="81"/>
      <c r="J199" s="81"/>
      <c r="K199" s="78"/>
      <c r="L199" s="79"/>
      <c r="M199" s="79"/>
      <c r="N199" s="79"/>
      <c r="O199" s="79"/>
      <c r="P199" s="79"/>
      <c r="Q199" s="80"/>
      <c r="R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79"/>
      <c r="G200" s="79"/>
      <c r="H200" s="80"/>
      <c r="I200" s="81"/>
      <c r="J200" s="81"/>
      <c r="K200" s="78"/>
      <c r="L200" s="79"/>
      <c r="M200" s="79"/>
      <c r="N200" s="79"/>
      <c r="O200" s="79"/>
      <c r="P200" s="79"/>
      <c r="Q200" s="80"/>
      <c r="R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79"/>
      <c r="G201" s="79"/>
      <c r="H201" s="80"/>
      <c r="I201" s="81"/>
      <c r="J201" s="81"/>
      <c r="K201" s="78"/>
      <c r="L201" s="79"/>
      <c r="M201" s="79"/>
      <c r="N201" s="79"/>
      <c r="O201" s="79"/>
      <c r="P201" s="79"/>
      <c r="Q201" s="80"/>
      <c r="R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79"/>
      <c r="G202" s="79"/>
      <c r="H202" s="80"/>
      <c r="I202" s="81"/>
      <c r="J202" s="81"/>
      <c r="K202" s="78"/>
      <c r="L202" s="79"/>
      <c r="M202" s="79"/>
      <c r="N202" s="79"/>
      <c r="O202" s="79"/>
      <c r="P202" s="79"/>
      <c r="Q202" s="80"/>
      <c r="R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79"/>
      <c r="G203" s="79"/>
      <c r="H203" s="80"/>
      <c r="I203" s="81"/>
      <c r="J203" s="81"/>
      <c r="K203" s="78"/>
      <c r="L203" s="79"/>
      <c r="M203" s="79"/>
      <c r="N203" s="79"/>
      <c r="O203" s="79"/>
      <c r="P203" s="79"/>
      <c r="Q203" s="80"/>
      <c r="R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79"/>
      <c r="G204" s="79"/>
      <c r="H204" s="80"/>
      <c r="I204" s="81"/>
      <c r="J204" s="81"/>
      <c r="K204" s="78"/>
      <c r="L204" s="79"/>
      <c r="M204" s="79"/>
      <c r="N204" s="79"/>
      <c r="O204" s="79"/>
      <c r="P204" s="79"/>
      <c r="Q204" s="80"/>
      <c r="R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79"/>
      <c r="G205" s="79"/>
      <c r="H205" s="80"/>
      <c r="I205" s="81"/>
      <c r="J205" s="81"/>
      <c r="K205" s="78"/>
      <c r="L205" s="79"/>
      <c r="M205" s="79"/>
      <c r="N205" s="79"/>
      <c r="O205" s="79"/>
      <c r="P205" s="79"/>
      <c r="Q205" s="80"/>
      <c r="R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79"/>
      <c r="G206" s="79"/>
      <c r="H206" s="80"/>
      <c r="I206" s="81"/>
      <c r="J206" s="81"/>
      <c r="K206" s="78"/>
      <c r="L206" s="79"/>
      <c r="M206" s="79"/>
      <c r="N206" s="79"/>
      <c r="O206" s="79"/>
      <c r="P206" s="79"/>
      <c r="Q206" s="80"/>
      <c r="R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79"/>
      <c r="G207" s="79"/>
      <c r="H207" s="80"/>
      <c r="I207" s="81"/>
      <c r="J207" s="81"/>
      <c r="K207" s="78"/>
      <c r="L207" s="79"/>
      <c r="M207" s="79"/>
      <c r="N207" s="79"/>
      <c r="O207" s="79"/>
      <c r="P207" s="79"/>
      <c r="Q207" s="80"/>
      <c r="R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79"/>
      <c r="G208" s="79"/>
      <c r="H208" s="80"/>
      <c r="I208" s="81"/>
      <c r="J208" s="81"/>
      <c r="K208" s="78"/>
      <c r="L208" s="79"/>
      <c r="M208" s="79"/>
      <c r="N208" s="79"/>
      <c r="O208" s="79"/>
      <c r="P208" s="79"/>
      <c r="Q208" s="80"/>
      <c r="R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79"/>
      <c r="G209" s="79"/>
      <c r="H209" s="80"/>
      <c r="I209" s="81"/>
      <c r="J209" s="81"/>
      <c r="K209" s="78"/>
      <c r="L209" s="79"/>
      <c r="M209" s="79"/>
      <c r="N209" s="79"/>
      <c r="O209" s="79"/>
      <c r="P209" s="79"/>
      <c r="Q209" s="80"/>
      <c r="R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79"/>
      <c r="G210" s="79"/>
      <c r="H210" s="80"/>
      <c r="I210" s="81"/>
      <c r="J210" s="81"/>
      <c r="K210" s="78"/>
      <c r="L210" s="79"/>
      <c r="M210" s="79"/>
      <c r="N210" s="79"/>
      <c r="O210" s="79"/>
      <c r="P210" s="79"/>
      <c r="Q210" s="80"/>
      <c r="R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79"/>
      <c r="G211" s="79"/>
      <c r="H211" s="80"/>
      <c r="I211" s="81"/>
      <c r="J211" s="81"/>
      <c r="K211" s="78"/>
      <c r="L211" s="79"/>
      <c r="M211" s="79"/>
      <c r="N211" s="79"/>
      <c r="O211" s="79"/>
      <c r="P211" s="79"/>
      <c r="Q211" s="80"/>
      <c r="R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79"/>
      <c r="G212" s="79"/>
      <c r="H212" s="80"/>
      <c r="I212" s="81"/>
      <c r="J212" s="81"/>
      <c r="K212" s="78"/>
      <c r="L212" s="79"/>
      <c r="M212" s="79"/>
      <c r="N212" s="79"/>
      <c r="O212" s="79"/>
      <c r="P212" s="79"/>
      <c r="Q212" s="80"/>
      <c r="R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79"/>
      <c r="G213" s="79"/>
      <c r="H213" s="80"/>
      <c r="I213" s="81"/>
      <c r="J213" s="81"/>
      <c r="K213" s="78"/>
      <c r="L213" s="79"/>
      <c r="M213" s="79"/>
      <c r="N213" s="79"/>
      <c r="O213" s="79"/>
      <c r="P213" s="79"/>
      <c r="Q213" s="80"/>
      <c r="R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79"/>
      <c r="G214" s="79"/>
      <c r="H214" s="80"/>
      <c r="I214" s="81"/>
      <c r="J214" s="81"/>
      <c r="K214" s="78"/>
      <c r="L214" s="79"/>
      <c r="M214" s="79"/>
      <c r="N214" s="79"/>
      <c r="O214" s="79"/>
      <c r="P214" s="79"/>
      <c r="Q214" s="80"/>
      <c r="R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79"/>
      <c r="G215" s="79"/>
      <c r="H215" s="80"/>
      <c r="I215" s="81"/>
      <c r="J215" s="81"/>
      <c r="K215" s="78"/>
      <c r="L215" s="79"/>
      <c r="M215" s="79"/>
      <c r="N215" s="79"/>
      <c r="O215" s="79"/>
      <c r="P215" s="79"/>
      <c r="Q215" s="80"/>
      <c r="R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79"/>
      <c r="G216" s="79"/>
      <c r="H216" s="80"/>
      <c r="I216" s="81"/>
      <c r="J216" s="81"/>
      <c r="K216" s="78"/>
      <c r="L216" s="79"/>
      <c r="M216" s="79"/>
      <c r="N216" s="79"/>
      <c r="O216" s="79"/>
      <c r="P216" s="79"/>
      <c r="Q216" s="80"/>
      <c r="R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79"/>
      <c r="G217" s="79"/>
      <c r="H217" s="80"/>
      <c r="I217" s="81"/>
      <c r="J217" s="81"/>
      <c r="K217" s="78"/>
      <c r="L217" s="79"/>
      <c r="M217" s="79"/>
      <c r="N217" s="79"/>
      <c r="O217" s="79"/>
      <c r="P217" s="79"/>
      <c r="Q217" s="80"/>
      <c r="R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79"/>
      <c r="G218" s="79"/>
      <c r="H218" s="80"/>
      <c r="I218" s="81"/>
      <c r="J218" s="81"/>
      <c r="K218" s="78"/>
      <c r="L218" s="79"/>
      <c r="M218" s="79"/>
      <c r="N218" s="79"/>
      <c r="O218" s="79"/>
      <c r="P218" s="79"/>
      <c r="Q218" s="80"/>
      <c r="R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79"/>
      <c r="G219" s="79"/>
      <c r="H219" s="80"/>
      <c r="I219" s="81"/>
      <c r="J219" s="81"/>
      <c r="K219" s="78"/>
      <c r="L219" s="79"/>
      <c r="M219" s="79"/>
      <c r="N219" s="79"/>
      <c r="O219" s="79"/>
      <c r="P219" s="79"/>
      <c r="Q219" s="80"/>
      <c r="R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79"/>
      <c r="G220" s="79"/>
      <c r="H220" s="80"/>
      <c r="I220" s="81"/>
      <c r="J220" s="81"/>
      <c r="K220" s="78"/>
      <c r="L220" s="79"/>
      <c r="M220" s="79"/>
      <c r="N220" s="79"/>
      <c r="O220" s="79"/>
      <c r="P220" s="79"/>
      <c r="Q220" s="80"/>
      <c r="R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79"/>
      <c r="G221" s="79"/>
      <c r="H221" s="80"/>
      <c r="I221" s="81"/>
      <c r="J221" s="81"/>
      <c r="K221" s="78"/>
      <c r="L221" s="79"/>
      <c r="M221" s="79"/>
      <c r="N221" s="79"/>
      <c r="O221" s="79"/>
      <c r="P221" s="79"/>
      <c r="Q221" s="80"/>
      <c r="R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79"/>
      <c r="G222" s="79"/>
      <c r="H222" s="80"/>
      <c r="I222" s="81"/>
      <c r="J222" s="81"/>
      <c r="K222" s="78"/>
      <c r="L222" s="79"/>
      <c r="M222" s="79"/>
      <c r="N222" s="79"/>
      <c r="O222" s="79"/>
      <c r="P222" s="79"/>
      <c r="Q222" s="80"/>
      <c r="R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79"/>
      <c r="G223" s="79"/>
      <c r="H223" s="80"/>
      <c r="I223" s="81"/>
      <c r="J223" s="81"/>
      <c r="K223" s="78"/>
      <c r="L223" s="79"/>
      <c r="M223" s="79"/>
      <c r="N223" s="79"/>
      <c r="O223" s="79"/>
      <c r="P223" s="79"/>
      <c r="Q223" s="80"/>
      <c r="R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79"/>
      <c r="G224" s="79"/>
      <c r="H224" s="80"/>
      <c r="I224" s="81"/>
      <c r="J224" s="81"/>
      <c r="K224" s="78"/>
      <c r="L224" s="79"/>
      <c r="M224" s="79"/>
      <c r="N224" s="79"/>
      <c r="O224" s="79"/>
      <c r="P224" s="79"/>
      <c r="Q224" s="80"/>
      <c r="R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79"/>
      <c r="G225" s="79"/>
      <c r="H225" s="80"/>
      <c r="I225" s="81"/>
      <c r="J225" s="81"/>
      <c r="K225" s="78"/>
      <c r="L225" s="79"/>
      <c r="M225" s="79"/>
      <c r="N225" s="79"/>
      <c r="O225" s="79"/>
      <c r="P225" s="79"/>
      <c r="Q225" s="80"/>
      <c r="R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79"/>
      <c r="G226" s="79"/>
      <c r="H226" s="80"/>
      <c r="I226" s="81"/>
      <c r="J226" s="81"/>
      <c r="K226" s="78"/>
      <c r="L226" s="79"/>
      <c r="M226" s="79"/>
      <c r="N226" s="79"/>
      <c r="O226" s="79"/>
      <c r="P226" s="79"/>
      <c r="Q226" s="80"/>
      <c r="R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79"/>
      <c r="G227" s="79"/>
      <c r="H227" s="80"/>
      <c r="I227" s="81"/>
      <c r="J227" s="81"/>
      <c r="K227" s="78"/>
      <c r="L227" s="79"/>
      <c r="M227" s="79"/>
      <c r="N227" s="79"/>
      <c r="O227" s="79"/>
      <c r="P227" s="79"/>
      <c r="Q227" s="80"/>
      <c r="R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79"/>
      <c r="G228" s="79"/>
      <c r="H228" s="80"/>
      <c r="I228" s="81"/>
      <c r="J228" s="81"/>
      <c r="K228" s="78"/>
      <c r="L228" s="79"/>
      <c r="M228" s="79"/>
      <c r="N228" s="79"/>
      <c r="O228" s="79"/>
      <c r="P228" s="79"/>
      <c r="Q228" s="80"/>
      <c r="R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79"/>
      <c r="G229" s="79"/>
      <c r="H229" s="80"/>
      <c r="I229" s="81"/>
      <c r="J229" s="81"/>
      <c r="K229" s="78"/>
      <c r="L229" s="79"/>
      <c r="M229" s="79"/>
      <c r="N229" s="79"/>
      <c r="O229" s="79"/>
      <c r="P229" s="79"/>
      <c r="Q229" s="80"/>
      <c r="R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79"/>
      <c r="G230" s="79"/>
      <c r="H230" s="80"/>
      <c r="I230" s="81"/>
      <c r="J230" s="81"/>
      <c r="K230" s="78"/>
      <c r="L230" s="79"/>
      <c r="M230" s="79"/>
      <c r="N230" s="79"/>
      <c r="O230" s="79"/>
      <c r="P230" s="79"/>
      <c r="Q230" s="80"/>
      <c r="R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79"/>
      <c r="G231" s="79"/>
      <c r="H231" s="80"/>
      <c r="I231" s="81"/>
      <c r="J231" s="81"/>
      <c r="K231" s="78"/>
      <c r="L231" s="79"/>
      <c r="M231" s="79"/>
      <c r="N231" s="79"/>
      <c r="O231" s="79"/>
      <c r="P231" s="79"/>
      <c r="Q231" s="80"/>
      <c r="R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79"/>
      <c r="G232" s="79"/>
      <c r="H232" s="80"/>
      <c r="I232" s="81"/>
      <c r="J232" s="81"/>
      <c r="K232" s="78"/>
      <c r="L232" s="79"/>
      <c r="M232" s="79"/>
      <c r="N232" s="79"/>
      <c r="O232" s="79"/>
      <c r="P232" s="79"/>
      <c r="Q232" s="80"/>
      <c r="R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79"/>
      <c r="G233" s="79"/>
      <c r="H233" s="80"/>
      <c r="I233" s="81"/>
      <c r="J233" s="81"/>
      <c r="K233" s="78"/>
      <c r="L233" s="79"/>
      <c r="M233" s="79"/>
      <c r="N233" s="79"/>
      <c r="O233" s="79"/>
      <c r="P233" s="79"/>
      <c r="Q233" s="80"/>
      <c r="R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79"/>
      <c r="G234" s="79"/>
      <c r="H234" s="80"/>
      <c r="I234" s="81"/>
      <c r="J234" s="81"/>
      <c r="K234" s="78"/>
      <c r="L234" s="79"/>
      <c r="M234" s="79"/>
      <c r="N234" s="79"/>
      <c r="O234" s="79"/>
      <c r="P234" s="79"/>
      <c r="Q234" s="80"/>
      <c r="R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79"/>
      <c r="G235" s="79"/>
      <c r="H235" s="80"/>
      <c r="I235" s="81"/>
      <c r="J235" s="81"/>
      <c r="K235" s="78"/>
      <c r="L235" s="79"/>
      <c r="M235" s="79"/>
      <c r="N235" s="79"/>
      <c r="O235" s="79"/>
      <c r="P235" s="79"/>
      <c r="Q235" s="80"/>
      <c r="R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79"/>
      <c r="G236" s="79"/>
      <c r="H236" s="80"/>
      <c r="I236" s="81"/>
      <c r="J236" s="81"/>
      <c r="K236" s="78"/>
      <c r="L236" s="79"/>
      <c r="M236" s="79"/>
      <c r="N236" s="79"/>
      <c r="O236" s="79"/>
      <c r="P236" s="79"/>
      <c r="Q236" s="80"/>
      <c r="R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79"/>
      <c r="G237" s="79"/>
      <c r="H237" s="80"/>
      <c r="I237" s="81"/>
      <c r="J237" s="81"/>
      <c r="K237" s="78"/>
      <c r="L237" s="79"/>
      <c r="M237" s="79"/>
      <c r="N237" s="79"/>
      <c r="O237" s="79"/>
      <c r="P237" s="79"/>
      <c r="Q237" s="80"/>
      <c r="R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79"/>
      <c r="G238" s="79"/>
      <c r="H238" s="80"/>
      <c r="I238" s="81"/>
      <c r="J238" s="81"/>
      <c r="K238" s="78"/>
      <c r="L238" s="79"/>
      <c r="M238" s="79"/>
      <c r="N238" s="79"/>
      <c r="O238" s="79"/>
      <c r="P238" s="79"/>
      <c r="Q238" s="80"/>
      <c r="R238" s="81"/>
    </row>
    <row r="239" customFormat="false" ht="9" hidden="false" customHeight="false" outlineLevel="0" collapsed="false">
      <c r="A239" s="82"/>
      <c r="K239" s="82"/>
    </row>
    <row r="240" customFormat="false" ht="9" hidden="false" customHeight="false" outlineLevel="0" collapsed="false">
      <c r="A240" s="82"/>
      <c r="K240" s="82"/>
    </row>
    <row r="241" customFormat="false" ht="9" hidden="false" customHeight="false" outlineLevel="0" collapsed="false">
      <c r="A241" s="82"/>
      <c r="K241" s="82"/>
    </row>
    <row r="242" customFormat="false" ht="9" hidden="false" customHeight="false" outlineLevel="0" collapsed="false">
      <c r="A242" s="82"/>
      <c r="K242" s="82"/>
    </row>
    <row r="243" customFormat="false" ht="9" hidden="false" customHeight="false" outlineLevel="0" collapsed="false">
      <c r="A243" s="82"/>
      <c r="K243" s="82"/>
    </row>
    <row r="244" customFormat="false" ht="9" hidden="false" customHeight="false" outlineLevel="0" collapsed="false">
      <c r="A244" s="82"/>
      <c r="K244" s="82"/>
    </row>
    <row r="245" customFormat="false" ht="9" hidden="false" customHeight="false" outlineLevel="0" collapsed="false">
      <c r="A245" s="82"/>
      <c r="K245" s="82"/>
    </row>
    <row r="246" customFormat="false" ht="9" hidden="false" customHeight="false" outlineLevel="0" collapsed="false">
      <c r="A246" s="82"/>
      <c r="K246" s="82"/>
    </row>
    <row r="247" customFormat="false" ht="9" hidden="false" customHeight="false" outlineLevel="0" collapsed="false">
      <c r="A247" s="82"/>
      <c r="K247" s="82"/>
    </row>
    <row r="248" customFormat="false" ht="9" hidden="false" customHeight="false" outlineLevel="0" collapsed="false">
      <c r="A248" s="82"/>
      <c r="K248" s="82"/>
    </row>
    <row r="249" customFormat="false" ht="9" hidden="false" customHeight="false" outlineLevel="0" collapsed="false">
      <c r="A249" s="82"/>
      <c r="K249" s="82"/>
    </row>
    <row r="250" customFormat="false" ht="9" hidden="false" customHeight="false" outlineLevel="0" collapsed="false">
      <c r="A250" s="82"/>
      <c r="K250" s="82"/>
    </row>
    <row r="251" customFormat="false" ht="9" hidden="false" customHeight="false" outlineLevel="0" collapsed="false">
      <c r="A251" s="82"/>
      <c r="K251" s="82"/>
    </row>
    <row r="252" customFormat="false" ht="9" hidden="false" customHeight="false" outlineLevel="0" collapsed="false">
      <c r="A252" s="82"/>
      <c r="K252" s="82"/>
    </row>
    <row r="253" customFormat="false" ht="9" hidden="false" customHeight="false" outlineLevel="0" collapsed="false">
      <c r="A253" s="82"/>
      <c r="K253" s="82"/>
    </row>
    <row r="254" customFormat="false" ht="9" hidden="false" customHeight="false" outlineLevel="0" collapsed="false">
      <c r="A254" s="82"/>
      <c r="K254" s="82"/>
    </row>
    <row r="255" customFormat="false" ht="9" hidden="false" customHeight="false" outlineLevel="0" collapsed="false">
      <c r="A255" s="82"/>
      <c r="K255" s="82"/>
    </row>
    <row r="256" customFormat="false" ht="9" hidden="false" customHeight="false" outlineLevel="0" collapsed="false">
      <c r="A256" s="82"/>
      <c r="K256" s="82"/>
    </row>
    <row r="257" customFormat="false" ht="9" hidden="false" customHeight="false" outlineLevel="0" collapsed="false">
      <c r="A257" s="82"/>
      <c r="K257" s="82"/>
    </row>
    <row r="258" customFormat="false" ht="9" hidden="false" customHeight="false" outlineLevel="0" collapsed="false">
      <c r="A258" s="82"/>
      <c r="K258" s="82"/>
    </row>
    <row r="259" customFormat="false" ht="9" hidden="false" customHeight="false" outlineLevel="0" collapsed="false">
      <c r="A259" s="82"/>
      <c r="K259" s="82"/>
    </row>
    <row r="260" customFormat="false" ht="9" hidden="false" customHeight="false" outlineLevel="0" collapsed="false">
      <c r="A260" s="82"/>
      <c r="K260" s="82"/>
    </row>
    <row r="261" customFormat="false" ht="9" hidden="false" customHeight="false" outlineLevel="0" collapsed="false">
      <c r="A261" s="82"/>
      <c r="K261" s="82"/>
    </row>
    <row r="262" customFormat="false" ht="9" hidden="false" customHeight="false" outlineLevel="0" collapsed="false">
      <c r="A262" s="82"/>
      <c r="K262" s="82"/>
    </row>
    <row r="263" customFormat="false" ht="9" hidden="false" customHeight="false" outlineLevel="0" collapsed="false">
      <c r="A263" s="82"/>
      <c r="K263" s="82"/>
    </row>
    <row r="264" customFormat="false" ht="9" hidden="false" customHeight="false" outlineLevel="0" collapsed="false">
      <c r="A264" s="82"/>
      <c r="K264" s="82"/>
    </row>
    <row r="265" customFormat="false" ht="9" hidden="false" customHeight="false" outlineLevel="0" collapsed="false">
      <c r="A265" s="82"/>
      <c r="K265" s="82"/>
    </row>
    <row r="266" customFormat="false" ht="9" hidden="false" customHeight="false" outlineLevel="0" collapsed="false">
      <c r="A266" s="82"/>
      <c r="K266" s="82"/>
    </row>
    <row r="267" customFormat="false" ht="9" hidden="false" customHeight="false" outlineLevel="0" collapsed="false">
      <c r="A267" s="82"/>
      <c r="K267" s="82"/>
    </row>
    <row r="268" customFormat="false" ht="9" hidden="false" customHeight="false" outlineLevel="0" collapsed="false">
      <c r="A268" s="82"/>
      <c r="K268" s="82"/>
    </row>
    <row r="269" customFormat="false" ht="9" hidden="false" customHeight="false" outlineLevel="0" collapsed="false">
      <c r="A269" s="82"/>
      <c r="K269" s="82"/>
    </row>
    <row r="270" customFormat="false" ht="9" hidden="false" customHeight="false" outlineLevel="0" collapsed="false">
      <c r="A270" s="82"/>
      <c r="K270" s="82"/>
    </row>
    <row r="271" customFormat="false" ht="9" hidden="false" customHeight="false" outlineLevel="0" collapsed="false">
      <c r="A271" s="82"/>
      <c r="K271" s="82"/>
    </row>
    <row r="272" customFormat="false" ht="9" hidden="false" customHeight="false" outlineLevel="0" collapsed="false">
      <c r="A272" s="82"/>
      <c r="K272" s="82"/>
    </row>
    <row r="273" customFormat="false" ht="9" hidden="false" customHeight="false" outlineLevel="0" collapsed="false">
      <c r="A273" s="82"/>
      <c r="K273" s="82"/>
    </row>
    <row r="274" customFormat="false" ht="9" hidden="false" customHeight="false" outlineLevel="0" collapsed="false">
      <c r="A274" s="82"/>
      <c r="K274" s="82"/>
    </row>
    <row r="275" customFormat="false" ht="9" hidden="false" customHeight="false" outlineLevel="0" collapsed="false">
      <c r="A275" s="82"/>
      <c r="K275" s="82"/>
    </row>
    <row r="276" customFormat="false" ht="9" hidden="false" customHeight="false" outlineLevel="0" collapsed="false">
      <c r="A276" s="82"/>
      <c r="K276" s="82"/>
    </row>
    <row r="277" customFormat="false" ht="9" hidden="false" customHeight="false" outlineLevel="0" collapsed="false">
      <c r="A277" s="82"/>
      <c r="K277" s="82"/>
    </row>
    <row r="278" customFormat="false" ht="9" hidden="false" customHeight="false" outlineLevel="0" collapsed="false">
      <c r="A278" s="82"/>
      <c r="K278" s="82"/>
    </row>
    <row r="279" customFormat="false" ht="9" hidden="false" customHeight="false" outlineLevel="0" collapsed="false">
      <c r="A279" s="82"/>
      <c r="K279" s="82"/>
    </row>
    <row r="280" customFormat="false" ht="9" hidden="false" customHeight="false" outlineLevel="0" collapsed="false">
      <c r="A280" s="82"/>
      <c r="K280" s="82"/>
    </row>
    <row r="281" customFormat="false" ht="9" hidden="false" customHeight="false" outlineLevel="0" collapsed="false">
      <c r="A281" s="82"/>
      <c r="K281" s="82"/>
    </row>
    <row r="282" customFormat="false" ht="9" hidden="false" customHeight="false" outlineLevel="0" collapsed="false">
      <c r="A282" s="82"/>
      <c r="K282" s="82"/>
    </row>
    <row r="283" customFormat="false" ht="9" hidden="false" customHeight="false" outlineLevel="0" collapsed="false">
      <c r="A283" s="82"/>
      <c r="K283" s="82"/>
    </row>
    <row r="284" customFormat="false" ht="9" hidden="false" customHeight="false" outlineLevel="0" collapsed="false">
      <c r="A284" s="82"/>
      <c r="K284" s="82"/>
    </row>
    <row r="285" customFormat="false" ht="9" hidden="false" customHeight="false" outlineLevel="0" collapsed="false">
      <c r="A285" s="82"/>
      <c r="K285" s="82"/>
    </row>
    <row r="286" customFormat="false" ht="9" hidden="false" customHeight="false" outlineLevel="0" collapsed="false">
      <c r="A286" s="82"/>
      <c r="K286" s="82"/>
    </row>
    <row r="287" customFormat="false" ht="9" hidden="false" customHeight="false" outlineLevel="0" collapsed="false">
      <c r="A287" s="82"/>
      <c r="K287" s="82"/>
    </row>
    <row r="288" customFormat="false" ht="9" hidden="false" customHeight="false" outlineLevel="0" collapsed="false">
      <c r="A288" s="82"/>
      <c r="K288" s="82"/>
    </row>
    <row r="289" customFormat="false" ht="9" hidden="false" customHeight="false" outlineLevel="0" collapsed="false">
      <c r="A289" s="82"/>
      <c r="K289" s="82"/>
    </row>
    <row r="290" customFormat="false" ht="9" hidden="false" customHeight="false" outlineLevel="0" collapsed="false">
      <c r="A290" s="82"/>
      <c r="K290" s="82"/>
    </row>
    <row r="291" customFormat="false" ht="9" hidden="false" customHeight="false" outlineLevel="0" collapsed="false">
      <c r="A291" s="82"/>
      <c r="K291" s="82"/>
    </row>
    <row r="292" customFormat="false" ht="9" hidden="false" customHeight="false" outlineLevel="0" collapsed="false">
      <c r="A292" s="82"/>
      <c r="K292" s="82"/>
    </row>
    <row r="293" customFormat="false" ht="9" hidden="false" customHeight="false" outlineLevel="0" collapsed="false">
      <c r="A293" s="82"/>
      <c r="K293" s="82"/>
    </row>
    <row r="294" customFormat="false" ht="9" hidden="false" customHeight="false" outlineLevel="0" collapsed="false">
      <c r="A294" s="82"/>
      <c r="K294" s="82"/>
    </row>
    <row r="295" customFormat="false" ht="9" hidden="false" customHeight="false" outlineLevel="0" collapsed="false">
      <c r="A295" s="82"/>
      <c r="K295" s="82"/>
    </row>
    <row r="296" customFormat="false" ht="9" hidden="false" customHeight="false" outlineLevel="0" collapsed="false">
      <c r="A296" s="82"/>
      <c r="K296" s="82"/>
    </row>
    <row r="297" customFormat="false" ht="9" hidden="false" customHeight="false" outlineLevel="0" collapsed="false">
      <c r="A297" s="82"/>
      <c r="K297" s="82"/>
    </row>
    <row r="298" customFormat="false" ht="9" hidden="false" customHeight="false" outlineLevel="0" collapsed="false">
      <c r="A298" s="82"/>
      <c r="K298" s="82"/>
    </row>
    <row r="299" customFormat="false" ht="9" hidden="false" customHeight="false" outlineLevel="0" collapsed="false">
      <c r="A299" s="82"/>
      <c r="K299" s="82"/>
    </row>
    <row r="300" customFormat="false" ht="9" hidden="false" customHeight="false" outlineLevel="0" collapsed="false">
      <c r="A300" s="82"/>
      <c r="K300" s="82"/>
    </row>
    <row r="301" customFormat="false" ht="9" hidden="false" customHeight="false" outlineLevel="0" collapsed="false">
      <c r="A301" s="82"/>
      <c r="K301" s="82"/>
    </row>
    <row r="302" customFormat="false" ht="9" hidden="false" customHeight="false" outlineLevel="0" collapsed="false">
      <c r="A302" s="82"/>
      <c r="K302" s="82"/>
    </row>
    <row r="303" customFormat="false" ht="9" hidden="false" customHeight="false" outlineLevel="0" collapsed="false">
      <c r="A303" s="82"/>
      <c r="K303" s="82"/>
    </row>
    <row r="304" customFormat="false" ht="9" hidden="false" customHeight="false" outlineLevel="0" collapsed="false">
      <c r="A304" s="82"/>
      <c r="K304" s="82"/>
    </row>
    <row r="305" customFormat="false" ht="9" hidden="false" customHeight="false" outlineLevel="0" collapsed="false">
      <c r="A305" s="82"/>
      <c r="K305" s="82"/>
    </row>
    <row r="306" customFormat="false" ht="9" hidden="false" customHeight="false" outlineLevel="0" collapsed="false">
      <c r="A306" s="82"/>
      <c r="K306" s="82"/>
    </row>
    <row r="307" customFormat="false" ht="9" hidden="false" customHeight="false" outlineLevel="0" collapsed="false">
      <c r="A307" s="82"/>
      <c r="K307" s="82"/>
    </row>
    <row r="308" customFormat="false" ht="9" hidden="false" customHeight="false" outlineLevel="0" collapsed="false">
      <c r="A308" s="82"/>
      <c r="K308" s="82"/>
    </row>
    <row r="309" customFormat="false" ht="9" hidden="false" customHeight="false" outlineLevel="0" collapsed="false">
      <c r="A309" s="82"/>
      <c r="K309" s="82"/>
    </row>
    <row r="310" customFormat="false" ht="9" hidden="false" customHeight="false" outlineLevel="0" collapsed="false">
      <c r="A310" s="82"/>
      <c r="K310" s="82"/>
    </row>
    <row r="311" customFormat="false" ht="9" hidden="false" customHeight="false" outlineLevel="0" collapsed="false">
      <c r="A311" s="82"/>
      <c r="K311" s="82"/>
    </row>
    <row r="312" customFormat="false" ht="9" hidden="false" customHeight="false" outlineLevel="0" collapsed="false">
      <c r="A312" s="82"/>
      <c r="K312" s="82"/>
    </row>
    <row r="313" customFormat="false" ht="9" hidden="false" customHeight="false" outlineLevel="0" collapsed="false">
      <c r="A313" s="82"/>
      <c r="K313" s="82"/>
    </row>
    <row r="314" customFormat="false" ht="9" hidden="false" customHeight="false" outlineLevel="0" collapsed="false">
      <c r="A314" s="82"/>
      <c r="K314" s="82"/>
    </row>
    <row r="315" customFormat="false" ht="9" hidden="false" customHeight="false" outlineLevel="0" collapsed="false">
      <c r="A315" s="82"/>
      <c r="K315" s="82"/>
    </row>
    <row r="316" customFormat="false" ht="9" hidden="false" customHeight="false" outlineLevel="0" collapsed="false">
      <c r="A316" s="82"/>
      <c r="K316" s="82"/>
    </row>
    <row r="317" customFormat="false" ht="9" hidden="false" customHeight="false" outlineLevel="0" collapsed="false">
      <c r="A317" s="82"/>
      <c r="K317" s="82"/>
    </row>
    <row r="318" customFormat="false" ht="9" hidden="false" customHeight="false" outlineLevel="0" collapsed="false">
      <c r="A318" s="82"/>
      <c r="K318" s="82"/>
    </row>
    <row r="319" customFormat="false" ht="9" hidden="false" customHeight="false" outlineLevel="0" collapsed="false">
      <c r="K319" s="82"/>
    </row>
    <row r="320" customFormat="false" ht="9" hidden="false" customHeight="false" outlineLevel="0" collapsed="false">
      <c r="K320" s="82"/>
    </row>
    <row r="321" customFormat="false" ht="9" hidden="false" customHeight="false" outlineLevel="0" collapsed="false">
      <c r="K321" s="82"/>
    </row>
    <row r="322" customFormat="false" ht="9" hidden="false" customHeight="false" outlineLevel="0" collapsed="false">
      <c r="K322" s="82"/>
    </row>
    <row r="323" customFormat="false" ht="9" hidden="false" customHeight="false" outlineLevel="0" collapsed="false">
      <c r="K323" s="82"/>
    </row>
    <row r="324" customFormat="false" ht="9" hidden="false" customHeight="false" outlineLevel="0" collapsed="false">
      <c r="K324" s="82"/>
    </row>
    <row r="325" customFormat="false" ht="9" hidden="false" customHeight="false" outlineLevel="0" collapsed="false">
      <c r="K325" s="82"/>
    </row>
    <row r="326" customFormat="false" ht="9" hidden="false" customHeight="false" outlineLevel="0" collapsed="false">
      <c r="K326" s="82"/>
    </row>
    <row r="327" customFormat="false" ht="9" hidden="false" customHeight="false" outlineLevel="0" collapsed="false">
      <c r="K327" s="82"/>
    </row>
    <row r="328" customFormat="false" ht="9" hidden="false" customHeight="false" outlineLevel="0" collapsed="false">
      <c r="K328" s="82"/>
    </row>
    <row r="329" customFormat="false" ht="9" hidden="false" customHeight="false" outlineLevel="0" collapsed="false">
      <c r="K329" s="82"/>
    </row>
    <row r="330" customFormat="false" ht="9" hidden="false" customHeight="false" outlineLevel="0" collapsed="false">
      <c r="K330" s="82"/>
    </row>
    <row r="331" customFormat="false" ht="9" hidden="false" customHeight="false" outlineLevel="0" collapsed="false">
      <c r="K331" s="82"/>
    </row>
    <row r="332" customFormat="false" ht="9" hidden="false" customHeight="false" outlineLevel="0" collapsed="false">
      <c r="K332" s="82"/>
    </row>
    <row r="333" customFormat="false" ht="9" hidden="false" customHeight="false" outlineLevel="0" collapsed="false">
      <c r="K333" s="82"/>
    </row>
    <row r="334" customFormat="false" ht="9" hidden="false" customHeight="false" outlineLevel="0" collapsed="false">
      <c r="K334" s="82"/>
    </row>
    <row r="335" customFormat="false" ht="9" hidden="false" customHeight="false" outlineLevel="0" collapsed="false">
      <c r="K335" s="82"/>
    </row>
    <row r="336" customFormat="false" ht="9" hidden="false" customHeight="false" outlineLevel="0" collapsed="false">
      <c r="K336" s="82"/>
    </row>
    <row r="337" customFormat="false" ht="9" hidden="false" customHeight="false" outlineLevel="0" collapsed="false">
      <c r="K337" s="82"/>
    </row>
    <row r="338" customFormat="false" ht="9" hidden="false" customHeight="false" outlineLevel="0" collapsed="false">
      <c r="K338" s="82"/>
    </row>
    <row r="339" customFormat="false" ht="9" hidden="false" customHeight="false" outlineLevel="0" collapsed="false">
      <c r="K339" s="82"/>
    </row>
    <row r="340" customFormat="false" ht="9" hidden="false" customHeight="false" outlineLevel="0" collapsed="false">
      <c r="K340" s="82"/>
    </row>
    <row r="341" customFormat="false" ht="9" hidden="false" customHeight="false" outlineLevel="0" collapsed="false">
      <c r="K341" s="82"/>
    </row>
    <row r="342" customFormat="false" ht="9" hidden="false" customHeight="false" outlineLevel="0" collapsed="false">
      <c r="K342" s="82"/>
    </row>
    <row r="343" customFormat="false" ht="9" hidden="false" customHeight="false" outlineLevel="0" collapsed="false">
      <c r="K343" s="82"/>
    </row>
    <row r="344" customFormat="false" ht="9" hidden="false" customHeight="false" outlineLevel="0" collapsed="false">
      <c r="K344" s="82"/>
    </row>
    <row r="345" customFormat="false" ht="9" hidden="false" customHeight="false" outlineLevel="0" collapsed="false">
      <c r="K345" s="82"/>
    </row>
    <row r="346" customFormat="false" ht="9" hidden="false" customHeight="false" outlineLevel="0" collapsed="false">
      <c r="K346" s="82"/>
    </row>
    <row r="347" customFormat="false" ht="9" hidden="false" customHeight="false" outlineLevel="0" collapsed="false">
      <c r="K347" s="82"/>
    </row>
    <row r="348" customFormat="false" ht="9" hidden="false" customHeight="false" outlineLevel="0" collapsed="false">
      <c r="K348" s="82"/>
    </row>
    <row r="349" customFormat="false" ht="9" hidden="false" customHeight="false" outlineLevel="0" collapsed="false">
      <c r="K349" s="82"/>
    </row>
    <row r="350" customFormat="false" ht="9" hidden="false" customHeight="false" outlineLevel="0" collapsed="false">
      <c r="K350" s="82"/>
    </row>
    <row r="351" customFormat="false" ht="9" hidden="false" customHeight="false" outlineLevel="0" collapsed="false">
      <c r="K351" s="82"/>
    </row>
    <row r="352" customFormat="false" ht="9" hidden="false" customHeight="false" outlineLevel="0" collapsed="false">
      <c r="K352" s="82"/>
    </row>
    <row r="353" customFormat="false" ht="9" hidden="false" customHeight="false" outlineLevel="0" collapsed="false">
      <c r="K353" s="82"/>
    </row>
    <row r="354" customFormat="false" ht="9" hidden="false" customHeight="false" outlineLevel="0" collapsed="false">
      <c r="K354" s="82"/>
    </row>
    <row r="355" customFormat="false" ht="9" hidden="false" customHeight="false" outlineLevel="0" collapsed="false">
      <c r="K355" s="82"/>
    </row>
    <row r="356" customFormat="false" ht="9" hidden="false" customHeight="false" outlineLevel="0" collapsed="false">
      <c r="K356" s="82"/>
    </row>
    <row r="357" customFormat="false" ht="9" hidden="false" customHeight="false" outlineLevel="0" collapsed="false">
      <c r="K357" s="82"/>
    </row>
    <row r="358" customFormat="false" ht="9" hidden="false" customHeight="false" outlineLevel="0" collapsed="false">
      <c r="K358" s="82"/>
    </row>
    <row r="359" customFormat="false" ht="9" hidden="false" customHeight="false" outlineLevel="0" collapsed="false">
      <c r="K359" s="82"/>
    </row>
    <row r="360" customFormat="false" ht="9" hidden="false" customHeight="false" outlineLevel="0" collapsed="false">
      <c r="K360" s="82"/>
    </row>
    <row r="361" customFormat="false" ht="9" hidden="false" customHeight="false" outlineLevel="0" collapsed="false">
      <c r="K361" s="82"/>
    </row>
    <row r="362" customFormat="false" ht="9" hidden="false" customHeight="false" outlineLevel="0" collapsed="false">
      <c r="K362" s="82"/>
    </row>
    <row r="363" customFormat="false" ht="9" hidden="false" customHeight="false" outlineLevel="0" collapsed="false">
      <c r="K363" s="82"/>
    </row>
    <row r="364" customFormat="false" ht="9" hidden="false" customHeight="false" outlineLevel="0" collapsed="false">
      <c r="K364" s="82"/>
    </row>
    <row r="365" customFormat="false" ht="9" hidden="false" customHeight="false" outlineLevel="0" collapsed="false">
      <c r="K365" s="82"/>
    </row>
    <row r="366" customFormat="false" ht="9" hidden="false" customHeight="false" outlineLevel="0" collapsed="false">
      <c r="K366" s="82"/>
    </row>
    <row r="367" customFormat="false" ht="9" hidden="false" customHeight="false" outlineLevel="0" collapsed="false">
      <c r="K367" s="82"/>
    </row>
    <row r="368" customFormat="false" ht="9" hidden="false" customHeight="false" outlineLevel="0" collapsed="false">
      <c r="K368" s="82"/>
    </row>
    <row r="369" customFormat="false" ht="9" hidden="false" customHeight="false" outlineLevel="0" collapsed="false">
      <c r="K369" s="82"/>
    </row>
    <row r="370" customFormat="false" ht="9" hidden="false" customHeight="false" outlineLevel="0" collapsed="false">
      <c r="K370" s="82"/>
    </row>
    <row r="371" customFormat="false" ht="9" hidden="false" customHeight="false" outlineLevel="0" collapsed="false">
      <c r="K371" s="82"/>
    </row>
    <row r="372" customFormat="false" ht="9" hidden="false" customHeight="false" outlineLevel="0" collapsed="false">
      <c r="K372" s="82"/>
    </row>
    <row r="373" customFormat="false" ht="9" hidden="false" customHeight="false" outlineLevel="0" collapsed="false">
      <c r="K373" s="82"/>
    </row>
    <row r="374" customFormat="false" ht="9" hidden="false" customHeight="false" outlineLevel="0" collapsed="false">
      <c r="K374" s="82"/>
    </row>
    <row r="375" customFormat="false" ht="9" hidden="false" customHeight="false" outlineLevel="0" collapsed="false">
      <c r="K375" s="82"/>
    </row>
    <row r="376" customFormat="false" ht="9" hidden="false" customHeight="false" outlineLevel="0" collapsed="false">
      <c r="K376" s="82"/>
    </row>
    <row r="377" customFormat="false" ht="9" hidden="false" customHeight="false" outlineLevel="0" collapsed="false">
      <c r="K377" s="82"/>
    </row>
    <row r="378" customFormat="false" ht="9" hidden="false" customHeight="false" outlineLevel="0" collapsed="false">
      <c r="K378" s="82"/>
    </row>
    <row r="379" customFormat="false" ht="9" hidden="false" customHeight="false" outlineLevel="0" collapsed="false">
      <c r="K379" s="82"/>
    </row>
    <row r="380" customFormat="false" ht="9" hidden="false" customHeight="false" outlineLevel="0" collapsed="false">
      <c r="K380" s="82"/>
    </row>
    <row r="381" customFormat="false" ht="9" hidden="false" customHeight="false" outlineLevel="0" collapsed="false">
      <c r="K381" s="82"/>
    </row>
    <row r="382" customFormat="false" ht="9" hidden="false" customHeight="false" outlineLevel="0" collapsed="false">
      <c r="K382" s="82"/>
    </row>
    <row r="383" customFormat="false" ht="9" hidden="false" customHeight="false" outlineLevel="0" collapsed="false">
      <c r="K383" s="82"/>
    </row>
    <row r="384" customFormat="false" ht="9" hidden="false" customHeight="false" outlineLevel="0" collapsed="false">
      <c r="K384" s="82"/>
    </row>
    <row r="385" customFormat="false" ht="9" hidden="false" customHeight="false" outlineLevel="0" collapsed="false">
      <c r="K385" s="82"/>
    </row>
    <row r="386" customFormat="false" ht="9" hidden="false" customHeight="false" outlineLevel="0" collapsed="false">
      <c r="K386" s="82"/>
    </row>
    <row r="387" customFormat="false" ht="9" hidden="false" customHeight="false" outlineLevel="0" collapsed="false">
      <c r="K387" s="82"/>
    </row>
    <row r="388" customFormat="false" ht="9" hidden="false" customHeight="false" outlineLevel="0" collapsed="false">
      <c r="K388" s="82"/>
    </row>
    <row r="389" customFormat="false" ht="9" hidden="false" customHeight="false" outlineLevel="0" collapsed="false">
      <c r="K389" s="82"/>
    </row>
    <row r="390" customFormat="false" ht="9" hidden="false" customHeight="false" outlineLevel="0" collapsed="false">
      <c r="K390" s="82"/>
    </row>
    <row r="391" customFormat="false" ht="9" hidden="false" customHeight="false" outlineLevel="0" collapsed="false">
      <c r="K391" s="82"/>
    </row>
    <row r="392" customFormat="false" ht="9" hidden="false" customHeight="false" outlineLevel="0" collapsed="false">
      <c r="K392" s="82"/>
    </row>
    <row r="393" customFormat="false" ht="9" hidden="false" customHeight="false" outlineLevel="0" collapsed="false">
      <c r="K393" s="82"/>
    </row>
    <row r="394" customFormat="false" ht="9" hidden="false" customHeight="false" outlineLevel="0" collapsed="false">
      <c r="K394" s="82"/>
    </row>
    <row r="395" customFormat="false" ht="9" hidden="false" customHeight="false" outlineLevel="0" collapsed="false">
      <c r="K395" s="82"/>
    </row>
    <row r="396" customFormat="false" ht="9" hidden="false" customHeight="false" outlineLevel="0" collapsed="false">
      <c r="K396" s="82"/>
    </row>
    <row r="397" customFormat="false" ht="9" hidden="false" customHeight="false" outlineLevel="0" collapsed="false">
      <c r="K397" s="82"/>
    </row>
    <row r="398" customFormat="false" ht="9" hidden="false" customHeight="false" outlineLevel="0" collapsed="false">
      <c r="K398" s="82"/>
    </row>
    <row r="399" customFormat="false" ht="9" hidden="false" customHeight="false" outlineLevel="0" collapsed="false">
      <c r="K399" s="82"/>
    </row>
    <row r="400" customFormat="false" ht="9" hidden="false" customHeight="false" outlineLevel="0" collapsed="false">
      <c r="K400" s="82"/>
    </row>
    <row r="401" customFormat="false" ht="9" hidden="false" customHeight="false" outlineLevel="0" collapsed="false">
      <c r="K401" s="82"/>
    </row>
    <row r="402" customFormat="false" ht="9" hidden="false" customHeight="false" outlineLevel="0" collapsed="false">
      <c r="K402" s="82"/>
    </row>
    <row r="403" customFormat="false" ht="9" hidden="false" customHeight="false" outlineLevel="0" collapsed="false">
      <c r="K403" s="82"/>
    </row>
    <row r="404" customFormat="false" ht="9" hidden="false" customHeight="false" outlineLevel="0" collapsed="false">
      <c r="K404" s="82"/>
    </row>
    <row r="405" customFormat="false" ht="9" hidden="false" customHeight="false" outlineLevel="0" collapsed="false">
      <c r="K405" s="82"/>
    </row>
    <row r="406" customFormat="false" ht="9" hidden="false" customHeight="false" outlineLevel="0" collapsed="false">
      <c r="K406" s="82"/>
    </row>
    <row r="407" customFormat="false" ht="9" hidden="false" customHeight="false" outlineLevel="0" collapsed="false">
      <c r="K407" s="82"/>
    </row>
    <row r="408" customFormat="false" ht="9" hidden="false" customHeight="false" outlineLevel="0" collapsed="false">
      <c r="K408" s="82"/>
    </row>
    <row r="409" customFormat="false" ht="9" hidden="false" customHeight="false" outlineLevel="0" collapsed="false">
      <c r="K409" s="82"/>
    </row>
    <row r="410" customFormat="false" ht="9" hidden="false" customHeight="false" outlineLevel="0" collapsed="false">
      <c r="K410" s="82"/>
    </row>
    <row r="411" customFormat="false" ht="9" hidden="false" customHeight="false" outlineLevel="0" collapsed="false">
      <c r="K411" s="82"/>
    </row>
    <row r="412" customFormat="false" ht="9" hidden="false" customHeight="false" outlineLevel="0" collapsed="false">
      <c r="K412" s="82"/>
    </row>
    <row r="413" customFormat="false" ht="9" hidden="false" customHeight="false" outlineLevel="0" collapsed="false">
      <c r="K413" s="82"/>
    </row>
    <row r="414" customFormat="false" ht="9" hidden="false" customHeight="false" outlineLevel="0" collapsed="false">
      <c r="K414" s="82"/>
    </row>
    <row r="415" customFormat="false" ht="9" hidden="false" customHeight="false" outlineLevel="0" collapsed="false">
      <c r="K415" s="82"/>
    </row>
    <row r="416" customFormat="false" ht="9" hidden="false" customHeight="false" outlineLevel="0" collapsed="false">
      <c r="K416" s="82"/>
    </row>
    <row r="417" customFormat="false" ht="9" hidden="false" customHeight="false" outlineLevel="0" collapsed="false">
      <c r="K417" s="82"/>
    </row>
    <row r="418" customFormat="false" ht="9" hidden="false" customHeight="false" outlineLevel="0" collapsed="false">
      <c r="K418" s="82"/>
    </row>
    <row r="419" customFormat="false" ht="9" hidden="false" customHeight="false" outlineLevel="0" collapsed="false">
      <c r="K419" s="82"/>
    </row>
    <row r="420" customFormat="false" ht="9" hidden="false" customHeight="false" outlineLevel="0" collapsed="false">
      <c r="K420" s="82"/>
    </row>
    <row r="421" customFormat="false" ht="9" hidden="false" customHeight="false" outlineLevel="0" collapsed="false">
      <c r="K421" s="82"/>
    </row>
    <row r="422" customFormat="false" ht="9" hidden="false" customHeight="false" outlineLevel="0" collapsed="false">
      <c r="K422" s="82"/>
    </row>
    <row r="423" customFormat="false" ht="9" hidden="false" customHeight="false" outlineLevel="0" collapsed="false">
      <c r="K423" s="82"/>
    </row>
    <row r="424" customFormat="false" ht="9" hidden="false" customHeight="false" outlineLevel="0" collapsed="false">
      <c r="K424" s="82"/>
    </row>
    <row r="425" customFormat="false" ht="9" hidden="false" customHeight="false" outlineLevel="0" collapsed="false">
      <c r="K425" s="82"/>
    </row>
    <row r="426" customFormat="false" ht="9" hidden="false" customHeight="false" outlineLevel="0" collapsed="false">
      <c r="K426" s="82"/>
    </row>
    <row r="427" customFormat="false" ht="9" hidden="false" customHeight="false" outlineLevel="0" collapsed="false">
      <c r="K427" s="82"/>
    </row>
    <row r="428" customFormat="false" ht="9" hidden="false" customHeight="false" outlineLevel="0" collapsed="false">
      <c r="K428" s="82"/>
    </row>
    <row r="429" customFormat="false" ht="9" hidden="false" customHeight="false" outlineLevel="0" collapsed="false">
      <c r="K429" s="82"/>
    </row>
    <row r="430" customFormat="false" ht="9" hidden="false" customHeight="false" outlineLevel="0" collapsed="false">
      <c r="K430" s="82"/>
    </row>
    <row r="431" customFormat="false" ht="9" hidden="false" customHeight="false" outlineLevel="0" collapsed="false">
      <c r="K431" s="82"/>
    </row>
    <row r="432" customFormat="false" ht="9" hidden="false" customHeight="false" outlineLevel="0" collapsed="false">
      <c r="K432" s="82"/>
    </row>
    <row r="433" customFormat="false" ht="9" hidden="false" customHeight="false" outlineLevel="0" collapsed="false">
      <c r="K433" s="82"/>
    </row>
    <row r="434" customFormat="false" ht="9" hidden="false" customHeight="false" outlineLevel="0" collapsed="false">
      <c r="K434" s="82"/>
    </row>
    <row r="435" customFormat="false" ht="9" hidden="false" customHeight="false" outlineLevel="0" collapsed="false">
      <c r="K435" s="82"/>
    </row>
    <row r="436" customFormat="false" ht="9" hidden="false" customHeight="false" outlineLevel="0" collapsed="false">
      <c r="K436" s="82"/>
    </row>
    <row r="437" customFormat="false" ht="9" hidden="false" customHeight="false" outlineLevel="0" collapsed="false">
      <c r="K437" s="82"/>
    </row>
    <row r="438" customFormat="false" ht="9" hidden="false" customHeight="false" outlineLevel="0" collapsed="false">
      <c r="K438" s="82"/>
    </row>
    <row r="439" customFormat="false" ht="9" hidden="false" customHeight="false" outlineLevel="0" collapsed="false">
      <c r="K439" s="82"/>
    </row>
    <row r="440" customFormat="false" ht="9" hidden="false" customHeight="false" outlineLevel="0" collapsed="false">
      <c r="K440" s="82"/>
    </row>
    <row r="441" customFormat="false" ht="9" hidden="false" customHeight="false" outlineLevel="0" collapsed="false">
      <c r="K441" s="82"/>
    </row>
    <row r="442" customFormat="false" ht="9" hidden="false" customHeight="false" outlineLevel="0" collapsed="false">
      <c r="K442" s="82"/>
    </row>
    <row r="443" customFormat="false" ht="9" hidden="false" customHeight="false" outlineLevel="0" collapsed="false">
      <c r="K443" s="82"/>
    </row>
    <row r="444" customFormat="false" ht="9" hidden="false" customHeight="false" outlineLevel="0" collapsed="false">
      <c r="K444" s="82"/>
    </row>
    <row r="445" customFormat="false" ht="9" hidden="false" customHeight="false" outlineLevel="0" collapsed="false">
      <c r="K445" s="82"/>
    </row>
    <row r="446" customFormat="false" ht="9" hidden="false" customHeight="false" outlineLevel="0" collapsed="false">
      <c r="K446" s="82"/>
    </row>
    <row r="447" customFormat="false" ht="9" hidden="false" customHeight="false" outlineLevel="0" collapsed="false">
      <c r="K447" s="82"/>
    </row>
    <row r="448" customFormat="false" ht="9" hidden="false" customHeight="false" outlineLevel="0" collapsed="false">
      <c r="K448" s="82"/>
    </row>
    <row r="449" customFormat="false" ht="9" hidden="false" customHeight="false" outlineLevel="0" collapsed="false">
      <c r="K449" s="82"/>
    </row>
    <row r="450" customFormat="false" ht="9" hidden="false" customHeight="false" outlineLevel="0" collapsed="false">
      <c r="K450" s="82"/>
    </row>
    <row r="451" customFormat="false" ht="9" hidden="false" customHeight="false" outlineLevel="0" collapsed="false">
      <c r="K451" s="82"/>
    </row>
    <row r="452" customFormat="false" ht="9" hidden="false" customHeight="false" outlineLevel="0" collapsed="false">
      <c r="K452" s="82"/>
    </row>
    <row r="453" customFormat="false" ht="9" hidden="false" customHeight="false" outlineLevel="0" collapsed="false">
      <c r="K453" s="82"/>
    </row>
    <row r="454" customFormat="false" ht="9" hidden="false" customHeight="false" outlineLevel="0" collapsed="false">
      <c r="K454" s="82"/>
    </row>
    <row r="455" customFormat="false" ht="9" hidden="false" customHeight="false" outlineLevel="0" collapsed="false">
      <c r="K455" s="82"/>
    </row>
    <row r="456" customFormat="false" ht="9" hidden="false" customHeight="false" outlineLevel="0" collapsed="false">
      <c r="K456" s="82"/>
    </row>
    <row r="457" customFormat="false" ht="9" hidden="false" customHeight="false" outlineLevel="0" collapsed="false">
      <c r="K457" s="82"/>
    </row>
    <row r="458" customFormat="false" ht="9" hidden="false" customHeight="false" outlineLevel="0" collapsed="false">
      <c r="K458" s="82"/>
    </row>
    <row r="459" customFormat="false" ht="9" hidden="false" customHeight="false" outlineLevel="0" collapsed="false">
      <c r="K459" s="82"/>
    </row>
    <row r="460" customFormat="false" ht="9" hidden="false" customHeight="false" outlineLevel="0" collapsed="false">
      <c r="K460" s="82"/>
    </row>
    <row r="461" customFormat="false" ht="9" hidden="false" customHeight="false" outlineLevel="0" collapsed="false">
      <c r="K461" s="82"/>
    </row>
    <row r="462" customFormat="false" ht="9" hidden="false" customHeight="false" outlineLevel="0" collapsed="false">
      <c r="K462" s="82"/>
    </row>
    <row r="463" customFormat="false" ht="9" hidden="false" customHeight="false" outlineLevel="0" collapsed="false">
      <c r="K463" s="82"/>
    </row>
    <row r="464" customFormat="false" ht="9" hidden="false" customHeight="false" outlineLevel="0" collapsed="false">
      <c r="K464" s="82"/>
    </row>
    <row r="465" customFormat="false" ht="9" hidden="false" customHeight="false" outlineLevel="0" collapsed="false">
      <c r="K465" s="82"/>
    </row>
    <row r="466" customFormat="false" ht="9" hidden="false" customHeight="false" outlineLevel="0" collapsed="false">
      <c r="K466" s="82"/>
    </row>
    <row r="467" customFormat="false" ht="9" hidden="false" customHeight="false" outlineLevel="0" collapsed="false">
      <c r="K467" s="82"/>
    </row>
    <row r="468" customFormat="false" ht="9" hidden="false" customHeight="false" outlineLevel="0" collapsed="false">
      <c r="K468" s="82"/>
    </row>
    <row r="469" customFormat="false" ht="9" hidden="false" customHeight="false" outlineLevel="0" collapsed="false">
      <c r="K469" s="82"/>
    </row>
    <row r="470" customFormat="false" ht="9" hidden="false" customHeight="false" outlineLevel="0" collapsed="false">
      <c r="K470" s="82"/>
    </row>
    <row r="471" customFormat="false" ht="9" hidden="false" customHeight="false" outlineLevel="0" collapsed="false">
      <c r="K471" s="82"/>
    </row>
    <row r="472" customFormat="false" ht="9" hidden="false" customHeight="false" outlineLevel="0" collapsed="false">
      <c r="K472" s="82"/>
    </row>
    <row r="473" customFormat="false" ht="9" hidden="false" customHeight="false" outlineLevel="0" collapsed="false">
      <c r="K473" s="82"/>
    </row>
    <row r="474" customFormat="false" ht="9" hidden="false" customHeight="false" outlineLevel="0" collapsed="false">
      <c r="K474" s="82"/>
    </row>
    <row r="475" customFormat="false" ht="9" hidden="false" customHeight="false" outlineLevel="0" collapsed="false">
      <c r="K475" s="82"/>
    </row>
    <row r="476" customFormat="false" ht="9" hidden="false" customHeight="false" outlineLevel="0" collapsed="false">
      <c r="K476" s="82"/>
    </row>
    <row r="477" customFormat="false" ht="9" hidden="false" customHeight="false" outlineLevel="0" collapsed="false">
      <c r="K477" s="82"/>
    </row>
    <row r="478" customFormat="false" ht="9" hidden="false" customHeight="false" outlineLevel="0" collapsed="false">
      <c r="K478" s="82"/>
    </row>
    <row r="479" customFormat="false" ht="9" hidden="false" customHeight="false" outlineLevel="0" collapsed="false">
      <c r="K479" s="82"/>
    </row>
    <row r="480" customFormat="false" ht="9" hidden="false" customHeight="false" outlineLevel="0" collapsed="false">
      <c r="K480" s="82"/>
    </row>
    <row r="481" customFormat="false" ht="9" hidden="false" customHeight="false" outlineLevel="0" collapsed="false">
      <c r="K481" s="82"/>
    </row>
    <row r="482" customFormat="false" ht="9" hidden="false" customHeight="false" outlineLevel="0" collapsed="false">
      <c r="K482" s="82"/>
    </row>
    <row r="483" customFormat="false" ht="9" hidden="false" customHeight="false" outlineLevel="0" collapsed="false">
      <c r="K483" s="82"/>
    </row>
    <row r="484" customFormat="false" ht="9" hidden="false" customHeight="false" outlineLevel="0" collapsed="false">
      <c r="K484" s="82"/>
    </row>
    <row r="485" customFormat="false" ht="9" hidden="false" customHeight="false" outlineLevel="0" collapsed="false">
      <c r="K485" s="82"/>
    </row>
    <row r="486" customFormat="false" ht="9" hidden="false" customHeight="false" outlineLevel="0" collapsed="false">
      <c r="K486" s="82"/>
    </row>
    <row r="487" customFormat="false" ht="9" hidden="false" customHeight="false" outlineLevel="0" collapsed="false">
      <c r="K487" s="82"/>
    </row>
    <row r="488" customFormat="false" ht="9" hidden="false" customHeight="false" outlineLevel="0" collapsed="false">
      <c r="K488" s="82"/>
    </row>
    <row r="489" customFormat="false" ht="9" hidden="false" customHeight="false" outlineLevel="0" collapsed="false">
      <c r="K489" s="82"/>
    </row>
    <row r="490" customFormat="false" ht="9" hidden="false" customHeight="false" outlineLevel="0" collapsed="false">
      <c r="K490" s="82"/>
    </row>
    <row r="491" customFormat="false" ht="9" hidden="false" customHeight="false" outlineLevel="0" collapsed="false">
      <c r="K491" s="82"/>
    </row>
    <row r="492" customFormat="false" ht="9" hidden="false" customHeight="false" outlineLevel="0" collapsed="false">
      <c r="K492" s="82"/>
    </row>
    <row r="493" customFormat="false" ht="9" hidden="false" customHeight="false" outlineLevel="0" collapsed="false">
      <c r="K493" s="82"/>
    </row>
    <row r="494" customFormat="false" ht="9" hidden="false" customHeight="false" outlineLevel="0" collapsed="false">
      <c r="K494" s="82"/>
    </row>
    <row r="495" customFormat="false" ht="9" hidden="false" customHeight="false" outlineLevel="0" collapsed="false">
      <c r="K495" s="82"/>
    </row>
    <row r="496" customFormat="false" ht="9" hidden="false" customHeight="false" outlineLevel="0" collapsed="false">
      <c r="K496" s="82"/>
    </row>
    <row r="497" customFormat="false" ht="9" hidden="false" customHeight="false" outlineLevel="0" collapsed="false">
      <c r="K497" s="82"/>
    </row>
    <row r="498" customFormat="false" ht="9" hidden="false" customHeight="false" outlineLevel="0" collapsed="false">
      <c r="K498" s="82"/>
    </row>
    <row r="499" customFormat="false" ht="9" hidden="false" customHeight="false" outlineLevel="0" collapsed="false">
      <c r="K499" s="82"/>
    </row>
    <row r="500" customFormat="false" ht="9" hidden="false" customHeight="false" outlineLevel="0" collapsed="false">
      <c r="K500" s="82"/>
    </row>
    <row r="501" customFormat="false" ht="9" hidden="false" customHeight="false" outlineLevel="0" collapsed="false">
      <c r="K501" s="82"/>
    </row>
    <row r="502" customFormat="false" ht="9" hidden="false" customHeight="false" outlineLevel="0" collapsed="false">
      <c r="K502" s="82"/>
    </row>
    <row r="503" customFormat="false" ht="9" hidden="false" customHeight="false" outlineLevel="0" collapsed="false">
      <c r="K503" s="82"/>
    </row>
    <row r="504" customFormat="false" ht="9" hidden="false" customHeight="false" outlineLevel="0" collapsed="false">
      <c r="K504" s="82"/>
    </row>
    <row r="505" customFormat="false" ht="9" hidden="false" customHeight="false" outlineLevel="0" collapsed="false">
      <c r="K505" s="82"/>
    </row>
    <row r="506" customFormat="false" ht="9" hidden="false" customHeight="false" outlineLevel="0" collapsed="false">
      <c r="K506" s="82"/>
    </row>
    <row r="507" customFormat="false" ht="9" hidden="false" customHeight="false" outlineLevel="0" collapsed="false">
      <c r="K507" s="82"/>
    </row>
    <row r="508" customFormat="false" ht="9" hidden="false" customHeight="false" outlineLevel="0" collapsed="false">
      <c r="K508" s="82"/>
    </row>
    <row r="509" customFormat="false" ht="9" hidden="false" customHeight="false" outlineLevel="0" collapsed="false">
      <c r="K509" s="82"/>
    </row>
    <row r="510" customFormat="false" ht="9" hidden="false" customHeight="false" outlineLevel="0" collapsed="false">
      <c r="K510" s="82"/>
    </row>
    <row r="511" customFormat="false" ht="9" hidden="false" customHeight="false" outlineLevel="0" collapsed="false">
      <c r="K511" s="82"/>
    </row>
    <row r="512" customFormat="false" ht="9" hidden="false" customHeight="false" outlineLevel="0" collapsed="false">
      <c r="K512" s="82"/>
    </row>
    <row r="513" customFormat="false" ht="9" hidden="false" customHeight="false" outlineLevel="0" collapsed="false">
      <c r="K513" s="82"/>
    </row>
    <row r="514" customFormat="false" ht="9" hidden="false" customHeight="false" outlineLevel="0" collapsed="false">
      <c r="K514" s="82"/>
    </row>
    <row r="515" customFormat="false" ht="9" hidden="false" customHeight="false" outlineLevel="0" collapsed="false">
      <c r="K515" s="82"/>
    </row>
    <row r="516" customFormat="false" ht="9" hidden="false" customHeight="false" outlineLevel="0" collapsed="false">
      <c r="K516" s="82"/>
    </row>
    <row r="517" customFormat="false" ht="9" hidden="false" customHeight="false" outlineLevel="0" collapsed="false">
      <c r="K517" s="82"/>
    </row>
    <row r="518" customFormat="false" ht="9" hidden="false" customHeight="false" outlineLevel="0" collapsed="false">
      <c r="K518" s="82"/>
    </row>
    <row r="519" customFormat="false" ht="9" hidden="false" customHeight="false" outlineLevel="0" collapsed="false">
      <c r="K519" s="82"/>
    </row>
    <row r="520" customFormat="false" ht="9" hidden="false" customHeight="false" outlineLevel="0" collapsed="false">
      <c r="K520" s="82"/>
    </row>
    <row r="521" customFormat="false" ht="9" hidden="false" customHeight="false" outlineLevel="0" collapsed="false">
      <c r="K521" s="82"/>
    </row>
    <row r="522" customFormat="false" ht="9" hidden="false" customHeight="false" outlineLevel="0" collapsed="false">
      <c r="K522" s="82"/>
    </row>
    <row r="523" customFormat="false" ht="9" hidden="false" customHeight="false" outlineLevel="0" collapsed="false">
      <c r="K523" s="82"/>
    </row>
    <row r="524" customFormat="false" ht="9" hidden="false" customHeight="false" outlineLevel="0" collapsed="false">
      <c r="K524" s="82"/>
    </row>
    <row r="525" customFormat="false" ht="9" hidden="false" customHeight="false" outlineLevel="0" collapsed="false">
      <c r="K525" s="82"/>
    </row>
    <row r="526" customFormat="false" ht="9" hidden="false" customHeight="false" outlineLevel="0" collapsed="false">
      <c r="K526" s="82"/>
    </row>
    <row r="527" customFormat="false" ht="9" hidden="false" customHeight="false" outlineLevel="0" collapsed="false">
      <c r="K527" s="82"/>
    </row>
    <row r="528" customFormat="false" ht="9" hidden="false" customHeight="false" outlineLevel="0" collapsed="false">
      <c r="K528" s="82"/>
    </row>
    <row r="529" customFormat="false" ht="9" hidden="false" customHeight="false" outlineLevel="0" collapsed="false">
      <c r="K529" s="82"/>
    </row>
    <row r="530" customFormat="false" ht="9" hidden="false" customHeight="false" outlineLevel="0" collapsed="false">
      <c r="K530" s="82"/>
    </row>
    <row r="531" customFormat="false" ht="9" hidden="false" customHeight="false" outlineLevel="0" collapsed="false">
      <c r="K531" s="82"/>
    </row>
    <row r="532" customFormat="false" ht="9" hidden="false" customHeight="false" outlineLevel="0" collapsed="false">
      <c r="K532" s="82"/>
    </row>
    <row r="533" customFormat="false" ht="9" hidden="false" customHeight="false" outlineLevel="0" collapsed="false">
      <c r="K533" s="82"/>
    </row>
    <row r="534" customFormat="false" ht="9" hidden="false" customHeight="false" outlineLevel="0" collapsed="false">
      <c r="K534" s="82"/>
    </row>
    <row r="535" customFormat="false" ht="9" hidden="false" customHeight="false" outlineLevel="0" collapsed="false">
      <c r="K535" s="82"/>
    </row>
    <row r="536" customFormat="false" ht="9" hidden="false" customHeight="false" outlineLevel="0" collapsed="false">
      <c r="K536" s="82"/>
    </row>
    <row r="537" customFormat="false" ht="9" hidden="false" customHeight="false" outlineLevel="0" collapsed="false">
      <c r="K537" s="82"/>
    </row>
    <row r="538" customFormat="false" ht="9" hidden="false" customHeight="false" outlineLevel="0" collapsed="false">
      <c r="K538" s="82"/>
    </row>
    <row r="539" customFormat="false" ht="9" hidden="false" customHeight="false" outlineLevel="0" collapsed="false">
      <c r="K539" s="82"/>
    </row>
    <row r="540" customFormat="false" ht="9" hidden="false" customHeight="false" outlineLevel="0" collapsed="false">
      <c r="K540" s="82"/>
    </row>
    <row r="541" customFormat="false" ht="9" hidden="false" customHeight="false" outlineLevel="0" collapsed="false">
      <c r="K541" s="82"/>
    </row>
    <row r="542" customFormat="false" ht="9" hidden="false" customHeight="false" outlineLevel="0" collapsed="false">
      <c r="K542" s="82"/>
    </row>
    <row r="543" customFormat="false" ht="9" hidden="false" customHeight="false" outlineLevel="0" collapsed="false">
      <c r="K543" s="82"/>
    </row>
    <row r="544" customFormat="false" ht="9" hidden="false" customHeight="false" outlineLevel="0" collapsed="false">
      <c r="K544" s="82"/>
    </row>
    <row r="545" customFormat="false" ht="9" hidden="false" customHeight="false" outlineLevel="0" collapsed="false">
      <c r="K545" s="82"/>
    </row>
    <row r="546" customFormat="false" ht="9" hidden="false" customHeight="false" outlineLevel="0" collapsed="false">
      <c r="K546" s="82"/>
    </row>
    <row r="547" customFormat="false" ht="9" hidden="false" customHeight="false" outlineLevel="0" collapsed="false">
      <c r="K547" s="82"/>
    </row>
    <row r="548" customFormat="false" ht="9" hidden="false" customHeight="false" outlineLevel="0" collapsed="false">
      <c r="K548" s="82"/>
    </row>
    <row r="549" customFormat="false" ht="9" hidden="false" customHeight="false" outlineLevel="0" collapsed="false">
      <c r="K549" s="82"/>
    </row>
    <row r="550" customFormat="false" ht="9" hidden="false" customHeight="false" outlineLevel="0" collapsed="false">
      <c r="K550" s="82"/>
    </row>
    <row r="551" customFormat="false" ht="9" hidden="false" customHeight="false" outlineLevel="0" collapsed="false">
      <c r="K551" s="82"/>
    </row>
    <row r="552" customFormat="false" ht="9" hidden="false" customHeight="false" outlineLevel="0" collapsed="false">
      <c r="K552" s="82"/>
    </row>
    <row r="553" customFormat="false" ht="9" hidden="false" customHeight="false" outlineLevel="0" collapsed="false">
      <c r="K553" s="82"/>
    </row>
    <row r="554" customFormat="false" ht="9" hidden="false" customHeight="false" outlineLevel="0" collapsed="false">
      <c r="K554" s="82"/>
    </row>
    <row r="555" customFormat="false" ht="9" hidden="false" customHeight="false" outlineLevel="0" collapsed="false">
      <c r="K555" s="82"/>
    </row>
    <row r="556" customFormat="false" ht="9" hidden="false" customHeight="false" outlineLevel="0" collapsed="false">
      <c r="K556" s="82"/>
    </row>
    <row r="557" customFormat="false" ht="9" hidden="false" customHeight="false" outlineLevel="0" collapsed="false">
      <c r="K557" s="82"/>
    </row>
    <row r="558" customFormat="false" ht="9" hidden="false" customHeight="false" outlineLevel="0" collapsed="false">
      <c r="K558" s="82"/>
    </row>
    <row r="559" customFormat="false" ht="9" hidden="false" customHeight="false" outlineLevel="0" collapsed="false">
      <c r="K559" s="82"/>
    </row>
    <row r="560" customFormat="false" ht="9" hidden="false" customHeight="false" outlineLevel="0" collapsed="false">
      <c r="K560" s="82"/>
    </row>
    <row r="561" customFormat="false" ht="9" hidden="false" customHeight="false" outlineLevel="0" collapsed="false">
      <c r="K561" s="82"/>
    </row>
    <row r="562" customFormat="false" ht="9" hidden="false" customHeight="false" outlineLevel="0" collapsed="false">
      <c r="K562" s="82"/>
    </row>
    <row r="563" customFormat="false" ht="9" hidden="false" customHeight="false" outlineLevel="0" collapsed="false">
      <c r="K563" s="82"/>
    </row>
    <row r="564" customFormat="false" ht="9" hidden="false" customHeight="false" outlineLevel="0" collapsed="false">
      <c r="K564" s="82"/>
    </row>
    <row r="565" customFormat="false" ht="9" hidden="false" customHeight="false" outlineLevel="0" collapsed="false">
      <c r="K565" s="82"/>
    </row>
    <row r="566" customFormat="false" ht="9" hidden="false" customHeight="false" outlineLevel="0" collapsed="false">
      <c r="K566" s="82"/>
    </row>
    <row r="567" customFormat="false" ht="9" hidden="false" customHeight="false" outlineLevel="0" collapsed="false">
      <c r="K567" s="82"/>
    </row>
    <row r="568" customFormat="false" ht="9" hidden="false" customHeight="false" outlineLevel="0" collapsed="false">
      <c r="K568" s="82"/>
    </row>
    <row r="569" customFormat="false" ht="9" hidden="false" customHeight="false" outlineLevel="0" collapsed="false">
      <c r="K569" s="82"/>
    </row>
    <row r="570" customFormat="false" ht="9" hidden="false" customHeight="false" outlineLevel="0" collapsed="false">
      <c r="K570" s="82"/>
    </row>
    <row r="571" customFormat="false" ht="9" hidden="false" customHeight="false" outlineLevel="0" collapsed="false">
      <c r="K571" s="82"/>
    </row>
    <row r="572" customFormat="false" ht="9" hidden="false" customHeight="false" outlineLevel="0" collapsed="false">
      <c r="K572" s="82"/>
    </row>
    <row r="573" customFormat="false" ht="9" hidden="false" customHeight="false" outlineLevel="0" collapsed="false">
      <c r="K573" s="82"/>
    </row>
    <row r="574" customFormat="false" ht="9" hidden="false" customHeight="false" outlineLevel="0" collapsed="false">
      <c r="K574" s="82"/>
    </row>
    <row r="575" customFormat="false" ht="9" hidden="false" customHeight="false" outlineLevel="0" collapsed="false">
      <c r="K575" s="82"/>
    </row>
    <row r="576" customFormat="false" ht="9" hidden="false" customHeight="false" outlineLevel="0" collapsed="false">
      <c r="K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81" activePane="bottomLeft" state="frozen"/>
      <selection pane="topLeft" activeCell="A1" activeCellId="0" sqref="A1"/>
      <selection pane="bottomLeft" activeCell="A83" activeCellId="0" sqref="A83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3" width="0.85"/>
    <col collapsed="false" customWidth="true" hidden="false" outlineLevel="0" max="7" min="7" style="64" width="35.7"/>
    <col collapsed="false" customWidth="true" hidden="false" outlineLevel="0" max="8" min="8" style="61" width="2.7"/>
    <col collapsed="false" customWidth="true" hidden="false" outlineLevel="0" max="9" min="9" style="65" width="7.28"/>
    <col collapsed="false" customWidth="true" hidden="false" outlineLevel="0" max="10" min="10" style="62" width="7.7"/>
    <col collapsed="false" customWidth="true" hidden="false" outlineLevel="0" max="11" min="11" style="62" width="0.85"/>
    <col collapsed="false" customWidth="true" hidden="false" outlineLevel="0" max="12" min="12" style="62" width="7.7"/>
    <col collapsed="false" customWidth="true" hidden="false" outlineLevel="0" max="13" min="13" style="62" width="8.85"/>
    <col collapsed="false" customWidth="true" hidden="false" outlineLevel="0" max="14" min="14" style="63" width="0.85"/>
    <col collapsed="false" customWidth="true" hidden="false" outlineLevel="0" max="15" min="15" style="61" width="35.7"/>
    <col collapsed="false" customWidth="false" hidden="false" outlineLevel="0" max="257" min="16" style="61" width="9.14"/>
  </cols>
  <sheetData>
    <row r="1" customFormat="false" ht="12.75" hidden="false" customHeight="false" outlineLevel="0" collapsed="false">
      <c r="A1" s="66" t="s">
        <v>44</v>
      </c>
      <c r="I1" s="67"/>
    </row>
    <row r="2" customFormat="false" ht="12.75" hidden="false" customHeight="false" outlineLevel="0" collapsed="false">
      <c r="A2" s="66" t="s">
        <v>139</v>
      </c>
      <c r="I2" s="67"/>
    </row>
    <row r="3" customFormat="false" ht="12.75" hidden="false" customHeight="false" outlineLevel="0" collapsed="false">
      <c r="A3" s="66" t="str">
        <f aca="false">dpr!R3</f>
        <v>As of November 20, 2001</v>
      </c>
      <c r="I3" s="67"/>
    </row>
    <row r="4" customFormat="false" ht="12.75" hidden="false" customHeight="false" outlineLevel="0" collapsed="false">
      <c r="A4" s="66" t="s">
        <v>46</v>
      </c>
      <c r="I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70"/>
      <c r="G7" s="71"/>
      <c r="H7" s="72"/>
      <c r="I7" s="73" t="s">
        <v>49</v>
      </c>
      <c r="J7" s="69"/>
      <c r="K7" s="69"/>
      <c r="L7" s="69"/>
      <c r="M7" s="69"/>
      <c r="N7" s="70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2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140</v>
      </c>
      <c r="F8" s="75"/>
      <c r="G8" s="76" t="s">
        <v>56</v>
      </c>
      <c r="H8" s="77"/>
      <c r="I8" s="74" t="s">
        <v>50</v>
      </c>
      <c r="J8" s="75" t="s">
        <v>51</v>
      </c>
      <c r="K8" s="75"/>
      <c r="L8" s="75" t="s">
        <v>52</v>
      </c>
      <c r="M8" s="75" t="s">
        <v>140</v>
      </c>
      <c r="N8" s="75"/>
      <c r="O8" s="76" t="s">
        <v>56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18" hidden="true" customHeight="false" outlineLevel="0" collapsed="false">
      <c r="A9" s="78" t="n">
        <v>37158</v>
      </c>
      <c r="B9" s="79" t="n">
        <v>41</v>
      </c>
      <c r="C9" s="79"/>
      <c r="D9" s="79" t="n">
        <v>-24</v>
      </c>
      <c r="E9" s="79" t="n">
        <f aca="false">B9-D9</f>
        <v>65</v>
      </c>
      <c r="F9" s="80"/>
      <c r="G9" s="81" t="s">
        <v>141</v>
      </c>
      <c r="H9" s="81"/>
      <c r="I9" s="78" t="n">
        <f aca="false">A9</f>
        <v>37158</v>
      </c>
      <c r="J9" s="79" t="n">
        <v>432</v>
      </c>
      <c r="K9" s="79"/>
      <c r="L9" s="79" t="n">
        <v>124</v>
      </c>
      <c r="M9" s="79" t="n">
        <f aca="false">J9-L9</f>
        <v>308</v>
      </c>
      <c r="N9" s="80"/>
      <c r="O9" s="81" t="s">
        <v>142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80"/>
      <c r="G10" s="81"/>
      <c r="H10" s="81"/>
      <c r="I10" s="78"/>
      <c r="J10" s="79"/>
      <c r="K10" s="79"/>
      <c r="L10" s="79"/>
      <c r="M10" s="79"/>
      <c r="N10" s="80"/>
      <c r="O10" s="81"/>
    </row>
    <row r="11" customFormat="false" ht="18" hidden="true" customHeight="false" outlineLevel="0" collapsed="false">
      <c r="A11" s="78" t="n">
        <v>37159</v>
      </c>
      <c r="B11" s="79" t="n">
        <v>-30</v>
      </c>
      <c r="C11" s="79"/>
      <c r="D11" s="79" t="n">
        <v>-11</v>
      </c>
      <c r="E11" s="79" t="n">
        <f aca="false">B11-D11</f>
        <v>-19</v>
      </c>
      <c r="F11" s="80"/>
      <c r="G11" s="81" t="s">
        <v>143</v>
      </c>
      <c r="H11" s="81"/>
      <c r="I11" s="78" t="n">
        <f aca="false">A11</f>
        <v>37159</v>
      </c>
      <c r="J11" s="79" t="n">
        <v>-320</v>
      </c>
      <c r="K11" s="79"/>
      <c r="L11" s="79" t="n">
        <v>-37</v>
      </c>
      <c r="M11" s="79" t="n">
        <f aca="false">J11-L11</f>
        <v>-283</v>
      </c>
      <c r="N11" s="80"/>
      <c r="O11" s="81" t="s">
        <v>144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80"/>
      <c r="G12" s="81"/>
      <c r="H12" s="81"/>
      <c r="I12" s="78"/>
      <c r="J12" s="79"/>
      <c r="K12" s="79"/>
      <c r="L12" s="79"/>
      <c r="M12" s="79"/>
      <c r="N12" s="80"/>
      <c r="O12" s="81"/>
    </row>
    <row r="13" customFormat="false" ht="27" hidden="true" customHeight="false" outlineLevel="0" collapsed="false">
      <c r="A13" s="78" t="n">
        <v>37160</v>
      </c>
      <c r="B13" s="79" t="n">
        <v>6</v>
      </c>
      <c r="C13" s="79"/>
      <c r="D13" s="79" t="n">
        <v>16</v>
      </c>
      <c r="E13" s="79" t="n">
        <v>-10</v>
      </c>
      <c r="F13" s="80"/>
      <c r="G13" s="81" t="s">
        <v>145</v>
      </c>
      <c r="H13" s="81"/>
      <c r="I13" s="78" t="n">
        <f aca="false">A13</f>
        <v>37160</v>
      </c>
      <c r="J13" s="79" t="n">
        <v>1</v>
      </c>
      <c r="K13" s="79"/>
      <c r="L13" s="79" t="n">
        <v>-38</v>
      </c>
      <c r="M13" s="79" t="n">
        <f aca="false">J13-L13</f>
        <v>39</v>
      </c>
      <c r="N13" s="80"/>
      <c r="O13" s="81" t="s">
        <v>146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80"/>
      <c r="G14" s="81"/>
      <c r="H14" s="81"/>
      <c r="I14" s="78"/>
      <c r="J14" s="79"/>
      <c r="K14" s="79"/>
      <c r="L14" s="79"/>
      <c r="M14" s="79"/>
      <c r="N14" s="80"/>
      <c r="O14" s="81"/>
    </row>
    <row r="15" customFormat="false" ht="27" hidden="true" customHeight="false" outlineLevel="0" collapsed="false">
      <c r="A15" s="78" t="n">
        <v>37161</v>
      </c>
      <c r="B15" s="79" t="n">
        <v>22</v>
      </c>
      <c r="C15" s="79"/>
      <c r="D15" s="79" t="n">
        <v>-92</v>
      </c>
      <c r="E15" s="79" t="n">
        <f aca="false">B15-D15</f>
        <v>114</v>
      </c>
      <c r="F15" s="80"/>
      <c r="G15" s="81" t="s">
        <v>147</v>
      </c>
      <c r="H15" s="81"/>
      <c r="I15" s="78" t="n">
        <f aca="false">A15</f>
        <v>37161</v>
      </c>
      <c r="J15" s="79" t="n">
        <v>65</v>
      </c>
      <c r="K15" s="79"/>
      <c r="L15" s="79" t="n">
        <v>0</v>
      </c>
      <c r="M15" s="79" t="n">
        <v>65</v>
      </c>
      <c r="N15" s="80"/>
      <c r="O15" s="81" t="s">
        <v>148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80"/>
      <c r="G16" s="81"/>
      <c r="H16" s="81"/>
      <c r="I16" s="78"/>
      <c r="J16" s="79"/>
      <c r="K16" s="79"/>
      <c r="L16" s="79"/>
      <c r="M16" s="79"/>
      <c r="N16" s="80"/>
      <c r="O16" s="81"/>
    </row>
    <row r="17" customFormat="false" ht="27" hidden="true" customHeight="false" outlineLevel="0" collapsed="false">
      <c r="A17" s="78" t="n">
        <v>37162</v>
      </c>
      <c r="B17" s="79" t="n">
        <f aca="false">237+178</f>
        <v>415</v>
      </c>
      <c r="C17" s="79"/>
      <c r="D17" s="79" t="n">
        <f aca="false">105+84+178</f>
        <v>367</v>
      </c>
      <c r="E17" s="79" t="n">
        <f aca="false">B17-D17</f>
        <v>48</v>
      </c>
      <c r="F17" s="80"/>
      <c r="G17" s="81" t="s">
        <v>149</v>
      </c>
      <c r="H17" s="81"/>
      <c r="I17" s="78" t="n">
        <f aca="false">A17</f>
        <v>37162</v>
      </c>
      <c r="J17" s="79" t="n">
        <f aca="false">54-5</f>
        <v>49</v>
      </c>
      <c r="K17" s="79"/>
      <c r="L17" s="79" t="n">
        <v>0</v>
      </c>
      <c r="M17" s="79" t="n">
        <v>49</v>
      </c>
      <c r="N17" s="80"/>
      <c r="O17" s="81" t="s">
        <v>150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80"/>
      <c r="G18" s="81"/>
      <c r="H18" s="81"/>
      <c r="I18" s="78"/>
      <c r="J18" s="79"/>
      <c r="K18" s="79"/>
      <c r="L18" s="79"/>
      <c r="M18" s="79"/>
      <c r="N18" s="80"/>
      <c r="O18" s="81"/>
    </row>
    <row r="19" customFormat="false" ht="18" hidden="true" customHeight="false" outlineLevel="0" collapsed="false">
      <c r="A19" s="78" t="n">
        <v>37165</v>
      </c>
      <c r="B19" s="79" t="n">
        <v>41</v>
      </c>
      <c r="C19" s="79"/>
      <c r="D19" s="79" t="n">
        <v>-5</v>
      </c>
      <c r="E19" s="79" t="n">
        <v>46</v>
      </c>
      <c r="F19" s="80"/>
      <c r="G19" s="81" t="s">
        <v>151</v>
      </c>
      <c r="H19" s="81"/>
      <c r="I19" s="78" t="n">
        <f aca="false">A19</f>
        <v>37165</v>
      </c>
      <c r="J19" s="79" t="n">
        <v>126</v>
      </c>
      <c r="K19" s="79"/>
      <c r="L19" s="79" t="n">
        <v>77</v>
      </c>
      <c r="M19" s="79" t="n">
        <f aca="false">J19-L19</f>
        <v>49</v>
      </c>
      <c r="N19" s="80"/>
      <c r="O19" s="81" t="s">
        <v>152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80"/>
      <c r="G20" s="81"/>
      <c r="H20" s="81"/>
      <c r="I20" s="78"/>
      <c r="J20" s="79"/>
      <c r="K20" s="79"/>
      <c r="L20" s="79"/>
      <c r="M20" s="79"/>
      <c r="N20" s="80"/>
      <c r="O20" s="81"/>
    </row>
    <row r="21" customFormat="false" ht="18" hidden="true" customHeight="false" outlineLevel="0" collapsed="false">
      <c r="A21" s="78" t="n">
        <v>37166</v>
      </c>
      <c r="B21" s="79" t="n">
        <v>2</v>
      </c>
      <c r="C21" s="79"/>
      <c r="D21" s="79" t="n">
        <v>-8</v>
      </c>
      <c r="E21" s="79" t="n">
        <v>10</v>
      </c>
      <c r="F21" s="80"/>
      <c r="G21" s="81" t="s">
        <v>153</v>
      </c>
      <c r="H21" s="81"/>
      <c r="I21" s="78" t="n">
        <f aca="false">A21</f>
        <v>37166</v>
      </c>
      <c r="J21" s="79" t="n">
        <v>-11</v>
      </c>
      <c r="K21" s="79"/>
      <c r="L21" s="79" t="n">
        <v>12</v>
      </c>
      <c r="M21" s="79" t="n">
        <v>-23</v>
      </c>
      <c r="N21" s="80"/>
      <c r="O21" s="81" t="s">
        <v>154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80"/>
      <c r="G22" s="81"/>
      <c r="H22" s="81"/>
      <c r="I22" s="78"/>
      <c r="J22" s="79"/>
      <c r="K22" s="79"/>
      <c r="L22" s="79"/>
      <c r="M22" s="79"/>
      <c r="N22" s="80"/>
      <c r="O22" s="81"/>
    </row>
    <row r="23" customFormat="false" ht="18" hidden="true" customHeight="false" outlineLevel="0" collapsed="false">
      <c r="A23" s="78" t="n">
        <v>37167</v>
      </c>
      <c r="B23" s="79" t="n">
        <v>-16</v>
      </c>
      <c r="C23" s="79"/>
      <c r="D23" s="79" t="n">
        <v>-12</v>
      </c>
      <c r="E23" s="79" t="n">
        <v>-4</v>
      </c>
      <c r="F23" s="80"/>
      <c r="G23" s="81" t="s">
        <v>155</v>
      </c>
      <c r="H23" s="81"/>
      <c r="I23" s="78" t="n">
        <f aca="false">A23</f>
        <v>37167</v>
      </c>
      <c r="J23" s="79" t="n">
        <v>12</v>
      </c>
      <c r="K23" s="79"/>
      <c r="L23" s="79" t="n">
        <v>-1</v>
      </c>
      <c r="M23" s="79" t="n">
        <v>13</v>
      </c>
      <c r="N23" s="80"/>
      <c r="O23" s="81" t="s">
        <v>156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80"/>
      <c r="G24" s="81"/>
      <c r="H24" s="81"/>
      <c r="I24" s="78"/>
      <c r="J24" s="79"/>
      <c r="K24" s="79"/>
      <c r="L24" s="79"/>
      <c r="M24" s="79"/>
      <c r="N24" s="80"/>
      <c r="O24" s="81"/>
    </row>
    <row r="25" customFormat="false" ht="18" hidden="true" customHeight="false" outlineLevel="0" collapsed="false">
      <c r="A25" s="78" t="n">
        <v>37168</v>
      </c>
      <c r="B25" s="79" t="n">
        <v>-46</v>
      </c>
      <c r="C25" s="79"/>
      <c r="D25" s="79" t="n">
        <v>-46</v>
      </c>
      <c r="E25" s="79" t="n">
        <v>0</v>
      </c>
      <c r="F25" s="80"/>
      <c r="G25" s="81" t="s">
        <v>157</v>
      </c>
      <c r="H25" s="81"/>
      <c r="I25" s="78" t="n">
        <f aca="false">A25</f>
        <v>37168</v>
      </c>
      <c r="J25" s="79" t="n">
        <v>-151</v>
      </c>
      <c r="K25" s="79"/>
      <c r="L25" s="79" t="n">
        <v>0</v>
      </c>
      <c r="M25" s="79" t="n">
        <v>-151</v>
      </c>
      <c r="N25" s="80"/>
      <c r="O25" s="81" t="s">
        <v>158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80"/>
      <c r="G26" s="81"/>
      <c r="H26" s="81"/>
      <c r="I26" s="78"/>
      <c r="J26" s="79"/>
      <c r="K26" s="79"/>
      <c r="L26" s="79"/>
      <c r="M26" s="79"/>
      <c r="N26" s="80"/>
      <c r="O26" s="81"/>
    </row>
    <row r="27" customFormat="false" ht="36" hidden="true" customHeight="false" outlineLevel="0" collapsed="false">
      <c r="A27" s="78" t="n">
        <v>37169</v>
      </c>
      <c r="B27" s="79" t="n">
        <v>0</v>
      </c>
      <c r="C27" s="79"/>
      <c r="D27" s="79" t="n">
        <v>0</v>
      </c>
      <c r="E27" s="79" t="n">
        <v>0</v>
      </c>
      <c r="F27" s="80"/>
      <c r="G27" s="81" t="s">
        <v>159</v>
      </c>
      <c r="H27" s="81"/>
      <c r="I27" s="78" t="n">
        <f aca="false">A27</f>
        <v>37169</v>
      </c>
      <c r="J27" s="79" t="n">
        <v>193</v>
      </c>
      <c r="K27" s="79"/>
      <c r="L27" s="79" t="n">
        <v>-80</v>
      </c>
      <c r="M27" s="79" t="n">
        <v>273</v>
      </c>
      <c r="N27" s="80"/>
      <c r="O27" s="81" t="s">
        <v>160</v>
      </c>
    </row>
    <row r="28" customFormat="false" ht="9" hidden="true" customHeight="false" outlineLevel="0" collapsed="false">
      <c r="A28" s="78"/>
      <c r="B28" s="79"/>
      <c r="C28" s="79"/>
      <c r="D28" s="79"/>
      <c r="E28" s="79"/>
      <c r="F28" s="80"/>
      <c r="G28" s="81"/>
      <c r="H28" s="81"/>
      <c r="I28" s="78"/>
      <c r="J28" s="79"/>
      <c r="K28" s="79"/>
      <c r="L28" s="79"/>
      <c r="M28" s="79"/>
      <c r="N28" s="80"/>
      <c r="O28" s="81"/>
    </row>
    <row r="29" customFormat="false" ht="18" hidden="true" customHeight="false" outlineLevel="0" collapsed="false">
      <c r="A29" s="78" t="n">
        <v>37172</v>
      </c>
      <c r="B29" s="79" t="n">
        <v>-11</v>
      </c>
      <c r="C29" s="79"/>
      <c r="D29" s="79" t="n">
        <v>0</v>
      </c>
      <c r="E29" s="79" t="n">
        <v>-11</v>
      </c>
      <c r="F29" s="80"/>
      <c r="G29" s="81" t="s">
        <v>161</v>
      </c>
      <c r="H29" s="81"/>
      <c r="I29" s="78" t="n">
        <f aca="false">A29</f>
        <v>37172</v>
      </c>
      <c r="J29" s="79" t="n">
        <v>88</v>
      </c>
      <c r="K29" s="79"/>
      <c r="L29" s="79" t="n">
        <v>-8</v>
      </c>
      <c r="M29" s="79" t="n">
        <f aca="false">J29-L29</f>
        <v>96</v>
      </c>
      <c r="N29" s="80"/>
      <c r="O29" s="81" t="s">
        <v>78</v>
      </c>
    </row>
    <row r="30" customFormat="false" ht="9" hidden="true" customHeight="false" outlineLevel="0" collapsed="false">
      <c r="A30" s="78"/>
      <c r="B30" s="79"/>
      <c r="C30" s="79"/>
      <c r="D30" s="79"/>
      <c r="E30" s="79"/>
      <c r="F30" s="80"/>
      <c r="G30" s="81"/>
      <c r="H30" s="81"/>
      <c r="I30" s="78"/>
      <c r="J30" s="79"/>
      <c r="K30" s="79"/>
      <c r="L30" s="79"/>
      <c r="M30" s="79"/>
      <c r="N30" s="80"/>
      <c r="O30" s="81"/>
    </row>
    <row r="31" customFormat="false" ht="18" hidden="true" customHeight="false" outlineLevel="0" collapsed="false">
      <c r="A31" s="78" t="n">
        <v>37173</v>
      </c>
      <c r="B31" s="79" t="n">
        <v>-23</v>
      </c>
      <c r="C31" s="79"/>
      <c r="D31" s="79" t="n">
        <v>0</v>
      </c>
      <c r="E31" s="79" t="n">
        <f aca="false">B31</f>
        <v>-23</v>
      </c>
      <c r="F31" s="80"/>
      <c r="G31" s="81" t="s">
        <v>162</v>
      </c>
      <c r="H31" s="81"/>
      <c r="I31" s="78" t="n">
        <f aca="false">A31</f>
        <v>37173</v>
      </c>
      <c r="J31" s="79" t="n">
        <v>-65</v>
      </c>
      <c r="K31" s="79"/>
      <c r="L31" s="79" t="n">
        <v>0</v>
      </c>
      <c r="M31" s="79" t="n">
        <f aca="false">J31-L31</f>
        <v>-65</v>
      </c>
      <c r="N31" s="80"/>
      <c r="O31" s="81" t="s">
        <v>163</v>
      </c>
    </row>
    <row r="32" customFormat="false" ht="9" hidden="true" customHeight="false" outlineLevel="0" collapsed="false">
      <c r="A32" s="78"/>
      <c r="B32" s="79"/>
      <c r="C32" s="79"/>
      <c r="D32" s="79"/>
      <c r="E32" s="79"/>
      <c r="F32" s="80"/>
      <c r="G32" s="81"/>
      <c r="H32" s="81"/>
      <c r="I32" s="78"/>
      <c r="J32" s="79"/>
      <c r="K32" s="79"/>
      <c r="L32" s="79"/>
      <c r="M32" s="79"/>
      <c r="N32" s="80"/>
      <c r="O32" s="81"/>
    </row>
    <row r="33" customFormat="false" ht="18" hidden="true" customHeight="false" outlineLevel="0" collapsed="false">
      <c r="A33" s="78" t="n">
        <v>37174</v>
      </c>
      <c r="B33" s="79" t="n">
        <v>-13</v>
      </c>
      <c r="C33" s="79"/>
      <c r="D33" s="79" t="n">
        <v>-9</v>
      </c>
      <c r="E33" s="79" t="n">
        <v>-4</v>
      </c>
      <c r="F33" s="80"/>
      <c r="G33" s="81" t="s">
        <v>164</v>
      </c>
      <c r="H33" s="81"/>
      <c r="I33" s="78" t="n">
        <f aca="false">A33</f>
        <v>37174</v>
      </c>
      <c r="J33" s="79" t="n">
        <v>-242</v>
      </c>
      <c r="K33" s="79"/>
      <c r="L33" s="79" t="n">
        <v>-84</v>
      </c>
      <c r="M33" s="79" t="n">
        <f aca="false">J33-L33</f>
        <v>-158</v>
      </c>
      <c r="N33" s="80"/>
      <c r="O33" s="81" t="s">
        <v>165</v>
      </c>
    </row>
    <row r="34" customFormat="false" ht="9" hidden="true" customHeight="false" outlineLevel="0" collapsed="false">
      <c r="A34" s="78"/>
      <c r="B34" s="79"/>
      <c r="C34" s="79"/>
      <c r="D34" s="79"/>
      <c r="E34" s="79"/>
      <c r="F34" s="80"/>
      <c r="G34" s="81"/>
      <c r="H34" s="81"/>
      <c r="I34" s="78"/>
      <c r="J34" s="79"/>
      <c r="K34" s="79"/>
      <c r="L34" s="79"/>
      <c r="M34" s="79"/>
      <c r="N34" s="80"/>
      <c r="O34" s="81"/>
    </row>
    <row r="35" customFormat="false" ht="18" hidden="true" customHeight="false" outlineLevel="0" collapsed="false">
      <c r="A35" s="78" t="n">
        <v>37175</v>
      </c>
      <c r="B35" s="79" t="n">
        <v>-59</v>
      </c>
      <c r="C35" s="79"/>
      <c r="D35" s="79" t="n">
        <v>-53</v>
      </c>
      <c r="E35" s="79" t="n">
        <v>-6</v>
      </c>
      <c r="F35" s="80"/>
      <c r="G35" s="81" t="s">
        <v>166</v>
      </c>
      <c r="H35" s="81"/>
      <c r="I35" s="78" t="n">
        <f aca="false">A35</f>
        <v>37175</v>
      </c>
      <c r="J35" s="79" t="n">
        <v>-43</v>
      </c>
      <c r="K35" s="79"/>
      <c r="L35" s="79" t="n">
        <v>-1</v>
      </c>
      <c r="M35" s="79" t="n">
        <v>-42</v>
      </c>
      <c r="N35" s="80"/>
      <c r="O35" s="81" t="s">
        <v>167</v>
      </c>
    </row>
    <row r="36" customFormat="false" ht="9" hidden="true" customHeight="false" outlineLevel="0" collapsed="false">
      <c r="A36" s="78"/>
      <c r="B36" s="79"/>
      <c r="C36" s="79"/>
      <c r="D36" s="79"/>
      <c r="E36" s="79"/>
      <c r="F36" s="80"/>
      <c r="G36" s="81"/>
      <c r="H36" s="81"/>
      <c r="I36" s="78"/>
      <c r="J36" s="79"/>
      <c r="K36" s="79"/>
      <c r="L36" s="79"/>
      <c r="M36" s="79"/>
      <c r="N36" s="80"/>
      <c r="O36" s="81"/>
    </row>
    <row r="37" customFormat="false" ht="18" hidden="true" customHeight="false" outlineLevel="0" collapsed="false">
      <c r="A37" s="78" t="n">
        <v>37176</v>
      </c>
      <c r="B37" s="79" t="n">
        <v>4</v>
      </c>
      <c r="C37" s="79"/>
      <c r="D37" s="79" t="n">
        <v>0</v>
      </c>
      <c r="E37" s="79" t="n">
        <v>4</v>
      </c>
      <c r="F37" s="80"/>
      <c r="G37" s="81" t="s">
        <v>137</v>
      </c>
      <c r="H37" s="81"/>
      <c r="I37" s="78" t="n">
        <f aca="false">A37</f>
        <v>37176</v>
      </c>
      <c r="J37" s="79" t="n">
        <v>137</v>
      </c>
      <c r="K37" s="79"/>
      <c r="L37" s="79" t="n">
        <v>4</v>
      </c>
      <c r="M37" s="79" t="n">
        <v>133</v>
      </c>
      <c r="N37" s="80"/>
      <c r="O37" s="81" t="s">
        <v>168</v>
      </c>
    </row>
    <row r="38" customFormat="false" ht="9" hidden="true" customHeight="false" outlineLevel="0" collapsed="false">
      <c r="A38" s="78"/>
      <c r="B38" s="79"/>
      <c r="C38" s="79"/>
      <c r="D38" s="79"/>
      <c r="E38" s="79"/>
      <c r="F38" s="80"/>
      <c r="G38" s="81"/>
      <c r="H38" s="81"/>
      <c r="I38" s="78"/>
      <c r="J38" s="79"/>
      <c r="K38" s="79"/>
      <c r="L38" s="79"/>
      <c r="M38" s="79"/>
      <c r="N38" s="80"/>
      <c r="O38" s="81"/>
    </row>
    <row r="39" customFormat="false" ht="27" hidden="true" customHeight="false" outlineLevel="0" collapsed="false">
      <c r="A39" s="78" t="n">
        <v>37179</v>
      </c>
      <c r="B39" s="79" t="n">
        <v>49</v>
      </c>
      <c r="C39" s="79"/>
      <c r="D39" s="79" t="n">
        <v>-1</v>
      </c>
      <c r="E39" s="79" t="n">
        <v>50</v>
      </c>
      <c r="F39" s="80"/>
      <c r="G39" s="81" t="s">
        <v>169</v>
      </c>
      <c r="H39" s="81"/>
      <c r="I39" s="78" t="n">
        <f aca="false">A39</f>
        <v>37179</v>
      </c>
      <c r="J39" s="79" t="n">
        <v>36</v>
      </c>
      <c r="K39" s="79"/>
      <c r="L39" s="79" t="n">
        <v>-7</v>
      </c>
      <c r="M39" s="79" t="n">
        <v>43</v>
      </c>
      <c r="N39" s="80"/>
      <c r="O39" s="81" t="s">
        <v>170</v>
      </c>
    </row>
    <row r="40" customFormat="false" ht="9" hidden="true" customHeight="false" outlineLevel="0" collapsed="false">
      <c r="A40" s="78"/>
      <c r="B40" s="79"/>
      <c r="C40" s="79"/>
      <c r="D40" s="79"/>
      <c r="E40" s="79"/>
      <c r="F40" s="80"/>
      <c r="G40" s="81"/>
      <c r="H40" s="81"/>
      <c r="I40" s="78"/>
      <c r="J40" s="79"/>
      <c r="K40" s="79"/>
      <c r="L40" s="79"/>
      <c r="M40" s="79"/>
      <c r="N40" s="80"/>
      <c r="O40" s="81"/>
    </row>
    <row r="41" customFormat="false" ht="27" hidden="true" customHeight="false" outlineLevel="0" collapsed="false">
      <c r="A41" s="78" t="n">
        <v>37180</v>
      </c>
      <c r="B41" s="79" t="n">
        <v>-67</v>
      </c>
      <c r="C41" s="79"/>
      <c r="D41" s="79" t="n">
        <v>-2</v>
      </c>
      <c r="E41" s="79" t="n">
        <v>-65</v>
      </c>
      <c r="F41" s="80"/>
      <c r="G41" s="81" t="s">
        <v>171</v>
      </c>
      <c r="H41" s="81"/>
      <c r="I41" s="78" t="n">
        <f aca="false">A41</f>
        <v>37180</v>
      </c>
      <c r="J41" s="79" t="n">
        <v>-141</v>
      </c>
      <c r="K41" s="79"/>
      <c r="L41" s="79" t="n">
        <v>-6</v>
      </c>
      <c r="M41" s="79" t="n">
        <v>-135</v>
      </c>
      <c r="N41" s="80"/>
      <c r="O41" s="81" t="s">
        <v>172</v>
      </c>
    </row>
    <row r="42" customFormat="false" ht="9" hidden="true" customHeight="false" outlineLevel="0" collapsed="false">
      <c r="A42" s="78"/>
      <c r="B42" s="79"/>
      <c r="C42" s="79"/>
      <c r="D42" s="79"/>
      <c r="E42" s="79"/>
      <c r="F42" s="80"/>
      <c r="G42" s="81"/>
      <c r="H42" s="81"/>
      <c r="I42" s="78"/>
      <c r="J42" s="79"/>
      <c r="K42" s="79"/>
      <c r="L42" s="79"/>
      <c r="M42" s="79"/>
      <c r="N42" s="80"/>
      <c r="O42" s="81"/>
    </row>
    <row r="43" customFormat="false" ht="18" hidden="true" customHeight="false" outlineLevel="0" collapsed="false">
      <c r="A43" s="78" t="n">
        <v>37181</v>
      </c>
      <c r="B43" s="79" t="n">
        <v>16</v>
      </c>
      <c r="C43" s="79"/>
      <c r="D43" s="79" t="n">
        <v>-22</v>
      </c>
      <c r="E43" s="79" t="n">
        <f aca="false">B43-D43</f>
        <v>38</v>
      </c>
      <c r="F43" s="80"/>
      <c r="G43" s="81" t="s">
        <v>173</v>
      </c>
      <c r="H43" s="81"/>
      <c r="I43" s="78" t="n">
        <f aca="false">A43</f>
        <v>37181</v>
      </c>
      <c r="J43" s="79" t="n">
        <v>110</v>
      </c>
      <c r="K43" s="79"/>
      <c r="L43" s="79" t="n">
        <f aca="false">52-39</f>
        <v>13</v>
      </c>
      <c r="M43" s="79" t="n">
        <f aca="false">J43-L43</f>
        <v>97</v>
      </c>
      <c r="N43" s="80"/>
      <c r="O43" s="81" t="s">
        <v>174</v>
      </c>
    </row>
    <row r="44" customFormat="false" ht="9" hidden="true" customHeight="false" outlineLevel="0" collapsed="false">
      <c r="A44" s="78"/>
      <c r="B44" s="79"/>
      <c r="C44" s="79"/>
      <c r="D44" s="79"/>
      <c r="E44" s="79"/>
      <c r="F44" s="80"/>
      <c r="G44" s="81"/>
      <c r="H44" s="81"/>
      <c r="I44" s="78"/>
      <c r="J44" s="79"/>
      <c r="K44" s="79"/>
      <c r="L44" s="79"/>
      <c r="M44" s="79"/>
      <c r="N44" s="80"/>
      <c r="O44" s="81"/>
    </row>
    <row r="45" customFormat="false" ht="27" hidden="true" customHeight="false" outlineLevel="0" collapsed="false">
      <c r="A45" s="78" t="n">
        <v>37182</v>
      </c>
      <c r="B45" s="79" t="n">
        <v>77</v>
      </c>
      <c r="C45" s="79"/>
      <c r="D45" s="79" t="n">
        <v>27</v>
      </c>
      <c r="E45" s="79" t="n">
        <v>50</v>
      </c>
      <c r="F45" s="80"/>
      <c r="G45" s="81" t="s">
        <v>175</v>
      </c>
      <c r="H45" s="81"/>
      <c r="I45" s="78" t="n">
        <v>37182</v>
      </c>
      <c r="J45" s="79" t="n">
        <v>-179</v>
      </c>
      <c r="K45" s="79"/>
      <c r="L45" s="79" t="n">
        <v>-39</v>
      </c>
      <c r="M45" s="79" t="n">
        <f aca="false">J45-L45</f>
        <v>-140</v>
      </c>
      <c r="N45" s="80"/>
      <c r="O45" s="81" t="s">
        <v>176</v>
      </c>
    </row>
    <row r="46" customFormat="false" ht="9" hidden="true" customHeight="false" outlineLevel="0" collapsed="false">
      <c r="A46" s="78"/>
      <c r="B46" s="79"/>
      <c r="C46" s="79"/>
      <c r="D46" s="79"/>
      <c r="E46" s="79"/>
      <c r="F46" s="80"/>
      <c r="G46" s="81"/>
      <c r="H46" s="81"/>
      <c r="I46" s="78"/>
      <c r="J46" s="79"/>
      <c r="K46" s="79"/>
      <c r="L46" s="79"/>
      <c r="M46" s="79"/>
      <c r="N46" s="80"/>
      <c r="O46" s="81"/>
    </row>
    <row r="47" customFormat="false" ht="27" hidden="true" customHeight="false" outlineLevel="0" collapsed="false">
      <c r="A47" s="78" t="n">
        <v>37183</v>
      </c>
      <c r="B47" s="79" t="n">
        <v>-71</v>
      </c>
      <c r="C47" s="79"/>
      <c r="D47" s="79" t="n">
        <v>1</v>
      </c>
      <c r="E47" s="79" t="n">
        <v>-72</v>
      </c>
      <c r="F47" s="80"/>
      <c r="G47" s="81" t="s">
        <v>177</v>
      </c>
      <c r="H47" s="81"/>
      <c r="I47" s="78" t="n">
        <v>37183</v>
      </c>
      <c r="J47" s="79" t="n">
        <v>-283</v>
      </c>
      <c r="K47" s="79"/>
      <c r="L47" s="79" t="n">
        <v>-19</v>
      </c>
      <c r="M47" s="79" t="n">
        <f aca="false">J47-L47</f>
        <v>-264</v>
      </c>
      <c r="N47" s="80"/>
      <c r="O47" s="81" t="s">
        <v>178</v>
      </c>
    </row>
    <row r="48" customFormat="false" ht="9" hidden="true" customHeight="false" outlineLevel="0" collapsed="false">
      <c r="A48" s="78"/>
      <c r="B48" s="79"/>
      <c r="C48" s="79"/>
      <c r="D48" s="79"/>
      <c r="E48" s="79"/>
      <c r="F48" s="80"/>
      <c r="G48" s="81"/>
      <c r="H48" s="81"/>
      <c r="I48" s="78"/>
      <c r="J48" s="79"/>
      <c r="K48" s="79"/>
      <c r="L48" s="79"/>
      <c r="M48" s="79"/>
      <c r="N48" s="80"/>
      <c r="O48" s="81"/>
    </row>
    <row r="49" customFormat="false" ht="18" hidden="true" customHeight="false" outlineLevel="0" collapsed="false">
      <c r="A49" s="78" t="n">
        <v>37186</v>
      </c>
      <c r="B49" s="79" t="n">
        <v>65</v>
      </c>
      <c r="C49" s="79"/>
      <c r="D49" s="79" t="n">
        <v>0</v>
      </c>
      <c r="E49" s="79" t="n">
        <v>65</v>
      </c>
      <c r="F49" s="80"/>
      <c r="G49" s="81" t="s">
        <v>179</v>
      </c>
      <c r="H49" s="81"/>
      <c r="I49" s="78" t="n">
        <v>37186</v>
      </c>
      <c r="J49" s="79" t="n">
        <v>-217</v>
      </c>
      <c r="K49" s="79"/>
      <c r="L49" s="79" t="n">
        <v>-11</v>
      </c>
      <c r="M49" s="79" t="n">
        <f aca="false">J49-L49</f>
        <v>-206</v>
      </c>
      <c r="N49" s="80"/>
      <c r="O49" s="81" t="s">
        <v>180</v>
      </c>
    </row>
    <row r="50" customFormat="false" ht="9" hidden="true" customHeight="false" outlineLevel="0" collapsed="false">
      <c r="A50" s="78"/>
      <c r="B50" s="79"/>
      <c r="C50" s="79"/>
      <c r="D50" s="79"/>
      <c r="E50" s="79"/>
      <c r="F50" s="80"/>
      <c r="G50" s="81"/>
      <c r="H50" s="81"/>
      <c r="I50" s="78"/>
      <c r="J50" s="79"/>
      <c r="K50" s="79"/>
      <c r="L50" s="79"/>
      <c r="M50" s="79"/>
      <c r="N50" s="80"/>
      <c r="O50" s="81"/>
    </row>
    <row r="51" customFormat="false" ht="27" hidden="true" customHeight="false" outlineLevel="0" collapsed="false">
      <c r="A51" s="78" t="n">
        <v>37187</v>
      </c>
      <c r="B51" s="79" t="n">
        <v>-77</v>
      </c>
      <c r="C51" s="79"/>
      <c r="D51" s="79" t="n">
        <v>-35</v>
      </c>
      <c r="E51" s="79" t="n">
        <f aca="false">B51-D51</f>
        <v>-42</v>
      </c>
      <c r="F51" s="80"/>
      <c r="G51" s="81" t="s">
        <v>181</v>
      </c>
      <c r="H51" s="81"/>
      <c r="I51" s="78" t="n">
        <v>37187</v>
      </c>
      <c r="J51" s="79" t="n">
        <v>203</v>
      </c>
      <c r="K51" s="79"/>
      <c r="L51" s="79" t="n">
        <v>0</v>
      </c>
      <c r="M51" s="79" t="n">
        <v>203</v>
      </c>
      <c r="N51" s="80"/>
      <c r="O51" s="81" t="s">
        <v>182</v>
      </c>
    </row>
    <row r="52" customFormat="false" ht="9" hidden="true" customHeight="false" outlineLevel="0" collapsed="false">
      <c r="A52" s="78"/>
      <c r="B52" s="79"/>
      <c r="C52" s="79"/>
      <c r="D52" s="79"/>
      <c r="E52" s="79"/>
      <c r="F52" s="80"/>
      <c r="G52" s="81"/>
      <c r="H52" s="81"/>
      <c r="I52" s="78"/>
      <c r="J52" s="79"/>
      <c r="K52" s="79"/>
      <c r="L52" s="79"/>
      <c r="M52" s="79"/>
      <c r="N52" s="80"/>
      <c r="O52" s="81"/>
    </row>
    <row r="53" customFormat="false" ht="27" hidden="true" customHeight="false" outlineLevel="0" collapsed="false">
      <c r="A53" s="78" t="n">
        <v>37188</v>
      </c>
      <c r="B53" s="79" t="n">
        <v>-45</v>
      </c>
      <c r="C53" s="79"/>
      <c r="D53" s="79" t="n">
        <v>-50</v>
      </c>
      <c r="E53" s="79" t="n">
        <v>5</v>
      </c>
      <c r="F53" s="80"/>
      <c r="G53" s="81" t="s">
        <v>183</v>
      </c>
      <c r="H53" s="81"/>
      <c r="I53" s="78" t="n">
        <v>37188</v>
      </c>
      <c r="J53" s="79" t="n">
        <v>-257</v>
      </c>
      <c r="K53" s="79"/>
      <c r="L53" s="79" t="n">
        <v>-149</v>
      </c>
      <c r="M53" s="79" t="n">
        <f aca="false">J53-L53</f>
        <v>-108</v>
      </c>
      <c r="N53" s="80"/>
      <c r="O53" s="81" t="s">
        <v>184</v>
      </c>
    </row>
    <row r="54" customFormat="false" ht="9" hidden="true" customHeight="false" outlineLevel="0" collapsed="false">
      <c r="A54" s="78"/>
      <c r="B54" s="79"/>
      <c r="C54" s="79"/>
      <c r="D54" s="79"/>
      <c r="E54" s="79"/>
      <c r="F54" s="80"/>
      <c r="G54" s="81"/>
      <c r="H54" s="81"/>
      <c r="I54" s="78"/>
      <c r="J54" s="79"/>
      <c r="K54" s="79"/>
      <c r="L54" s="79"/>
      <c r="M54" s="79"/>
      <c r="N54" s="80"/>
      <c r="O54" s="81"/>
    </row>
    <row r="55" customFormat="false" ht="45" hidden="true" customHeight="false" outlineLevel="0" collapsed="false">
      <c r="A55" s="78" t="n">
        <v>37189</v>
      </c>
      <c r="B55" s="79" t="n">
        <v>93</v>
      </c>
      <c r="C55" s="79"/>
      <c r="D55" s="79" t="n">
        <v>14</v>
      </c>
      <c r="E55" s="79" t="n">
        <f aca="false">B55-D55</f>
        <v>79</v>
      </c>
      <c r="F55" s="80"/>
      <c r="G55" s="81" t="s">
        <v>185</v>
      </c>
      <c r="H55" s="81"/>
      <c r="I55" s="78" t="n">
        <v>37189</v>
      </c>
      <c r="J55" s="79" t="n">
        <v>-42</v>
      </c>
      <c r="K55" s="79"/>
      <c r="L55" s="79" t="n">
        <v>0</v>
      </c>
      <c r="M55" s="79" t="n">
        <v>-42</v>
      </c>
      <c r="N55" s="80"/>
      <c r="O55" s="81" t="s">
        <v>186</v>
      </c>
    </row>
    <row r="56" customFormat="false" ht="9" hidden="true" customHeight="false" outlineLevel="0" collapsed="false">
      <c r="A56" s="78"/>
      <c r="B56" s="79"/>
      <c r="C56" s="79"/>
      <c r="D56" s="79"/>
      <c r="E56" s="79"/>
      <c r="F56" s="80"/>
      <c r="G56" s="81"/>
      <c r="H56" s="81"/>
      <c r="I56" s="78"/>
      <c r="J56" s="79"/>
      <c r="K56" s="79"/>
      <c r="L56" s="79"/>
      <c r="M56" s="79"/>
      <c r="N56" s="80"/>
      <c r="O56" s="81"/>
    </row>
    <row r="57" customFormat="false" ht="18" hidden="true" customHeight="false" outlineLevel="0" collapsed="false">
      <c r="A57" s="78" t="n">
        <v>37190</v>
      </c>
      <c r="B57" s="79" t="n">
        <v>4</v>
      </c>
      <c r="C57" s="79"/>
      <c r="D57" s="79" t="n">
        <v>0</v>
      </c>
      <c r="E57" s="79" t="n">
        <v>4</v>
      </c>
      <c r="F57" s="80"/>
      <c r="G57" s="81" t="s">
        <v>137</v>
      </c>
      <c r="H57" s="81"/>
      <c r="I57" s="78" t="n">
        <v>37190</v>
      </c>
      <c r="J57" s="79" t="n">
        <v>-31</v>
      </c>
      <c r="K57" s="79"/>
      <c r="L57" s="79" t="n">
        <v>-4</v>
      </c>
      <c r="M57" s="79" t="n">
        <v>-27</v>
      </c>
      <c r="N57" s="80"/>
      <c r="O57" s="81" t="s">
        <v>187</v>
      </c>
    </row>
    <row r="58" customFormat="false" ht="9" hidden="true" customHeight="false" outlineLevel="0" collapsed="false">
      <c r="A58" s="78"/>
      <c r="B58" s="79"/>
      <c r="C58" s="79"/>
      <c r="D58" s="79"/>
      <c r="E58" s="79"/>
      <c r="F58" s="80"/>
      <c r="G58" s="81"/>
      <c r="H58" s="81"/>
      <c r="I58" s="78"/>
      <c r="J58" s="79"/>
      <c r="K58" s="79"/>
      <c r="L58" s="79"/>
      <c r="M58" s="79"/>
      <c r="N58" s="80"/>
      <c r="O58" s="81"/>
    </row>
    <row r="59" customFormat="false" ht="9" hidden="true" customHeight="false" outlineLevel="0" collapsed="false">
      <c r="A59" s="78" t="n">
        <v>37193</v>
      </c>
      <c r="B59" s="79" t="n">
        <v>10</v>
      </c>
      <c r="C59" s="79"/>
      <c r="D59" s="79" t="n">
        <v>0</v>
      </c>
      <c r="E59" s="79" t="n">
        <v>10</v>
      </c>
      <c r="F59" s="80"/>
      <c r="G59" s="81" t="s">
        <v>137</v>
      </c>
      <c r="H59" s="81"/>
      <c r="I59" s="78" t="n">
        <v>37193</v>
      </c>
      <c r="J59" s="79" t="n">
        <v>38</v>
      </c>
      <c r="K59" s="79"/>
      <c r="L59" s="79" t="n">
        <v>38</v>
      </c>
      <c r="M59" s="79" t="n">
        <v>0</v>
      </c>
      <c r="N59" s="80"/>
      <c r="O59" s="81" t="s">
        <v>188</v>
      </c>
    </row>
    <row r="60" customFormat="false" ht="9" hidden="true" customHeight="false" outlineLevel="0" collapsed="false">
      <c r="A60" s="78"/>
      <c r="B60" s="79"/>
      <c r="C60" s="79"/>
      <c r="D60" s="79"/>
      <c r="E60" s="79"/>
      <c r="F60" s="80"/>
      <c r="G60" s="81"/>
      <c r="H60" s="81"/>
      <c r="I60" s="78"/>
      <c r="J60" s="79"/>
      <c r="K60" s="79"/>
      <c r="L60" s="79"/>
      <c r="M60" s="79"/>
      <c r="N60" s="80"/>
      <c r="O60" s="81"/>
    </row>
    <row r="61" customFormat="false" ht="18" hidden="true" customHeight="false" outlineLevel="0" collapsed="false">
      <c r="A61" s="78" t="n">
        <v>37194</v>
      </c>
      <c r="B61" s="79" t="n">
        <v>-24</v>
      </c>
      <c r="C61" s="79"/>
      <c r="D61" s="79" t="n">
        <v>-8</v>
      </c>
      <c r="E61" s="79" t="n">
        <v>-16</v>
      </c>
      <c r="F61" s="80"/>
      <c r="G61" s="81" t="s">
        <v>189</v>
      </c>
      <c r="H61" s="81"/>
      <c r="I61" s="78" t="n">
        <v>37194</v>
      </c>
      <c r="J61" s="79" t="n">
        <v>-106</v>
      </c>
      <c r="K61" s="79"/>
      <c r="L61" s="79" t="n">
        <v>0</v>
      </c>
      <c r="M61" s="79" t="n">
        <v>-106</v>
      </c>
      <c r="N61" s="80"/>
      <c r="O61" s="81" t="s">
        <v>190</v>
      </c>
    </row>
    <row r="62" customFormat="false" ht="9" hidden="true" customHeight="false" outlineLevel="0" collapsed="false">
      <c r="A62" s="78"/>
      <c r="B62" s="79"/>
      <c r="C62" s="79"/>
      <c r="D62" s="79"/>
      <c r="E62" s="79"/>
      <c r="F62" s="80"/>
      <c r="G62" s="81"/>
      <c r="H62" s="81"/>
      <c r="I62" s="78"/>
      <c r="J62" s="79"/>
      <c r="K62" s="79"/>
      <c r="L62" s="79"/>
      <c r="M62" s="79"/>
      <c r="N62" s="80"/>
      <c r="O62" s="81"/>
    </row>
    <row r="63" customFormat="false" ht="18" hidden="true" customHeight="false" outlineLevel="0" collapsed="false">
      <c r="A63" s="78" t="n">
        <v>37195</v>
      </c>
      <c r="B63" s="79" t="n">
        <v>7</v>
      </c>
      <c r="C63" s="79"/>
      <c r="D63" s="79" t="n">
        <f aca="false">-46+108-74</f>
        <v>-12</v>
      </c>
      <c r="E63" s="79" t="n">
        <f aca="false">B63-D63</f>
        <v>19</v>
      </c>
      <c r="F63" s="80"/>
      <c r="G63" s="81" t="s">
        <v>191</v>
      </c>
      <c r="H63" s="81"/>
      <c r="I63" s="78" t="n">
        <v>37195</v>
      </c>
      <c r="J63" s="79" t="n">
        <v>95</v>
      </c>
      <c r="K63" s="79"/>
      <c r="L63" s="79" t="n">
        <v>31</v>
      </c>
      <c r="M63" s="79" t="n">
        <f aca="false">J63-L63</f>
        <v>64</v>
      </c>
      <c r="N63" s="80"/>
      <c r="O63" s="81" t="s">
        <v>192</v>
      </c>
    </row>
    <row r="64" customFormat="false" ht="9" hidden="true" customHeight="false" outlineLevel="0" collapsed="false">
      <c r="A64" s="78"/>
      <c r="B64" s="79"/>
      <c r="C64" s="79"/>
      <c r="D64" s="79"/>
      <c r="E64" s="79"/>
      <c r="F64" s="80"/>
      <c r="G64" s="81"/>
      <c r="H64" s="81"/>
      <c r="I64" s="78"/>
      <c r="J64" s="79"/>
      <c r="K64" s="79"/>
      <c r="L64" s="79"/>
      <c r="M64" s="79"/>
      <c r="N64" s="80"/>
      <c r="O64" s="81"/>
    </row>
    <row r="65" customFormat="false" ht="18" hidden="false" customHeight="false" outlineLevel="0" collapsed="false">
      <c r="A65" s="78" t="n">
        <v>37196</v>
      </c>
      <c r="B65" s="79" t="n">
        <v>32</v>
      </c>
      <c r="C65" s="79"/>
      <c r="D65" s="79" t="n">
        <f aca="false">-9</f>
        <v>-9</v>
      </c>
      <c r="E65" s="79" t="n">
        <f aca="false">B65-D65</f>
        <v>41</v>
      </c>
      <c r="F65" s="80"/>
      <c r="G65" s="81" t="s">
        <v>193</v>
      </c>
      <c r="H65" s="81"/>
      <c r="I65" s="78" t="n">
        <v>37196</v>
      </c>
      <c r="J65" s="79" t="n">
        <v>0</v>
      </c>
      <c r="K65" s="79"/>
      <c r="L65" s="79" t="n">
        <v>4</v>
      </c>
      <c r="M65" s="79" t="n">
        <v>-4</v>
      </c>
      <c r="N65" s="80"/>
      <c r="O65" s="81" t="s">
        <v>159</v>
      </c>
    </row>
    <row r="66" customFormat="false" ht="9" hidden="false" customHeight="false" outlineLevel="0" collapsed="false">
      <c r="A66" s="78"/>
      <c r="B66" s="79"/>
      <c r="C66" s="79"/>
      <c r="D66" s="79"/>
      <c r="E66" s="79"/>
      <c r="F66" s="80"/>
      <c r="G66" s="81"/>
      <c r="H66" s="81"/>
      <c r="I66" s="78"/>
      <c r="J66" s="79"/>
      <c r="K66" s="79"/>
      <c r="L66" s="79"/>
      <c r="M66" s="79"/>
      <c r="N66" s="80"/>
      <c r="O66" s="81"/>
    </row>
    <row r="67" customFormat="false" ht="18" hidden="false" customHeight="false" outlineLevel="0" collapsed="false">
      <c r="A67" s="78" t="n">
        <v>37197</v>
      </c>
      <c r="B67" s="79" t="n">
        <v>160</v>
      </c>
      <c r="C67" s="79"/>
      <c r="D67" s="79" t="n">
        <v>1</v>
      </c>
      <c r="E67" s="79" t="n">
        <v>159</v>
      </c>
      <c r="F67" s="80"/>
      <c r="G67" s="81" t="s">
        <v>194</v>
      </c>
      <c r="H67" s="81"/>
      <c r="I67" s="78" t="n">
        <v>37197</v>
      </c>
      <c r="J67" s="79" t="n">
        <v>12</v>
      </c>
      <c r="K67" s="79"/>
      <c r="L67" s="79" t="n">
        <v>-12</v>
      </c>
      <c r="M67" s="79" t="n">
        <f aca="false">J67-L67</f>
        <v>24</v>
      </c>
      <c r="N67" s="80"/>
      <c r="O67" s="81" t="s">
        <v>195</v>
      </c>
    </row>
    <row r="68" customFormat="false" ht="9" hidden="false" customHeight="false" outlineLevel="0" collapsed="false">
      <c r="A68" s="78"/>
      <c r="B68" s="79"/>
      <c r="C68" s="79"/>
      <c r="D68" s="79"/>
      <c r="E68" s="79"/>
      <c r="F68" s="80"/>
      <c r="G68" s="81"/>
      <c r="H68" s="81"/>
      <c r="I68" s="78"/>
      <c r="J68" s="79"/>
      <c r="K68" s="79"/>
      <c r="L68" s="79"/>
      <c r="M68" s="79"/>
      <c r="N68" s="80"/>
      <c r="O68" s="81"/>
    </row>
    <row r="69" customFormat="false" ht="27" hidden="false" customHeight="false" outlineLevel="0" collapsed="false">
      <c r="A69" s="78" t="n">
        <v>37200</v>
      </c>
      <c r="B69" s="79" t="n">
        <v>467</v>
      </c>
      <c r="C69" s="79"/>
      <c r="D69" s="79" t="n">
        <v>-28</v>
      </c>
      <c r="E69" s="79" t="n">
        <f aca="false">B69-D69</f>
        <v>495</v>
      </c>
      <c r="F69" s="80"/>
      <c r="G69" s="81" t="s">
        <v>196</v>
      </c>
      <c r="H69" s="81"/>
      <c r="I69" s="78" t="n">
        <v>37200</v>
      </c>
      <c r="J69" s="79" t="n">
        <v>-111</v>
      </c>
      <c r="K69" s="79"/>
      <c r="L69" s="79" t="n">
        <f aca="false">-52+3</f>
        <v>-49</v>
      </c>
      <c r="M69" s="79" t="n">
        <f aca="false">J69-L69</f>
        <v>-62</v>
      </c>
      <c r="N69" s="80"/>
      <c r="O69" s="81" t="s">
        <v>197</v>
      </c>
    </row>
    <row r="70" customFormat="false" ht="9" hidden="false" customHeight="false" outlineLevel="0" collapsed="false">
      <c r="A70" s="78"/>
      <c r="B70" s="79"/>
      <c r="C70" s="79"/>
      <c r="D70" s="79"/>
      <c r="E70" s="79"/>
      <c r="F70" s="80"/>
      <c r="G70" s="81"/>
      <c r="H70" s="81"/>
      <c r="I70" s="78"/>
      <c r="J70" s="79"/>
      <c r="K70" s="79"/>
      <c r="L70" s="79"/>
      <c r="M70" s="79"/>
      <c r="N70" s="80"/>
      <c r="O70" s="81"/>
    </row>
    <row r="71" customFormat="false" ht="27" hidden="false" customHeight="false" outlineLevel="0" collapsed="false">
      <c r="A71" s="78" t="n">
        <v>37201</v>
      </c>
      <c r="B71" s="79" t="n">
        <v>-98</v>
      </c>
      <c r="C71" s="79"/>
      <c r="D71" s="79" t="n">
        <v>0</v>
      </c>
      <c r="E71" s="79" t="n">
        <v>-98</v>
      </c>
      <c r="F71" s="80"/>
      <c r="G71" s="81" t="s">
        <v>198</v>
      </c>
      <c r="H71" s="81"/>
      <c r="I71" s="78" t="n">
        <v>37201</v>
      </c>
      <c r="J71" s="79" t="n">
        <v>9</v>
      </c>
      <c r="K71" s="79"/>
      <c r="L71" s="79" t="n">
        <v>-61</v>
      </c>
      <c r="M71" s="79" t="n">
        <f aca="false">J71-L71</f>
        <v>70</v>
      </c>
      <c r="N71" s="80"/>
      <c r="O71" s="81" t="s">
        <v>199</v>
      </c>
    </row>
    <row r="72" customFormat="false" ht="9" hidden="false" customHeight="false" outlineLevel="0" collapsed="false">
      <c r="A72" s="78"/>
      <c r="B72" s="79"/>
      <c r="C72" s="79"/>
      <c r="D72" s="79"/>
      <c r="E72" s="79"/>
      <c r="F72" s="80"/>
      <c r="G72" s="81"/>
      <c r="H72" s="81"/>
      <c r="I72" s="78"/>
      <c r="J72" s="79"/>
      <c r="K72" s="79"/>
      <c r="L72" s="79"/>
      <c r="M72" s="79"/>
      <c r="N72" s="80"/>
      <c r="O72" s="81"/>
    </row>
    <row r="73" customFormat="false" ht="27" hidden="false" customHeight="false" outlineLevel="0" collapsed="false">
      <c r="A73" s="78" t="n">
        <v>37202</v>
      </c>
      <c r="B73" s="79" t="n">
        <v>20</v>
      </c>
      <c r="C73" s="79"/>
      <c r="D73" s="79" t="n">
        <v>-26</v>
      </c>
      <c r="E73" s="79" t="n">
        <f aca="false">B73-D73</f>
        <v>46</v>
      </c>
      <c r="F73" s="80"/>
      <c r="G73" s="81" t="s">
        <v>200</v>
      </c>
      <c r="H73" s="81"/>
      <c r="I73" s="78" t="n">
        <v>37202</v>
      </c>
      <c r="J73" s="79" t="n">
        <v>-11</v>
      </c>
      <c r="K73" s="79"/>
      <c r="L73" s="79" t="n">
        <v>0</v>
      </c>
      <c r="M73" s="79" t="n">
        <v>-11</v>
      </c>
      <c r="N73" s="80"/>
      <c r="O73" s="81" t="s">
        <v>201</v>
      </c>
    </row>
    <row r="74" customFormat="false" ht="9" hidden="false" customHeight="false" outlineLevel="0" collapsed="false">
      <c r="A74" s="78"/>
      <c r="B74" s="79"/>
      <c r="C74" s="79"/>
      <c r="D74" s="79"/>
      <c r="E74" s="79"/>
      <c r="F74" s="80"/>
      <c r="G74" s="81"/>
      <c r="H74" s="81"/>
      <c r="I74" s="78"/>
      <c r="J74" s="79"/>
      <c r="K74" s="79"/>
      <c r="L74" s="79"/>
      <c r="M74" s="79"/>
      <c r="N74" s="80"/>
      <c r="O74" s="81"/>
    </row>
    <row r="75" customFormat="false" ht="36" hidden="false" customHeight="false" outlineLevel="0" collapsed="false">
      <c r="A75" s="78" t="n">
        <v>37203</v>
      </c>
      <c r="B75" s="79" t="n">
        <v>-108</v>
      </c>
      <c r="C75" s="79"/>
      <c r="D75" s="79" t="n">
        <f aca="false">-39+38</f>
        <v>-1</v>
      </c>
      <c r="E75" s="79" t="n">
        <f aca="false">B75-D75</f>
        <v>-107</v>
      </c>
      <c r="F75" s="80"/>
      <c r="G75" s="81" t="s">
        <v>202</v>
      </c>
      <c r="H75" s="81"/>
      <c r="I75" s="78" t="n">
        <v>37203</v>
      </c>
      <c r="J75" s="79" t="n">
        <v>-185</v>
      </c>
      <c r="K75" s="79"/>
      <c r="L75" s="79" t="n">
        <v>0</v>
      </c>
      <c r="M75" s="79" t="n">
        <v>-185</v>
      </c>
      <c r="N75" s="80"/>
      <c r="O75" s="81" t="s">
        <v>203</v>
      </c>
    </row>
    <row r="76" customFormat="false" ht="9" hidden="false" customHeight="false" outlineLevel="0" collapsed="false">
      <c r="A76" s="78"/>
      <c r="B76" s="79"/>
      <c r="C76" s="79"/>
      <c r="D76" s="79"/>
      <c r="E76" s="79"/>
      <c r="F76" s="80"/>
      <c r="G76" s="81"/>
      <c r="H76" s="81"/>
      <c r="I76" s="78"/>
      <c r="J76" s="79"/>
      <c r="K76" s="79"/>
      <c r="L76" s="79"/>
      <c r="M76" s="79"/>
      <c r="N76" s="80"/>
      <c r="O76" s="81"/>
    </row>
    <row r="77" customFormat="false" ht="18" hidden="false" customHeight="false" outlineLevel="0" collapsed="false">
      <c r="A77" s="78" t="n">
        <v>37204</v>
      </c>
      <c r="B77" s="79" t="n">
        <v>5</v>
      </c>
      <c r="C77" s="79"/>
      <c r="D77" s="79" t="n">
        <v>0</v>
      </c>
      <c r="E77" s="79" t="n">
        <v>5</v>
      </c>
      <c r="F77" s="80"/>
      <c r="G77" s="81" t="s">
        <v>137</v>
      </c>
      <c r="H77" s="81"/>
      <c r="I77" s="78" t="n">
        <v>37204</v>
      </c>
      <c r="J77" s="79" t="n">
        <v>49</v>
      </c>
      <c r="K77" s="79"/>
      <c r="L77" s="79" t="n">
        <v>58</v>
      </c>
      <c r="M77" s="79" t="n">
        <f aca="false">J77-L77</f>
        <v>-9</v>
      </c>
      <c r="N77" s="80"/>
      <c r="O77" s="81" t="s">
        <v>204</v>
      </c>
    </row>
    <row r="78" customFormat="false" ht="9" hidden="false" customHeight="false" outlineLevel="0" collapsed="false">
      <c r="A78" s="78"/>
      <c r="B78" s="79"/>
      <c r="C78" s="79"/>
      <c r="D78" s="79"/>
      <c r="E78" s="79"/>
      <c r="F78" s="80"/>
      <c r="G78" s="81"/>
      <c r="H78" s="81"/>
      <c r="I78" s="78"/>
      <c r="J78" s="79"/>
      <c r="K78" s="79"/>
      <c r="L78" s="79"/>
      <c r="M78" s="79"/>
      <c r="N78" s="80"/>
      <c r="O78" s="81"/>
    </row>
    <row r="79" customFormat="false" ht="36" hidden="false" customHeight="false" outlineLevel="0" collapsed="false">
      <c r="A79" s="78" t="n">
        <v>37207</v>
      </c>
      <c r="B79" s="79" t="n">
        <v>-62</v>
      </c>
      <c r="C79" s="79"/>
      <c r="D79" s="79" t="n">
        <f aca="false">14-71</f>
        <v>-57</v>
      </c>
      <c r="E79" s="79" t="n">
        <f aca="false">B79-D79</f>
        <v>-5</v>
      </c>
      <c r="F79" s="80"/>
      <c r="G79" s="81" t="s">
        <v>205</v>
      </c>
      <c r="H79" s="81"/>
      <c r="I79" s="78" t="n">
        <v>37207</v>
      </c>
      <c r="J79" s="79" t="n">
        <v>94</v>
      </c>
      <c r="K79" s="79"/>
      <c r="L79" s="79" t="n">
        <f aca="false">-24-6</f>
        <v>-30</v>
      </c>
      <c r="M79" s="79" t="n">
        <f aca="false">J79-L79</f>
        <v>124</v>
      </c>
      <c r="N79" s="80"/>
      <c r="O79" s="81" t="s">
        <v>206</v>
      </c>
    </row>
    <row r="80" customFormat="false" ht="9" hidden="false" customHeight="false" outlineLevel="0" collapsed="false">
      <c r="A80" s="78"/>
      <c r="B80" s="79"/>
      <c r="C80" s="79"/>
      <c r="D80" s="79"/>
      <c r="E80" s="79"/>
      <c r="F80" s="80"/>
      <c r="G80" s="81"/>
      <c r="H80" s="81"/>
      <c r="I80" s="78"/>
      <c r="J80" s="79"/>
      <c r="K80" s="79"/>
      <c r="L80" s="79"/>
      <c r="M80" s="79"/>
      <c r="N80" s="80"/>
      <c r="O80" s="81"/>
    </row>
    <row r="81" customFormat="false" ht="36" hidden="false" customHeight="false" outlineLevel="0" collapsed="false">
      <c r="A81" s="78" t="n">
        <v>37208</v>
      </c>
      <c r="B81" s="79" t="n">
        <v>34</v>
      </c>
      <c r="C81" s="79"/>
      <c r="D81" s="79" t="n">
        <f aca="false">43-13</f>
        <v>30</v>
      </c>
      <c r="E81" s="79" t="n">
        <f aca="false">B81-D81</f>
        <v>4</v>
      </c>
      <c r="F81" s="80"/>
      <c r="G81" s="81" t="s">
        <v>207</v>
      </c>
      <c r="H81" s="81"/>
      <c r="I81" s="78" t="n">
        <v>37208</v>
      </c>
      <c r="J81" s="79" t="n">
        <v>-100</v>
      </c>
      <c r="K81" s="79"/>
      <c r="L81" s="79" t="n">
        <v>-2</v>
      </c>
      <c r="M81" s="79" t="n">
        <f aca="false">J81-L81</f>
        <v>-98</v>
      </c>
      <c r="N81" s="80"/>
      <c r="O81" s="81" t="s">
        <v>208</v>
      </c>
    </row>
    <row r="82" customFormat="false" ht="9" hidden="false" customHeight="false" outlineLevel="0" collapsed="false">
      <c r="A82" s="78"/>
      <c r="B82" s="79"/>
      <c r="C82" s="79"/>
      <c r="D82" s="79"/>
      <c r="E82" s="79"/>
      <c r="F82" s="80"/>
      <c r="G82" s="81"/>
      <c r="H82" s="81"/>
      <c r="I82" s="78"/>
      <c r="J82" s="79"/>
      <c r="K82" s="79"/>
      <c r="L82" s="79"/>
      <c r="M82" s="79"/>
      <c r="N82" s="80"/>
      <c r="O82" s="81"/>
    </row>
    <row r="83" customFormat="false" ht="27" hidden="false" customHeight="false" outlineLevel="0" collapsed="false">
      <c r="A83" s="78" t="n">
        <v>37209</v>
      </c>
      <c r="B83" s="79" t="n">
        <v>85</v>
      </c>
      <c r="C83" s="79"/>
      <c r="D83" s="79" t="n">
        <v>-12</v>
      </c>
      <c r="E83" s="79" t="n">
        <f aca="false">B83-D83</f>
        <v>97</v>
      </c>
      <c r="F83" s="80"/>
      <c r="G83" s="81" t="s">
        <v>209</v>
      </c>
      <c r="H83" s="81"/>
      <c r="I83" s="78" t="n">
        <v>37209</v>
      </c>
      <c r="J83" s="79" t="n">
        <v>121</v>
      </c>
      <c r="K83" s="79"/>
      <c r="L83" s="79" t="n">
        <f aca="false">-7-3</f>
        <v>-10</v>
      </c>
      <c r="M83" s="79" t="n">
        <f aca="false">J83-L83</f>
        <v>131</v>
      </c>
      <c r="N83" s="80"/>
      <c r="O83" s="81" t="s">
        <v>210</v>
      </c>
    </row>
    <row r="84" customFormat="false" ht="9" hidden="false" customHeight="false" outlineLevel="0" collapsed="false">
      <c r="A84" s="78"/>
      <c r="B84" s="79"/>
      <c r="C84" s="79"/>
      <c r="D84" s="79"/>
      <c r="E84" s="79"/>
      <c r="F84" s="80"/>
      <c r="G84" s="81"/>
      <c r="H84" s="81"/>
      <c r="I84" s="78"/>
      <c r="J84" s="79"/>
      <c r="K84" s="79"/>
      <c r="L84" s="79"/>
      <c r="M84" s="79"/>
      <c r="N84" s="80"/>
      <c r="O84" s="81"/>
    </row>
    <row r="85" customFormat="false" ht="27" hidden="false" customHeight="false" outlineLevel="0" collapsed="false">
      <c r="A85" s="78" t="n">
        <v>37210</v>
      </c>
      <c r="B85" s="79" t="n">
        <v>111</v>
      </c>
      <c r="C85" s="79"/>
      <c r="D85" s="79" t="n">
        <f aca="false">8+29</f>
        <v>37</v>
      </c>
      <c r="E85" s="79" t="n">
        <f aca="false">B85-D85</f>
        <v>74</v>
      </c>
      <c r="F85" s="80"/>
      <c r="G85" s="81" t="s">
        <v>211</v>
      </c>
      <c r="H85" s="81"/>
      <c r="I85" s="78" t="n">
        <v>37210</v>
      </c>
      <c r="J85" s="79" t="n">
        <v>182</v>
      </c>
      <c r="K85" s="79"/>
      <c r="L85" s="79" t="n">
        <f aca="false">-54-1</f>
        <v>-55</v>
      </c>
      <c r="M85" s="79" t="n">
        <f aca="false">J85-L85</f>
        <v>237</v>
      </c>
      <c r="N85" s="80"/>
      <c r="O85" s="81" t="s">
        <v>212</v>
      </c>
    </row>
    <row r="86" customFormat="false" ht="9" hidden="false" customHeight="false" outlineLevel="0" collapsed="false">
      <c r="A86" s="78"/>
      <c r="B86" s="79"/>
      <c r="C86" s="79"/>
      <c r="D86" s="79"/>
      <c r="E86" s="79"/>
      <c r="F86" s="80"/>
      <c r="G86" s="81"/>
      <c r="H86" s="81"/>
      <c r="I86" s="78"/>
      <c r="J86" s="79"/>
      <c r="K86" s="79"/>
      <c r="L86" s="79"/>
      <c r="M86" s="79"/>
      <c r="N86" s="80"/>
      <c r="O86" s="81"/>
    </row>
    <row r="87" customFormat="false" ht="18" hidden="false" customHeight="false" outlineLevel="0" collapsed="false">
      <c r="A87" s="78" t="n">
        <v>37211</v>
      </c>
      <c r="B87" s="79" t="n">
        <v>35</v>
      </c>
      <c r="C87" s="79"/>
      <c r="D87" s="79" t="n">
        <v>23</v>
      </c>
      <c r="E87" s="79" t="n">
        <f aca="false">B87-D87</f>
        <v>12</v>
      </c>
      <c r="F87" s="80"/>
      <c r="G87" s="81" t="s">
        <v>213</v>
      </c>
      <c r="H87" s="81"/>
      <c r="I87" s="78" t="n">
        <v>37211</v>
      </c>
      <c r="J87" s="79" t="n">
        <v>-45</v>
      </c>
      <c r="K87" s="79"/>
      <c r="L87" s="79" t="n">
        <v>0</v>
      </c>
      <c r="M87" s="79" t="n">
        <v>-45</v>
      </c>
      <c r="N87" s="80"/>
      <c r="O87" s="81" t="s">
        <v>214</v>
      </c>
    </row>
    <row r="88" customFormat="false" ht="9" hidden="false" customHeight="false" outlineLevel="0" collapsed="false">
      <c r="A88" s="78"/>
      <c r="B88" s="79"/>
      <c r="C88" s="79"/>
      <c r="D88" s="79"/>
      <c r="E88" s="79"/>
      <c r="F88" s="80"/>
      <c r="G88" s="81"/>
      <c r="H88" s="81"/>
      <c r="I88" s="78"/>
      <c r="J88" s="79"/>
      <c r="K88" s="79"/>
      <c r="L88" s="79"/>
      <c r="M88" s="79"/>
      <c r="N88" s="80"/>
      <c r="O88" s="81"/>
    </row>
    <row r="89" customFormat="false" ht="27" hidden="false" customHeight="false" outlineLevel="0" collapsed="false">
      <c r="A89" s="78" t="n">
        <v>37214</v>
      </c>
      <c r="B89" s="79" t="n">
        <v>114</v>
      </c>
      <c r="C89" s="79"/>
      <c r="D89" s="79" t="n">
        <v>30</v>
      </c>
      <c r="E89" s="79" t="n">
        <f aca="false">B89-D89</f>
        <v>84</v>
      </c>
      <c r="F89" s="80"/>
      <c r="G89" s="81" t="s">
        <v>213</v>
      </c>
      <c r="H89" s="81"/>
      <c r="I89" s="78" t="n">
        <v>37214</v>
      </c>
      <c r="J89" s="79" t="n">
        <v>10</v>
      </c>
      <c r="K89" s="79"/>
      <c r="L89" s="79" t="n">
        <f aca="false">135-34</f>
        <v>101</v>
      </c>
      <c r="M89" s="79" t="n">
        <f aca="false">J89-L89</f>
        <v>-91</v>
      </c>
      <c r="N89" s="80"/>
      <c r="O89" s="81" t="s">
        <v>215</v>
      </c>
    </row>
    <row r="90" customFormat="false" ht="9" hidden="false" customHeight="false" outlineLevel="0" collapsed="false">
      <c r="A90" s="78"/>
      <c r="B90" s="79"/>
      <c r="C90" s="79"/>
      <c r="D90" s="79"/>
      <c r="E90" s="79"/>
      <c r="F90" s="80"/>
      <c r="G90" s="81"/>
      <c r="H90" s="81"/>
      <c r="I90" s="78"/>
      <c r="J90" s="79"/>
      <c r="K90" s="79"/>
      <c r="L90" s="79"/>
      <c r="M90" s="79"/>
      <c r="N90" s="80"/>
      <c r="O90" s="81"/>
    </row>
    <row r="91" customFormat="false" ht="27" hidden="false" customHeight="false" outlineLevel="0" collapsed="false">
      <c r="A91" s="78" t="n">
        <v>37215</v>
      </c>
      <c r="B91" s="79" t="n">
        <v>-16</v>
      </c>
      <c r="C91" s="79"/>
      <c r="D91" s="79" t="n">
        <v>-5</v>
      </c>
      <c r="E91" s="79" t="n">
        <f aca="false">B91-D91</f>
        <v>-11</v>
      </c>
      <c r="F91" s="80"/>
      <c r="G91" s="81" t="s">
        <v>216</v>
      </c>
      <c r="H91" s="81"/>
      <c r="I91" s="78" t="n">
        <v>37215</v>
      </c>
      <c r="J91" s="79" t="n">
        <v>-59</v>
      </c>
      <c r="K91" s="79"/>
      <c r="L91" s="79" t="n">
        <v>-33</v>
      </c>
      <c r="M91" s="79" t="n">
        <f aca="false">J91-L91</f>
        <v>-26</v>
      </c>
      <c r="N91" s="80"/>
      <c r="O91" s="81" t="s">
        <v>217</v>
      </c>
    </row>
    <row r="92" customFormat="false" ht="9" hidden="false" customHeight="false" outlineLevel="0" collapsed="false">
      <c r="A92" s="78"/>
      <c r="B92" s="79"/>
      <c r="C92" s="79"/>
      <c r="D92" s="79"/>
      <c r="E92" s="79"/>
      <c r="F92" s="80"/>
      <c r="G92" s="81"/>
      <c r="H92" s="81"/>
      <c r="I92" s="78"/>
      <c r="J92" s="79"/>
      <c r="K92" s="79"/>
      <c r="L92" s="79"/>
      <c r="M92" s="79"/>
      <c r="N92" s="80"/>
      <c r="O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80"/>
      <c r="G93" s="81"/>
      <c r="H93" s="81"/>
      <c r="I93" s="78"/>
      <c r="J93" s="79"/>
      <c r="K93" s="79"/>
      <c r="L93" s="79"/>
      <c r="M93" s="79"/>
      <c r="N93" s="80"/>
      <c r="O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80"/>
      <c r="G94" s="81"/>
      <c r="H94" s="81"/>
      <c r="I94" s="78"/>
      <c r="J94" s="79"/>
      <c r="K94" s="79"/>
      <c r="L94" s="79"/>
      <c r="M94" s="79"/>
      <c r="N94" s="80"/>
      <c r="O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80"/>
      <c r="G95" s="81"/>
      <c r="H95" s="81"/>
      <c r="I95" s="78"/>
      <c r="J95" s="79"/>
      <c r="K95" s="79"/>
      <c r="L95" s="79"/>
      <c r="M95" s="79"/>
      <c r="N95" s="80"/>
      <c r="O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80"/>
      <c r="G96" s="81"/>
      <c r="H96" s="81"/>
      <c r="I96" s="78"/>
      <c r="J96" s="79"/>
      <c r="K96" s="79"/>
      <c r="L96" s="79"/>
      <c r="M96" s="79"/>
      <c r="N96" s="80"/>
      <c r="O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80"/>
      <c r="G97" s="81"/>
      <c r="H97" s="81"/>
      <c r="I97" s="78"/>
      <c r="J97" s="79"/>
      <c r="K97" s="79"/>
      <c r="L97" s="79"/>
      <c r="M97" s="79"/>
      <c r="N97" s="80"/>
      <c r="O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80"/>
      <c r="G98" s="81"/>
      <c r="H98" s="81"/>
      <c r="I98" s="78"/>
      <c r="J98" s="79"/>
      <c r="K98" s="79"/>
      <c r="L98" s="79"/>
      <c r="M98" s="79"/>
      <c r="N98" s="80"/>
      <c r="O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80"/>
      <c r="G99" s="81"/>
      <c r="H99" s="81"/>
      <c r="I99" s="78"/>
      <c r="J99" s="79"/>
      <c r="K99" s="79"/>
      <c r="L99" s="79"/>
      <c r="M99" s="79"/>
      <c r="N99" s="80"/>
      <c r="O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80"/>
      <c r="G100" s="81"/>
      <c r="H100" s="81"/>
      <c r="I100" s="78"/>
      <c r="J100" s="79"/>
      <c r="K100" s="79"/>
      <c r="L100" s="79"/>
      <c r="M100" s="79"/>
      <c r="N100" s="80"/>
      <c r="O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80"/>
      <c r="G101" s="81"/>
      <c r="H101" s="81"/>
      <c r="I101" s="78"/>
      <c r="J101" s="79"/>
      <c r="K101" s="79"/>
      <c r="L101" s="79"/>
      <c r="M101" s="79"/>
      <c r="N101" s="80"/>
      <c r="O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80"/>
      <c r="G102" s="81"/>
      <c r="H102" s="81"/>
      <c r="I102" s="78"/>
      <c r="J102" s="79"/>
      <c r="K102" s="79"/>
      <c r="L102" s="79"/>
      <c r="M102" s="79"/>
      <c r="N102" s="80"/>
      <c r="O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80"/>
      <c r="G103" s="81"/>
      <c r="H103" s="81"/>
      <c r="I103" s="78"/>
      <c r="J103" s="79"/>
      <c r="K103" s="79"/>
      <c r="L103" s="79"/>
      <c r="M103" s="79"/>
      <c r="N103" s="80"/>
      <c r="O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80"/>
      <c r="G104" s="81"/>
      <c r="H104" s="81"/>
      <c r="I104" s="78"/>
      <c r="J104" s="79"/>
      <c r="K104" s="79"/>
      <c r="L104" s="79"/>
      <c r="M104" s="79"/>
      <c r="N104" s="80"/>
      <c r="O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80"/>
      <c r="G105" s="81"/>
      <c r="H105" s="81"/>
      <c r="I105" s="78"/>
      <c r="J105" s="79"/>
      <c r="K105" s="79"/>
      <c r="L105" s="79"/>
      <c r="M105" s="79"/>
      <c r="N105" s="80"/>
      <c r="O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80"/>
      <c r="G106" s="81"/>
      <c r="H106" s="81"/>
      <c r="I106" s="78"/>
      <c r="J106" s="79"/>
      <c r="K106" s="79"/>
      <c r="L106" s="79"/>
      <c r="M106" s="79"/>
      <c r="N106" s="80"/>
      <c r="O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80"/>
      <c r="G107" s="81"/>
      <c r="H107" s="81"/>
      <c r="I107" s="78"/>
      <c r="J107" s="79"/>
      <c r="K107" s="79"/>
      <c r="L107" s="79"/>
      <c r="M107" s="79"/>
      <c r="N107" s="80"/>
      <c r="O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80"/>
      <c r="G108" s="81"/>
      <c r="H108" s="81"/>
      <c r="I108" s="78"/>
      <c r="J108" s="79"/>
      <c r="K108" s="79"/>
      <c r="L108" s="79"/>
      <c r="M108" s="79"/>
      <c r="N108" s="80"/>
      <c r="O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80"/>
      <c r="G109" s="81"/>
      <c r="H109" s="81"/>
      <c r="I109" s="78"/>
      <c r="J109" s="79"/>
      <c r="K109" s="79"/>
      <c r="L109" s="79"/>
      <c r="M109" s="79"/>
      <c r="N109" s="80"/>
      <c r="O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80"/>
      <c r="G110" s="81"/>
      <c r="H110" s="81"/>
      <c r="I110" s="78"/>
      <c r="J110" s="79"/>
      <c r="K110" s="79"/>
      <c r="L110" s="79"/>
      <c r="M110" s="79"/>
      <c r="N110" s="80"/>
      <c r="O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80"/>
      <c r="G111" s="81"/>
      <c r="H111" s="81"/>
      <c r="I111" s="78"/>
      <c r="J111" s="79"/>
      <c r="K111" s="79"/>
      <c r="L111" s="79"/>
      <c r="M111" s="79"/>
      <c r="N111" s="80"/>
      <c r="O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80"/>
      <c r="G112" s="81"/>
      <c r="H112" s="81"/>
      <c r="I112" s="78"/>
      <c r="J112" s="79"/>
      <c r="K112" s="79"/>
      <c r="L112" s="79"/>
      <c r="M112" s="79"/>
      <c r="N112" s="80"/>
      <c r="O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80"/>
      <c r="G113" s="81"/>
      <c r="H113" s="81"/>
      <c r="I113" s="78"/>
      <c r="J113" s="79"/>
      <c r="K113" s="79"/>
      <c r="L113" s="79"/>
      <c r="M113" s="79"/>
      <c r="N113" s="80"/>
      <c r="O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80"/>
      <c r="G114" s="81"/>
      <c r="H114" s="81"/>
      <c r="I114" s="78"/>
      <c r="J114" s="79"/>
      <c r="K114" s="79"/>
      <c r="L114" s="79"/>
      <c r="M114" s="79"/>
      <c r="N114" s="80"/>
      <c r="O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80"/>
      <c r="G115" s="81"/>
      <c r="H115" s="81"/>
      <c r="I115" s="78"/>
      <c r="J115" s="79"/>
      <c r="K115" s="79"/>
      <c r="L115" s="79"/>
      <c r="M115" s="79"/>
      <c r="N115" s="80"/>
      <c r="O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80"/>
      <c r="G116" s="81"/>
      <c r="H116" s="81"/>
      <c r="I116" s="78"/>
      <c r="J116" s="79"/>
      <c r="K116" s="79"/>
      <c r="L116" s="79"/>
      <c r="M116" s="79"/>
      <c r="N116" s="80"/>
      <c r="O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80"/>
      <c r="G117" s="81"/>
      <c r="H117" s="81"/>
      <c r="I117" s="78"/>
      <c r="J117" s="79"/>
      <c r="K117" s="79"/>
      <c r="L117" s="79"/>
      <c r="M117" s="79"/>
      <c r="N117" s="80"/>
      <c r="O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80"/>
      <c r="G118" s="81"/>
      <c r="H118" s="81"/>
      <c r="I118" s="78"/>
      <c r="J118" s="79"/>
      <c r="K118" s="79"/>
      <c r="L118" s="79"/>
      <c r="M118" s="79"/>
      <c r="N118" s="80"/>
      <c r="O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80"/>
      <c r="G119" s="81"/>
      <c r="H119" s="81"/>
      <c r="I119" s="78"/>
      <c r="J119" s="79"/>
      <c r="K119" s="79"/>
      <c r="L119" s="79"/>
      <c r="M119" s="79"/>
      <c r="N119" s="80"/>
      <c r="O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80"/>
      <c r="G120" s="81"/>
      <c r="H120" s="81"/>
      <c r="I120" s="78"/>
      <c r="J120" s="79"/>
      <c r="K120" s="79"/>
      <c r="L120" s="79"/>
      <c r="M120" s="79"/>
      <c r="N120" s="80"/>
      <c r="O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80"/>
      <c r="G121" s="81"/>
      <c r="H121" s="81"/>
      <c r="I121" s="78"/>
      <c r="J121" s="79"/>
      <c r="K121" s="79"/>
      <c r="L121" s="79"/>
      <c r="M121" s="79"/>
      <c r="N121" s="80"/>
      <c r="O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80"/>
      <c r="G122" s="81"/>
      <c r="H122" s="81"/>
      <c r="I122" s="78"/>
      <c r="J122" s="79"/>
      <c r="K122" s="79"/>
      <c r="L122" s="79"/>
      <c r="M122" s="79"/>
      <c r="N122" s="80"/>
      <c r="O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80"/>
      <c r="G123" s="81"/>
      <c r="H123" s="81"/>
      <c r="I123" s="78"/>
      <c r="J123" s="79"/>
      <c r="K123" s="79"/>
      <c r="L123" s="79"/>
      <c r="M123" s="79"/>
      <c r="N123" s="80"/>
      <c r="O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80"/>
      <c r="G124" s="81"/>
      <c r="H124" s="81"/>
      <c r="I124" s="78"/>
      <c r="J124" s="79"/>
      <c r="K124" s="79"/>
      <c r="L124" s="79"/>
      <c r="M124" s="79"/>
      <c r="N124" s="80"/>
      <c r="O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80"/>
      <c r="G125" s="81"/>
      <c r="H125" s="81"/>
      <c r="I125" s="78"/>
      <c r="J125" s="79"/>
      <c r="K125" s="79"/>
      <c r="L125" s="79"/>
      <c r="M125" s="79"/>
      <c r="N125" s="80"/>
      <c r="O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80"/>
      <c r="G126" s="81"/>
      <c r="H126" s="81"/>
      <c r="I126" s="78"/>
      <c r="J126" s="79"/>
      <c r="K126" s="79"/>
      <c r="L126" s="79"/>
      <c r="M126" s="79"/>
      <c r="N126" s="80"/>
      <c r="O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80"/>
      <c r="G127" s="81"/>
      <c r="H127" s="81"/>
      <c r="I127" s="78"/>
      <c r="J127" s="79"/>
      <c r="K127" s="79"/>
      <c r="L127" s="79"/>
      <c r="M127" s="79"/>
      <c r="N127" s="80"/>
      <c r="O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80"/>
      <c r="G128" s="81"/>
      <c r="H128" s="81"/>
      <c r="I128" s="78"/>
      <c r="J128" s="79"/>
      <c r="K128" s="79"/>
      <c r="L128" s="79"/>
      <c r="M128" s="79"/>
      <c r="N128" s="80"/>
      <c r="O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80"/>
      <c r="G129" s="81"/>
      <c r="H129" s="81"/>
      <c r="I129" s="78"/>
      <c r="J129" s="79"/>
      <c r="K129" s="79"/>
      <c r="L129" s="79"/>
      <c r="M129" s="79"/>
      <c r="N129" s="80"/>
      <c r="O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80"/>
      <c r="G130" s="81"/>
      <c r="H130" s="81"/>
      <c r="I130" s="78"/>
      <c r="J130" s="79"/>
      <c r="K130" s="79"/>
      <c r="L130" s="79"/>
      <c r="M130" s="79"/>
      <c r="N130" s="80"/>
      <c r="O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80"/>
      <c r="G131" s="81"/>
      <c r="H131" s="81"/>
      <c r="I131" s="78"/>
      <c r="J131" s="79"/>
      <c r="K131" s="79"/>
      <c r="L131" s="79"/>
      <c r="M131" s="79"/>
      <c r="N131" s="80"/>
      <c r="O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80"/>
      <c r="G132" s="81"/>
      <c r="H132" s="81"/>
      <c r="I132" s="78"/>
      <c r="J132" s="79"/>
      <c r="K132" s="79"/>
      <c r="L132" s="79"/>
      <c r="M132" s="79"/>
      <c r="N132" s="80"/>
      <c r="O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80"/>
      <c r="G133" s="81"/>
      <c r="H133" s="81"/>
      <c r="I133" s="78"/>
      <c r="J133" s="79"/>
      <c r="K133" s="79"/>
      <c r="L133" s="79"/>
      <c r="M133" s="79"/>
      <c r="N133" s="80"/>
      <c r="O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80"/>
      <c r="G134" s="81"/>
      <c r="H134" s="81"/>
      <c r="I134" s="78"/>
      <c r="J134" s="79"/>
      <c r="K134" s="79"/>
      <c r="L134" s="79"/>
      <c r="M134" s="79"/>
      <c r="N134" s="80"/>
      <c r="O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80"/>
      <c r="G135" s="81"/>
      <c r="H135" s="81"/>
      <c r="I135" s="78"/>
      <c r="J135" s="79"/>
      <c r="K135" s="79"/>
      <c r="L135" s="79"/>
      <c r="M135" s="79"/>
      <c r="N135" s="80"/>
      <c r="O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80"/>
      <c r="G136" s="81"/>
      <c r="H136" s="81"/>
      <c r="I136" s="78"/>
      <c r="J136" s="79"/>
      <c r="K136" s="79"/>
      <c r="L136" s="79"/>
      <c r="M136" s="79"/>
      <c r="N136" s="80"/>
      <c r="O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80"/>
      <c r="G137" s="81"/>
      <c r="H137" s="81"/>
      <c r="I137" s="78"/>
      <c r="J137" s="79"/>
      <c r="K137" s="79"/>
      <c r="L137" s="79"/>
      <c r="M137" s="79"/>
      <c r="N137" s="80"/>
      <c r="O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80"/>
      <c r="G138" s="81"/>
      <c r="H138" s="81"/>
      <c r="I138" s="78"/>
      <c r="J138" s="79"/>
      <c r="K138" s="79"/>
      <c r="L138" s="79"/>
      <c r="M138" s="79"/>
      <c r="N138" s="80"/>
      <c r="O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80"/>
      <c r="G139" s="81"/>
      <c r="H139" s="81"/>
      <c r="I139" s="78"/>
      <c r="J139" s="79"/>
      <c r="K139" s="79"/>
      <c r="L139" s="79"/>
      <c r="M139" s="79"/>
      <c r="N139" s="80"/>
      <c r="O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80"/>
      <c r="G140" s="81"/>
      <c r="H140" s="81"/>
      <c r="I140" s="78"/>
      <c r="J140" s="79"/>
      <c r="K140" s="79"/>
      <c r="L140" s="79"/>
      <c r="M140" s="79"/>
      <c r="N140" s="80"/>
      <c r="O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80"/>
      <c r="G141" s="81"/>
      <c r="H141" s="81"/>
      <c r="I141" s="78"/>
      <c r="J141" s="79"/>
      <c r="K141" s="79"/>
      <c r="L141" s="79"/>
      <c r="M141" s="79"/>
      <c r="N141" s="80"/>
      <c r="O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80"/>
      <c r="G142" s="81"/>
      <c r="H142" s="81"/>
      <c r="I142" s="78"/>
      <c r="J142" s="79"/>
      <c r="K142" s="79"/>
      <c r="L142" s="79"/>
      <c r="M142" s="79"/>
      <c r="N142" s="80"/>
      <c r="O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80"/>
      <c r="G143" s="81"/>
      <c r="H143" s="81"/>
      <c r="I143" s="78"/>
      <c r="J143" s="79"/>
      <c r="K143" s="79"/>
      <c r="L143" s="79"/>
      <c r="M143" s="79"/>
      <c r="N143" s="80"/>
      <c r="O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80"/>
      <c r="G144" s="81"/>
      <c r="H144" s="81"/>
      <c r="I144" s="78"/>
      <c r="J144" s="79"/>
      <c r="K144" s="79"/>
      <c r="L144" s="79"/>
      <c r="M144" s="79"/>
      <c r="N144" s="80"/>
      <c r="O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80"/>
      <c r="G145" s="81"/>
      <c r="H145" s="81"/>
      <c r="I145" s="78"/>
      <c r="J145" s="79"/>
      <c r="K145" s="79"/>
      <c r="L145" s="79"/>
      <c r="M145" s="79"/>
      <c r="N145" s="80"/>
      <c r="O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80"/>
      <c r="G146" s="81"/>
      <c r="H146" s="81"/>
      <c r="I146" s="78"/>
      <c r="J146" s="79"/>
      <c r="K146" s="79"/>
      <c r="L146" s="79"/>
      <c r="M146" s="79"/>
      <c r="N146" s="80"/>
      <c r="O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80"/>
      <c r="G147" s="81"/>
      <c r="H147" s="81"/>
      <c r="I147" s="78"/>
      <c r="J147" s="79"/>
      <c r="K147" s="79"/>
      <c r="L147" s="79"/>
      <c r="M147" s="79"/>
      <c r="N147" s="80"/>
      <c r="O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80"/>
      <c r="G148" s="81"/>
      <c r="H148" s="81"/>
      <c r="I148" s="78"/>
      <c r="J148" s="79"/>
      <c r="K148" s="79"/>
      <c r="L148" s="79"/>
      <c r="M148" s="79"/>
      <c r="N148" s="80"/>
      <c r="O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80"/>
      <c r="G149" s="81"/>
      <c r="H149" s="81"/>
      <c r="I149" s="78"/>
      <c r="J149" s="79"/>
      <c r="K149" s="79"/>
      <c r="L149" s="79"/>
      <c r="M149" s="79"/>
      <c r="N149" s="80"/>
      <c r="O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80"/>
      <c r="G150" s="81"/>
      <c r="H150" s="81"/>
      <c r="I150" s="78"/>
      <c r="J150" s="79"/>
      <c r="K150" s="79"/>
      <c r="L150" s="79"/>
      <c r="M150" s="79"/>
      <c r="N150" s="80"/>
      <c r="O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80"/>
      <c r="G151" s="81"/>
      <c r="H151" s="81"/>
      <c r="I151" s="78"/>
      <c r="J151" s="79"/>
      <c r="K151" s="79"/>
      <c r="L151" s="79"/>
      <c r="M151" s="79"/>
      <c r="N151" s="80"/>
      <c r="O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80"/>
      <c r="G152" s="81"/>
      <c r="H152" s="81"/>
      <c r="I152" s="78"/>
      <c r="J152" s="79"/>
      <c r="K152" s="79"/>
      <c r="L152" s="79"/>
      <c r="M152" s="79"/>
      <c r="N152" s="80"/>
      <c r="O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80"/>
      <c r="G153" s="81"/>
      <c r="H153" s="81"/>
      <c r="I153" s="78"/>
      <c r="J153" s="79"/>
      <c r="K153" s="79"/>
      <c r="L153" s="79"/>
      <c r="M153" s="79"/>
      <c r="N153" s="80"/>
      <c r="O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80"/>
      <c r="G154" s="81"/>
      <c r="H154" s="81"/>
      <c r="I154" s="78"/>
      <c r="J154" s="79"/>
      <c r="K154" s="79"/>
      <c r="L154" s="79"/>
      <c r="M154" s="79"/>
      <c r="N154" s="80"/>
      <c r="O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80"/>
      <c r="G155" s="81"/>
      <c r="H155" s="81"/>
      <c r="I155" s="78"/>
      <c r="J155" s="79"/>
      <c r="K155" s="79"/>
      <c r="L155" s="79"/>
      <c r="M155" s="79"/>
      <c r="N155" s="80"/>
      <c r="O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80"/>
      <c r="G156" s="81"/>
      <c r="H156" s="81"/>
      <c r="I156" s="78"/>
      <c r="J156" s="79"/>
      <c r="K156" s="79"/>
      <c r="L156" s="79"/>
      <c r="M156" s="79"/>
      <c r="N156" s="80"/>
      <c r="O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80"/>
      <c r="G157" s="81"/>
      <c r="H157" s="81"/>
      <c r="I157" s="78"/>
      <c r="J157" s="79"/>
      <c r="K157" s="79"/>
      <c r="L157" s="79"/>
      <c r="M157" s="79"/>
      <c r="N157" s="80"/>
      <c r="O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80"/>
      <c r="G158" s="81"/>
      <c r="H158" s="81"/>
      <c r="I158" s="78"/>
      <c r="J158" s="79"/>
      <c r="K158" s="79"/>
      <c r="L158" s="79"/>
      <c r="M158" s="79"/>
      <c r="N158" s="80"/>
      <c r="O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80"/>
      <c r="G159" s="81"/>
      <c r="H159" s="81"/>
      <c r="I159" s="78"/>
      <c r="J159" s="79"/>
      <c r="K159" s="79"/>
      <c r="L159" s="79"/>
      <c r="M159" s="79"/>
      <c r="N159" s="80"/>
      <c r="O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80"/>
      <c r="G160" s="81"/>
      <c r="H160" s="81"/>
      <c r="I160" s="78"/>
      <c r="J160" s="79"/>
      <c r="K160" s="79"/>
      <c r="L160" s="79"/>
      <c r="M160" s="79"/>
      <c r="N160" s="80"/>
      <c r="O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80"/>
      <c r="G161" s="81"/>
      <c r="H161" s="81"/>
      <c r="I161" s="78"/>
      <c r="J161" s="79"/>
      <c r="K161" s="79"/>
      <c r="L161" s="79"/>
      <c r="M161" s="79"/>
      <c r="N161" s="80"/>
      <c r="O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80"/>
      <c r="G162" s="81"/>
      <c r="H162" s="81"/>
      <c r="I162" s="78"/>
      <c r="J162" s="79"/>
      <c r="K162" s="79"/>
      <c r="L162" s="79"/>
      <c r="M162" s="79"/>
      <c r="N162" s="80"/>
      <c r="O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80"/>
      <c r="G163" s="81"/>
      <c r="H163" s="81"/>
      <c r="I163" s="78"/>
      <c r="J163" s="79"/>
      <c r="K163" s="79"/>
      <c r="L163" s="79"/>
      <c r="M163" s="79"/>
      <c r="N163" s="80"/>
      <c r="O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80"/>
      <c r="G164" s="81"/>
      <c r="H164" s="81"/>
      <c r="I164" s="78"/>
      <c r="J164" s="79"/>
      <c r="K164" s="79"/>
      <c r="L164" s="79"/>
      <c r="M164" s="79"/>
      <c r="N164" s="80"/>
      <c r="O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80"/>
      <c r="G165" s="81"/>
      <c r="H165" s="81"/>
      <c r="I165" s="78"/>
      <c r="J165" s="79"/>
      <c r="K165" s="79"/>
      <c r="L165" s="79"/>
      <c r="M165" s="79"/>
      <c r="N165" s="80"/>
      <c r="O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80"/>
      <c r="G166" s="81"/>
      <c r="H166" s="81"/>
      <c r="I166" s="78"/>
      <c r="J166" s="79"/>
      <c r="K166" s="79"/>
      <c r="L166" s="79"/>
      <c r="M166" s="79"/>
      <c r="N166" s="80"/>
      <c r="O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80"/>
      <c r="G167" s="81"/>
      <c r="H167" s="81"/>
      <c r="I167" s="78"/>
      <c r="J167" s="79"/>
      <c r="K167" s="79"/>
      <c r="L167" s="79"/>
      <c r="M167" s="79"/>
      <c r="N167" s="80"/>
      <c r="O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80"/>
      <c r="G168" s="81"/>
      <c r="H168" s="81"/>
      <c r="I168" s="78"/>
      <c r="J168" s="79"/>
      <c r="K168" s="79"/>
      <c r="L168" s="79"/>
      <c r="M168" s="79"/>
      <c r="N168" s="80"/>
      <c r="O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80"/>
      <c r="G169" s="81"/>
      <c r="H169" s="81"/>
      <c r="I169" s="78"/>
      <c r="J169" s="79"/>
      <c r="K169" s="79"/>
      <c r="L169" s="79"/>
      <c r="M169" s="79"/>
      <c r="N169" s="80"/>
      <c r="O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80"/>
      <c r="G170" s="81"/>
      <c r="H170" s="81"/>
      <c r="I170" s="78"/>
      <c r="J170" s="79"/>
      <c r="K170" s="79"/>
      <c r="L170" s="79"/>
      <c r="M170" s="79"/>
      <c r="N170" s="80"/>
      <c r="O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80"/>
      <c r="G171" s="81"/>
      <c r="H171" s="81"/>
      <c r="I171" s="78"/>
      <c r="J171" s="79"/>
      <c r="K171" s="79"/>
      <c r="L171" s="79"/>
      <c r="M171" s="79"/>
      <c r="N171" s="80"/>
      <c r="O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80"/>
      <c r="G172" s="81"/>
      <c r="H172" s="81"/>
      <c r="I172" s="78"/>
      <c r="J172" s="79"/>
      <c r="K172" s="79"/>
      <c r="L172" s="79"/>
      <c r="M172" s="79"/>
      <c r="N172" s="80"/>
      <c r="O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80"/>
      <c r="G173" s="81"/>
      <c r="H173" s="81"/>
      <c r="I173" s="78"/>
      <c r="J173" s="79"/>
      <c r="K173" s="79"/>
      <c r="L173" s="79"/>
      <c r="M173" s="79"/>
      <c r="N173" s="80"/>
      <c r="O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80"/>
      <c r="G174" s="81"/>
      <c r="H174" s="81"/>
      <c r="I174" s="78"/>
      <c r="J174" s="79"/>
      <c r="K174" s="79"/>
      <c r="L174" s="79"/>
      <c r="M174" s="79"/>
      <c r="N174" s="80"/>
      <c r="O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80"/>
      <c r="G175" s="81"/>
      <c r="H175" s="81"/>
      <c r="I175" s="78"/>
      <c r="J175" s="79"/>
      <c r="K175" s="79"/>
      <c r="L175" s="79"/>
      <c r="M175" s="79"/>
      <c r="N175" s="80"/>
      <c r="O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80"/>
      <c r="G176" s="81"/>
      <c r="H176" s="81"/>
      <c r="I176" s="78"/>
      <c r="J176" s="79"/>
      <c r="K176" s="79"/>
      <c r="L176" s="79"/>
      <c r="M176" s="79"/>
      <c r="N176" s="80"/>
      <c r="O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80"/>
      <c r="G177" s="81"/>
      <c r="H177" s="81"/>
      <c r="I177" s="78"/>
      <c r="J177" s="79"/>
      <c r="K177" s="79"/>
      <c r="L177" s="79"/>
      <c r="M177" s="79"/>
      <c r="N177" s="80"/>
      <c r="O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80"/>
      <c r="G178" s="81"/>
      <c r="H178" s="81"/>
      <c r="I178" s="78"/>
      <c r="J178" s="79"/>
      <c r="K178" s="79"/>
      <c r="L178" s="79"/>
      <c r="M178" s="79"/>
      <c r="N178" s="80"/>
      <c r="O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80"/>
      <c r="G179" s="81"/>
      <c r="H179" s="81"/>
      <c r="I179" s="78"/>
      <c r="J179" s="79"/>
      <c r="K179" s="79"/>
      <c r="L179" s="79"/>
      <c r="M179" s="79"/>
      <c r="N179" s="80"/>
      <c r="O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80"/>
      <c r="G180" s="81"/>
      <c r="H180" s="81"/>
      <c r="I180" s="78"/>
      <c r="J180" s="79"/>
      <c r="K180" s="79"/>
      <c r="L180" s="79"/>
      <c r="M180" s="79"/>
      <c r="N180" s="80"/>
      <c r="O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80"/>
      <c r="G181" s="81"/>
      <c r="H181" s="81"/>
      <c r="I181" s="78"/>
      <c r="J181" s="79"/>
      <c r="K181" s="79"/>
      <c r="L181" s="79"/>
      <c r="M181" s="79"/>
      <c r="N181" s="80"/>
      <c r="O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80"/>
      <c r="G182" s="81"/>
      <c r="H182" s="81"/>
      <c r="I182" s="78"/>
      <c r="J182" s="79"/>
      <c r="K182" s="79"/>
      <c r="L182" s="79"/>
      <c r="M182" s="79"/>
      <c r="N182" s="80"/>
      <c r="O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80"/>
      <c r="G183" s="81"/>
      <c r="H183" s="81"/>
      <c r="I183" s="78"/>
      <c r="J183" s="79"/>
      <c r="K183" s="79"/>
      <c r="L183" s="79"/>
      <c r="M183" s="79"/>
      <c r="N183" s="80"/>
      <c r="O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80"/>
      <c r="G184" s="81"/>
      <c r="H184" s="81"/>
      <c r="I184" s="78"/>
      <c r="J184" s="79"/>
      <c r="K184" s="79"/>
      <c r="L184" s="79"/>
      <c r="M184" s="79"/>
      <c r="N184" s="80"/>
      <c r="O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80"/>
      <c r="G185" s="81"/>
      <c r="H185" s="81"/>
      <c r="I185" s="78"/>
      <c r="J185" s="79"/>
      <c r="K185" s="79"/>
      <c r="L185" s="79"/>
      <c r="M185" s="79"/>
      <c r="N185" s="80"/>
      <c r="O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80"/>
      <c r="G186" s="81"/>
      <c r="H186" s="81"/>
      <c r="I186" s="78"/>
      <c r="J186" s="79"/>
      <c r="K186" s="79"/>
      <c r="L186" s="79"/>
      <c r="M186" s="79"/>
      <c r="N186" s="80"/>
      <c r="O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80"/>
      <c r="G187" s="81"/>
      <c r="H187" s="81"/>
      <c r="I187" s="78"/>
      <c r="J187" s="79"/>
      <c r="K187" s="79"/>
      <c r="L187" s="79"/>
      <c r="M187" s="79"/>
      <c r="N187" s="80"/>
      <c r="O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80"/>
      <c r="G188" s="81"/>
      <c r="H188" s="81"/>
      <c r="I188" s="78"/>
      <c r="J188" s="79"/>
      <c r="K188" s="79"/>
      <c r="L188" s="79"/>
      <c r="M188" s="79"/>
      <c r="N188" s="80"/>
      <c r="O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80"/>
      <c r="G189" s="81"/>
      <c r="H189" s="81"/>
      <c r="I189" s="78"/>
      <c r="J189" s="79"/>
      <c r="K189" s="79"/>
      <c r="L189" s="79"/>
      <c r="M189" s="79"/>
      <c r="N189" s="80"/>
      <c r="O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80"/>
      <c r="G190" s="81"/>
      <c r="H190" s="81"/>
      <c r="I190" s="78"/>
      <c r="J190" s="79"/>
      <c r="K190" s="79"/>
      <c r="L190" s="79"/>
      <c r="M190" s="79"/>
      <c r="N190" s="80"/>
      <c r="O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80"/>
      <c r="G191" s="81"/>
      <c r="H191" s="81"/>
      <c r="I191" s="78"/>
      <c r="J191" s="79"/>
      <c r="K191" s="79"/>
      <c r="L191" s="79"/>
      <c r="M191" s="79"/>
      <c r="N191" s="80"/>
      <c r="O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80"/>
      <c r="G192" s="81"/>
      <c r="H192" s="81"/>
      <c r="I192" s="78"/>
      <c r="J192" s="79"/>
      <c r="K192" s="79"/>
      <c r="L192" s="79"/>
      <c r="M192" s="79"/>
      <c r="N192" s="80"/>
      <c r="O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80"/>
      <c r="G193" s="81"/>
      <c r="H193" s="81"/>
      <c r="I193" s="78"/>
      <c r="J193" s="79"/>
      <c r="K193" s="79"/>
      <c r="L193" s="79"/>
      <c r="M193" s="79"/>
      <c r="N193" s="80"/>
      <c r="O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80"/>
      <c r="G194" s="81"/>
      <c r="H194" s="81"/>
      <c r="I194" s="78"/>
      <c r="J194" s="79"/>
      <c r="K194" s="79"/>
      <c r="L194" s="79"/>
      <c r="M194" s="79"/>
      <c r="N194" s="80"/>
      <c r="O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80"/>
      <c r="G195" s="81"/>
      <c r="H195" s="81"/>
      <c r="I195" s="78"/>
      <c r="J195" s="79"/>
      <c r="K195" s="79"/>
      <c r="L195" s="79"/>
      <c r="M195" s="79"/>
      <c r="N195" s="80"/>
      <c r="O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80"/>
      <c r="G196" s="81"/>
      <c r="H196" s="81"/>
      <c r="I196" s="78"/>
      <c r="J196" s="79"/>
      <c r="K196" s="79"/>
      <c r="L196" s="79"/>
      <c r="M196" s="79"/>
      <c r="N196" s="80"/>
      <c r="O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80"/>
      <c r="G197" s="81"/>
      <c r="H197" s="81"/>
      <c r="I197" s="78"/>
      <c r="J197" s="79"/>
      <c r="K197" s="79"/>
      <c r="L197" s="79"/>
      <c r="M197" s="79"/>
      <c r="N197" s="80"/>
      <c r="O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80"/>
      <c r="G198" s="81"/>
      <c r="H198" s="81"/>
      <c r="I198" s="78"/>
      <c r="J198" s="79"/>
      <c r="K198" s="79"/>
      <c r="L198" s="79"/>
      <c r="M198" s="79"/>
      <c r="N198" s="80"/>
      <c r="O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80"/>
      <c r="G199" s="81"/>
      <c r="H199" s="81"/>
      <c r="I199" s="78"/>
      <c r="J199" s="79"/>
      <c r="K199" s="79"/>
      <c r="L199" s="79"/>
      <c r="M199" s="79"/>
      <c r="N199" s="80"/>
      <c r="O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80"/>
      <c r="G200" s="81"/>
      <c r="H200" s="81"/>
      <c r="I200" s="78"/>
      <c r="J200" s="79"/>
      <c r="K200" s="79"/>
      <c r="L200" s="79"/>
      <c r="M200" s="79"/>
      <c r="N200" s="80"/>
      <c r="O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80"/>
      <c r="G201" s="81"/>
      <c r="H201" s="81"/>
      <c r="I201" s="78"/>
      <c r="J201" s="79"/>
      <c r="K201" s="79"/>
      <c r="L201" s="79"/>
      <c r="M201" s="79"/>
      <c r="N201" s="80"/>
      <c r="O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80"/>
      <c r="G202" s="81"/>
      <c r="H202" s="81"/>
      <c r="I202" s="78"/>
      <c r="J202" s="79"/>
      <c r="K202" s="79"/>
      <c r="L202" s="79"/>
      <c r="M202" s="79"/>
      <c r="N202" s="80"/>
      <c r="O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80"/>
      <c r="G203" s="81"/>
      <c r="H203" s="81"/>
      <c r="I203" s="78"/>
      <c r="J203" s="79"/>
      <c r="K203" s="79"/>
      <c r="L203" s="79"/>
      <c r="M203" s="79"/>
      <c r="N203" s="80"/>
      <c r="O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80"/>
      <c r="G204" s="81"/>
      <c r="H204" s="81"/>
      <c r="I204" s="78"/>
      <c r="J204" s="79"/>
      <c r="K204" s="79"/>
      <c r="L204" s="79"/>
      <c r="M204" s="79"/>
      <c r="N204" s="80"/>
      <c r="O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80"/>
      <c r="G205" s="81"/>
      <c r="H205" s="81"/>
      <c r="I205" s="78"/>
      <c r="J205" s="79"/>
      <c r="K205" s="79"/>
      <c r="L205" s="79"/>
      <c r="M205" s="79"/>
      <c r="N205" s="80"/>
      <c r="O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80"/>
      <c r="G206" s="81"/>
      <c r="H206" s="81"/>
      <c r="I206" s="78"/>
      <c r="J206" s="79"/>
      <c r="K206" s="79"/>
      <c r="L206" s="79"/>
      <c r="M206" s="79"/>
      <c r="N206" s="80"/>
      <c r="O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80"/>
      <c r="G207" s="81"/>
      <c r="H207" s="81"/>
      <c r="I207" s="78"/>
      <c r="J207" s="79"/>
      <c r="K207" s="79"/>
      <c r="L207" s="79"/>
      <c r="M207" s="79"/>
      <c r="N207" s="80"/>
      <c r="O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80"/>
      <c r="G208" s="81"/>
      <c r="H208" s="81"/>
      <c r="I208" s="78"/>
      <c r="J208" s="79"/>
      <c r="K208" s="79"/>
      <c r="L208" s="79"/>
      <c r="M208" s="79"/>
      <c r="N208" s="80"/>
      <c r="O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80"/>
      <c r="G209" s="81"/>
      <c r="H209" s="81"/>
      <c r="I209" s="78"/>
      <c r="J209" s="79"/>
      <c r="K209" s="79"/>
      <c r="L209" s="79"/>
      <c r="M209" s="79"/>
      <c r="N209" s="80"/>
      <c r="O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80"/>
      <c r="G210" s="81"/>
      <c r="H210" s="81"/>
      <c r="I210" s="78"/>
      <c r="J210" s="79"/>
      <c r="K210" s="79"/>
      <c r="L210" s="79"/>
      <c r="M210" s="79"/>
      <c r="N210" s="80"/>
      <c r="O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80"/>
      <c r="G211" s="81"/>
      <c r="H211" s="81"/>
      <c r="I211" s="78"/>
      <c r="J211" s="79"/>
      <c r="K211" s="79"/>
      <c r="L211" s="79"/>
      <c r="M211" s="79"/>
      <c r="N211" s="80"/>
      <c r="O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80"/>
      <c r="G212" s="81"/>
      <c r="H212" s="81"/>
      <c r="I212" s="78"/>
      <c r="J212" s="79"/>
      <c r="K212" s="79"/>
      <c r="L212" s="79"/>
      <c r="M212" s="79"/>
      <c r="N212" s="80"/>
      <c r="O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80"/>
      <c r="G213" s="81"/>
      <c r="H213" s="81"/>
      <c r="I213" s="78"/>
      <c r="J213" s="79"/>
      <c r="K213" s="79"/>
      <c r="L213" s="79"/>
      <c r="M213" s="79"/>
      <c r="N213" s="80"/>
      <c r="O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80"/>
      <c r="G214" s="81"/>
      <c r="H214" s="81"/>
      <c r="I214" s="78"/>
      <c r="J214" s="79"/>
      <c r="K214" s="79"/>
      <c r="L214" s="79"/>
      <c r="M214" s="79"/>
      <c r="N214" s="80"/>
      <c r="O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80"/>
      <c r="G215" s="81"/>
      <c r="H215" s="81"/>
      <c r="I215" s="78"/>
      <c r="J215" s="79"/>
      <c r="K215" s="79"/>
      <c r="L215" s="79"/>
      <c r="M215" s="79"/>
      <c r="N215" s="80"/>
      <c r="O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80"/>
      <c r="G216" s="81"/>
      <c r="H216" s="81"/>
      <c r="I216" s="78"/>
      <c r="J216" s="79"/>
      <c r="K216" s="79"/>
      <c r="L216" s="79"/>
      <c r="M216" s="79"/>
      <c r="N216" s="80"/>
      <c r="O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80"/>
      <c r="G217" s="81"/>
      <c r="H217" s="81"/>
      <c r="I217" s="78"/>
      <c r="J217" s="79"/>
      <c r="K217" s="79"/>
      <c r="L217" s="79"/>
      <c r="M217" s="79"/>
      <c r="N217" s="80"/>
      <c r="O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80"/>
      <c r="G218" s="81"/>
      <c r="H218" s="81"/>
      <c r="I218" s="78"/>
      <c r="J218" s="79"/>
      <c r="K218" s="79"/>
      <c r="L218" s="79"/>
      <c r="M218" s="79"/>
      <c r="N218" s="80"/>
      <c r="O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80"/>
      <c r="G219" s="81"/>
      <c r="H219" s="81"/>
      <c r="I219" s="78"/>
      <c r="J219" s="79"/>
      <c r="K219" s="79"/>
      <c r="L219" s="79"/>
      <c r="M219" s="79"/>
      <c r="N219" s="80"/>
      <c r="O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80"/>
      <c r="G220" s="81"/>
      <c r="H220" s="81"/>
      <c r="I220" s="78"/>
      <c r="J220" s="79"/>
      <c r="K220" s="79"/>
      <c r="L220" s="79"/>
      <c r="M220" s="79"/>
      <c r="N220" s="80"/>
      <c r="O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80"/>
      <c r="G221" s="81"/>
      <c r="H221" s="81"/>
      <c r="I221" s="78"/>
      <c r="J221" s="79"/>
      <c r="K221" s="79"/>
      <c r="L221" s="79"/>
      <c r="M221" s="79"/>
      <c r="N221" s="80"/>
      <c r="O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80"/>
      <c r="G222" s="81"/>
      <c r="H222" s="81"/>
      <c r="I222" s="78"/>
      <c r="J222" s="79"/>
      <c r="K222" s="79"/>
      <c r="L222" s="79"/>
      <c r="M222" s="79"/>
      <c r="N222" s="80"/>
      <c r="O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80"/>
      <c r="G223" s="81"/>
      <c r="H223" s="81"/>
      <c r="I223" s="78"/>
      <c r="J223" s="79"/>
      <c r="K223" s="79"/>
      <c r="L223" s="79"/>
      <c r="M223" s="79"/>
      <c r="N223" s="80"/>
      <c r="O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80"/>
      <c r="G224" s="81"/>
      <c r="H224" s="81"/>
      <c r="I224" s="78"/>
      <c r="J224" s="79"/>
      <c r="K224" s="79"/>
      <c r="L224" s="79"/>
      <c r="M224" s="79"/>
      <c r="N224" s="80"/>
      <c r="O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80"/>
      <c r="G225" s="81"/>
      <c r="H225" s="81"/>
      <c r="I225" s="78"/>
      <c r="J225" s="79"/>
      <c r="K225" s="79"/>
      <c r="L225" s="79"/>
      <c r="M225" s="79"/>
      <c r="N225" s="80"/>
      <c r="O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80"/>
      <c r="G226" s="81"/>
      <c r="H226" s="81"/>
      <c r="I226" s="78"/>
      <c r="J226" s="79"/>
      <c r="K226" s="79"/>
      <c r="L226" s="79"/>
      <c r="M226" s="79"/>
      <c r="N226" s="80"/>
      <c r="O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80"/>
      <c r="G227" s="81"/>
      <c r="H227" s="81"/>
      <c r="I227" s="78"/>
      <c r="J227" s="79"/>
      <c r="K227" s="79"/>
      <c r="L227" s="79"/>
      <c r="M227" s="79"/>
      <c r="N227" s="80"/>
      <c r="O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80"/>
      <c r="G228" s="81"/>
      <c r="H228" s="81"/>
      <c r="I228" s="78"/>
      <c r="J228" s="79"/>
      <c r="K228" s="79"/>
      <c r="L228" s="79"/>
      <c r="M228" s="79"/>
      <c r="N228" s="80"/>
      <c r="O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80"/>
      <c r="G229" s="81"/>
      <c r="H229" s="81"/>
      <c r="I229" s="78"/>
      <c r="J229" s="79"/>
      <c r="K229" s="79"/>
      <c r="L229" s="79"/>
      <c r="M229" s="79"/>
      <c r="N229" s="80"/>
      <c r="O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80"/>
      <c r="G230" s="81"/>
      <c r="H230" s="81"/>
      <c r="I230" s="78"/>
      <c r="J230" s="79"/>
      <c r="K230" s="79"/>
      <c r="L230" s="79"/>
      <c r="M230" s="79"/>
      <c r="N230" s="80"/>
      <c r="O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80"/>
      <c r="G231" s="81"/>
      <c r="H231" s="81"/>
      <c r="I231" s="78"/>
      <c r="J231" s="79"/>
      <c r="K231" s="79"/>
      <c r="L231" s="79"/>
      <c r="M231" s="79"/>
      <c r="N231" s="80"/>
      <c r="O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80"/>
      <c r="G232" s="81"/>
      <c r="H232" s="81"/>
      <c r="I232" s="78"/>
      <c r="J232" s="79"/>
      <c r="K232" s="79"/>
      <c r="L232" s="79"/>
      <c r="M232" s="79"/>
      <c r="N232" s="80"/>
      <c r="O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80"/>
      <c r="G233" s="81"/>
      <c r="H233" s="81"/>
      <c r="I233" s="78"/>
      <c r="J233" s="79"/>
      <c r="K233" s="79"/>
      <c r="L233" s="79"/>
      <c r="M233" s="79"/>
      <c r="N233" s="80"/>
      <c r="O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80"/>
      <c r="G234" s="81"/>
      <c r="H234" s="81"/>
      <c r="I234" s="78"/>
      <c r="J234" s="79"/>
      <c r="K234" s="79"/>
      <c r="L234" s="79"/>
      <c r="M234" s="79"/>
      <c r="N234" s="80"/>
      <c r="O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80"/>
      <c r="G235" s="81"/>
      <c r="H235" s="81"/>
      <c r="I235" s="78"/>
      <c r="J235" s="79"/>
      <c r="K235" s="79"/>
      <c r="L235" s="79"/>
      <c r="M235" s="79"/>
      <c r="N235" s="80"/>
      <c r="O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80"/>
      <c r="G236" s="81"/>
      <c r="H236" s="81"/>
      <c r="I236" s="78"/>
      <c r="J236" s="79"/>
      <c r="K236" s="79"/>
      <c r="L236" s="79"/>
      <c r="M236" s="79"/>
      <c r="N236" s="80"/>
      <c r="O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80"/>
      <c r="G237" s="81"/>
      <c r="H237" s="81"/>
      <c r="I237" s="78"/>
      <c r="J237" s="79"/>
      <c r="K237" s="79"/>
      <c r="L237" s="79"/>
      <c r="M237" s="79"/>
      <c r="N237" s="80"/>
      <c r="O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80"/>
      <c r="G238" s="81"/>
      <c r="H238" s="81"/>
      <c r="I238" s="78"/>
      <c r="J238" s="79"/>
      <c r="K238" s="79"/>
      <c r="L238" s="79"/>
      <c r="M238" s="79"/>
      <c r="N238" s="80"/>
      <c r="O238" s="81"/>
    </row>
    <row r="239" customFormat="false" ht="9" hidden="false" customHeight="false" outlineLevel="0" collapsed="false">
      <c r="A239" s="82"/>
      <c r="I239" s="82"/>
    </row>
    <row r="240" customFormat="false" ht="9" hidden="false" customHeight="false" outlineLevel="0" collapsed="false">
      <c r="A240" s="82"/>
      <c r="I240" s="82"/>
    </row>
    <row r="241" customFormat="false" ht="9" hidden="false" customHeight="false" outlineLevel="0" collapsed="false">
      <c r="A241" s="82"/>
      <c r="I241" s="82"/>
    </row>
    <row r="242" customFormat="false" ht="9" hidden="false" customHeight="false" outlineLevel="0" collapsed="false">
      <c r="A242" s="82"/>
      <c r="I242" s="82"/>
    </row>
    <row r="243" customFormat="false" ht="9" hidden="false" customHeight="false" outlineLevel="0" collapsed="false">
      <c r="A243" s="82"/>
      <c r="I243" s="82"/>
    </row>
    <row r="244" customFormat="false" ht="9" hidden="false" customHeight="false" outlineLevel="0" collapsed="false">
      <c r="A244" s="82"/>
      <c r="I244" s="82"/>
    </row>
    <row r="245" customFormat="false" ht="9" hidden="false" customHeight="false" outlineLevel="0" collapsed="false">
      <c r="A245" s="82"/>
      <c r="I245" s="82"/>
    </row>
    <row r="246" customFormat="false" ht="9" hidden="false" customHeight="false" outlineLevel="0" collapsed="false">
      <c r="A246" s="82"/>
      <c r="I246" s="82"/>
    </row>
    <row r="247" customFormat="false" ht="9" hidden="false" customHeight="false" outlineLevel="0" collapsed="false">
      <c r="A247" s="82"/>
      <c r="I247" s="82"/>
    </row>
    <row r="248" customFormat="false" ht="9" hidden="false" customHeight="false" outlineLevel="0" collapsed="false">
      <c r="A248" s="82"/>
      <c r="I248" s="82"/>
    </row>
    <row r="249" customFormat="false" ht="9" hidden="false" customHeight="false" outlineLevel="0" collapsed="false">
      <c r="A249" s="82"/>
      <c r="I249" s="82"/>
    </row>
    <row r="250" customFormat="false" ht="9" hidden="false" customHeight="false" outlineLevel="0" collapsed="false">
      <c r="A250" s="82"/>
      <c r="I250" s="82"/>
    </row>
    <row r="251" customFormat="false" ht="9" hidden="false" customHeight="false" outlineLevel="0" collapsed="false">
      <c r="A251" s="82"/>
      <c r="I251" s="82"/>
    </row>
    <row r="252" customFormat="false" ht="9" hidden="false" customHeight="false" outlineLevel="0" collapsed="false">
      <c r="A252" s="82"/>
      <c r="I252" s="82"/>
    </row>
    <row r="253" customFormat="false" ht="9" hidden="false" customHeight="false" outlineLevel="0" collapsed="false">
      <c r="A253" s="82"/>
      <c r="I253" s="82"/>
    </row>
    <row r="254" customFormat="false" ht="9" hidden="false" customHeight="false" outlineLevel="0" collapsed="false">
      <c r="A254" s="82"/>
      <c r="I254" s="82"/>
    </row>
    <row r="255" customFormat="false" ht="9" hidden="false" customHeight="false" outlineLevel="0" collapsed="false">
      <c r="A255" s="82"/>
      <c r="I255" s="82"/>
    </row>
    <row r="256" customFormat="false" ht="9" hidden="false" customHeight="false" outlineLevel="0" collapsed="false">
      <c r="A256" s="82"/>
      <c r="I256" s="82"/>
    </row>
    <row r="257" customFormat="false" ht="9" hidden="false" customHeight="false" outlineLevel="0" collapsed="false">
      <c r="A257" s="82"/>
      <c r="I257" s="82"/>
    </row>
    <row r="258" customFormat="false" ht="9" hidden="false" customHeight="false" outlineLevel="0" collapsed="false">
      <c r="A258" s="82"/>
      <c r="I258" s="82"/>
    </row>
    <row r="259" customFormat="false" ht="9" hidden="false" customHeight="false" outlineLevel="0" collapsed="false">
      <c r="A259" s="82"/>
      <c r="I259" s="82"/>
    </row>
    <row r="260" customFormat="false" ht="9" hidden="false" customHeight="false" outlineLevel="0" collapsed="false">
      <c r="A260" s="82"/>
      <c r="I260" s="82"/>
    </row>
    <row r="261" customFormat="false" ht="9" hidden="false" customHeight="false" outlineLevel="0" collapsed="false">
      <c r="A261" s="82"/>
      <c r="I261" s="82"/>
    </row>
    <row r="262" customFormat="false" ht="9" hidden="false" customHeight="false" outlineLevel="0" collapsed="false">
      <c r="A262" s="82"/>
      <c r="I262" s="82"/>
    </row>
    <row r="263" customFormat="false" ht="9" hidden="false" customHeight="false" outlineLevel="0" collapsed="false">
      <c r="A263" s="82"/>
      <c r="I263" s="82"/>
    </row>
    <row r="264" customFormat="false" ht="9" hidden="false" customHeight="false" outlineLevel="0" collapsed="false">
      <c r="A264" s="82"/>
      <c r="I264" s="82"/>
    </row>
    <row r="265" customFormat="false" ht="9" hidden="false" customHeight="false" outlineLevel="0" collapsed="false">
      <c r="A265" s="82"/>
      <c r="I265" s="82"/>
    </row>
    <row r="266" customFormat="false" ht="9" hidden="false" customHeight="false" outlineLevel="0" collapsed="false">
      <c r="A266" s="82"/>
      <c r="I266" s="82"/>
    </row>
    <row r="267" customFormat="false" ht="9" hidden="false" customHeight="false" outlineLevel="0" collapsed="false">
      <c r="A267" s="82"/>
      <c r="I267" s="82"/>
    </row>
    <row r="268" customFormat="false" ht="9" hidden="false" customHeight="false" outlineLevel="0" collapsed="false">
      <c r="A268" s="82"/>
      <c r="I268" s="82"/>
    </row>
    <row r="269" customFormat="false" ht="9" hidden="false" customHeight="false" outlineLevel="0" collapsed="false">
      <c r="A269" s="82"/>
      <c r="I269" s="82"/>
    </row>
    <row r="270" customFormat="false" ht="9" hidden="false" customHeight="false" outlineLevel="0" collapsed="false">
      <c r="A270" s="82"/>
      <c r="I270" s="82"/>
    </row>
    <row r="271" customFormat="false" ht="9" hidden="false" customHeight="false" outlineLevel="0" collapsed="false">
      <c r="A271" s="82"/>
      <c r="I271" s="82"/>
    </row>
    <row r="272" customFormat="false" ht="9" hidden="false" customHeight="false" outlineLevel="0" collapsed="false">
      <c r="A272" s="82"/>
      <c r="I272" s="82"/>
    </row>
    <row r="273" customFormat="false" ht="9" hidden="false" customHeight="false" outlineLevel="0" collapsed="false">
      <c r="A273" s="82"/>
      <c r="I273" s="82"/>
    </row>
    <row r="274" customFormat="false" ht="9" hidden="false" customHeight="false" outlineLevel="0" collapsed="false">
      <c r="A274" s="82"/>
      <c r="I274" s="82"/>
    </row>
    <row r="275" customFormat="false" ht="9" hidden="false" customHeight="false" outlineLevel="0" collapsed="false">
      <c r="A275" s="82"/>
      <c r="I275" s="82"/>
    </row>
    <row r="276" customFormat="false" ht="9" hidden="false" customHeight="false" outlineLevel="0" collapsed="false">
      <c r="A276" s="82"/>
      <c r="I276" s="82"/>
    </row>
    <row r="277" customFormat="false" ht="9" hidden="false" customHeight="false" outlineLevel="0" collapsed="false">
      <c r="A277" s="82"/>
      <c r="I277" s="82"/>
    </row>
    <row r="278" customFormat="false" ht="9" hidden="false" customHeight="false" outlineLevel="0" collapsed="false">
      <c r="A278" s="82"/>
      <c r="I278" s="82"/>
    </row>
    <row r="279" customFormat="false" ht="9" hidden="false" customHeight="false" outlineLevel="0" collapsed="false">
      <c r="A279" s="82"/>
      <c r="I279" s="82"/>
    </row>
    <row r="280" customFormat="false" ht="9" hidden="false" customHeight="false" outlineLevel="0" collapsed="false">
      <c r="A280" s="82"/>
      <c r="I280" s="82"/>
    </row>
    <row r="281" customFormat="false" ht="9" hidden="false" customHeight="false" outlineLevel="0" collapsed="false">
      <c r="A281" s="82"/>
      <c r="I281" s="82"/>
    </row>
    <row r="282" customFormat="false" ht="9" hidden="false" customHeight="false" outlineLevel="0" collapsed="false">
      <c r="A282" s="82"/>
      <c r="I282" s="82"/>
    </row>
    <row r="283" customFormat="false" ht="9" hidden="false" customHeight="false" outlineLevel="0" collapsed="false">
      <c r="A283" s="82"/>
      <c r="I283" s="82"/>
    </row>
    <row r="284" customFormat="false" ht="9" hidden="false" customHeight="false" outlineLevel="0" collapsed="false">
      <c r="A284" s="82"/>
      <c r="I284" s="82"/>
    </row>
    <row r="285" customFormat="false" ht="9" hidden="false" customHeight="false" outlineLevel="0" collapsed="false">
      <c r="A285" s="82"/>
      <c r="I285" s="82"/>
    </row>
    <row r="286" customFormat="false" ht="9" hidden="false" customHeight="false" outlineLevel="0" collapsed="false">
      <c r="A286" s="82"/>
      <c r="I286" s="82"/>
    </row>
    <row r="287" customFormat="false" ht="9" hidden="false" customHeight="false" outlineLevel="0" collapsed="false">
      <c r="A287" s="82"/>
      <c r="I287" s="82"/>
    </row>
    <row r="288" customFormat="false" ht="9" hidden="false" customHeight="false" outlineLevel="0" collapsed="false">
      <c r="A288" s="82"/>
      <c r="I288" s="82"/>
    </row>
    <row r="289" customFormat="false" ht="9" hidden="false" customHeight="false" outlineLevel="0" collapsed="false">
      <c r="A289" s="82"/>
      <c r="I289" s="82"/>
    </row>
    <row r="290" customFormat="false" ht="9" hidden="false" customHeight="false" outlineLevel="0" collapsed="false">
      <c r="A290" s="82"/>
      <c r="I290" s="82"/>
    </row>
    <row r="291" customFormat="false" ht="9" hidden="false" customHeight="false" outlineLevel="0" collapsed="false">
      <c r="A291" s="82"/>
      <c r="I291" s="82"/>
    </row>
    <row r="292" customFormat="false" ht="9" hidden="false" customHeight="false" outlineLevel="0" collapsed="false">
      <c r="A292" s="82"/>
      <c r="I292" s="82"/>
    </row>
    <row r="293" customFormat="false" ht="9" hidden="false" customHeight="false" outlineLevel="0" collapsed="false">
      <c r="A293" s="82"/>
      <c r="I293" s="82"/>
    </row>
    <row r="294" customFormat="false" ht="9" hidden="false" customHeight="false" outlineLevel="0" collapsed="false">
      <c r="A294" s="82"/>
      <c r="I294" s="82"/>
    </row>
    <row r="295" customFormat="false" ht="9" hidden="false" customHeight="false" outlineLevel="0" collapsed="false">
      <c r="A295" s="82"/>
      <c r="I295" s="82"/>
    </row>
    <row r="296" customFormat="false" ht="9" hidden="false" customHeight="false" outlineLevel="0" collapsed="false">
      <c r="A296" s="82"/>
      <c r="I296" s="82"/>
    </row>
    <row r="297" customFormat="false" ht="9" hidden="false" customHeight="false" outlineLevel="0" collapsed="false">
      <c r="A297" s="82"/>
      <c r="I297" s="82"/>
    </row>
    <row r="298" customFormat="false" ht="9" hidden="false" customHeight="false" outlineLevel="0" collapsed="false">
      <c r="A298" s="82"/>
      <c r="I298" s="82"/>
    </row>
    <row r="299" customFormat="false" ht="9" hidden="false" customHeight="false" outlineLevel="0" collapsed="false">
      <c r="A299" s="82"/>
      <c r="I299" s="82"/>
    </row>
    <row r="300" customFormat="false" ht="9" hidden="false" customHeight="false" outlineLevel="0" collapsed="false">
      <c r="A300" s="82"/>
      <c r="I300" s="82"/>
    </row>
    <row r="301" customFormat="false" ht="9" hidden="false" customHeight="false" outlineLevel="0" collapsed="false">
      <c r="A301" s="82"/>
      <c r="I301" s="82"/>
    </row>
    <row r="302" customFormat="false" ht="9" hidden="false" customHeight="false" outlineLevel="0" collapsed="false">
      <c r="A302" s="82"/>
      <c r="I302" s="82"/>
    </row>
    <row r="303" customFormat="false" ht="9" hidden="false" customHeight="false" outlineLevel="0" collapsed="false">
      <c r="A303" s="82"/>
      <c r="I303" s="82"/>
    </row>
    <row r="304" customFormat="false" ht="9" hidden="false" customHeight="false" outlineLevel="0" collapsed="false">
      <c r="A304" s="82"/>
      <c r="I304" s="82"/>
    </row>
    <row r="305" customFormat="false" ht="9" hidden="false" customHeight="false" outlineLevel="0" collapsed="false">
      <c r="A305" s="82"/>
      <c r="I305" s="82"/>
    </row>
    <row r="306" customFormat="false" ht="9" hidden="false" customHeight="false" outlineLevel="0" collapsed="false">
      <c r="A306" s="82"/>
      <c r="I306" s="82"/>
    </row>
    <row r="307" customFormat="false" ht="9" hidden="false" customHeight="false" outlineLevel="0" collapsed="false">
      <c r="A307" s="82"/>
      <c r="I307" s="82"/>
    </row>
    <row r="308" customFormat="false" ht="9" hidden="false" customHeight="false" outlineLevel="0" collapsed="false">
      <c r="A308" s="82"/>
      <c r="I308" s="82"/>
    </row>
    <row r="309" customFormat="false" ht="9" hidden="false" customHeight="false" outlineLevel="0" collapsed="false">
      <c r="A309" s="82"/>
      <c r="I309" s="82"/>
    </row>
    <row r="310" customFormat="false" ht="9" hidden="false" customHeight="false" outlineLevel="0" collapsed="false">
      <c r="A310" s="82"/>
      <c r="I310" s="82"/>
    </row>
    <row r="311" customFormat="false" ht="9" hidden="false" customHeight="false" outlineLevel="0" collapsed="false">
      <c r="A311" s="82"/>
      <c r="I311" s="82"/>
    </row>
    <row r="312" customFormat="false" ht="9" hidden="false" customHeight="false" outlineLevel="0" collapsed="false">
      <c r="A312" s="82"/>
      <c r="I312" s="82"/>
    </row>
    <row r="313" customFormat="false" ht="9" hidden="false" customHeight="false" outlineLevel="0" collapsed="false">
      <c r="A313" s="82"/>
      <c r="I313" s="82"/>
    </row>
    <row r="314" customFormat="false" ht="9" hidden="false" customHeight="false" outlineLevel="0" collapsed="false">
      <c r="A314" s="82"/>
      <c r="I314" s="82"/>
    </row>
    <row r="315" customFormat="false" ht="9" hidden="false" customHeight="false" outlineLevel="0" collapsed="false">
      <c r="A315" s="82"/>
      <c r="I315" s="82"/>
    </row>
    <row r="316" customFormat="false" ht="9" hidden="false" customHeight="false" outlineLevel="0" collapsed="false">
      <c r="A316" s="82"/>
      <c r="I316" s="82"/>
    </row>
    <row r="317" customFormat="false" ht="9" hidden="false" customHeight="false" outlineLevel="0" collapsed="false">
      <c r="A317" s="82"/>
      <c r="I317" s="82"/>
    </row>
    <row r="318" customFormat="false" ht="9" hidden="false" customHeight="false" outlineLevel="0" collapsed="false">
      <c r="A318" s="82"/>
      <c r="I318" s="82"/>
    </row>
    <row r="319" customFormat="false" ht="9" hidden="false" customHeight="false" outlineLevel="0" collapsed="false">
      <c r="I319" s="82"/>
    </row>
    <row r="320" customFormat="false" ht="9" hidden="false" customHeight="false" outlineLevel="0" collapsed="false">
      <c r="I320" s="82"/>
    </row>
    <row r="321" customFormat="false" ht="9" hidden="false" customHeight="false" outlineLevel="0" collapsed="false">
      <c r="I321" s="82"/>
    </row>
    <row r="322" customFormat="false" ht="9" hidden="false" customHeight="false" outlineLevel="0" collapsed="false">
      <c r="I322" s="82"/>
    </row>
    <row r="323" customFormat="false" ht="9" hidden="false" customHeight="false" outlineLevel="0" collapsed="false">
      <c r="I323" s="82"/>
    </row>
    <row r="324" customFormat="false" ht="9" hidden="false" customHeight="false" outlineLevel="0" collapsed="false">
      <c r="I324" s="82"/>
    </row>
    <row r="325" customFormat="false" ht="9" hidden="false" customHeight="false" outlineLevel="0" collapsed="false">
      <c r="I325" s="82"/>
    </row>
    <row r="326" customFormat="false" ht="9" hidden="false" customHeight="false" outlineLevel="0" collapsed="false">
      <c r="I326" s="82"/>
    </row>
    <row r="327" customFormat="false" ht="9" hidden="false" customHeight="false" outlineLevel="0" collapsed="false">
      <c r="I327" s="82"/>
    </row>
    <row r="328" customFormat="false" ht="9" hidden="false" customHeight="false" outlineLevel="0" collapsed="false">
      <c r="I328" s="82"/>
    </row>
    <row r="329" customFormat="false" ht="9" hidden="false" customHeight="false" outlineLevel="0" collapsed="false">
      <c r="I329" s="82"/>
    </row>
    <row r="330" customFormat="false" ht="9" hidden="false" customHeight="false" outlineLevel="0" collapsed="false">
      <c r="I330" s="82"/>
    </row>
    <row r="331" customFormat="false" ht="9" hidden="false" customHeight="false" outlineLevel="0" collapsed="false">
      <c r="I331" s="82"/>
    </row>
    <row r="332" customFormat="false" ht="9" hidden="false" customHeight="false" outlineLevel="0" collapsed="false">
      <c r="I332" s="82"/>
    </row>
    <row r="333" customFormat="false" ht="9" hidden="false" customHeight="false" outlineLevel="0" collapsed="false">
      <c r="I333" s="82"/>
    </row>
    <row r="334" customFormat="false" ht="9" hidden="false" customHeight="false" outlineLevel="0" collapsed="false">
      <c r="I334" s="82"/>
    </row>
    <row r="335" customFormat="false" ht="9" hidden="false" customHeight="false" outlineLevel="0" collapsed="false">
      <c r="I335" s="82"/>
    </row>
    <row r="336" customFormat="false" ht="9" hidden="false" customHeight="false" outlineLevel="0" collapsed="false">
      <c r="I336" s="82"/>
    </row>
    <row r="337" customFormat="false" ht="9" hidden="false" customHeight="false" outlineLevel="0" collapsed="false">
      <c r="I337" s="82"/>
    </row>
    <row r="338" customFormat="false" ht="9" hidden="false" customHeight="false" outlineLevel="0" collapsed="false">
      <c r="I338" s="82"/>
    </row>
    <row r="339" customFormat="false" ht="9" hidden="false" customHeight="false" outlineLevel="0" collapsed="false">
      <c r="I339" s="82"/>
    </row>
    <row r="340" customFormat="false" ht="9" hidden="false" customHeight="false" outlineLevel="0" collapsed="false">
      <c r="I340" s="82"/>
    </row>
    <row r="341" customFormat="false" ht="9" hidden="false" customHeight="false" outlineLevel="0" collapsed="false">
      <c r="I341" s="82"/>
    </row>
    <row r="342" customFormat="false" ht="9" hidden="false" customHeight="false" outlineLevel="0" collapsed="false">
      <c r="I342" s="82"/>
    </row>
    <row r="343" customFormat="false" ht="9" hidden="false" customHeight="false" outlineLevel="0" collapsed="false">
      <c r="I343" s="82"/>
    </row>
    <row r="344" customFormat="false" ht="9" hidden="false" customHeight="false" outlineLevel="0" collapsed="false">
      <c r="I344" s="82"/>
    </row>
    <row r="345" customFormat="false" ht="9" hidden="false" customHeight="false" outlineLevel="0" collapsed="false">
      <c r="I345" s="82"/>
    </row>
    <row r="346" customFormat="false" ht="9" hidden="false" customHeight="false" outlineLevel="0" collapsed="false">
      <c r="I346" s="82"/>
    </row>
    <row r="347" customFormat="false" ht="9" hidden="false" customHeight="false" outlineLevel="0" collapsed="false">
      <c r="I347" s="82"/>
    </row>
    <row r="348" customFormat="false" ht="9" hidden="false" customHeight="false" outlineLevel="0" collapsed="false">
      <c r="I348" s="82"/>
    </row>
    <row r="349" customFormat="false" ht="9" hidden="false" customHeight="false" outlineLevel="0" collapsed="false">
      <c r="I349" s="82"/>
    </row>
    <row r="350" customFormat="false" ht="9" hidden="false" customHeight="false" outlineLevel="0" collapsed="false">
      <c r="I350" s="82"/>
    </row>
    <row r="351" customFormat="false" ht="9" hidden="false" customHeight="false" outlineLevel="0" collapsed="false">
      <c r="I351" s="82"/>
    </row>
    <row r="352" customFormat="false" ht="9" hidden="false" customHeight="false" outlineLevel="0" collapsed="false">
      <c r="I352" s="82"/>
    </row>
    <row r="353" customFormat="false" ht="9" hidden="false" customHeight="false" outlineLevel="0" collapsed="false">
      <c r="I353" s="82"/>
    </row>
    <row r="354" customFormat="false" ht="9" hidden="false" customHeight="false" outlineLevel="0" collapsed="false">
      <c r="I354" s="82"/>
    </row>
    <row r="355" customFormat="false" ht="9" hidden="false" customHeight="false" outlineLevel="0" collapsed="false">
      <c r="I355" s="82"/>
    </row>
    <row r="356" customFormat="false" ht="9" hidden="false" customHeight="false" outlineLevel="0" collapsed="false">
      <c r="I356" s="82"/>
    </row>
    <row r="357" customFormat="false" ht="9" hidden="false" customHeight="false" outlineLevel="0" collapsed="false">
      <c r="I357" s="82"/>
    </row>
    <row r="358" customFormat="false" ht="9" hidden="false" customHeight="false" outlineLevel="0" collapsed="false">
      <c r="I358" s="82"/>
    </row>
    <row r="359" customFormat="false" ht="9" hidden="false" customHeight="false" outlineLevel="0" collapsed="false">
      <c r="I359" s="82"/>
    </row>
    <row r="360" customFormat="false" ht="9" hidden="false" customHeight="false" outlineLevel="0" collapsed="false">
      <c r="I360" s="82"/>
    </row>
    <row r="361" customFormat="false" ht="9" hidden="false" customHeight="false" outlineLevel="0" collapsed="false">
      <c r="I361" s="82"/>
    </row>
    <row r="362" customFormat="false" ht="9" hidden="false" customHeight="false" outlineLevel="0" collapsed="false">
      <c r="I362" s="82"/>
    </row>
    <row r="363" customFormat="false" ht="9" hidden="false" customHeight="false" outlineLevel="0" collapsed="false">
      <c r="I363" s="82"/>
    </row>
    <row r="364" customFormat="false" ht="9" hidden="false" customHeight="false" outlineLevel="0" collapsed="false">
      <c r="I364" s="82"/>
    </row>
    <row r="365" customFormat="false" ht="9" hidden="false" customHeight="false" outlineLevel="0" collapsed="false">
      <c r="I365" s="82"/>
    </row>
    <row r="366" customFormat="false" ht="9" hidden="false" customHeight="false" outlineLevel="0" collapsed="false">
      <c r="I366" s="82"/>
    </row>
    <row r="367" customFormat="false" ht="9" hidden="false" customHeight="false" outlineLevel="0" collapsed="false">
      <c r="I367" s="82"/>
    </row>
    <row r="368" customFormat="false" ht="9" hidden="false" customHeight="false" outlineLevel="0" collapsed="false">
      <c r="I368" s="82"/>
    </row>
    <row r="369" customFormat="false" ht="9" hidden="false" customHeight="false" outlineLevel="0" collapsed="false">
      <c r="I369" s="82"/>
    </row>
    <row r="370" customFormat="false" ht="9" hidden="false" customHeight="false" outlineLevel="0" collapsed="false">
      <c r="I370" s="82"/>
    </row>
    <row r="371" customFormat="false" ht="9" hidden="false" customHeight="false" outlineLevel="0" collapsed="false">
      <c r="I371" s="82"/>
    </row>
    <row r="372" customFormat="false" ht="9" hidden="false" customHeight="false" outlineLevel="0" collapsed="false">
      <c r="I372" s="82"/>
    </row>
    <row r="373" customFormat="false" ht="9" hidden="false" customHeight="false" outlineLevel="0" collapsed="false">
      <c r="I373" s="82"/>
    </row>
    <row r="374" customFormat="false" ht="9" hidden="false" customHeight="false" outlineLevel="0" collapsed="false">
      <c r="I374" s="82"/>
    </row>
    <row r="375" customFormat="false" ht="9" hidden="false" customHeight="false" outlineLevel="0" collapsed="false">
      <c r="I375" s="82"/>
    </row>
    <row r="376" customFormat="false" ht="9" hidden="false" customHeight="false" outlineLevel="0" collapsed="false">
      <c r="I376" s="82"/>
    </row>
    <row r="377" customFormat="false" ht="9" hidden="false" customHeight="false" outlineLevel="0" collapsed="false">
      <c r="I377" s="82"/>
    </row>
    <row r="378" customFormat="false" ht="9" hidden="false" customHeight="false" outlineLevel="0" collapsed="false">
      <c r="I378" s="82"/>
    </row>
    <row r="379" customFormat="false" ht="9" hidden="false" customHeight="false" outlineLevel="0" collapsed="false">
      <c r="I379" s="82"/>
    </row>
    <row r="380" customFormat="false" ht="9" hidden="false" customHeight="false" outlineLevel="0" collapsed="false">
      <c r="I380" s="82"/>
    </row>
    <row r="381" customFormat="false" ht="9" hidden="false" customHeight="false" outlineLevel="0" collapsed="false">
      <c r="I381" s="82"/>
    </row>
    <row r="382" customFormat="false" ht="9" hidden="false" customHeight="false" outlineLevel="0" collapsed="false">
      <c r="I382" s="82"/>
    </row>
    <row r="383" customFormat="false" ht="9" hidden="false" customHeight="false" outlineLevel="0" collapsed="false">
      <c r="I383" s="82"/>
    </row>
    <row r="384" customFormat="false" ht="9" hidden="false" customHeight="false" outlineLevel="0" collapsed="false">
      <c r="I384" s="82"/>
    </row>
    <row r="385" customFormat="false" ht="9" hidden="false" customHeight="false" outlineLevel="0" collapsed="false">
      <c r="I385" s="82"/>
    </row>
    <row r="386" customFormat="false" ht="9" hidden="false" customHeight="false" outlineLevel="0" collapsed="false">
      <c r="I386" s="82"/>
    </row>
    <row r="387" customFormat="false" ht="9" hidden="false" customHeight="false" outlineLevel="0" collapsed="false">
      <c r="I387" s="82"/>
    </row>
    <row r="388" customFormat="false" ht="9" hidden="false" customHeight="false" outlineLevel="0" collapsed="false">
      <c r="I388" s="82"/>
    </row>
    <row r="389" customFormat="false" ht="9" hidden="false" customHeight="false" outlineLevel="0" collapsed="false">
      <c r="I389" s="82"/>
    </row>
    <row r="390" customFormat="false" ht="9" hidden="false" customHeight="false" outlineLevel="0" collapsed="false">
      <c r="I390" s="82"/>
    </row>
    <row r="391" customFormat="false" ht="9" hidden="false" customHeight="false" outlineLevel="0" collapsed="false">
      <c r="I391" s="82"/>
    </row>
    <row r="392" customFormat="false" ht="9" hidden="false" customHeight="false" outlineLevel="0" collapsed="false">
      <c r="I392" s="82"/>
    </row>
    <row r="393" customFormat="false" ht="9" hidden="false" customHeight="false" outlineLevel="0" collapsed="false">
      <c r="I393" s="82"/>
    </row>
    <row r="394" customFormat="false" ht="9" hidden="false" customHeight="false" outlineLevel="0" collapsed="false">
      <c r="I394" s="82"/>
    </row>
    <row r="395" customFormat="false" ht="9" hidden="false" customHeight="false" outlineLevel="0" collapsed="false">
      <c r="I395" s="82"/>
    </row>
    <row r="396" customFormat="false" ht="9" hidden="false" customHeight="false" outlineLevel="0" collapsed="false">
      <c r="I396" s="82"/>
    </row>
    <row r="397" customFormat="false" ht="9" hidden="false" customHeight="false" outlineLevel="0" collapsed="false">
      <c r="I397" s="82"/>
    </row>
    <row r="398" customFormat="false" ht="9" hidden="false" customHeight="false" outlineLevel="0" collapsed="false">
      <c r="I398" s="82"/>
    </row>
    <row r="399" customFormat="false" ht="9" hidden="false" customHeight="false" outlineLevel="0" collapsed="false">
      <c r="I399" s="82"/>
    </row>
    <row r="400" customFormat="false" ht="9" hidden="false" customHeight="false" outlineLevel="0" collapsed="false">
      <c r="I400" s="82"/>
    </row>
    <row r="401" customFormat="false" ht="9" hidden="false" customHeight="false" outlineLevel="0" collapsed="false">
      <c r="I401" s="82"/>
    </row>
    <row r="402" customFormat="false" ht="9" hidden="false" customHeight="false" outlineLevel="0" collapsed="false">
      <c r="I402" s="82"/>
    </row>
    <row r="403" customFormat="false" ht="9" hidden="false" customHeight="false" outlineLevel="0" collapsed="false">
      <c r="I403" s="82"/>
    </row>
    <row r="404" customFormat="false" ht="9" hidden="false" customHeight="false" outlineLevel="0" collapsed="false">
      <c r="I404" s="82"/>
    </row>
    <row r="405" customFormat="false" ht="9" hidden="false" customHeight="false" outlineLevel="0" collapsed="false">
      <c r="I405" s="82"/>
    </row>
    <row r="406" customFormat="false" ht="9" hidden="false" customHeight="false" outlineLevel="0" collapsed="false">
      <c r="I406" s="82"/>
    </row>
    <row r="407" customFormat="false" ht="9" hidden="false" customHeight="false" outlineLevel="0" collapsed="false">
      <c r="I407" s="82"/>
    </row>
    <row r="408" customFormat="false" ht="9" hidden="false" customHeight="false" outlineLevel="0" collapsed="false">
      <c r="I408" s="82"/>
    </row>
    <row r="409" customFormat="false" ht="9" hidden="false" customHeight="false" outlineLevel="0" collapsed="false">
      <c r="I409" s="82"/>
    </row>
    <row r="410" customFormat="false" ht="9" hidden="false" customHeight="false" outlineLevel="0" collapsed="false">
      <c r="I410" s="82"/>
    </row>
    <row r="411" customFormat="false" ht="9" hidden="false" customHeight="false" outlineLevel="0" collapsed="false">
      <c r="I411" s="82"/>
    </row>
    <row r="412" customFormat="false" ht="9" hidden="false" customHeight="false" outlineLevel="0" collapsed="false">
      <c r="I412" s="82"/>
    </row>
    <row r="413" customFormat="false" ht="9" hidden="false" customHeight="false" outlineLevel="0" collapsed="false">
      <c r="I413" s="82"/>
    </row>
    <row r="414" customFormat="false" ht="9" hidden="false" customHeight="false" outlineLevel="0" collapsed="false">
      <c r="I414" s="82"/>
    </row>
    <row r="415" customFormat="false" ht="9" hidden="false" customHeight="false" outlineLevel="0" collapsed="false">
      <c r="I415" s="82"/>
    </row>
    <row r="416" customFormat="false" ht="9" hidden="false" customHeight="false" outlineLevel="0" collapsed="false">
      <c r="I416" s="82"/>
    </row>
    <row r="417" customFormat="false" ht="9" hidden="false" customHeight="false" outlineLevel="0" collapsed="false">
      <c r="I417" s="82"/>
    </row>
    <row r="418" customFormat="false" ht="9" hidden="false" customHeight="false" outlineLevel="0" collapsed="false">
      <c r="I418" s="82"/>
    </row>
    <row r="419" customFormat="false" ht="9" hidden="false" customHeight="false" outlineLevel="0" collapsed="false">
      <c r="I419" s="82"/>
    </row>
    <row r="420" customFormat="false" ht="9" hidden="false" customHeight="false" outlineLevel="0" collapsed="false">
      <c r="I420" s="82"/>
    </row>
    <row r="421" customFormat="false" ht="9" hidden="false" customHeight="false" outlineLevel="0" collapsed="false">
      <c r="I421" s="82"/>
    </row>
    <row r="422" customFormat="false" ht="9" hidden="false" customHeight="false" outlineLevel="0" collapsed="false">
      <c r="I422" s="82"/>
    </row>
    <row r="423" customFormat="false" ht="9" hidden="false" customHeight="false" outlineLevel="0" collapsed="false">
      <c r="I423" s="82"/>
    </row>
    <row r="424" customFormat="false" ht="9" hidden="false" customHeight="false" outlineLevel="0" collapsed="false">
      <c r="I424" s="82"/>
    </row>
    <row r="425" customFormat="false" ht="9" hidden="false" customHeight="false" outlineLevel="0" collapsed="false">
      <c r="I425" s="82"/>
    </row>
    <row r="426" customFormat="false" ht="9" hidden="false" customHeight="false" outlineLevel="0" collapsed="false">
      <c r="I426" s="82"/>
    </row>
    <row r="427" customFormat="false" ht="9" hidden="false" customHeight="false" outlineLevel="0" collapsed="false">
      <c r="I427" s="82"/>
    </row>
    <row r="428" customFormat="false" ht="9" hidden="false" customHeight="false" outlineLevel="0" collapsed="false">
      <c r="I428" s="82"/>
    </row>
    <row r="429" customFormat="false" ht="9" hidden="false" customHeight="false" outlineLevel="0" collapsed="false">
      <c r="I429" s="82"/>
    </row>
    <row r="430" customFormat="false" ht="9" hidden="false" customHeight="false" outlineLevel="0" collapsed="false">
      <c r="I430" s="82"/>
    </row>
    <row r="431" customFormat="false" ht="9" hidden="false" customHeight="false" outlineLevel="0" collapsed="false">
      <c r="I431" s="82"/>
    </row>
    <row r="432" customFormat="false" ht="9" hidden="false" customHeight="false" outlineLevel="0" collapsed="false">
      <c r="I432" s="82"/>
    </row>
    <row r="433" customFormat="false" ht="9" hidden="false" customHeight="false" outlineLevel="0" collapsed="false">
      <c r="I433" s="82"/>
    </row>
    <row r="434" customFormat="false" ht="9" hidden="false" customHeight="false" outlineLevel="0" collapsed="false">
      <c r="I434" s="82"/>
    </row>
    <row r="435" customFormat="false" ht="9" hidden="false" customHeight="false" outlineLevel="0" collapsed="false">
      <c r="I435" s="82"/>
    </row>
    <row r="436" customFormat="false" ht="9" hidden="false" customHeight="false" outlineLevel="0" collapsed="false">
      <c r="I436" s="82"/>
    </row>
    <row r="437" customFormat="false" ht="9" hidden="false" customHeight="false" outlineLevel="0" collapsed="false">
      <c r="I437" s="82"/>
    </row>
    <row r="438" customFormat="false" ht="9" hidden="false" customHeight="false" outlineLevel="0" collapsed="false">
      <c r="I438" s="82"/>
    </row>
    <row r="439" customFormat="false" ht="9" hidden="false" customHeight="false" outlineLevel="0" collapsed="false">
      <c r="I439" s="82"/>
    </row>
    <row r="440" customFormat="false" ht="9" hidden="false" customHeight="false" outlineLevel="0" collapsed="false">
      <c r="I440" s="82"/>
    </row>
    <row r="441" customFormat="false" ht="9" hidden="false" customHeight="false" outlineLevel="0" collapsed="false">
      <c r="I441" s="82"/>
    </row>
    <row r="442" customFormat="false" ht="9" hidden="false" customHeight="false" outlineLevel="0" collapsed="false">
      <c r="I442" s="82"/>
    </row>
    <row r="443" customFormat="false" ht="9" hidden="false" customHeight="false" outlineLevel="0" collapsed="false">
      <c r="I443" s="82"/>
    </row>
    <row r="444" customFormat="false" ht="9" hidden="false" customHeight="false" outlineLevel="0" collapsed="false">
      <c r="I444" s="82"/>
    </row>
    <row r="445" customFormat="false" ht="9" hidden="false" customHeight="false" outlineLevel="0" collapsed="false">
      <c r="I445" s="82"/>
    </row>
    <row r="446" customFormat="false" ht="9" hidden="false" customHeight="false" outlineLevel="0" collapsed="false">
      <c r="I446" s="82"/>
    </row>
    <row r="447" customFormat="false" ht="9" hidden="false" customHeight="false" outlineLevel="0" collapsed="false">
      <c r="I447" s="82"/>
    </row>
    <row r="448" customFormat="false" ht="9" hidden="false" customHeight="false" outlineLevel="0" collapsed="false">
      <c r="I448" s="82"/>
    </row>
    <row r="449" customFormat="false" ht="9" hidden="false" customHeight="false" outlineLevel="0" collapsed="false">
      <c r="I449" s="82"/>
    </row>
    <row r="450" customFormat="false" ht="9" hidden="false" customHeight="false" outlineLevel="0" collapsed="false">
      <c r="I450" s="82"/>
    </row>
    <row r="451" customFormat="false" ht="9" hidden="false" customHeight="false" outlineLevel="0" collapsed="false">
      <c r="I451" s="82"/>
    </row>
    <row r="452" customFormat="false" ht="9" hidden="false" customHeight="false" outlineLevel="0" collapsed="false">
      <c r="I452" s="82"/>
    </row>
    <row r="453" customFormat="false" ht="9" hidden="false" customHeight="false" outlineLevel="0" collapsed="false">
      <c r="I453" s="82"/>
    </row>
    <row r="454" customFormat="false" ht="9" hidden="false" customHeight="false" outlineLevel="0" collapsed="false">
      <c r="I454" s="82"/>
    </row>
    <row r="455" customFormat="false" ht="9" hidden="false" customHeight="false" outlineLevel="0" collapsed="false">
      <c r="I455" s="82"/>
    </row>
    <row r="456" customFormat="false" ht="9" hidden="false" customHeight="false" outlineLevel="0" collapsed="false">
      <c r="I456" s="82"/>
    </row>
    <row r="457" customFormat="false" ht="9" hidden="false" customHeight="false" outlineLevel="0" collapsed="false">
      <c r="I457" s="82"/>
    </row>
    <row r="458" customFormat="false" ht="9" hidden="false" customHeight="false" outlineLevel="0" collapsed="false">
      <c r="I458" s="82"/>
    </row>
    <row r="459" customFormat="false" ht="9" hidden="false" customHeight="false" outlineLevel="0" collapsed="false">
      <c r="I459" s="82"/>
    </row>
    <row r="460" customFormat="false" ht="9" hidden="false" customHeight="false" outlineLevel="0" collapsed="false">
      <c r="I460" s="82"/>
    </row>
    <row r="461" customFormat="false" ht="9" hidden="false" customHeight="false" outlineLevel="0" collapsed="false">
      <c r="I461" s="82"/>
    </row>
    <row r="462" customFormat="false" ht="9" hidden="false" customHeight="false" outlineLevel="0" collapsed="false">
      <c r="I462" s="82"/>
    </row>
    <row r="463" customFormat="false" ht="9" hidden="false" customHeight="false" outlineLevel="0" collapsed="false">
      <c r="I463" s="82"/>
    </row>
    <row r="464" customFormat="false" ht="9" hidden="false" customHeight="false" outlineLevel="0" collapsed="false">
      <c r="I464" s="82"/>
    </row>
    <row r="465" customFormat="false" ht="9" hidden="false" customHeight="false" outlineLevel="0" collapsed="false">
      <c r="I465" s="82"/>
    </row>
    <row r="466" customFormat="false" ht="9" hidden="false" customHeight="false" outlineLevel="0" collapsed="false">
      <c r="I466" s="82"/>
    </row>
    <row r="467" customFormat="false" ht="9" hidden="false" customHeight="false" outlineLevel="0" collapsed="false">
      <c r="I467" s="82"/>
    </row>
    <row r="468" customFormat="false" ht="9" hidden="false" customHeight="false" outlineLevel="0" collapsed="false">
      <c r="I468" s="82"/>
    </row>
    <row r="469" customFormat="false" ht="9" hidden="false" customHeight="false" outlineLevel="0" collapsed="false">
      <c r="I469" s="82"/>
    </row>
    <row r="470" customFormat="false" ht="9" hidden="false" customHeight="false" outlineLevel="0" collapsed="false">
      <c r="I470" s="82"/>
    </row>
    <row r="471" customFormat="false" ht="9" hidden="false" customHeight="false" outlineLevel="0" collapsed="false">
      <c r="I471" s="82"/>
    </row>
    <row r="472" customFormat="false" ht="9" hidden="false" customHeight="false" outlineLevel="0" collapsed="false">
      <c r="I472" s="82"/>
    </row>
    <row r="473" customFormat="false" ht="9" hidden="false" customHeight="false" outlineLevel="0" collapsed="false">
      <c r="I473" s="82"/>
    </row>
    <row r="474" customFormat="false" ht="9" hidden="false" customHeight="false" outlineLevel="0" collapsed="false">
      <c r="I474" s="82"/>
    </row>
    <row r="475" customFormat="false" ht="9" hidden="false" customHeight="false" outlineLevel="0" collapsed="false">
      <c r="I475" s="82"/>
    </row>
    <row r="476" customFormat="false" ht="9" hidden="false" customHeight="false" outlineLevel="0" collapsed="false">
      <c r="I476" s="82"/>
    </row>
    <row r="477" customFormat="false" ht="9" hidden="false" customHeight="false" outlineLevel="0" collapsed="false">
      <c r="I477" s="82"/>
    </row>
    <row r="478" customFormat="false" ht="9" hidden="false" customHeight="false" outlineLevel="0" collapsed="false">
      <c r="I478" s="82"/>
    </row>
    <row r="479" customFormat="false" ht="9" hidden="false" customHeight="false" outlineLevel="0" collapsed="false">
      <c r="I479" s="82"/>
    </row>
    <row r="480" customFormat="false" ht="9" hidden="false" customHeight="false" outlineLevel="0" collapsed="false">
      <c r="I480" s="82"/>
    </row>
    <row r="481" customFormat="false" ht="9" hidden="false" customHeight="false" outlineLevel="0" collapsed="false">
      <c r="I481" s="82"/>
    </row>
    <row r="482" customFormat="false" ht="9" hidden="false" customHeight="false" outlineLevel="0" collapsed="false">
      <c r="I482" s="82"/>
    </row>
    <row r="483" customFormat="false" ht="9" hidden="false" customHeight="false" outlineLevel="0" collapsed="false">
      <c r="I483" s="82"/>
    </row>
    <row r="484" customFormat="false" ht="9" hidden="false" customHeight="false" outlineLevel="0" collapsed="false">
      <c r="I484" s="82"/>
    </row>
    <row r="485" customFormat="false" ht="9" hidden="false" customHeight="false" outlineLevel="0" collapsed="false">
      <c r="I485" s="82"/>
    </row>
    <row r="486" customFormat="false" ht="9" hidden="false" customHeight="false" outlineLevel="0" collapsed="false">
      <c r="I486" s="82"/>
    </row>
    <row r="487" customFormat="false" ht="9" hidden="false" customHeight="false" outlineLevel="0" collapsed="false">
      <c r="I487" s="82"/>
    </row>
    <row r="488" customFormat="false" ht="9" hidden="false" customHeight="false" outlineLevel="0" collapsed="false">
      <c r="I488" s="82"/>
    </row>
    <row r="489" customFormat="false" ht="9" hidden="false" customHeight="false" outlineLevel="0" collapsed="false">
      <c r="I489" s="82"/>
    </row>
    <row r="490" customFormat="false" ht="9" hidden="false" customHeight="false" outlineLevel="0" collapsed="false">
      <c r="I490" s="82"/>
    </row>
    <row r="491" customFormat="false" ht="9" hidden="false" customHeight="false" outlineLevel="0" collapsed="false">
      <c r="I491" s="82"/>
    </row>
    <row r="492" customFormat="false" ht="9" hidden="false" customHeight="false" outlineLevel="0" collapsed="false">
      <c r="I492" s="82"/>
    </row>
    <row r="493" customFormat="false" ht="9" hidden="false" customHeight="false" outlineLevel="0" collapsed="false">
      <c r="I493" s="82"/>
    </row>
    <row r="494" customFormat="false" ht="9" hidden="false" customHeight="false" outlineLevel="0" collapsed="false">
      <c r="I494" s="82"/>
    </row>
    <row r="495" customFormat="false" ht="9" hidden="false" customHeight="false" outlineLevel="0" collapsed="false">
      <c r="I495" s="82"/>
    </row>
    <row r="496" customFormat="false" ht="9" hidden="false" customHeight="false" outlineLevel="0" collapsed="false">
      <c r="I496" s="82"/>
    </row>
    <row r="497" customFormat="false" ht="9" hidden="false" customHeight="false" outlineLevel="0" collapsed="false">
      <c r="I497" s="82"/>
    </row>
    <row r="498" customFormat="false" ht="9" hidden="false" customHeight="false" outlineLevel="0" collapsed="false">
      <c r="I498" s="82"/>
    </row>
    <row r="499" customFormat="false" ht="9" hidden="false" customHeight="false" outlineLevel="0" collapsed="false">
      <c r="I499" s="82"/>
    </row>
    <row r="500" customFormat="false" ht="9" hidden="false" customHeight="false" outlineLevel="0" collapsed="false">
      <c r="I500" s="82"/>
    </row>
    <row r="501" customFormat="false" ht="9" hidden="false" customHeight="false" outlineLevel="0" collapsed="false">
      <c r="I501" s="82"/>
    </row>
    <row r="502" customFormat="false" ht="9" hidden="false" customHeight="false" outlineLevel="0" collapsed="false">
      <c r="I502" s="82"/>
    </row>
    <row r="503" customFormat="false" ht="9" hidden="false" customHeight="false" outlineLevel="0" collapsed="false">
      <c r="I503" s="82"/>
    </row>
    <row r="504" customFormat="false" ht="9" hidden="false" customHeight="false" outlineLevel="0" collapsed="false">
      <c r="I504" s="82"/>
    </row>
    <row r="505" customFormat="false" ht="9" hidden="false" customHeight="false" outlineLevel="0" collapsed="false">
      <c r="I505" s="82"/>
    </row>
    <row r="506" customFormat="false" ht="9" hidden="false" customHeight="false" outlineLevel="0" collapsed="false">
      <c r="I506" s="82"/>
    </row>
    <row r="507" customFormat="false" ht="9" hidden="false" customHeight="false" outlineLevel="0" collapsed="false">
      <c r="I507" s="82"/>
    </row>
    <row r="508" customFormat="false" ht="9" hidden="false" customHeight="false" outlineLevel="0" collapsed="false">
      <c r="I508" s="82"/>
    </row>
    <row r="509" customFormat="false" ht="9" hidden="false" customHeight="false" outlineLevel="0" collapsed="false">
      <c r="I509" s="82"/>
    </row>
    <row r="510" customFormat="false" ht="9" hidden="false" customHeight="false" outlineLevel="0" collapsed="false">
      <c r="I510" s="82"/>
    </row>
    <row r="511" customFormat="false" ht="9" hidden="false" customHeight="false" outlineLevel="0" collapsed="false">
      <c r="I511" s="82"/>
    </row>
    <row r="512" customFormat="false" ht="9" hidden="false" customHeight="false" outlineLevel="0" collapsed="false">
      <c r="I512" s="82"/>
    </row>
    <row r="513" customFormat="false" ht="9" hidden="false" customHeight="false" outlineLevel="0" collapsed="false">
      <c r="I513" s="82"/>
    </row>
    <row r="514" customFormat="false" ht="9" hidden="false" customHeight="false" outlineLevel="0" collapsed="false">
      <c r="I514" s="82"/>
    </row>
    <row r="515" customFormat="false" ht="9" hidden="false" customHeight="false" outlineLevel="0" collapsed="false">
      <c r="I515" s="82"/>
    </row>
    <row r="516" customFormat="false" ht="9" hidden="false" customHeight="false" outlineLevel="0" collapsed="false">
      <c r="I516" s="82"/>
    </row>
    <row r="517" customFormat="false" ht="9" hidden="false" customHeight="false" outlineLevel="0" collapsed="false">
      <c r="I517" s="82"/>
    </row>
    <row r="518" customFormat="false" ht="9" hidden="false" customHeight="false" outlineLevel="0" collapsed="false">
      <c r="I518" s="82"/>
    </row>
    <row r="519" customFormat="false" ht="9" hidden="false" customHeight="false" outlineLevel="0" collapsed="false">
      <c r="I519" s="82"/>
    </row>
    <row r="520" customFormat="false" ht="9" hidden="false" customHeight="false" outlineLevel="0" collapsed="false">
      <c r="I520" s="82"/>
    </row>
    <row r="521" customFormat="false" ht="9" hidden="false" customHeight="false" outlineLevel="0" collapsed="false">
      <c r="I521" s="82"/>
    </row>
    <row r="522" customFormat="false" ht="9" hidden="false" customHeight="false" outlineLevel="0" collapsed="false">
      <c r="I522" s="82"/>
    </row>
    <row r="523" customFormat="false" ht="9" hidden="false" customHeight="false" outlineLevel="0" collapsed="false">
      <c r="I523" s="82"/>
    </row>
    <row r="524" customFormat="false" ht="9" hidden="false" customHeight="false" outlineLevel="0" collapsed="false">
      <c r="I524" s="82"/>
    </row>
    <row r="525" customFormat="false" ht="9" hidden="false" customHeight="false" outlineLevel="0" collapsed="false">
      <c r="I525" s="82"/>
    </row>
    <row r="526" customFormat="false" ht="9" hidden="false" customHeight="false" outlineLevel="0" collapsed="false">
      <c r="I526" s="82"/>
    </row>
    <row r="527" customFormat="false" ht="9" hidden="false" customHeight="false" outlineLevel="0" collapsed="false">
      <c r="I527" s="82"/>
    </row>
    <row r="528" customFormat="false" ht="9" hidden="false" customHeight="false" outlineLevel="0" collapsed="false">
      <c r="I528" s="82"/>
    </row>
    <row r="529" customFormat="false" ht="9" hidden="false" customHeight="false" outlineLevel="0" collapsed="false">
      <c r="I529" s="82"/>
    </row>
    <row r="530" customFormat="false" ht="9" hidden="false" customHeight="false" outlineLevel="0" collapsed="false">
      <c r="I530" s="82"/>
    </row>
    <row r="531" customFormat="false" ht="9" hidden="false" customHeight="false" outlineLevel="0" collapsed="false">
      <c r="I531" s="82"/>
    </row>
    <row r="532" customFormat="false" ht="9" hidden="false" customHeight="false" outlineLevel="0" collapsed="false">
      <c r="I532" s="82"/>
    </row>
    <row r="533" customFormat="false" ht="9" hidden="false" customHeight="false" outlineLevel="0" collapsed="false">
      <c r="I533" s="82"/>
    </row>
    <row r="534" customFormat="false" ht="9" hidden="false" customHeight="false" outlineLevel="0" collapsed="false">
      <c r="I534" s="82"/>
    </row>
    <row r="535" customFormat="false" ht="9" hidden="false" customHeight="false" outlineLevel="0" collapsed="false">
      <c r="I535" s="82"/>
    </row>
    <row r="536" customFormat="false" ht="9" hidden="false" customHeight="false" outlineLevel="0" collapsed="false">
      <c r="I536" s="82"/>
    </row>
    <row r="537" customFormat="false" ht="9" hidden="false" customHeight="false" outlineLevel="0" collapsed="false">
      <c r="I537" s="82"/>
    </row>
    <row r="538" customFormat="false" ht="9" hidden="false" customHeight="false" outlineLevel="0" collapsed="false">
      <c r="I538" s="82"/>
    </row>
    <row r="539" customFormat="false" ht="9" hidden="false" customHeight="false" outlineLevel="0" collapsed="false">
      <c r="I539" s="82"/>
    </row>
    <row r="540" customFormat="false" ht="9" hidden="false" customHeight="false" outlineLevel="0" collapsed="false">
      <c r="I540" s="82"/>
    </row>
    <row r="541" customFormat="false" ht="9" hidden="false" customHeight="false" outlineLevel="0" collapsed="false">
      <c r="I541" s="82"/>
    </row>
    <row r="542" customFormat="false" ht="9" hidden="false" customHeight="false" outlineLevel="0" collapsed="false">
      <c r="I542" s="82"/>
    </row>
    <row r="543" customFormat="false" ht="9" hidden="false" customHeight="false" outlineLevel="0" collapsed="false">
      <c r="I543" s="82"/>
    </row>
    <row r="544" customFormat="false" ht="9" hidden="false" customHeight="false" outlineLevel="0" collapsed="false">
      <c r="I544" s="82"/>
    </row>
    <row r="545" customFormat="false" ht="9" hidden="false" customHeight="false" outlineLevel="0" collapsed="false">
      <c r="I545" s="82"/>
    </row>
    <row r="546" customFormat="false" ht="9" hidden="false" customHeight="false" outlineLevel="0" collapsed="false">
      <c r="I546" s="82"/>
    </row>
    <row r="547" customFormat="false" ht="9" hidden="false" customHeight="false" outlineLevel="0" collapsed="false">
      <c r="I547" s="82"/>
    </row>
    <row r="548" customFormat="false" ht="9" hidden="false" customHeight="false" outlineLevel="0" collapsed="false">
      <c r="I548" s="82"/>
    </row>
    <row r="549" customFormat="false" ht="9" hidden="false" customHeight="false" outlineLevel="0" collapsed="false">
      <c r="I549" s="82"/>
    </row>
    <row r="550" customFormat="false" ht="9" hidden="false" customHeight="false" outlineLevel="0" collapsed="false">
      <c r="I550" s="82"/>
    </row>
    <row r="551" customFormat="false" ht="9" hidden="false" customHeight="false" outlineLevel="0" collapsed="false">
      <c r="I551" s="82"/>
    </row>
    <row r="552" customFormat="false" ht="9" hidden="false" customHeight="false" outlineLevel="0" collapsed="false">
      <c r="I552" s="82"/>
    </row>
    <row r="553" customFormat="false" ht="9" hidden="false" customHeight="false" outlineLevel="0" collapsed="false">
      <c r="I553" s="82"/>
    </row>
    <row r="554" customFormat="false" ht="9" hidden="false" customHeight="false" outlineLevel="0" collapsed="false">
      <c r="I554" s="82"/>
    </row>
    <row r="555" customFormat="false" ht="9" hidden="false" customHeight="false" outlineLevel="0" collapsed="false">
      <c r="I555" s="82"/>
    </row>
    <row r="556" customFormat="false" ht="9" hidden="false" customHeight="false" outlineLevel="0" collapsed="false">
      <c r="I556" s="82"/>
    </row>
    <row r="557" customFormat="false" ht="9" hidden="false" customHeight="false" outlineLevel="0" collapsed="false">
      <c r="I557" s="82"/>
    </row>
    <row r="558" customFormat="false" ht="9" hidden="false" customHeight="false" outlineLevel="0" collapsed="false">
      <c r="I558" s="82"/>
    </row>
    <row r="559" customFormat="false" ht="9" hidden="false" customHeight="false" outlineLevel="0" collapsed="false">
      <c r="I559" s="82"/>
    </row>
    <row r="560" customFormat="false" ht="9" hidden="false" customHeight="false" outlineLevel="0" collapsed="false">
      <c r="I560" s="82"/>
    </row>
    <row r="561" customFormat="false" ht="9" hidden="false" customHeight="false" outlineLevel="0" collapsed="false">
      <c r="I561" s="82"/>
    </row>
    <row r="562" customFormat="false" ht="9" hidden="false" customHeight="false" outlineLevel="0" collapsed="false">
      <c r="I562" s="82"/>
    </row>
    <row r="563" customFormat="false" ht="9" hidden="false" customHeight="false" outlineLevel="0" collapsed="false">
      <c r="I563" s="82"/>
    </row>
    <row r="564" customFormat="false" ht="9" hidden="false" customHeight="false" outlineLevel="0" collapsed="false">
      <c r="I564" s="82"/>
    </row>
    <row r="565" customFormat="false" ht="9" hidden="false" customHeight="false" outlineLevel="0" collapsed="false">
      <c r="I565" s="82"/>
    </row>
    <row r="566" customFormat="false" ht="9" hidden="false" customHeight="false" outlineLevel="0" collapsed="false">
      <c r="I566" s="82"/>
    </row>
    <row r="567" customFormat="false" ht="9" hidden="false" customHeight="false" outlineLevel="0" collapsed="false">
      <c r="I567" s="82"/>
    </row>
    <row r="568" customFormat="false" ht="9" hidden="false" customHeight="false" outlineLevel="0" collapsed="false">
      <c r="I568" s="82"/>
    </row>
    <row r="569" customFormat="false" ht="9" hidden="false" customHeight="false" outlineLevel="0" collapsed="false">
      <c r="I569" s="82"/>
    </row>
    <row r="570" customFormat="false" ht="9" hidden="false" customHeight="false" outlineLevel="0" collapsed="false">
      <c r="I570" s="82"/>
    </row>
    <row r="571" customFormat="false" ht="9" hidden="false" customHeight="false" outlineLevel="0" collapsed="false">
      <c r="I571" s="82"/>
    </row>
    <row r="572" customFormat="false" ht="9" hidden="false" customHeight="false" outlineLevel="0" collapsed="false">
      <c r="I572" s="82"/>
    </row>
    <row r="573" customFormat="false" ht="9" hidden="false" customHeight="false" outlineLevel="0" collapsed="false">
      <c r="I573" s="82"/>
    </row>
    <row r="574" customFormat="false" ht="9" hidden="false" customHeight="false" outlineLevel="0" collapsed="false">
      <c r="I574" s="82"/>
    </row>
    <row r="575" customFormat="false" ht="9" hidden="false" customHeight="false" outlineLevel="0" collapsed="false">
      <c r="I575" s="82"/>
    </row>
    <row r="576" customFormat="false" ht="9" hidden="false" customHeight="false" outlineLevel="0" collapsed="false">
      <c r="I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35" activeCellId="0" sqref="C35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83" width="32.41"/>
    <col collapsed="false" customWidth="false" hidden="false" outlineLevel="0" max="2" min="2" style="83" width="7.99"/>
    <col collapsed="false" customWidth="true" hidden="false" outlineLevel="0" max="3" min="3" style="83" width="14.99"/>
    <col collapsed="false" customWidth="false" hidden="false" outlineLevel="0" max="257" min="4" style="83" width="7.99"/>
  </cols>
  <sheetData>
    <row r="1" customFormat="false" ht="12.75" hidden="false" customHeight="false" outlineLevel="0" collapsed="false">
      <c r="A1" s="84" t="s">
        <v>44</v>
      </c>
    </row>
    <row r="2" customFormat="false" ht="12.75" hidden="false" customHeight="false" outlineLevel="0" collapsed="false">
      <c r="A2" s="84" t="s">
        <v>218</v>
      </c>
    </row>
    <row r="3" customFormat="false" ht="12.75" hidden="false" customHeight="false" outlineLevel="0" collapsed="false">
      <c r="A3" s="84" t="str">
        <f aca="false">dpr!R3</f>
        <v>As of November 20, 2001</v>
      </c>
    </row>
    <row r="4" customFormat="false" ht="12.75" hidden="false" customHeight="false" outlineLevel="0" collapsed="false">
      <c r="A4" s="84" t="s">
        <v>219</v>
      </c>
    </row>
    <row r="7" customFormat="false" ht="10.5" hidden="false" customHeight="false" outlineLevel="0" collapsed="false">
      <c r="A7" s="85" t="s">
        <v>220</v>
      </c>
      <c r="C7" s="86" t="s">
        <v>14</v>
      </c>
    </row>
    <row r="8" customFormat="false" ht="10.5" hidden="false" customHeight="false" outlineLevel="0" collapsed="false">
      <c r="A8" s="83" t="s">
        <v>221</v>
      </c>
      <c r="C8" s="87" t="n">
        <v>4041035</v>
      </c>
    </row>
    <row r="11" customFormat="false" ht="10.5" hidden="false" customHeight="false" outlineLevel="0" collapsed="false">
      <c r="A11" s="85" t="s">
        <v>222</v>
      </c>
      <c r="C11" s="86" t="s">
        <v>14</v>
      </c>
    </row>
    <row r="12" customFormat="false" ht="10.5" hidden="false" customHeight="false" outlineLevel="0" collapsed="false">
      <c r="A12" s="83" t="s">
        <v>221</v>
      </c>
      <c r="C12" s="87" t="n">
        <v>4001932</v>
      </c>
    </row>
    <row r="13" customFormat="false" ht="10.5" hidden="false" customHeight="false" outlineLevel="0" collapsed="false">
      <c r="A13" s="83" t="s">
        <v>223</v>
      </c>
      <c r="C13" s="88" t="n">
        <f aca="false">'[7]POWER SUM'!$C$15</f>
        <v>3825623</v>
      </c>
    </row>
    <row r="14" customFormat="false" ht="10.5" hidden="false" customHeight="false" outlineLevel="0" collapsed="false">
      <c r="A14" s="83" t="s">
        <v>224</v>
      </c>
      <c r="C14" s="88" t="n">
        <f aca="false">'[8]GAS SUM'!$C$15</f>
        <v>516967</v>
      </c>
    </row>
    <row r="15" customFormat="false" ht="10.5" hidden="false" customHeight="false" outlineLevel="0" collapsed="false">
      <c r="C15" s="89"/>
    </row>
    <row r="16" customFormat="false" ht="10.5" hidden="false" customHeight="false" outlineLevel="0" collapsed="false">
      <c r="C16" s="89"/>
    </row>
    <row r="17" customFormat="false" ht="10.5" hidden="false" customHeight="false" outlineLevel="0" collapsed="false">
      <c r="A17" s="83" t="s">
        <v>225</v>
      </c>
      <c r="C17" s="89"/>
    </row>
    <row r="18" customFormat="false" ht="10.5" hidden="false" customHeight="false" outlineLevel="0" collapsed="false">
      <c r="A18" s="83" t="s">
        <v>226</v>
      </c>
      <c r="C18" s="90" t="n">
        <f aca="false">'[7]POWER SUM'!$C$18</f>
        <v>-4664726.0722</v>
      </c>
    </row>
    <row r="19" customFormat="false" ht="10.5" hidden="false" customHeight="false" outlineLevel="0" collapsed="false">
      <c r="A19" s="83" t="s">
        <v>227</v>
      </c>
      <c r="C19" s="90" t="n">
        <f aca="false">'[8]GAS SUM'!$C$18</f>
        <v>-4589363.684</v>
      </c>
    </row>
    <row r="20" customFormat="false" ht="10.5" hidden="false" customHeight="false" outlineLevel="0" collapsed="false">
      <c r="C20" s="91"/>
    </row>
    <row r="21" customFormat="false" ht="10.5" hidden="false" customHeight="false" outlineLevel="0" collapsed="false">
      <c r="A21" s="83" t="s">
        <v>228</v>
      </c>
      <c r="C21" s="91"/>
    </row>
    <row r="22" customFormat="false" ht="10.5" hidden="false" customHeight="false" outlineLevel="0" collapsed="false">
      <c r="A22" s="83" t="s">
        <v>226</v>
      </c>
      <c r="C22" s="90" t="n">
        <f aca="false">'[7]POWER SUM'!$C$19</f>
        <v>-4329940.4342</v>
      </c>
    </row>
    <row r="23" customFormat="false" ht="10.5" hidden="false" customHeight="false" outlineLevel="0" collapsed="false">
      <c r="A23" s="83" t="s">
        <v>227</v>
      </c>
      <c r="C23" s="90" t="n">
        <f aca="false">'[8]GAS SUM'!$C$19</f>
        <v>-8293957.5296</v>
      </c>
    </row>
    <row r="24" customFormat="false" ht="10.5" hidden="false" customHeight="false" outlineLevel="0" collapsed="false">
      <c r="C24" s="89"/>
    </row>
    <row r="25" customFormat="false" ht="10.5" hidden="false" customHeight="false" outlineLevel="0" collapsed="false">
      <c r="A25" s="83" t="s">
        <v>229</v>
      </c>
      <c r="C25" s="92" t="n">
        <f aca="false">SUM(C26:C27)</f>
        <v>36799</v>
      </c>
    </row>
    <row r="26" customFormat="false" ht="10.5" hidden="false" customHeight="false" outlineLevel="0" collapsed="false">
      <c r="A26" s="83" t="s">
        <v>226</v>
      </c>
      <c r="C26" s="92" t="n">
        <f aca="false">'[7]POWER SUM'!$C$16</f>
        <v>-688</v>
      </c>
    </row>
    <row r="27" customFormat="false" ht="10.5" hidden="false" customHeight="false" outlineLevel="0" collapsed="false">
      <c r="A27" s="83" t="s">
        <v>227</v>
      </c>
      <c r="C27" s="92" t="n">
        <f aca="false">'[8]GAS SUM'!$C$16</f>
        <v>37487</v>
      </c>
    </row>
    <row r="28" customFormat="false" ht="10.5" hidden="false" customHeight="false" outlineLevel="0" collapsed="false">
      <c r="C28" s="92"/>
    </row>
    <row r="29" customFormat="false" ht="10.5" hidden="false" customHeight="false" outlineLevel="0" collapsed="false">
      <c r="A29" s="83" t="s">
        <v>230</v>
      </c>
      <c r="C29" s="92" t="n">
        <f aca="false">SUM(C30:C31)</f>
        <v>3564461</v>
      </c>
    </row>
    <row r="30" customFormat="false" ht="10.5" hidden="false" customHeight="false" outlineLevel="0" collapsed="false">
      <c r="A30" s="83" t="s">
        <v>226</v>
      </c>
      <c r="C30" s="92" t="n">
        <f aca="false">'[7]POWER SUM'!$C$17</f>
        <v>3808081</v>
      </c>
    </row>
    <row r="31" customFormat="false" ht="10.5" hidden="false" customHeight="false" outlineLevel="0" collapsed="false">
      <c r="A31" s="83" t="s">
        <v>227</v>
      </c>
      <c r="C31" s="92" t="n">
        <f aca="false">'[8]GAS SUM'!$C$17</f>
        <v>-243620</v>
      </c>
    </row>
    <row r="33" customFormat="false" ht="10.5" hidden="false" customHeight="false" outlineLevel="0" collapsed="false">
      <c r="A33" s="85" t="s">
        <v>231</v>
      </c>
    </row>
    <row r="34" customFormat="false" ht="10.5" hidden="false" customHeight="false" outlineLevel="0" collapsed="false">
      <c r="A34" s="83" t="s">
        <v>221</v>
      </c>
      <c r="C34" s="87" t="n">
        <v>248101</v>
      </c>
    </row>
    <row r="35" customFormat="false" ht="10.5" hidden="false" customHeight="false" outlineLevel="0" collapsed="false">
      <c r="A35" s="83" t="s">
        <v>223</v>
      </c>
      <c r="C35" s="92" t="n">
        <f aca="false">'[7]POWER SUM'!$C$23</f>
        <v>65780</v>
      </c>
    </row>
    <row r="36" customFormat="false" ht="10.5" hidden="false" customHeight="false" outlineLevel="0" collapsed="false">
      <c r="A36" s="83" t="s">
        <v>224</v>
      </c>
      <c r="C36" s="92" t="n">
        <f aca="false">'[8]GAS SUM'!$C$23</f>
        <v>207174</v>
      </c>
    </row>
    <row r="38" customFormat="false" ht="10.5" hidden="false" customHeight="false" outlineLevel="0" collapsed="false">
      <c r="A38" s="83" t="s">
        <v>228</v>
      </c>
    </row>
    <row r="39" customFormat="false" ht="10.5" hidden="false" customHeight="false" outlineLevel="0" collapsed="false">
      <c r="A39" s="83" t="s">
        <v>223</v>
      </c>
      <c r="C39" s="93" t="n">
        <f aca="false">'[7]POWER SUM'!$C$25</f>
        <v>-61600</v>
      </c>
    </row>
    <row r="40" customFormat="false" ht="10.5" hidden="false" customHeight="false" outlineLevel="0" collapsed="false">
      <c r="A40" s="83" t="s">
        <v>224</v>
      </c>
      <c r="C40" s="93" t="n">
        <f aca="false">'[8]GAS SUM'!$C$25</f>
        <v>-1469999.9998</v>
      </c>
    </row>
    <row r="42" customFormat="false" ht="10.5" hidden="false" customHeight="false" outlineLevel="0" collapsed="false">
      <c r="A42" s="94" t="s">
        <v>232</v>
      </c>
    </row>
    <row r="44" customFormat="false" ht="10.5" hidden="false" customHeight="false" outlineLevel="0" collapsed="false">
      <c r="A44" s="85" t="s">
        <v>49</v>
      </c>
    </row>
    <row r="45" customFormat="false" ht="10.5" hidden="false" customHeight="false" outlineLevel="0" collapsed="false">
      <c r="A45" s="83" t="s">
        <v>233</v>
      </c>
      <c r="C45" s="93" t="n">
        <f aca="false">'[8]GAS SUM'!$C$24</f>
        <v>-1469999.9998</v>
      </c>
    </row>
    <row r="46" customFormat="false" ht="10.5" hidden="false" customHeight="false" outlineLevel="0" collapsed="false">
      <c r="A46" s="83" t="s">
        <v>229</v>
      </c>
      <c r="C46" s="92" t="n">
        <f aca="false">'[8]GAS SUM'!$C$26</f>
        <v>-59188</v>
      </c>
    </row>
    <row r="47" customFormat="false" ht="10.5" hidden="false" customHeight="false" outlineLevel="0" collapsed="false">
      <c r="A47" s="83" t="s">
        <v>230</v>
      </c>
      <c r="C47" s="92" t="n">
        <f aca="false">'[8]GAS SUM'!$C$27</f>
        <v>209051</v>
      </c>
    </row>
    <row r="48" customFormat="false" ht="10.5" hidden="false" customHeight="false" outlineLevel="0" collapsed="false">
      <c r="A48" s="95" t="s">
        <v>234</v>
      </c>
      <c r="C48" s="92" t="n">
        <f aca="false">'[8]GAS SUM'!$C$28</f>
        <v>-32307.0600000001</v>
      </c>
    </row>
    <row r="49" customFormat="false" ht="10.5" hidden="false" customHeight="false" outlineLevel="0" collapsed="false">
      <c r="A49" s="95" t="s">
        <v>235</v>
      </c>
      <c r="C49" s="92" t="n">
        <f aca="false">'[8]GAS SUM'!$C$29</f>
        <v>-764973.06</v>
      </c>
    </row>
    <row r="50" customFormat="false" ht="10.5" hidden="false" customHeight="false" outlineLevel="0" collapsed="false">
      <c r="A50" s="95" t="s">
        <v>236</v>
      </c>
      <c r="C50" s="92" t="n">
        <f aca="false">'[8]GAS SUM'!$C$30</f>
        <v>4157052.54326649</v>
      </c>
    </row>
    <row r="52" customFormat="false" ht="10.5" hidden="false" customHeight="false" outlineLevel="0" collapsed="false">
      <c r="A52" s="85" t="s">
        <v>48</v>
      </c>
    </row>
    <row r="53" customFormat="false" ht="10.5" hidden="false" customHeight="false" outlineLevel="0" collapsed="false">
      <c r="A53" s="83" t="s">
        <v>233</v>
      </c>
      <c r="C53" s="93" t="n">
        <f aca="false">'[7]POWER SUM'!$C$24</f>
        <v>-61600</v>
      </c>
    </row>
    <row r="54" customFormat="false" ht="10.5" hidden="false" customHeight="false" outlineLevel="0" collapsed="false">
      <c r="A54" s="83" t="s">
        <v>229</v>
      </c>
      <c r="C54" s="92" t="n">
        <f aca="false">'[7]POWER SUM'!$C$26</f>
        <v>-15635</v>
      </c>
    </row>
    <row r="55" customFormat="false" ht="10.5" hidden="false" customHeight="false" outlineLevel="0" collapsed="false">
      <c r="A55" s="83" t="s">
        <v>230</v>
      </c>
      <c r="C55" s="92" t="n">
        <f aca="false">'[7]POWER SUM'!$C$27</f>
        <v>330061.6</v>
      </c>
    </row>
    <row r="56" customFormat="false" ht="10.5" hidden="false" customHeight="false" outlineLevel="0" collapsed="false">
      <c r="A56" s="95" t="s">
        <v>234</v>
      </c>
      <c r="C56" s="92" t="n">
        <f aca="false">'[7]POWER SUM'!$C$28</f>
        <v>778710.6</v>
      </c>
    </row>
    <row r="57" customFormat="false" ht="10.5" hidden="false" customHeight="false" outlineLevel="0" collapsed="false">
      <c r="A57" s="95" t="s">
        <v>235</v>
      </c>
      <c r="C57" s="92" t="n">
        <f aca="false">'[7]POWER SUM'!$C$29</f>
        <v>693710.01</v>
      </c>
    </row>
    <row r="58" customFormat="false" ht="10.5" hidden="false" customHeight="false" outlineLevel="0" collapsed="false">
      <c r="A58" s="95" t="s">
        <v>236</v>
      </c>
      <c r="C58" s="92" t="n">
        <f aca="false">'[7]POWER SUM'!$C$30</f>
        <v>-13448567.598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53" activePane="bottomLeft" state="frozen"/>
      <selection pane="topLeft" activeCell="A1" activeCellId="0" sqref="A1"/>
      <selection pane="bottomLeft" activeCell="C35" activeCellId="0" sqref="C35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96" width="8.7"/>
    <col collapsed="false" customWidth="true" hidden="false" outlineLevel="0" max="2" min="2" style="97" width="11.56"/>
    <col collapsed="false" customWidth="true" hidden="false" outlineLevel="0" max="3" min="3" style="97" width="10.56"/>
    <col collapsed="false" customWidth="true" hidden="false" outlineLevel="0" max="4" min="4" style="96" width="11.85"/>
    <col collapsed="false" customWidth="false" hidden="false" outlineLevel="0" max="257" min="5" style="96" width="7.99"/>
  </cols>
  <sheetData>
    <row r="1" customFormat="false" ht="11.25" hidden="false" customHeight="false" outlineLevel="0" collapsed="false">
      <c r="A1" s="98" t="s">
        <v>237</v>
      </c>
    </row>
    <row r="3" customFormat="false" ht="11.25" hidden="false" customHeight="false" outlineLevel="0" collapsed="false">
      <c r="A3" s="98" t="s">
        <v>238</v>
      </c>
      <c r="B3" s="99" t="s">
        <v>239</v>
      </c>
      <c r="C3" s="99" t="s">
        <v>240</v>
      </c>
      <c r="D3" s="99" t="s">
        <v>241</v>
      </c>
    </row>
    <row r="4" customFormat="false" ht="11.25" hidden="false" customHeight="false" outlineLevel="0" collapsed="false">
      <c r="A4" s="100" t="n">
        <v>37105</v>
      </c>
      <c r="B4" s="97" t="n">
        <v>4332226</v>
      </c>
      <c r="C4" s="97" t="n">
        <v>0</v>
      </c>
      <c r="D4" s="97" t="n">
        <v>4332226</v>
      </c>
    </row>
    <row r="5" customFormat="false" ht="11.25" hidden="false" customHeight="false" outlineLevel="0" collapsed="false">
      <c r="A5" s="100" t="n">
        <v>37106</v>
      </c>
      <c r="B5" s="97" t="n">
        <v>4314513</v>
      </c>
      <c r="C5" s="97" t="n">
        <v>0</v>
      </c>
      <c r="D5" s="97" t="n">
        <v>4314513</v>
      </c>
    </row>
    <row r="6" customFormat="false" ht="11.25" hidden="false" customHeight="false" outlineLevel="0" collapsed="false">
      <c r="A6" s="100" t="n">
        <v>37109</v>
      </c>
      <c r="B6" s="97" t="n">
        <v>4290482</v>
      </c>
      <c r="C6" s="97" t="n">
        <v>0</v>
      </c>
      <c r="D6" s="97" t="n">
        <v>4290482</v>
      </c>
    </row>
    <row r="7" customFormat="false" ht="11.25" hidden="false" customHeight="false" outlineLevel="0" collapsed="false">
      <c r="A7" s="100" t="n">
        <v>37110</v>
      </c>
      <c r="B7" s="97" t="n">
        <v>4107475</v>
      </c>
      <c r="C7" s="97" t="n">
        <v>0</v>
      </c>
      <c r="D7" s="97" t="n">
        <v>4107475</v>
      </c>
    </row>
    <row r="8" customFormat="false" ht="11.25" hidden="false" customHeight="false" outlineLevel="0" collapsed="false">
      <c r="A8" s="100" t="n">
        <v>37111</v>
      </c>
      <c r="B8" s="97" t="n">
        <v>3597271</v>
      </c>
      <c r="C8" s="97" t="n">
        <v>0</v>
      </c>
      <c r="D8" s="97" t="n">
        <v>3597271</v>
      </c>
    </row>
    <row r="9" customFormat="false" ht="11.25" hidden="false" customHeight="false" outlineLevel="0" collapsed="false">
      <c r="A9" s="100" t="n">
        <v>37112</v>
      </c>
      <c r="B9" s="97" t="n">
        <v>3602885</v>
      </c>
      <c r="C9" s="97" t="n">
        <v>89125</v>
      </c>
      <c r="D9" s="97" t="n">
        <v>3592186</v>
      </c>
    </row>
    <row r="10" customFormat="false" ht="11.25" hidden="false" customHeight="false" outlineLevel="0" collapsed="false">
      <c r="A10" s="100" t="n">
        <v>37113</v>
      </c>
      <c r="B10" s="97" t="n">
        <v>3591816</v>
      </c>
      <c r="C10" s="97" t="n">
        <v>93406</v>
      </c>
      <c r="D10" s="97" t="n">
        <v>3739722</v>
      </c>
    </row>
    <row r="11" customFormat="false" ht="11.25" hidden="false" customHeight="false" outlineLevel="0" collapsed="false">
      <c r="A11" s="100" t="n">
        <v>37116</v>
      </c>
      <c r="B11" s="97" t="n">
        <v>3781999</v>
      </c>
      <c r="C11" s="97" t="n">
        <v>91114</v>
      </c>
      <c r="D11" s="97" t="n">
        <v>3660379</v>
      </c>
    </row>
    <row r="12" customFormat="false" ht="11.25" hidden="false" customHeight="false" outlineLevel="0" collapsed="false">
      <c r="A12" s="100" t="n">
        <v>37117</v>
      </c>
      <c r="B12" s="97" t="n">
        <v>3980071</v>
      </c>
      <c r="C12" s="97" t="n">
        <v>225736</v>
      </c>
      <c r="D12" s="97" t="n">
        <v>3901742</v>
      </c>
    </row>
    <row r="13" customFormat="false" ht="11.25" hidden="false" customHeight="false" outlineLevel="0" collapsed="false">
      <c r="A13" s="100" t="n">
        <v>37118</v>
      </c>
      <c r="B13" s="97" t="n">
        <v>3819199</v>
      </c>
      <c r="C13" s="97" t="n">
        <v>260422</v>
      </c>
      <c r="D13" s="97" t="n">
        <v>3788873</v>
      </c>
    </row>
    <row r="14" customFormat="false" ht="11.25" hidden="false" customHeight="false" outlineLevel="0" collapsed="false">
      <c r="A14" s="100" t="n">
        <v>37119</v>
      </c>
      <c r="B14" s="97" t="n">
        <v>3889707</v>
      </c>
      <c r="C14" s="97" t="n">
        <v>230380</v>
      </c>
      <c r="D14" s="97" t="n">
        <v>3860643</v>
      </c>
    </row>
    <row r="15" customFormat="false" ht="11.25" hidden="false" customHeight="false" outlineLevel="0" collapsed="false">
      <c r="A15" s="100" t="n">
        <v>37120</v>
      </c>
      <c r="B15" s="97" t="n">
        <v>3905726</v>
      </c>
      <c r="C15" s="97" t="n">
        <v>227200</v>
      </c>
      <c r="D15" s="97" t="n">
        <v>3895723</v>
      </c>
    </row>
    <row r="16" customFormat="false" ht="11.25" hidden="false" customHeight="false" outlineLevel="0" collapsed="false">
      <c r="A16" s="100" t="n">
        <v>37123</v>
      </c>
      <c r="B16" s="97" t="n">
        <v>4265267</v>
      </c>
      <c r="C16" s="97" t="n">
        <v>218625</v>
      </c>
      <c r="D16" s="97" t="n">
        <v>4253924</v>
      </c>
    </row>
    <row r="17" customFormat="false" ht="11.25" hidden="false" customHeight="false" outlineLevel="0" collapsed="false">
      <c r="A17" s="100" t="n">
        <v>37124</v>
      </c>
      <c r="B17" s="97" t="n">
        <v>4322185</v>
      </c>
      <c r="C17" s="97" t="n">
        <v>217562</v>
      </c>
      <c r="D17" s="97" t="n">
        <v>4281549</v>
      </c>
    </row>
    <row r="18" customFormat="false" ht="11.25" hidden="false" customHeight="false" outlineLevel="0" collapsed="false">
      <c r="A18" s="100" t="n">
        <v>37125</v>
      </c>
      <c r="B18" s="97" t="n">
        <v>4356964</v>
      </c>
      <c r="C18" s="97" t="n">
        <v>15436</v>
      </c>
      <c r="D18" s="97" t="n">
        <v>4370027</v>
      </c>
    </row>
    <row r="19" customFormat="false" ht="11.25" hidden="false" customHeight="false" outlineLevel="0" collapsed="false">
      <c r="A19" s="100" t="n">
        <v>37126</v>
      </c>
      <c r="B19" s="97" t="n">
        <v>4429099</v>
      </c>
      <c r="C19" s="97" t="n">
        <v>181116</v>
      </c>
      <c r="D19" s="97" t="n">
        <v>4448361</v>
      </c>
    </row>
    <row r="20" customFormat="false" ht="11.25" hidden="false" customHeight="false" outlineLevel="0" collapsed="false">
      <c r="A20" s="100" t="n">
        <v>37127</v>
      </c>
      <c r="B20" s="97" t="n">
        <v>4210119</v>
      </c>
      <c r="C20" s="97" t="n">
        <v>175056</v>
      </c>
      <c r="D20" s="97" t="n">
        <v>4216632</v>
      </c>
    </row>
    <row r="21" customFormat="false" ht="11.25" hidden="false" customHeight="false" outlineLevel="0" collapsed="false">
      <c r="A21" s="100" t="n">
        <v>37130</v>
      </c>
      <c r="B21" s="97" t="n">
        <v>4548814</v>
      </c>
      <c r="C21" s="97" t="n">
        <v>18470</v>
      </c>
      <c r="D21" s="97" t="n">
        <v>4543778</v>
      </c>
    </row>
    <row r="22" customFormat="false" ht="11.25" hidden="false" customHeight="false" outlineLevel="0" collapsed="false">
      <c r="A22" s="100" t="n">
        <v>37131</v>
      </c>
      <c r="B22" s="97" t="n">
        <v>4562625</v>
      </c>
      <c r="C22" s="97" t="n">
        <v>0</v>
      </c>
      <c r="D22" s="97" t="n">
        <v>4562625</v>
      </c>
    </row>
    <row r="23" customFormat="false" ht="11.25" hidden="false" customHeight="false" outlineLevel="0" collapsed="false">
      <c r="A23" s="100" t="n">
        <v>37132</v>
      </c>
      <c r="B23" s="97" t="n">
        <v>4477692</v>
      </c>
      <c r="C23" s="97" t="n">
        <v>56443</v>
      </c>
      <c r="D23" s="97" t="n">
        <v>4499327</v>
      </c>
    </row>
    <row r="24" customFormat="false" ht="11.25" hidden="false" customHeight="false" outlineLevel="0" collapsed="false">
      <c r="A24" s="100" t="n">
        <v>37133</v>
      </c>
      <c r="B24" s="97" t="n">
        <v>4272110</v>
      </c>
      <c r="C24" s="97" t="n">
        <v>236807</v>
      </c>
      <c r="D24" s="97" t="n">
        <v>4321130</v>
      </c>
    </row>
    <row r="25" customFormat="false" ht="11.25" hidden="false" customHeight="false" outlineLevel="0" collapsed="false">
      <c r="A25" s="100" t="n">
        <v>37134</v>
      </c>
      <c r="B25" s="97" t="n">
        <v>4632607</v>
      </c>
      <c r="C25" s="97" t="n">
        <v>45670</v>
      </c>
      <c r="D25" s="97" t="n">
        <v>4590967</v>
      </c>
    </row>
    <row r="26" customFormat="false" ht="11.25" hidden="false" customHeight="false" outlineLevel="0" collapsed="false">
      <c r="A26" s="100" t="n">
        <v>37138</v>
      </c>
      <c r="B26" s="97" t="n">
        <v>4534413</v>
      </c>
      <c r="C26" s="97" t="n">
        <v>91564</v>
      </c>
      <c r="D26" s="97" t="n">
        <v>4533333</v>
      </c>
    </row>
    <row r="27" customFormat="false" ht="11.25" hidden="false" customHeight="false" outlineLevel="0" collapsed="false">
      <c r="A27" s="100" t="n">
        <v>37139</v>
      </c>
      <c r="B27" s="97" t="n">
        <v>4282946</v>
      </c>
      <c r="C27" s="97" t="n">
        <v>175961</v>
      </c>
      <c r="D27" s="97" t="n">
        <v>4331616</v>
      </c>
    </row>
    <row r="28" customFormat="false" ht="11.25" hidden="false" customHeight="false" outlineLevel="0" collapsed="false">
      <c r="A28" s="100" t="n">
        <v>37140</v>
      </c>
      <c r="B28" s="97" t="n">
        <v>5677716</v>
      </c>
      <c r="C28" s="97" t="n">
        <v>184025</v>
      </c>
      <c r="D28" s="97" t="n">
        <v>5635970</v>
      </c>
    </row>
    <row r="29" customFormat="false" ht="11.25" hidden="false" customHeight="false" outlineLevel="0" collapsed="false">
      <c r="A29" s="100" t="n">
        <v>37141</v>
      </c>
      <c r="B29" s="97" t="n">
        <v>5556371</v>
      </c>
      <c r="C29" s="97" t="n">
        <v>179986</v>
      </c>
      <c r="D29" s="97" t="n">
        <v>5520771</v>
      </c>
    </row>
    <row r="30" customFormat="false" ht="11.25" hidden="false" customHeight="false" outlineLevel="0" collapsed="false">
      <c r="A30" s="100" t="n">
        <v>37144</v>
      </c>
      <c r="B30" s="97" t="n">
        <v>5507365</v>
      </c>
      <c r="C30" s="97" t="n">
        <v>185372</v>
      </c>
      <c r="D30" s="97" t="n">
        <v>5560282</v>
      </c>
    </row>
    <row r="31" customFormat="false" ht="11.25" hidden="false" customHeight="false" outlineLevel="0" collapsed="false">
      <c r="A31" s="100" t="n">
        <v>37146</v>
      </c>
      <c r="B31" s="97" t="n">
        <v>5546610</v>
      </c>
      <c r="C31" s="97" t="n">
        <v>185569</v>
      </c>
      <c r="D31" s="97" t="n">
        <v>5561026</v>
      </c>
    </row>
    <row r="32" customFormat="false" ht="11.25" hidden="false" customHeight="false" outlineLevel="0" collapsed="false">
      <c r="A32" s="100" t="n">
        <v>37147</v>
      </c>
      <c r="B32" s="97" t="n">
        <v>5803256</v>
      </c>
      <c r="C32" s="97" t="n">
        <v>199157</v>
      </c>
      <c r="D32" s="97" t="n">
        <v>5819231</v>
      </c>
    </row>
    <row r="33" customFormat="false" ht="11.25" hidden="false" customHeight="false" outlineLevel="0" collapsed="false">
      <c r="A33" s="100" t="n">
        <v>37148</v>
      </c>
      <c r="B33" s="97" t="n">
        <v>5706691</v>
      </c>
      <c r="C33" s="97" t="n">
        <v>195228</v>
      </c>
      <c r="D33" s="97" t="n">
        <v>5763482</v>
      </c>
    </row>
    <row r="34" customFormat="false" ht="11.25" hidden="false" customHeight="false" outlineLevel="0" collapsed="false">
      <c r="A34" s="100" t="n">
        <v>37151</v>
      </c>
      <c r="B34" s="97" t="n">
        <v>5821835</v>
      </c>
      <c r="C34" s="97" t="n">
        <v>179281</v>
      </c>
      <c r="D34" s="97" t="n">
        <v>5869357</v>
      </c>
    </row>
    <row r="35" customFormat="false" ht="11.25" hidden="false" customHeight="false" outlineLevel="0" collapsed="false">
      <c r="A35" s="100" t="n">
        <v>37152</v>
      </c>
      <c r="B35" s="97" t="n">
        <v>5851846</v>
      </c>
      <c r="C35" s="97" t="n">
        <v>128529</v>
      </c>
      <c r="D35" s="97" t="n">
        <v>5875340</v>
      </c>
    </row>
    <row r="36" customFormat="false" ht="11.25" hidden="false" customHeight="false" outlineLevel="0" collapsed="false">
      <c r="A36" s="100" t="n">
        <v>37153</v>
      </c>
      <c r="B36" s="97" t="n">
        <v>5574477</v>
      </c>
      <c r="C36" s="97" t="n">
        <v>215333</v>
      </c>
      <c r="D36" s="97" t="n">
        <v>5702260</v>
      </c>
    </row>
    <row r="37" customFormat="false" ht="11.25" hidden="false" customHeight="false" outlineLevel="0" collapsed="false">
      <c r="A37" s="100" t="n">
        <v>37154</v>
      </c>
      <c r="B37" s="97" t="n">
        <v>5661438</v>
      </c>
      <c r="C37" s="97" t="n">
        <v>185730</v>
      </c>
      <c r="D37" s="97" t="n">
        <v>5726795</v>
      </c>
    </row>
    <row r="38" customFormat="false" ht="11.25" hidden="false" customHeight="false" outlineLevel="0" collapsed="false">
      <c r="A38" s="100" t="n">
        <v>37155</v>
      </c>
      <c r="B38" s="97" t="n">
        <v>5652145</v>
      </c>
      <c r="C38" s="97" t="n">
        <v>198210</v>
      </c>
      <c r="D38" s="97" t="n">
        <v>5661876</v>
      </c>
    </row>
    <row r="39" customFormat="false" ht="11.25" hidden="false" customHeight="false" outlineLevel="0" collapsed="false">
      <c r="A39" s="100" t="n">
        <v>37158</v>
      </c>
      <c r="B39" s="97" t="n">
        <v>5678116</v>
      </c>
      <c r="C39" s="97" t="n">
        <v>297248</v>
      </c>
      <c r="D39" s="97" t="n">
        <v>5831898</v>
      </c>
    </row>
    <row r="40" customFormat="false" ht="11.25" hidden="false" customHeight="false" outlineLevel="0" collapsed="false">
      <c r="A40" s="100" t="n">
        <v>37159</v>
      </c>
      <c r="B40" s="97" t="n">
        <v>5801523</v>
      </c>
      <c r="C40" s="97" t="n">
        <v>66536</v>
      </c>
      <c r="D40" s="97" t="n">
        <v>5800451</v>
      </c>
    </row>
    <row r="41" customFormat="false" ht="11.25" hidden="false" customHeight="false" outlineLevel="0" collapsed="false">
      <c r="A41" s="100" t="n">
        <v>37160</v>
      </c>
      <c r="B41" s="97" t="n">
        <v>5784039</v>
      </c>
      <c r="C41" s="97" t="n">
        <v>249445</v>
      </c>
      <c r="D41" s="97" t="n">
        <v>5787473</v>
      </c>
    </row>
    <row r="42" customFormat="false" ht="11.25" hidden="false" customHeight="false" outlineLevel="0" collapsed="false">
      <c r="A42" s="100" t="n">
        <v>37161</v>
      </c>
      <c r="B42" s="97" t="n">
        <v>5469238</v>
      </c>
      <c r="C42" s="97" t="n">
        <v>246767</v>
      </c>
      <c r="D42" s="97" t="n">
        <v>5516344</v>
      </c>
    </row>
    <row r="43" customFormat="false" ht="11.25" hidden="false" customHeight="false" outlineLevel="0" collapsed="false">
      <c r="A43" s="100" t="n">
        <v>37162</v>
      </c>
      <c r="B43" s="97" t="n">
        <v>4159751</v>
      </c>
      <c r="C43" s="97" t="n">
        <v>263155</v>
      </c>
      <c r="D43" s="97" t="n">
        <v>4347741</v>
      </c>
    </row>
    <row r="44" customFormat="false" ht="11.25" hidden="false" customHeight="false" outlineLevel="0" collapsed="false">
      <c r="A44" s="100" t="n">
        <v>37165</v>
      </c>
      <c r="B44" s="97" t="n">
        <v>4235619</v>
      </c>
      <c r="C44" s="97" t="n">
        <v>25305</v>
      </c>
      <c r="D44" s="97" t="n">
        <v>4246487</v>
      </c>
    </row>
    <row r="45" customFormat="false" ht="11.25" hidden="false" customHeight="false" outlineLevel="0" collapsed="false">
      <c r="A45" s="100" t="n">
        <v>37166</v>
      </c>
      <c r="B45" s="97" t="n">
        <v>4301489</v>
      </c>
      <c r="C45" s="97" t="n">
        <v>169143</v>
      </c>
      <c r="D45" s="97" t="n">
        <v>4160128</v>
      </c>
    </row>
    <row r="46" customFormat="false" ht="11.25" hidden="false" customHeight="false" outlineLevel="0" collapsed="false">
      <c r="A46" s="100" t="n">
        <v>37167</v>
      </c>
      <c r="B46" s="97" t="n">
        <v>3501074</v>
      </c>
      <c r="C46" s="97" t="n">
        <v>230241</v>
      </c>
      <c r="D46" s="97" t="n">
        <v>3554478</v>
      </c>
    </row>
    <row r="47" customFormat="false" ht="11.25" hidden="false" customHeight="false" outlineLevel="0" collapsed="false">
      <c r="A47" s="100" t="n">
        <v>37168</v>
      </c>
      <c r="B47" s="97" t="n">
        <v>3542437</v>
      </c>
      <c r="C47" s="97" t="n">
        <v>259484</v>
      </c>
      <c r="D47" s="97" t="n">
        <v>3613154</v>
      </c>
    </row>
    <row r="48" customFormat="false" ht="11.25" hidden="false" customHeight="false" outlineLevel="0" collapsed="false">
      <c r="A48" s="100" t="n">
        <v>37169</v>
      </c>
      <c r="B48" s="97" t="n">
        <v>3440550</v>
      </c>
      <c r="C48" s="97" t="n">
        <v>101310</v>
      </c>
      <c r="D48" s="97" t="n">
        <v>3489760</v>
      </c>
    </row>
    <row r="49" customFormat="false" ht="11.25" hidden="false" customHeight="false" outlineLevel="0" collapsed="false">
      <c r="A49" s="100" t="n">
        <v>37172</v>
      </c>
      <c r="B49" s="97" t="n">
        <v>3463272</v>
      </c>
      <c r="C49" s="97" t="n">
        <v>104736</v>
      </c>
      <c r="D49" s="97" t="n">
        <v>3475508</v>
      </c>
    </row>
    <row r="50" customFormat="false" ht="11.25" hidden="false" customHeight="false" outlineLevel="0" collapsed="false">
      <c r="A50" s="100" t="n">
        <v>37173</v>
      </c>
      <c r="B50" s="97" t="n">
        <v>3646513</v>
      </c>
      <c r="C50" s="97" t="n">
        <v>107694</v>
      </c>
      <c r="D50" s="97" t="n">
        <v>3665760</v>
      </c>
    </row>
    <row r="51" customFormat="false" ht="11.25" hidden="false" customHeight="false" outlineLevel="0" collapsed="false">
      <c r="A51" s="100" t="n">
        <v>37174</v>
      </c>
      <c r="B51" s="97" t="n">
        <v>3699816</v>
      </c>
      <c r="C51" s="97" t="n">
        <v>244562</v>
      </c>
      <c r="D51" s="97" t="n">
        <v>3793325</v>
      </c>
    </row>
    <row r="52" customFormat="false" ht="11.25" hidden="false" customHeight="false" outlineLevel="0" collapsed="false">
      <c r="A52" s="100" t="n">
        <v>37175</v>
      </c>
      <c r="B52" s="97" t="n">
        <v>3776748</v>
      </c>
      <c r="C52" s="97" t="n">
        <v>218080</v>
      </c>
      <c r="D52" s="97" t="n">
        <v>3880235</v>
      </c>
    </row>
    <row r="53" customFormat="false" ht="11.25" hidden="false" customHeight="false" outlineLevel="0" collapsed="false">
      <c r="A53" s="100" t="n">
        <v>37176</v>
      </c>
      <c r="B53" s="97" t="n">
        <v>3751122</v>
      </c>
      <c r="C53" s="97" t="n">
        <v>200015</v>
      </c>
      <c r="D53" s="97" t="n">
        <v>3820719</v>
      </c>
    </row>
    <row r="54" customFormat="false" ht="11.25" hidden="false" customHeight="false" outlineLevel="0" collapsed="false">
      <c r="A54" s="100" t="n">
        <v>37179</v>
      </c>
      <c r="B54" s="97" t="n">
        <v>3824738</v>
      </c>
      <c r="C54" s="97" t="n">
        <v>152894</v>
      </c>
      <c r="D54" s="97" t="n">
        <v>3929375</v>
      </c>
    </row>
    <row r="55" customFormat="false" ht="11.25" hidden="false" customHeight="false" outlineLevel="0" collapsed="false">
      <c r="A55" s="100" t="n">
        <v>37180</v>
      </c>
      <c r="B55" s="97" t="n">
        <v>3903836</v>
      </c>
      <c r="C55" s="97" t="n">
        <v>191206</v>
      </c>
      <c r="D55" s="97" t="n">
        <v>3972755</v>
      </c>
    </row>
    <row r="56" customFormat="false" ht="11.25" hidden="false" customHeight="false" outlineLevel="0" collapsed="false">
      <c r="A56" s="100" t="n">
        <v>37181</v>
      </c>
      <c r="B56" s="97" t="n">
        <v>3925066</v>
      </c>
      <c r="C56" s="97" t="n">
        <v>153398</v>
      </c>
      <c r="D56" s="97" t="n">
        <v>4007836</v>
      </c>
    </row>
    <row r="57" customFormat="false" ht="11.25" hidden="false" customHeight="false" outlineLevel="0" collapsed="false">
      <c r="A57" s="100" t="n">
        <v>37182</v>
      </c>
      <c r="B57" s="97" t="n">
        <v>3987453</v>
      </c>
      <c r="C57" s="97" t="n">
        <v>210356</v>
      </c>
      <c r="D57" s="97" t="n">
        <v>4016422</v>
      </c>
    </row>
    <row r="58" customFormat="false" ht="11.25" hidden="false" customHeight="false" outlineLevel="0" collapsed="false">
      <c r="A58" s="100" t="n">
        <v>37183</v>
      </c>
      <c r="B58" s="97" t="n">
        <v>4135272</v>
      </c>
      <c r="C58" s="97" t="n">
        <v>243775</v>
      </c>
      <c r="D58" s="97" t="n">
        <v>4247788</v>
      </c>
    </row>
    <row r="59" customFormat="false" ht="11.25" hidden="false" customHeight="false" outlineLevel="0" collapsed="false">
      <c r="A59" s="100" t="n">
        <v>37186</v>
      </c>
      <c r="B59" s="97" t="n">
        <v>4215351</v>
      </c>
      <c r="C59" s="97" t="n">
        <v>271074</v>
      </c>
      <c r="D59" s="97" t="n">
        <v>4301291</v>
      </c>
    </row>
    <row r="60" customFormat="false" ht="11.25" hidden="false" customHeight="false" outlineLevel="0" collapsed="false">
      <c r="A60" s="100" t="n">
        <v>37187</v>
      </c>
      <c r="B60" s="97" t="n">
        <v>4136149</v>
      </c>
      <c r="C60" s="97" t="n">
        <v>200993</v>
      </c>
      <c r="D60" s="97" t="n">
        <v>4131337</v>
      </c>
    </row>
    <row r="61" customFormat="false" ht="11.25" hidden="false" customHeight="false" outlineLevel="0" collapsed="false">
      <c r="A61" s="100" t="n">
        <v>37188</v>
      </c>
      <c r="B61" s="97" t="n">
        <v>4337222</v>
      </c>
      <c r="C61" s="97" t="n">
        <v>160101</v>
      </c>
      <c r="D61" s="97" t="n">
        <v>4338066</v>
      </c>
    </row>
    <row r="62" customFormat="false" ht="11.25" hidden="false" customHeight="false" outlineLevel="0" collapsed="false">
      <c r="A62" s="100" t="n">
        <v>37189</v>
      </c>
      <c r="B62" s="97" t="n">
        <v>4142692</v>
      </c>
      <c r="C62" s="97" t="n">
        <v>120521</v>
      </c>
      <c r="D62" s="97" t="n">
        <v>4100242</v>
      </c>
    </row>
    <row r="63" customFormat="false" ht="11.25" hidden="false" customHeight="false" outlineLevel="0" collapsed="false">
      <c r="A63" s="100" t="n">
        <v>37190</v>
      </c>
      <c r="B63" s="97" t="n">
        <v>4111209</v>
      </c>
      <c r="C63" s="97" t="n">
        <v>46380</v>
      </c>
      <c r="D63" s="97" t="n">
        <v>4112706</v>
      </c>
    </row>
    <row r="64" customFormat="false" ht="11.25" hidden="false" customHeight="false" outlineLevel="0" collapsed="false">
      <c r="A64" s="100" t="n">
        <v>37193</v>
      </c>
      <c r="B64" s="97" t="n">
        <v>4033946</v>
      </c>
      <c r="C64" s="97" t="n">
        <v>158102</v>
      </c>
      <c r="D64" s="97" t="n">
        <v>4031028</v>
      </c>
    </row>
    <row r="65" customFormat="false" ht="11.25" hidden="false" customHeight="false" outlineLevel="0" collapsed="false">
      <c r="A65" s="100" t="n">
        <v>37194</v>
      </c>
      <c r="B65" s="97" t="n">
        <v>3873303</v>
      </c>
      <c r="C65" s="97" t="n">
        <v>157310</v>
      </c>
      <c r="D65" s="97" t="n">
        <v>3894715</v>
      </c>
    </row>
    <row r="66" customFormat="false" ht="11.25" hidden="false" customHeight="false" outlineLevel="0" collapsed="false">
      <c r="A66" s="100" t="n">
        <v>37195</v>
      </c>
      <c r="B66" s="97" t="n">
        <v>4026501</v>
      </c>
      <c r="C66" s="97" t="n">
        <v>148978</v>
      </c>
      <c r="D66" s="97" t="n">
        <v>4026501</v>
      </c>
    </row>
    <row r="67" customFormat="false" ht="11.25" hidden="false" customHeight="false" outlineLevel="0" collapsed="false">
      <c r="A67" s="100" t="n">
        <v>37196</v>
      </c>
      <c r="B67" s="97" t="n">
        <v>4425776</v>
      </c>
      <c r="C67" s="97" t="n">
        <v>353779</v>
      </c>
      <c r="D67" s="97" t="n">
        <v>4620502</v>
      </c>
    </row>
    <row r="68" customFormat="false" ht="11.25" hidden="false" customHeight="false" outlineLevel="0" collapsed="false">
      <c r="A68" s="100" t="n">
        <v>37197</v>
      </c>
      <c r="B68" s="97" t="n">
        <v>4399853</v>
      </c>
      <c r="C68" s="97" t="n">
        <v>241749</v>
      </c>
      <c r="D68" s="97" t="n">
        <v>4595947</v>
      </c>
    </row>
    <row r="69" customFormat="false" ht="11.25" hidden="false" customHeight="false" outlineLevel="0" collapsed="false">
      <c r="A69" s="100" t="n">
        <v>37200</v>
      </c>
      <c r="B69" s="97" t="n">
        <v>3671393</v>
      </c>
      <c r="C69" s="97" t="n">
        <v>421319</v>
      </c>
      <c r="D69" s="97" t="n">
        <v>3797566</v>
      </c>
    </row>
    <row r="70" customFormat="false" ht="11.25" hidden="false" customHeight="false" outlineLevel="0" collapsed="false">
      <c r="A70" s="100" t="n">
        <v>37201</v>
      </c>
      <c r="B70" s="97" t="n">
        <v>3750906</v>
      </c>
      <c r="C70" s="97" t="n">
        <v>412058</v>
      </c>
      <c r="D70" s="97" t="n">
        <v>3856453</v>
      </c>
    </row>
    <row r="71" customFormat="false" ht="11.25" hidden="false" customHeight="false" outlineLevel="0" collapsed="false">
      <c r="A71" s="100" t="n">
        <v>37202</v>
      </c>
      <c r="B71" s="97" t="n">
        <v>3763312</v>
      </c>
      <c r="C71" s="97" t="n">
        <v>364752</v>
      </c>
      <c r="D71" s="97" t="n">
        <v>3888534</v>
      </c>
    </row>
    <row r="72" customFormat="false" ht="11.25" hidden="false" customHeight="false" outlineLevel="0" collapsed="false">
      <c r="A72" s="100" t="n">
        <v>37203</v>
      </c>
      <c r="B72" s="97" t="n">
        <v>3835258</v>
      </c>
      <c r="C72" s="97" t="n">
        <v>257783</v>
      </c>
      <c r="D72" s="97" t="n">
        <v>3846952</v>
      </c>
    </row>
    <row r="73" customFormat="false" ht="11.25" hidden="false" customHeight="false" outlineLevel="0" collapsed="false">
      <c r="A73" s="100" t="n">
        <v>37204</v>
      </c>
      <c r="B73" s="97" t="n">
        <v>3762260</v>
      </c>
      <c r="C73" s="97" t="n">
        <v>124090</v>
      </c>
      <c r="D73" s="97" t="n">
        <v>3812505</v>
      </c>
    </row>
    <row r="74" customFormat="false" ht="11.25" hidden="false" customHeight="false" outlineLevel="0" collapsed="false">
      <c r="A74" s="100" t="n">
        <v>37207</v>
      </c>
      <c r="B74" s="97" t="n">
        <v>3742001</v>
      </c>
      <c r="C74" s="97" t="n">
        <v>275840</v>
      </c>
      <c r="D74" s="97" t="n">
        <v>3816265</v>
      </c>
    </row>
    <row r="75" customFormat="false" ht="11.25" hidden="false" customHeight="false" outlineLevel="0" collapsed="false">
      <c r="A75" s="100" t="n">
        <v>37208</v>
      </c>
      <c r="B75" s="97" t="n">
        <v>3619424</v>
      </c>
      <c r="C75" s="97" t="n">
        <v>388643</v>
      </c>
      <c r="D75" s="97" t="n">
        <v>3746454</v>
      </c>
    </row>
    <row r="76" customFormat="false" ht="11.25" hidden="false" customHeight="false" outlineLevel="0" collapsed="false">
      <c r="A76" s="100" t="n">
        <v>37209</v>
      </c>
      <c r="B76" s="97" t="n">
        <v>3770167</v>
      </c>
      <c r="C76" s="97" t="n">
        <v>443572</v>
      </c>
      <c r="D76" s="97" t="n">
        <v>3919131</v>
      </c>
    </row>
    <row r="77" customFormat="false" ht="11.25" hidden="false" customHeight="false" outlineLevel="0" collapsed="false">
      <c r="A77" s="100" t="n">
        <v>37210</v>
      </c>
      <c r="B77" s="97" t="n">
        <v>3682501</v>
      </c>
      <c r="C77" s="97" t="n">
        <v>235460</v>
      </c>
      <c r="D77" s="97" t="n">
        <v>3754109</v>
      </c>
    </row>
    <row r="78" customFormat="false" ht="11.25" hidden="false" customHeight="false" outlineLevel="0" collapsed="false">
      <c r="A78" s="100" t="n">
        <v>37211</v>
      </c>
      <c r="B78" s="97" t="n">
        <v>3817755</v>
      </c>
      <c r="C78" s="97" t="n">
        <v>155070</v>
      </c>
      <c r="D78" s="97" t="n">
        <v>3881535</v>
      </c>
    </row>
    <row r="79" customFormat="false" ht="11.25" hidden="false" customHeight="false" outlineLevel="0" collapsed="false">
      <c r="A79" s="100" t="n">
        <v>37214</v>
      </c>
      <c r="B79" s="97" t="n">
        <v>3668257</v>
      </c>
      <c r="C79" s="97" t="n">
        <v>108419</v>
      </c>
      <c r="D79" s="97" t="n">
        <v>3675213</v>
      </c>
    </row>
    <row r="80" customFormat="false" ht="11.25" hidden="false" customHeight="false" outlineLevel="0" collapsed="false">
      <c r="A80" s="100" t="n">
        <v>37215</v>
      </c>
      <c r="D80" s="97"/>
    </row>
    <row r="81" customFormat="false" ht="11.25" hidden="false" customHeight="false" outlineLevel="0" collapsed="false">
      <c r="D81" s="97"/>
    </row>
    <row r="82" customFormat="false" ht="11.25" hidden="false" customHeight="false" outlineLevel="0" collapsed="false">
      <c r="D82" s="97"/>
    </row>
    <row r="83" customFormat="false" ht="11.25" hidden="false" customHeight="false" outlineLevel="0" collapsed="false">
      <c r="D83" s="97"/>
    </row>
    <row r="84" customFormat="false" ht="11.25" hidden="false" customHeight="false" outlineLevel="0" collapsed="false">
      <c r="D84" s="97"/>
    </row>
    <row r="85" customFormat="false" ht="11.25" hidden="false" customHeight="false" outlineLevel="0" collapsed="false">
      <c r="D85" s="97"/>
    </row>
    <row r="86" customFormat="false" ht="11.25" hidden="false" customHeight="false" outlineLevel="0" collapsed="false">
      <c r="D86" s="97"/>
    </row>
    <row r="87" customFormat="false" ht="11.25" hidden="false" customHeight="false" outlineLevel="0" collapsed="false">
      <c r="D87" s="97"/>
    </row>
    <row r="88" customFormat="false" ht="11.25" hidden="false" customHeight="false" outlineLevel="0" collapsed="false">
      <c r="D88" s="97"/>
    </row>
    <row r="89" customFormat="false" ht="11.25" hidden="false" customHeight="false" outlineLevel="0" collapsed="false">
      <c r="D89" s="97"/>
    </row>
    <row r="90" customFormat="false" ht="11.25" hidden="false" customHeight="false" outlineLevel="0" collapsed="false">
      <c r="D90" s="97"/>
    </row>
    <row r="91" customFormat="false" ht="11.25" hidden="false" customHeight="false" outlineLevel="0" collapsed="false">
      <c r="D91" s="97"/>
    </row>
    <row r="92" customFormat="false" ht="11.25" hidden="false" customHeight="false" outlineLevel="0" collapsed="false">
      <c r="D92" s="97"/>
    </row>
    <row r="93" customFormat="false" ht="11.25" hidden="false" customHeight="false" outlineLevel="0" collapsed="false">
      <c r="D93" s="97"/>
    </row>
    <row r="94" customFormat="false" ht="11.25" hidden="false" customHeight="false" outlineLevel="0" collapsed="false">
      <c r="D94" s="97"/>
    </row>
    <row r="95" customFormat="false" ht="11.25" hidden="false" customHeight="false" outlineLevel="0" collapsed="false">
      <c r="D95" s="97"/>
    </row>
    <row r="96" customFormat="false" ht="11.25" hidden="false" customHeight="false" outlineLevel="0" collapsed="false">
      <c r="D96" s="97"/>
    </row>
    <row r="97" customFormat="false" ht="11.25" hidden="false" customHeight="false" outlineLevel="0" collapsed="false">
      <c r="D97" s="97"/>
    </row>
    <row r="98" customFormat="false" ht="11.25" hidden="false" customHeight="false" outlineLevel="0" collapsed="false">
      <c r="D98" s="97"/>
    </row>
    <row r="99" customFormat="false" ht="11.25" hidden="false" customHeight="false" outlineLevel="0" collapsed="false">
      <c r="D99" s="97"/>
    </row>
    <row r="100" customFormat="false" ht="11.25" hidden="false" customHeight="false" outlineLevel="0" collapsed="false">
      <c r="D100" s="97"/>
    </row>
    <row r="101" customFormat="false" ht="11.25" hidden="false" customHeight="false" outlineLevel="0" collapsed="false">
      <c r="D101" s="97"/>
    </row>
    <row r="102" customFormat="false" ht="11.25" hidden="false" customHeight="false" outlineLevel="0" collapsed="false">
      <c r="D102" s="97"/>
    </row>
    <row r="103" customFormat="false" ht="11.25" hidden="false" customHeight="false" outlineLevel="0" collapsed="false">
      <c r="D103" s="97"/>
    </row>
    <row r="104" customFormat="false" ht="11.25" hidden="false" customHeight="false" outlineLevel="0" collapsed="false">
      <c r="D104" s="97"/>
    </row>
    <row r="105" customFormat="false" ht="11.25" hidden="false" customHeight="false" outlineLevel="0" collapsed="false">
      <c r="D105" s="97"/>
    </row>
    <row r="106" customFormat="false" ht="11.25" hidden="false" customHeight="false" outlineLevel="0" collapsed="false">
      <c r="D106" s="97"/>
    </row>
    <row r="107" customFormat="false" ht="11.25" hidden="false" customHeight="false" outlineLevel="0" collapsed="false">
      <c r="D107" s="97"/>
    </row>
    <row r="108" customFormat="false" ht="11.25" hidden="false" customHeight="false" outlineLevel="0" collapsed="false">
      <c r="D108" s="97"/>
    </row>
    <row r="109" customFormat="false" ht="11.25" hidden="false" customHeight="false" outlineLevel="0" collapsed="false">
      <c r="D109" s="97"/>
    </row>
    <row r="110" customFormat="false" ht="11.25" hidden="false" customHeight="false" outlineLevel="0" collapsed="false">
      <c r="D110" s="97"/>
    </row>
    <row r="111" customFormat="false" ht="11.25" hidden="false" customHeight="false" outlineLevel="0" collapsed="false">
      <c r="D111" s="97"/>
    </row>
    <row r="112" customFormat="false" ht="11.25" hidden="false" customHeight="false" outlineLevel="0" collapsed="false">
      <c r="D112" s="97"/>
    </row>
    <row r="113" customFormat="false" ht="11.25" hidden="false" customHeight="false" outlineLevel="0" collapsed="false">
      <c r="D113" s="97"/>
    </row>
    <row r="114" customFormat="false" ht="11.25" hidden="false" customHeight="false" outlineLevel="0" collapsed="false">
      <c r="D114" s="97"/>
    </row>
    <row r="115" customFormat="false" ht="11.25" hidden="false" customHeight="false" outlineLevel="0" collapsed="false">
      <c r="D115" s="97"/>
    </row>
    <row r="116" customFormat="false" ht="11.25" hidden="false" customHeight="false" outlineLevel="0" collapsed="false">
      <c r="D116" s="97"/>
    </row>
    <row r="117" customFormat="false" ht="11.25" hidden="false" customHeight="false" outlineLevel="0" collapsed="false">
      <c r="D117" s="97"/>
    </row>
    <row r="118" customFormat="false" ht="11.25" hidden="false" customHeight="false" outlineLevel="0" collapsed="false">
      <c r="D118" s="97"/>
    </row>
    <row r="119" customFormat="false" ht="11.25" hidden="false" customHeight="false" outlineLevel="0" collapsed="false">
      <c r="D119" s="97"/>
    </row>
    <row r="120" customFormat="false" ht="11.25" hidden="false" customHeight="false" outlineLevel="0" collapsed="false">
      <c r="D120" s="97"/>
    </row>
    <row r="121" customFormat="false" ht="11.25" hidden="false" customHeight="false" outlineLevel="0" collapsed="false">
      <c r="D121" s="97"/>
    </row>
    <row r="122" customFormat="false" ht="11.25" hidden="false" customHeight="false" outlineLevel="0" collapsed="false">
      <c r="D122" s="97"/>
    </row>
    <row r="123" customFormat="false" ht="11.25" hidden="false" customHeight="false" outlineLevel="0" collapsed="false">
      <c r="D123" s="97"/>
    </row>
    <row r="124" customFormat="false" ht="11.25" hidden="false" customHeight="false" outlineLevel="0" collapsed="false">
      <c r="D124" s="97"/>
    </row>
    <row r="125" customFormat="false" ht="11.25" hidden="false" customHeight="false" outlineLevel="0" collapsed="false">
      <c r="D125" s="97"/>
    </row>
    <row r="126" customFormat="false" ht="11.25" hidden="false" customHeight="false" outlineLevel="0" collapsed="false">
      <c r="D126" s="97"/>
    </row>
    <row r="127" customFormat="false" ht="11.25" hidden="false" customHeight="false" outlineLevel="0" collapsed="false">
      <c r="D127" s="97"/>
    </row>
    <row r="128" customFormat="false" ht="11.25" hidden="false" customHeight="false" outlineLevel="0" collapsed="false">
      <c r="D128" s="97"/>
    </row>
    <row r="129" customFormat="false" ht="11.25" hidden="false" customHeight="false" outlineLevel="0" collapsed="false">
      <c r="D129" s="97"/>
    </row>
    <row r="130" customFormat="false" ht="11.25" hidden="false" customHeight="false" outlineLevel="0" collapsed="false">
      <c r="D130" s="97"/>
    </row>
    <row r="131" customFormat="false" ht="11.25" hidden="false" customHeight="false" outlineLevel="0" collapsed="false">
      <c r="D131" s="97"/>
    </row>
    <row r="132" customFormat="false" ht="11.25" hidden="false" customHeight="false" outlineLevel="0" collapsed="false">
      <c r="D132" s="97"/>
    </row>
    <row r="133" customFormat="false" ht="11.25" hidden="false" customHeight="false" outlineLevel="0" collapsed="false">
      <c r="D133" s="97"/>
    </row>
    <row r="134" customFormat="false" ht="11.25" hidden="false" customHeight="false" outlineLevel="0" collapsed="false">
      <c r="D134" s="97"/>
    </row>
    <row r="135" customFormat="false" ht="11.25" hidden="false" customHeight="false" outlineLevel="0" collapsed="false">
      <c r="D135" s="97"/>
    </row>
    <row r="136" customFormat="false" ht="11.25" hidden="false" customHeight="false" outlineLevel="0" collapsed="false">
      <c r="D136" s="97"/>
    </row>
    <row r="137" customFormat="false" ht="11.25" hidden="false" customHeight="false" outlineLevel="0" collapsed="false">
      <c r="D137" s="97"/>
    </row>
    <row r="138" customFormat="false" ht="11.25" hidden="false" customHeight="false" outlineLevel="0" collapsed="false">
      <c r="D138" s="97"/>
    </row>
    <row r="139" customFormat="false" ht="11.25" hidden="false" customHeight="false" outlineLevel="0" collapsed="false">
      <c r="D139" s="97"/>
    </row>
    <row r="140" customFormat="false" ht="11.25" hidden="false" customHeight="false" outlineLevel="0" collapsed="false">
      <c r="D140" s="97"/>
    </row>
    <row r="141" customFormat="false" ht="11.25" hidden="false" customHeight="false" outlineLevel="0" collapsed="false">
      <c r="D141" s="97"/>
    </row>
    <row r="142" customFormat="false" ht="11.25" hidden="false" customHeight="false" outlineLevel="0" collapsed="false">
      <c r="D142" s="97"/>
    </row>
    <row r="143" customFormat="false" ht="11.25" hidden="false" customHeight="false" outlineLevel="0" collapsed="false">
      <c r="D143" s="97"/>
    </row>
    <row r="144" customFormat="false" ht="11.25" hidden="false" customHeight="false" outlineLevel="0" collapsed="false">
      <c r="D144" s="97"/>
    </row>
    <row r="145" customFormat="false" ht="11.25" hidden="false" customHeight="false" outlineLevel="0" collapsed="false">
      <c r="D145" s="97"/>
    </row>
    <row r="146" customFormat="false" ht="11.25" hidden="false" customHeight="false" outlineLevel="0" collapsed="false">
      <c r="D146" s="97"/>
    </row>
    <row r="147" customFormat="false" ht="11.25" hidden="false" customHeight="false" outlineLevel="0" collapsed="false">
      <c r="D147" s="97"/>
    </row>
    <row r="148" customFormat="false" ht="11.25" hidden="false" customHeight="false" outlineLevel="0" collapsed="false">
      <c r="D148" s="97"/>
    </row>
    <row r="149" customFormat="false" ht="11.25" hidden="false" customHeight="false" outlineLevel="0" collapsed="false">
      <c r="D149" s="97"/>
    </row>
    <row r="150" customFormat="false" ht="11.25" hidden="false" customHeight="false" outlineLevel="0" collapsed="false">
      <c r="D150" s="97"/>
    </row>
    <row r="151" customFormat="false" ht="11.25" hidden="false" customHeight="false" outlineLevel="0" collapsed="false">
      <c r="D151" s="97"/>
    </row>
    <row r="152" customFormat="false" ht="11.25" hidden="false" customHeight="false" outlineLevel="0" collapsed="false">
      <c r="D152" s="97"/>
    </row>
    <row r="153" customFormat="false" ht="11.25" hidden="false" customHeight="false" outlineLevel="0" collapsed="false">
      <c r="D153" s="97"/>
    </row>
    <row r="154" customFormat="false" ht="11.25" hidden="false" customHeight="false" outlineLevel="0" collapsed="false">
      <c r="D154" s="97"/>
    </row>
    <row r="155" customFormat="false" ht="11.25" hidden="false" customHeight="false" outlineLevel="0" collapsed="false">
      <c r="D155" s="97"/>
    </row>
    <row r="156" customFormat="false" ht="11.25" hidden="false" customHeight="false" outlineLevel="0" collapsed="false">
      <c r="D156" s="97"/>
    </row>
    <row r="157" customFormat="false" ht="11.25" hidden="false" customHeight="false" outlineLevel="0" collapsed="false">
      <c r="D157" s="97"/>
    </row>
    <row r="158" customFormat="false" ht="11.25" hidden="false" customHeight="false" outlineLevel="0" collapsed="false">
      <c r="D158" s="97"/>
    </row>
    <row r="159" customFormat="false" ht="11.25" hidden="false" customHeight="false" outlineLevel="0" collapsed="false">
      <c r="D159" s="97"/>
    </row>
    <row r="160" customFormat="false" ht="11.25" hidden="false" customHeight="false" outlineLevel="0" collapsed="false">
      <c r="D160" s="97"/>
    </row>
    <row r="161" customFormat="false" ht="11.25" hidden="false" customHeight="false" outlineLevel="0" collapsed="false">
      <c r="D161" s="97"/>
    </row>
    <row r="162" customFormat="false" ht="11.25" hidden="false" customHeight="false" outlineLevel="0" collapsed="false">
      <c r="D162" s="97"/>
    </row>
    <row r="163" customFormat="false" ht="11.25" hidden="false" customHeight="false" outlineLevel="0" collapsed="false">
      <c r="D163" s="97"/>
    </row>
    <row r="164" customFormat="false" ht="11.25" hidden="false" customHeight="false" outlineLevel="0" collapsed="false">
      <c r="D164" s="97"/>
    </row>
    <row r="165" customFormat="false" ht="11.25" hidden="false" customHeight="false" outlineLevel="0" collapsed="false">
      <c r="D165" s="97"/>
    </row>
    <row r="166" customFormat="false" ht="11.25" hidden="false" customHeight="false" outlineLevel="0" collapsed="false">
      <c r="D166" s="97"/>
    </row>
    <row r="167" customFormat="false" ht="11.25" hidden="false" customHeight="false" outlineLevel="0" collapsed="false">
      <c r="D167" s="97"/>
    </row>
    <row r="168" customFormat="false" ht="11.25" hidden="false" customHeight="false" outlineLevel="0" collapsed="false">
      <c r="D168" s="97"/>
    </row>
    <row r="169" customFormat="false" ht="11.25" hidden="false" customHeight="false" outlineLevel="0" collapsed="false">
      <c r="D169" s="97"/>
    </row>
    <row r="170" customFormat="false" ht="11.25" hidden="false" customHeight="false" outlineLevel="0" collapsed="false">
      <c r="D170" s="97"/>
    </row>
    <row r="171" customFormat="false" ht="11.25" hidden="false" customHeight="false" outlineLevel="0" collapsed="false">
      <c r="D171" s="97"/>
    </row>
    <row r="172" customFormat="false" ht="11.25" hidden="false" customHeight="false" outlineLevel="0" collapsed="false">
      <c r="D172" s="97"/>
    </row>
    <row r="173" customFormat="false" ht="11.25" hidden="false" customHeight="false" outlineLevel="0" collapsed="false">
      <c r="D173" s="97"/>
    </row>
    <row r="174" customFormat="false" ht="11.25" hidden="false" customHeight="false" outlineLevel="0" collapsed="false">
      <c r="D174" s="97"/>
    </row>
    <row r="175" customFormat="false" ht="11.25" hidden="false" customHeight="false" outlineLevel="0" collapsed="false">
      <c r="D175" s="97"/>
    </row>
    <row r="176" customFormat="false" ht="11.25" hidden="false" customHeight="false" outlineLevel="0" collapsed="false">
      <c r="D176" s="97"/>
    </row>
    <row r="177" customFormat="false" ht="11.25" hidden="false" customHeight="false" outlineLevel="0" collapsed="false">
      <c r="D177" s="97"/>
    </row>
    <row r="178" customFormat="false" ht="11.25" hidden="false" customHeight="false" outlineLevel="0" collapsed="false">
      <c r="D178" s="97"/>
    </row>
    <row r="179" customFormat="false" ht="11.25" hidden="false" customHeight="false" outlineLevel="0" collapsed="false">
      <c r="D179" s="97"/>
    </row>
    <row r="180" customFormat="false" ht="11.25" hidden="false" customHeight="false" outlineLevel="0" collapsed="false">
      <c r="D180" s="97"/>
    </row>
    <row r="181" customFormat="false" ht="11.25" hidden="false" customHeight="false" outlineLevel="0" collapsed="false">
      <c r="D181" s="97"/>
    </row>
    <row r="182" customFormat="false" ht="11.25" hidden="false" customHeight="false" outlineLevel="0" collapsed="false">
      <c r="D182" s="97"/>
    </row>
    <row r="183" customFormat="false" ht="11.25" hidden="false" customHeight="false" outlineLevel="0" collapsed="false">
      <c r="D183" s="97"/>
    </row>
    <row r="184" customFormat="false" ht="11.25" hidden="false" customHeight="false" outlineLevel="0" collapsed="false">
      <c r="D184" s="97"/>
    </row>
    <row r="185" customFormat="false" ht="11.25" hidden="false" customHeight="false" outlineLevel="0" collapsed="false">
      <c r="D185" s="97"/>
    </row>
    <row r="186" customFormat="false" ht="11.25" hidden="false" customHeight="false" outlineLevel="0" collapsed="false">
      <c r="D186" s="97"/>
    </row>
    <row r="187" customFormat="false" ht="11.25" hidden="false" customHeight="false" outlineLevel="0" collapsed="false">
      <c r="D187" s="97"/>
    </row>
    <row r="188" customFormat="false" ht="11.25" hidden="false" customHeight="false" outlineLevel="0" collapsed="false">
      <c r="D188" s="97"/>
    </row>
    <row r="189" customFormat="false" ht="11.25" hidden="false" customHeight="false" outlineLevel="0" collapsed="false">
      <c r="D189" s="97"/>
    </row>
    <row r="190" customFormat="false" ht="11.25" hidden="false" customHeight="false" outlineLevel="0" collapsed="false">
      <c r="D190" s="97"/>
    </row>
    <row r="191" customFormat="false" ht="11.25" hidden="false" customHeight="false" outlineLevel="0" collapsed="false">
      <c r="D191" s="97"/>
    </row>
    <row r="192" customFormat="false" ht="11.25" hidden="false" customHeight="false" outlineLevel="0" collapsed="false">
      <c r="D192" s="97"/>
    </row>
    <row r="193" customFormat="false" ht="11.25" hidden="false" customHeight="false" outlineLevel="0" collapsed="false">
      <c r="D193" s="97"/>
    </row>
    <row r="194" customFormat="false" ht="11.25" hidden="false" customHeight="false" outlineLevel="0" collapsed="false">
      <c r="D194" s="97"/>
    </row>
    <row r="195" customFormat="false" ht="11.25" hidden="false" customHeight="false" outlineLevel="0" collapsed="false">
      <c r="D195" s="97"/>
    </row>
    <row r="196" customFormat="false" ht="11.25" hidden="false" customHeight="false" outlineLevel="0" collapsed="false">
      <c r="D196" s="97"/>
    </row>
    <row r="197" customFormat="false" ht="11.25" hidden="false" customHeight="false" outlineLevel="0" collapsed="false">
      <c r="D197" s="97"/>
    </row>
    <row r="198" customFormat="false" ht="11.25" hidden="false" customHeight="false" outlineLevel="0" collapsed="false">
      <c r="D198" s="97"/>
    </row>
    <row r="199" customFormat="false" ht="11.25" hidden="false" customHeight="false" outlineLevel="0" collapsed="false">
      <c r="D199" s="97"/>
    </row>
    <row r="200" customFormat="false" ht="11.25" hidden="false" customHeight="false" outlineLevel="0" collapsed="false">
      <c r="D200" s="97"/>
    </row>
    <row r="201" customFormat="false" ht="11.25" hidden="false" customHeight="false" outlineLevel="0" collapsed="false">
      <c r="D201" s="97"/>
    </row>
    <row r="202" customFormat="false" ht="11.25" hidden="false" customHeight="false" outlineLevel="0" collapsed="false">
      <c r="D202" s="97"/>
    </row>
    <row r="203" customFormat="false" ht="11.25" hidden="false" customHeight="false" outlineLevel="0" collapsed="false">
      <c r="D203" s="97"/>
    </row>
    <row r="204" customFormat="false" ht="11.25" hidden="false" customHeight="false" outlineLevel="0" collapsed="false">
      <c r="D204" s="97"/>
    </row>
    <row r="205" customFormat="false" ht="11.25" hidden="false" customHeight="false" outlineLevel="0" collapsed="false">
      <c r="D205" s="97"/>
    </row>
    <row r="206" customFormat="false" ht="11.25" hidden="false" customHeight="false" outlineLevel="0" collapsed="false">
      <c r="D206" s="97"/>
    </row>
    <row r="207" customFormat="false" ht="11.25" hidden="false" customHeight="false" outlineLevel="0" collapsed="false">
      <c r="D207" s="97"/>
    </row>
    <row r="208" customFormat="false" ht="11.25" hidden="false" customHeight="false" outlineLevel="0" collapsed="false">
      <c r="D208" s="97"/>
    </row>
    <row r="209" customFormat="false" ht="11.25" hidden="false" customHeight="false" outlineLevel="0" collapsed="false">
      <c r="D209" s="97"/>
    </row>
    <row r="210" customFormat="false" ht="11.25" hidden="false" customHeight="false" outlineLevel="0" collapsed="false">
      <c r="D210" s="97"/>
    </row>
    <row r="211" customFormat="false" ht="11.25" hidden="false" customHeight="false" outlineLevel="0" collapsed="false">
      <c r="D211" s="97"/>
    </row>
    <row r="212" customFormat="false" ht="11.25" hidden="false" customHeight="false" outlineLevel="0" collapsed="false">
      <c r="D212" s="97"/>
    </row>
    <row r="213" customFormat="false" ht="11.25" hidden="false" customHeight="false" outlineLevel="0" collapsed="false">
      <c r="D213" s="97"/>
    </row>
    <row r="214" customFormat="false" ht="11.25" hidden="false" customHeight="false" outlineLevel="0" collapsed="false">
      <c r="D214" s="97"/>
    </row>
    <row r="215" customFormat="false" ht="11.25" hidden="false" customHeight="false" outlineLevel="0" collapsed="false">
      <c r="D215" s="97"/>
    </row>
    <row r="216" customFormat="false" ht="11.25" hidden="false" customHeight="false" outlineLevel="0" collapsed="false">
      <c r="D216" s="97"/>
    </row>
    <row r="217" customFormat="false" ht="11.25" hidden="false" customHeight="false" outlineLevel="0" collapsed="false">
      <c r="D217" s="97"/>
    </row>
    <row r="218" customFormat="false" ht="11.25" hidden="false" customHeight="false" outlineLevel="0" collapsed="false">
      <c r="D218" s="97"/>
    </row>
    <row r="219" customFormat="false" ht="11.25" hidden="false" customHeight="false" outlineLevel="0" collapsed="false">
      <c r="D219" s="97"/>
    </row>
    <row r="220" customFormat="false" ht="11.25" hidden="false" customHeight="false" outlineLevel="0" collapsed="false">
      <c r="D220" s="97"/>
    </row>
    <row r="221" customFormat="false" ht="11.25" hidden="false" customHeight="false" outlineLevel="0" collapsed="false">
      <c r="D221" s="97"/>
    </row>
    <row r="222" customFormat="false" ht="11.25" hidden="false" customHeight="false" outlineLevel="0" collapsed="false">
      <c r="D222" s="97"/>
    </row>
    <row r="223" customFormat="false" ht="11.25" hidden="false" customHeight="false" outlineLevel="0" collapsed="false">
      <c r="D223" s="97"/>
    </row>
    <row r="224" customFormat="false" ht="11.25" hidden="false" customHeight="false" outlineLevel="0" collapsed="false">
      <c r="D224" s="97"/>
    </row>
    <row r="225" customFormat="false" ht="11.25" hidden="false" customHeight="false" outlineLevel="0" collapsed="false">
      <c r="D225" s="97"/>
    </row>
    <row r="226" customFormat="false" ht="11.25" hidden="false" customHeight="false" outlineLevel="0" collapsed="false">
      <c r="D226" s="97"/>
    </row>
    <row r="227" customFormat="false" ht="11.25" hidden="false" customHeight="false" outlineLevel="0" collapsed="false">
      <c r="D227" s="97"/>
    </row>
    <row r="228" customFormat="false" ht="11.25" hidden="false" customHeight="false" outlineLevel="0" collapsed="false">
      <c r="D228" s="97"/>
    </row>
    <row r="229" customFormat="false" ht="11.25" hidden="false" customHeight="false" outlineLevel="0" collapsed="false">
      <c r="D229" s="97"/>
    </row>
    <row r="230" customFormat="false" ht="11.25" hidden="false" customHeight="false" outlineLevel="0" collapsed="false">
      <c r="D230" s="97"/>
    </row>
    <row r="231" customFormat="false" ht="11.25" hidden="false" customHeight="false" outlineLevel="0" collapsed="false">
      <c r="D231" s="97"/>
    </row>
    <row r="232" customFormat="false" ht="11.25" hidden="false" customHeight="false" outlineLevel="0" collapsed="false">
      <c r="D232" s="97"/>
    </row>
    <row r="233" customFormat="false" ht="11.25" hidden="false" customHeight="false" outlineLevel="0" collapsed="false">
      <c r="D233" s="97"/>
    </row>
    <row r="234" customFormat="false" ht="11.25" hidden="false" customHeight="false" outlineLevel="0" collapsed="false">
      <c r="D234" s="97"/>
    </row>
    <row r="235" customFormat="false" ht="11.25" hidden="false" customHeight="false" outlineLevel="0" collapsed="false">
      <c r="D235" s="97"/>
    </row>
    <row r="236" customFormat="false" ht="11.25" hidden="false" customHeight="false" outlineLevel="0" collapsed="false">
      <c r="D236" s="97"/>
    </row>
    <row r="237" customFormat="false" ht="11.25" hidden="false" customHeight="false" outlineLevel="0" collapsed="false">
      <c r="D237" s="97"/>
    </row>
    <row r="238" customFormat="false" ht="11.25" hidden="false" customHeight="false" outlineLevel="0" collapsed="false">
      <c r="D238" s="97"/>
    </row>
    <row r="239" customFormat="false" ht="11.25" hidden="false" customHeight="false" outlineLevel="0" collapsed="false">
      <c r="D239" s="97"/>
    </row>
    <row r="240" customFormat="false" ht="11.25" hidden="false" customHeight="false" outlineLevel="0" collapsed="false">
      <c r="D240" s="97"/>
    </row>
    <row r="241" customFormat="false" ht="11.25" hidden="false" customHeight="false" outlineLevel="0" collapsed="false">
      <c r="D241" s="97"/>
    </row>
    <row r="242" customFormat="false" ht="11.25" hidden="false" customHeight="false" outlineLevel="0" collapsed="false">
      <c r="D242" s="97"/>
    </row>
    <row r="243" customFormat="false" ht="11.25" hidden="false" customHeight="false" outlineLevel="0" collapsed="false">
      <c r="D243" s="97"/>
    </row>
    <row r="244" customFormat="false" ht="11.25" hidden="false" customHeight="false" outlineLevel="0" collapsed="false">
      <c r="D244" s="97"/>
    </row>
    <row r="245" customFormat="false" ht="11.25" hidden="false" customHeight="false" outlineLevel="0" collapsed="false">
      <c r="D245" s="97"/>
    </row>
    <row r="246" customFormat="false" ht="11.25" hidden="false" customHeight="false" outlineLevel="0" collapsed="false">
      <c r="D246" s="97"/>
    </row>
    <row r="247" customFormat="false" ht="11.25" hidden="false" customHeight="false" outlineLevel="0" collapsed="false">
      <c r="D247" s="97"/>
    </row>
    <row r="248" customFormat="false" ht="11.25" hidden="false" customHeight="false" outlineLevel="0" collapsed="false">
      <c r="D248" s="97"/>
    </row>
    <row r="249" customFormat="false" ht="11.25" hidden="false" customHeight="false" outlineLevel="0" collapsed="false">
      <c r="D249" s="97"/>
    </row>
    <row r="250" customFormat="false" ht="11.25" hidden="false" customHeight="false" outlineLevel="0" collapsed="false">
      <c r="D250" s="97"/>
    </row>
    <row r="251" customFormat="false" ht="11.25" hidden="false" customHeight="false" outlineLevel="0" collapsed="false">
      <c r="D251" s="97"/>
    </row>
    <row r="252" customFormat="false" ht="11.25" hidden="false" customHeight="false" outlineLevel="0" collapsed="false">
      <c r="D252" s="97"/>
    </row>
    <row r="253" customFormat="false" ht="11.25" hidden="false" customHeight="false" outlineLevel="0" collapsed="false">
      <c r="D253" s="97"/>
    </row>
    <row r="254" customFormat="false" ht="11.25" hidden="false" customHeight="false" outlineLevel="0" collapsed="false">
      <c r="D254" s="97"/>
    </row>
    <row r="255" customFormat="false" ht="11.25" hidden="false" customHeight="false" outlineLevel="0" collapsed="false">
      <c r="D255" s="97"/>
    </row>
    <row r="256" customFormat="false" ht="11.25" hidden="false" customHeight="false" outlineLevel="0" collapsed="false">
      <c r="D256" s="97"/>
    </row>
    <row r="257" customFormat="false" ht="11.25" hidden="false" customHeight="false" outlineLevel="0" collapsed="false">
      <c r="D257" s="97"/>
    </row>
    <row r="258" customFormat="false" ht="11.25" hidden="false" customHeight="false" outlineLevel="0" collapsed="false">
      <c r="D258" s="97"/>
    </row>
    <row r="259" customFormat="false" ht="11.25" hidden="false" customHeight="false" outlineLevel="0" collapsed="false">
      <c r="D259" s="97"/>
    </row>
    <row r="260" customFormat="false" ht="11.25" hidden="false" customHeight="false" outlineLevel="0" collapsed="false">
      <c r="D260" s="97"/>
    </row>
    <row r="261" customFormat="false" ht="11.25" hidden="false" customHeight="false" outlineLevel="0" collapsed="false">
      <c r="D261" s="97"/>
    </row>
    <row r="262" customFormat="false" ht="11.25" hidden="false" customHeight="false" outlineLevel="0" collapsed="false">
      <c r="D262" s="97"/>
    </row>
    <row r="263" customFormat="false" ht="11.25" hidden="false" customHeight="false" outlineLevel="0" collapsed="false">
      <c r="D263" s="97"/>
    </row>
    <row r="264" customFormat="false" ht="11.25" hidden="false" customHeight="false" outlineLevel="0" collapsed="false">
      <c r="D264" s="97"/>
    </row>
    <row r="265" customFormat="false" ht="11.25" hidden="false" customHeight="false" outlineLevel="0" collapsed="false">
      <c r="D265" s="97"/>
    </row>
    <row r="266" customFormat="false" ht="11.25" hidden="false" customHeight="false" outlineLevel="0" collapsed="false">
      <c r="D266" s="97"/>
    </row>
    <row r="267" customFormat="false" ht="11.25" hidden="false" customHeight="false" outlineLevel="0" collapsed="false">
      <c r="D267" s="97"/>
    </row>
    <row r="268" customFormat="false" ht="11.25" hidden="false" customHeight="false" outlineLevel="0" collapsed="false">
      <c r="D268" s="97"/>
    </row>
    <row r="269" customFormat="false" ht="11.25" hidden="false" customHeight="false" outlineLevel="0" collapsed="false">
      <c r="D269" s="97"/>
    </row>
    <row r="270" customFormat="false" ht="11.25" hidden="false" customHeight="false" outlineLevel="0" collapsed="false">
      <c r="D270" s="97"/>
    </row>
    <row r="271" customFormat="false" ht="11.25" hidden="false" customHeight="false" outlineLevel="0" collapsed="false">
      <c r="D271" s="97"/>
    </row>
    <row r="272" customFormat="false" ht="11.25" hidden="false" customHeight="false" outlineLevel="0" collapsed="false">
      <c r="D272" s="97"/>
    </row>
    <row r="273" customFormat="false" ht="11.25" hidden="false" customHeight="false" outlineLevel="0" collapsed="false">
      <c r="D273" s="97"/>
    </row>
    <row r="274" customFormat="false" ht="11.25" hidden="false" customHeight="false" outlineLevel="0" collapsed="false">
      <c r="D274" s="97"/>
    </row>
    <row r="275" customFormat="false" ht="11.25" hidden="false" customHeight="false" outlineLevel="0" collapsed="false">
      <c r="D275" s="97"/>
    </row>
    <row r="276" customFormat="false" ht="11.25" hidden="false" customHeight="false" outlineLevel="0" collapsed="false">
      <c r="D276" s="97"/>
    </row>
    <row r="277" customFormat="false" ht="11.25" hidden="false" customHeight="false" outlineLevel="0" collapsed="false">
      <c r="D277" s="97"/>
    </row>
    <row r="278" customFormat="false" ht="11.25" hidden="false" customHeight="false" outlineLevel="0" collapsed="false">
      <c r="D278" s="97"/>
    </row>
    <row r="279" customFormat="false" ht="11.25" hidden="false" customHeight="false" outlineLevel="0" collapsed="false">
      <c r="D279" s="97"/>
    </row>
    <row r="280" customFormat="false" ht="11.25" hidden="false" customHeight="false" outlineLevel="0" collapsed="false">
      <c r="D280" s="97"/>
    </row>
    <row r="281" customFormat="false" ht="11.25" hidden="false" customHeight="false" outlineLevel="0" collapsed="false">
      <c r="D281" s="97"/>
    </row>
    <row r="282" customFormat="false" ht="11.25" hidden="false" customHeight="false" outlineLevel="0" collapsed="false">
      <c r="D282" s="97"/>
    </row>
    <row r="283" customFormat="false" ht="11.25" hidden="false" customHeight="false" outlineLevel="0" collapsed="false">
      <c r="D283" s="97"/>
    </row>
    <row r="284" customFormat="false" ht="11.25" hidden="false" customHeight="false" outlineLevel="0" collapsed="false">
      <c r="D284" s="97"/>
    </row>
    <row r="285" customFormat="false" ht="11.25" hidden="false" customHeight="false" outlineLevel="0" collapsed="false">
      <c r="D285" s="97"/>
    </row>
    <row r="286" customFormat="false" ht="11.25" hidden="false" customHeight="false" outlineLevel="0" collapsed="false">
      <c r="D286" s="97"/>
    </row>
    <row r="287" customFormat="false" ht="11.25" hidden="false" customHeight="false" outlineLevel="0" collapsed="false">
      <c r="D287" s="97"/>
    </row>
    <row r="288" customFormat="false" ht="11.25" hidden="false" customHeight="false" outlineLevel="0" collapsed="false">
      <c r="D288" s="97"/>
    </row>
    <row r="289" customFormat="false" ht="11.25" hidden="false" customHeight="false" outlineLevel="0" collapsed="false">
      <c r="D289" s="97"/>
    </row>
    <row r="290" customFormat="false" ht="11.25" hidden="false" customHeight="false" outlineLevel="0" collapsed="false">
      <c r="D290" s="97"/>
    </row>
    <row r="291" customFormat="false" ht="11.25" hidden="false" customHeight="false" outlineLevel="0" collapsed="false">
      <c r="D291" s="97"/>
    </row>
    <row r="292" customFormat="false" ht="11.25" hidden="false" customHeight="false" outlineLevel="0" collapsed="false">
      <c r="D292" s="97"/>
    </row>
    <row r="293" customFormat="false" ht="11.25" hidden="false" customHeight="false" outlineLevel="0" collapsed="false">
      <c r="D293" s="97"/>
    </row>
    <row r="294" customFormat="false" ht="11.25" hidden="false" customHeight="false" outlineLevel="0" collapsed="false">
      <c r="D294" s="97"/>
    </row>
    <row r="295" customFormat="false" ht="11.25" hidden="false" customHeight="false" outlineLevel="0" collapsed="false">
      <c r="D295" s="97"/>
    </row>
    <row r="296" customFormat="false" ht="11.25" hidden="false" customHeight="false" outlineLevel="0" collapsed="false">
      <c r="D296" s="97"/>
    </row>
    <row r="297" customFormat="false" ht="11.25" hidden="false" customHeight="false" outlineLevel="0" collapsed="false">
      <c r="D297" s="97"/>
    </row>
    <row r="298" customFormat="false" ht="11.25" hidden="false" customHeight="false" outlineLevel="0" collapsed="false">
      <c r="D298" s="97"/>
    </row>
    <row r="299" customFormat="false" ht="11.25" hidden="false" customHeight="false" outlineLevel="0" collapsed="false">
      <c r="D299" s="97"/>
    </row>
    <row r="300" customFormat="false" ht="11.25" hidden="false" customHeight="false" outlineLevel="0" collapsed="false">
      <c r="D300" s="97"/>
    </row>
    <row r="301" customFormat="false" ht="11.25" hidden="false" customHeight="false" outlineLevel="0" collapsed="false">
      <c r="D301" s="97"/>
    </row>
    <row r="302" customFormat="false" ht="11.25" hidden="false" customHeight="false" outlineLevel="0" collapsed="false">
      <c r="D302" s="97"/>
    </row>
    <row r="303" customFormat="false" ht="11.25" hidden="false" customHeight="false" outlineLevel="0" collapsed="false">
      <c r="D303" s="97"/>
    </row>
    <row r="304" customFormat="false" ht="11.25" hidden="false" customHeight="false" outlineLevel="0" collapsed="false">
      <c r="D304" s="97"/>
    </row>
    <row r="305" customFormat="false" ht="11.25" hidden="false" customHeight="false" outlineLevel="0" collapsed="false">
      <c r="D305" s="97"/>
    </row>
    <row r="306" customFormat="false" ht="11.25" hidden="false" customHeight="false" outlineLevel="0" collapsed="false">
      <c r="D306" s="97"/>
    </row>
    <row r="307" customFormat="false" ht="11.25" hidden="false" customHeight="false" outlineLevel="0" collapsed="false">
      <c r="D307" s="97"/>
    </row>
    <row r="308" customFormat="false" ht="11.25" hidden="false" customHeight="false" outlineLevel="0" collapsed="false">
      <c r="D308" s="97"/>
    </row>
    <row r="309" customFormat="false" ht="11.25" hidden="false" customHeight="false" outlineLevel="0" collapsed="false">
      <c r="D309" s="97"/>
    </row>
    <row r="310" customFormat="false" ht="11.25" hidden="false" customHeight="false" outlineLevel="0" collapsed="false">
      <c r="D310" s="97"/>
    </row>
    <row r="311" customFormat="false" ht="11.25" hidden="false" customHeight="false" outlineLevel="0" collapsed="false">
      <c r="D311" s="97"/>
    </row>
    <row r="312" customFormat="false" ht="11.25" hidden="false" customHeight="false" outlineLevel="0" collapsed="false">
      <c r="D312" s="97"/>
    </row>
    <row r="313" customFormat="false" ht="11.25" hidden="false" customHeight="false" outlineLevel="0" collapsed="false">
      <c r="D313" s="97"/>
    </row>
    <row r="314" customFormat="false" ht="11.25" hidden="false" customHeight="false" outlineLevel="0" collapsed="false">
      <c r="D314" s="97"/>
    </row>
    <row r="315" customFormat="false" ht="11.25" hidden="false" customHeight="false" outlineLevel="0" collapsed="false">
      <c r="D315" s="97"/>
    </row>
    <row r="316" customFormat="false" ht="11.25" hidden="false" customHeight="false" outlineLevel="0" collapsed="false">
      <c r="D316" s="97"/>
    </row>
    <row r="317" customFormat="false" ht="11.25" hidden="false" customHeight="false" outlineLevel="0" collapsed="false">
      <c r="D317" s="97"/>
    </row>
    <row r="318" customFormat="false" ht="11.25" hidden="false" customHeight="false" outlineLevel="0" collapsed="false">
      <c r="D318" s="97"/>
    </row>
    <row r="319" customFormat="false" ht="11.25" hidden="false" customHeight="false" outlineLevel="0" collapsed="false">
      <c r="D319" s="97"/>
    </row>
    <row r="320" customFormat="false" ht="11.25" hidden="false" customHeight="false" outlineLevel="0" collapsed="false">
      <c r="D320" s="97"/>
    </row>
    <row r="321" customFormat="false" ht="11.25" hidden="false" customHeight="false" outlineLevel="0" collapsed="false">
      <c r="D321" s="97"/>
    </row>
    <row r="322" customFormat="false" ht="11.25" hidden="false" customHeight="false" outlineLevel="0" collapsed="false">
      <c r="D322" s="97"/>
    </row>
    <row r="323" customFormat="false" ht="11.25" hidden="false" customHeight="false" outlineLevel="0" collapsed="false">
      <c r="D323" s="97"/>
    </row>
    <row r="324" customFormat="false" ht="11.25" hidden="false" customHeight="false" outlineLevel="0" collapsed="false">
      <c r="D324" s="97"/>
    </row>
    <row r="325" customFormat="false" ht="11.25" hidden="false" customHeight="false" outlineLevel="0" collapsed="false">
      <c r="D325" s="97"/>
    </row>
    <row r="326" customFormat="false" ht="11.25" hidden="false" customHeight="false" outlineLevel="0" collapsed="false">
      <c r="D326" s="97"/>
    </row>
    <row r="327" customFormat="false" ht="11.25" hidden="false" customHeight="false" outlineLevel="0" collapsed="false">
      <c r="D327" s="97"/>
    </row>
    <row r="328" customFormat="false" ht="11.25" hidden="false" customHeight="false" outlineLevel="0" collapsed="false">
      <c r="D328" s="97"/>
    </row>
    <row r="329" customFormat="false" ht="11.25" hidden="false" customHeight="false" outlineLevel="0" collapsed="false">
      <c r="D329" s="97"/>
    </row>
    <row r="330" customFormat="false" ht="11.25" hidden="false" customHeight="false" outlineLevel="0" collapsed="false">
      <c r="D330" s="97"/>
    </row>
    <row r="331" customFormat="false" ht="11.25" hidden="false" customHeight="false" outlineLevel="0" collapsed="false">
      <c r="D331" s="97"/>
    </row>
    <row r="332" customFormat="false" ht="11.25" hidden="false" customHeight="false" outlineLevel="0" collapsed="false">
      <c r="D332" s="97"/>
    </row>
    <row r="333" customFormat="false" ht="11.25" hidden="false" customHeight="false" outlineLevel="0" collapsed="false">
      <c r="D333" s="97"/>
    </row>
    <row r="334" customFormat="false" ht="11.25" hidden="false" customHeight="false" outlineLevel="0" collapsed="false">
      <c r="D334" s="97"/>
    </row>
    <row r="335" customFormat="false" ht="11.25" hidden="false" customHeight="false" outlineLevel="0" collapsed="false">
      <c r="D335" s="97"/>
    </row>
    <row r="336" customFormat="false" ht="11.25" hidden="false" customHeight="false" outlineLevel="0" collapsed="false">
      <c r="D336" s="97"/>
    </row>
    <row r="337" customFormat="false" ht="11.25" hidden="false" customHeight="false" outlineLevel="0" collapsed="false">
      <c r="D337" s="97"/>
    </row>
    <row r="338" customFormat="false" ht="11.25" hidden="false" customHeight="false" outlineLevel="0" collapsed="false">
      <c r="D338" s="97"/>
    </row>
    <row r="339" customFormat="false" ht="11.25" hidden="false" customHeight="false" outlineLevel="0" collapsed="false">
      <c r="D339" s="97"/>
    </row>
    <row r="340" customFormat="false" ht="11.25" hidden="false" customHeight="false" outlineLevel="0" collapsed="false">
      <c r="D340" s="97"/>
    </row>
    <row r="341" customFormat="false" ht="11.25" hidden="false" customHeight="false" outlineLevel="0" collapsed="false">
      <c r="D341" s="97"/>
    </row>
    <row r="342" customFormat="false" ht="11.25" hidden="false" customHeight="false" outlineLevel="0" collapsed="false">
      <c r="D342" s="97"/>
    </row>
    <row r="343" customFormat="false" ht="11.25" hidden="false" customHeight="false" outlineLevel="0" collapsed="false">
      <c r="D343" s="97"/>
    </row>
    <row r="344" customFormat="false" ht="11.25" hidden="false" customHeight="false" outlineLevel="0" collapsed="false">
      <c r="D344" s="97"/>
    </row>
    <row r="345" customFormat="false" ht="11.25" hidden="false" customHeight="false" outlineLevel="0" collapsed="false">
      <c r="D345" s="97"/>
    </row>
    <row r="346" customFormat="false" ht="11.25" hidden="false" customHeight="false" outlineLevel="0" collapsed="false">
      <c r="D346" s="97"/>
    </row>
    <row r="347" customFormat="false" ht="11.25" hidden="false" customHeight="false" outlineLevel="0" collapsed="false">
      <c r="D347" s="97"/>
    </row>
    <row r="348" customFormat="false" ht="11.25" hidden="false" customHeight="false" outlineLevel="0" collapsed="false">
      <c r="D348" s="97"/>
    </row>
    <row r="349" customFormat="false" ht="11.25" hidden="false" customHeight="false" outlineLevel="0" collapsed="false">
      <c r="D349" s="97"/>
    </row>
    <row r="350" customFormat="false" ht="11.25" hidden="false" customHeight="false" outlineLevel="0" collapsed="false">
      <c r="D350" s="97"/>
    </row>
    <row r="351" customFormat="false" ht="11.25" hidden="false" customHeight="false" outlineLevel="0" collapsed="false">
      <c r="D351" s="97"/>
    </row>
    <row r="352" customFormat="false" ht="11.25" hidden="false" customHeight="false" outlineLevel="0" collapsed="false">
      <c r="D352" s="97"/>
    </row>
    <row r="353" customFormat="false" ht="11.25" hidden="false" customHeight="false" outlineLevel="0" collapsed="false">
      <c r="D353" s="97"/>
    </row>
    <row r="354" customFormat="false" ht="11.25" hidden="false" customHeight="false" outlineLevel="0" collapsed="false">
      <c r="D354" s="97"/>
    </row>
    <row r="355" customFormat="false" ht="11.25" hidden="false" customHeight="false" outlineLevel="0" collapsed="false">
      <c r="D355" s="97"/>
    </row>
    <row r="356" customFormat="false" ht="11.25" hidden="false" customHeight="false" outlineLevel="0" collapsed="false">
      <c r="D356" s="97"/>
    </row>
    <row r="357" customFormat="false" ht="11.25" hidden="false" customHeight="false" outlineLevel="0" collapsed="false">
      <c r="D357" s="97"/>
    </row>
    <row r="358" customFormat="false" ht="11.25" hidden="false" customHeight="false" outlineLevel="0" collapsed="false">
      <c r="D358" s="97"/>
    </row>
    <row r="359" customFormat="false" ht="11.25" hidden="false" customHeight="false" outlineLevel="0" collapsed="false">
      <c r="D359" s="97"/>
    </row>
    <row r="360" customFormat="false" ht="11.25" hidden="false" customHeight="false" outlineLevel="0" collapsed="false">
      <c r="D360" s="97"/>
    </row>
    <row r="361" customFormat="false" ht="11.25" hidden="false" customHeight="false" outlineLevel="0" collapsed="false">
      <c r="D361" s="97"/>
    </row>
    <row r="362" customFormat="false" ht="11.25" hidden="false" customHeight="false" outlineLevel="0" collapsed="false">
      <c r="D362" s="97"/>
    </row>
    <row r="363" customFormat="false" ht="11.25" hidden="false" customHeight="false" outlineLevel="0" collapsed="false">
      <c r="D363" s="97"/>
    </row>
    <row r="364" customFormat="false" ht="11.25" hidden="false" customHeight="false" outlineLevel="0" collapsed="false">
      <c r="D364" s="97"/>
    </row>
    <row r="365" customFormat="false" ht="11.25" hidden="false" customHeight="false" outlineLevel="0" collapsed="false">
      <c r="D365" s="97"/>
    </row>
    <row r="366" customFormat="false" ht="11.25" hidden="false" customHeight="false" outlineLevel="0" collapsed="false">
      <c r="D366" s="97"/>
    </row>
    <row r="367" customFormat="false" ht="11.25" hidden="false" customHeight="false" outlineLevel="0" collapsed="false">
      <c r="D367" s="97"/>
    </row>
    <row r="368" customFormat="false" ht="11.25" hidden="false" customHeight="false" outlineLevel="0" collapsed="false">
      <c r="D368" s="97"/>
    </row>
    <row r="369" customFormat="false" ht="11.25" hidden="false" customHeight="false" outlineLevel="0" collapsed="false">
      <c r="D369" s="97"/>
    </row>
    <row r="370" customFormat="false" ht="11.25" hidden="false" customHeight="false" outlineLevel="0" collapsed="false">
      <c r="D370" s="97"/>
    </row>
    <row r="371" customFormat="false" ht="11.25" hidden="false" customHeight="false" outlineLevel="0" collapsed="false">
      <c r="D371" s="97"/>
    </row>
    <row r="372" customFormat="false" ht="11.25" hidden="false" customHeight="false" outlineLevel="0" collapsed="false">
      <c r="D372" s="97"/>
    </row>
    <row r="373" customFormat="false" ht="11.25" hidden="false" customHeight="false" outlineLevel="0" collapsed="false">
      <c r="D373" s="97"/>
    </row>
    <row r="374" customFormat="false" ht="11.25" hidden="false" customHeight="false" outlineLevel="0" collapsed="false">
      <c r="D374" s="97"/>
    </row>
    <row r="375" customFormat="false" ht="11.25" hidden="false" customHeight="false" outlineLevel="0" collapsed="false">
      <c r="D375" s="97"/>
    </row>
    <row r="376" customFormat="false" ht="11.25" hidden="false" customHeight="false" outlineLevel="0" collapsed="false">
      <c r="D376" s="97"/>
    </row>
    <row r="377" customFormat="false" ht="11.25" hidden="false" customHeight="false" outlineLevel="0" collapsed="false">
      <c r="D377" s="97"/>
    </row>
    <row r="378" customFormat="false" ht="11.25" hidden="false" customHeight="false" outlineLevel="0" collapsed="false">
      <c r="D378" s="97"/>
    </row>
    <row r="379" customFormat="false" ht="11.25" hidden="false" customHeight="false" outlineLevel="0" collapsed="false">
      <c r="D379" s="97"/>
    </row>
    <row r="380" customFormat="false" ht="11.25" hidden="false" customHeight="false" outlineLevel="0" collapsed="false">
      <c r="D380" s="97"/>
    </row>
    <row r="381" customFormat="false" ht="11.25" hidden="false" customHeight="false" outlineLevel="0" collapsed="false">
      <c r="D381" s="97"/>
    </row>
    <row r="382" customFormat="false" ht="11.25" hidden="false" customHeight="false" outlineLevel="0" collapsed="false">
      <c r="D382" s="97"/>
    </row>
    <row r="383" customFormat="false" ht="11.25" hidden="false" customHeight="false" outlineLevel="0" collapsed="false">
      <c r="D383" s="97"/>
    </row>
    <row r="384" customFormat="false" ht="11.25" hidden="false" customHeight="false" outlineLevel="0" collapsed="false">
      <c r="D384" s="97"/>
    </row>
    <row r="385" customFormat="false" ht="11.25" hidden="false" customHeight="false" outlineLevel="0" collapsed="false">
      <c r="D385" s="97"/>
    </row>
    <row r="386" customFormat="false" ht="11.25" hidden="false" customHeight="false" outlineLevel="0" collapsed="false">
      <c r="D386" s="97"/>
    </row>
    <row r="387" customFormat="false" ht="11.25" hidden="false" customHeight="false" outlineLevel="0" collapsed="false">
      <c r="D387" s="97"/>
    </row>
    <row r="388" customFormat="false" ht="11.25" hidden="false" customHeight="false" outlineLevel="0" collapsed="false">
      <c r="D388" s="97"/>
    </row>
    <row r="389" customFormat="false" ht="11.25" hidden="false" customHeight="false" outlineLevel="0" collapsed="false">
      <c r="D389" s="97"/>
    </row>
    <row r="390" customFormat="false" ht="11.25" hidden="false" customHeight="false" outlineLevel="0" collapsed="false">
      <c r="D390" s="97"/>
    </row>
    <row r="391" customFormat="false" ht="11.25" hidden="false" customHeight="false" outlineLevel="0" collapsed="false">
      <c r="D391" s="97"/>
    </row>
    <row r="392" customFormat="false" ht="11.25" hidden="false" customHeight="false" outlineLevel="0" collapsed="false">
      <c r="D392" s="97"/>
    </row>
    <row r="393" customFormat="false" ht="11.25" hidden="false" customHeight="false" outlineLevel="0" collapsed="false">
      <c r="D393" s="97"/>
    </row>
    <row r="394" customFormat="false" ht="11.25" hidden="false" customHeight="false" outlineLevel="0" collapsed="false">
      <c r="D394" s="97"/>
    </row>
    <row r="395" customFormat="false" ht="11.25" hidden="false" customHeight="false" outlineLevel="0" collapsed="false">
      <c r="D395" s="97"/>
    </row>
    <row r="396" customFormat="false" ht="11.25" hidden="false" customHeight="false" outlineLevel="0" collapsed="false">
      <c r="D396" s="97"/>
    </row>
    <row r="397" customFormat="false" ht="11.25" hidden="false" customHeight="false" outlineLevel="0" collapsed="false">
      <c r="D397" s="97"/>
    </row>
    <row r="398" customFormat="false" ht="11.25" hidden="false" customHeight="false" outlineLevel="0" collapsed="false">
      <c r="D398" s="97"/>
    </row>
    <row r="399" customFormat="false" ht="11.25" hidden="false" customHeight="false" outlineLevel="0" collapsed="false">
      <c r="D399" s="97"/>
    </row>
    <row r="400" customFormat="false" ht="11.25" hidden="false" customHeight="false" outlineLevel="0" collapsed="false">
      <c r="D400" s="97"/>
    </row>
    <row r="401" customFormat="false" ht="11.25" hidden="false" customHeight="false" outlineLevel="0" collapsed="false">
      <c r="D401" s="97"/>
    </row>
    <row r="402" customFormat="false" ht="11.25" hidden="false" customHeight="false" outlineLevel="0" collapsed="false">
      <c r="D402" s="97"/>
    </row>
    <row r="403" customFormat="false" ht="11.25" hidden="false" customHeight="false" outlineLevel="0" collapsed="false">
      <c r="D403" s="97"/>
    </row>
    <row r="404" customFormat="false" ht="11.25" hidden="false" customHeight="false" outlineLevel="0" collapsed="false">
      <c r="D404" s="97"/>
    </row>
    <row r="405" customFormat="false" ht="11.25" hidden="false" customHeight="false" outlineLevel="0" collapsed="false">
      <c r="D405" s="97"/>
    </row>
    <row r="406" customFormat="false" ht="11.25" hidden="false" customHeight="false" outlineLevel="0" collapsed="false">
      <c r="D406" s="97"/>
    </row>
    <row r="407" customFormat="false" ht="11.25" hidden="false" customHeight="false" outlineLevel="0" collapsed="false">
      <c r="D407" s="97"/>
    </row>
    <row r="408" customFormat="false" ht="11.25" hidden="false" customHeight="false" outlineLevel="0" collapsed="false">
      <c r="D408" s="97"/>
    </row>
    <row r="409" customFormat="false" ht="11.25" hidden="false" customHeight="false" outlineLevel="0" collapsed="false">
      <c r="D409" s="97"/>
    </row>
    <row r="410" customFormat="false" ht="11.25" hidden="false" customHeight="false" outlineLevel="0" collapsed="false">
      <c r="D410" s="97"/>
    </row>
    <row r="411" customFormat="false" ht="11.25" hidden="false" customHeight="false" outlineLevel="0" collapsed="false">
      <c r="D411" s="97"/>
    </row>
    <row r="412" customFormat="false" ht="11.25" hidden="false" customHeight="false" outlineLevel="0" collapsed="false">
      <c r="D412" s="97"/>
    </row>
    <row r="413" customFormat="false" ht="11.25" hidden="false" customHeight="false" outlineLevel="0" collapsed="false">
      <c r="D413" s="97"/>
    </row>
    <row r="414" customFormat="false" ht="11.25" hidden="false" customHeight="false" outlineLevel="0" collapsed="false">
      <c r="D414" s="97"/>
    </row>
    <row r="415" customFormat="false" ht="11.25" hidden="false" customHeight="false" outlineLevel="0" collapsed="false">
      <c r="D415" s="97"/>
    </row>
    <row r="416" customFormat="false" ht="11.25" hidden="false" customHeight="false" outlineLevel="0" collapsed="false">
      <c r="D416" s="97"/>
    </row>
    <row r="417" customFormat="false" ht="11.25" hidden="false" customHeight="false" outlineLevel="0" collapsed="false">
      <c r="D417" s="97"/>
    </row>
    <row r="418" customFormat="false" ht="11.25" hidden="false" customHeight="false" outlineLevel="0" collapsed="false">
      <c r="D418" s="97"/>
    </row>
    <row r="419" customFormat="false" ht="11.25" hidden="false" customHeight="false" outlineLevel="0" collapsed="false">
      <c r="D419" s="97"/>
    </row>
    <row r="420" customFormat="false" ht="11.25" hidden="false" customHeight="false" outlineLevel="0" collapsed="false">
      <c r="D420" s="97"/>
    </row>
    <row r="421" customFormat="false" ht="11.25" hidden="false" customHeight="false" outlineLevel="0" collapsed="false">
      <c r="D421" s="97"/>
    </row>
    <row r="422" customFormat="false" ht="11.25" hidden="false" customHeight="false" outlineLevel="0" collapsed="false">
      <c r="D422" s="97"/>
    </row>
    <row r="423" customFormat="false" ht="11.25" hidden="false" customHeight="false" outlineLevel="0" collapsed="false">
      <c r="D423" s="97"/>
    </row>
    <row r="424" customFormat="false" ht="11.25" hidden="false" customHeight="false" outlineLevel="0" collapsed="false">
      <c r="D424" s="97"/>
    </row>
    <row r="425" customFormat="false" ht="11.25" hidden="false" customHeight="false" outlineLevel="0" collapsed="false">
      <c r="D425" s="97"/>
    </row>
    <row r="426" customFormat="false" ht="11.25" hidden="false" customHeight="false" outlineLevel="0" collapsed="false">
      <c r="D426" s="97"/>
    </row>
    <row r="427" customFormat="false" ht="11.25" hidden="false" customHeight="false" outlineLevel="0" collapsed="false">
      <c r="D427" s="97"/>
    </row>
    <row r="428" customFormat="false" ht="11.25" hidden="false" customHeight="false" outlineLevel="0" collapsed="false">
      <c r="D428" s="97"/>
    </row>
    <row r="429" customFormat="false" ht="11.25" hidden="false" customHeight="false" outlineLevel="0" collapsed="false">
      <c r="D429" s="97"/>
    </row>
    <row r="430" customFormat="false" ht="11.25" hidden="false" customHeight="false" outlineLevel="0" collapsed="false">
      <c r="D430" s="97"/>
    </row>
    <row r="431" customFormat="false" ht="11.25" hidden="false" customHeight="false" outlineLevel="0" collapsed="false">
      <c r="D431" s="97"/>
    </row>
    <row r="432" customFormat="false" ht="11.25" hidden="false" customHeight="false" outlineLevel="0" collapsed="false">
      <c r="D432" s="97"/>
    </row>
    <row r="433" customFormat="false" ht="11.25" hidden="false" customHeight="false" outlineLevel="0" collapsed="false">
      <c r="D433" s="97"/>
    </row>
    <row r="434" customFormat="false" ht="11.25" hidden="false" customHeight="false" outlineLevel="0" collapsed="false">
      <c r="D434" s="97"/>
    </row>
    <row r="435" customFormat="false" ht="11.25" hidden="false" customHeight="false" outlineLevel="0" collapsed="false">
      <c r="D435" s="97"/>
    </row>
    <row r="436" customFormat="false" ht="11.25" hidden="false" customHeight="false" outlineLevel="0" collapsed="false">
      <c r="D436" s="97"/>
    </row>
    <row r="437" customFormat="false" ht="11.25" hidden="false" customHeight="false" outlineLevel="0" collapsed="false">
      <c r="D437" s="97"/>
    </row>
    <row r="438" customFormat="false" ht="11.25" hidden="false" customHeight="false" outlineLevel="0" collapsed="false">
      <c r="D438" s="97"/>
    </row>
    <row r="439" customFormat="false" ht="11.25" hidden="false" customHeight="false" outlineLevel="0" collapsed="false">
      <c r="D439" s="97"/>
    </row>
    <row r="440" customFormat="false" ht="11.25" hidden="false" customHeight="false" outlineLevel="0" collapsed="false">
      <c r="D440" s="97"/>
    </row>
    <row r="441" customFormat="false" ht="11.25" hidden="false" customHeight="false" outlineLevel="0" collapsed="false">
      <c r="D441" s="97"/>
    </row>
    <row r="442" customFormat="false" ht="11.25" hidden="false" customHeight="false" outlineLevel="0" collapsed="false">
      <c r="D442" s="97"/>
    </row>
    <row r="443" customFormat="false" ht="11.25" hidden="false" customHeight="false" outlineLevel="0" collapsed="false">
      <c r="D443" s="97"/>
    </row>
    <row r="444" customFormat="false" ht="11.25" hidden="false" customHeight="false" outlineLevel="0" collapsed="false">
      <c r="D444" s="97"/>
    </row>
    <row r="445" customFormat="false" ht="11.25" hidden="false" customHeight="false" outlineLevel="0" collapsed="false">
      <c r="D445" s="97"/>
    </row>
    <row r="446" customFormat="false" ht="11.25" hidden="false" customHeight="false" outlineLevel="0" collapsed="false">
      <c r="D446" s="97"/>
    </row>
    <row r="447" customFormat="false" ht="11.25" hidden="false" customHeight="false" outlineLevel="0" collapsed="false">
      <c r="D447" s="97"/>
    </row>
    <row r="448" customFormat="false" ht="11.25" hidden="false" customHeight="false" outlineLevel="0" collapsed="false">
      <c r="D448" s="97"/>
    </row>
    <row r="449" customFormat="false" ht="11.25" hidden="false" customHeight="false" outlineLevel="0" collapsed="false">
      <c r="D449" s="97"/>
    </row>
    <row r="450" customFormat="false" ht="11.25" hidden="false" customHeight="false" outlineLevel="0" collapsed="false">
      <c r="D450" s="97"/>
    </row>
    <row r="451" customFormat="false" ht="11.25" hidden="false" customHeight="false" outlineLevel="0" collapsed="false">
      <c r="D451" s="97"/>
    </row>
    <row r="452" customFormat="false" ht="11.25" hidden="false" customHeight="false" outlineLevel="0" collapsed="false">
      <c r="D452" s="97"/>
    </row>
    <row r="453" customFormat="false" ht="11.25" hidden="false" customHeight="false" outlineLevel="0" collapsed="false">
      <c r="D453" s="97"/>
    </row>
    <row r="454" customFormat="false" ht="11.25" hidden="false" customHeight="false" outlineLevel="0" collapsed="false">
      <c r="D454" s="97"/>
    </row>
    <row r="455" customFormat="false" ht="11.25" hidden="false" customHeight="false" outlineLevel="0" collapsed="false">
      <c r="D455" s="97"/>
    </row>
    <row r="456" customFormat="false" ht="11.25" hidden="false" customHeight="false" outlineLevel="0" collapsed="false">
      <c r="D456" s="97"/>
    </row>
    <row r="457" customFormat="false" ht="11.25" hidden="false" customHeight="false" outlineLevel="0" collapsed="false">
      <c r="D457" s="97"/>
    </row>
    <row r="458" customFormat="false" ht="11.25" hidden="false" customHeight="false" outlineLevel="0" collapsed="false">
      <c r="D458" s="97"/>
    </row>
    <row r="459" customFormat="false" ht="11.25" hidden="false" customHeight="false" outlineLevel="0" collapsed="false">
      <c r="D459" s="97"/>
    </row>
    <row r="460" customFormat="false" ht="11.25" hidden="false" customHeight="false" outlineLevel="0" collapsed="false">
      <c r="D460" s="97"/>
    </row>
    <row r="461" customFormat="false" ht="11.25" hidden="false" customHeight="false" outlineLevel="0" collapsed="false">
      <c r="D461" s="97"/>
    </row>
    <row r="462" customFormat="false" ht="11.25" hidden="false" customHeight="false" outlineLevel="0" collapsed="false">
      <c r="D462" s="97"/>
    </row>
    <row r="463" customFormat="false" ht="11.25" hidden="false" customHeight="false" outlineLevel="0" collapsed="false">
      <c r="D463" s="97"/>
    </row>
    <row r="464" customFormat="false" ht="11.25" hidden="false" customHeight="false" outlineLevel="0" collapsed="false">
      <c r="D464" s="97"/>
    </row>
    <row r="465" customFormat="false" ht="11.25" hidden="false" customHeight="false" outlineLevel="0" collapsed="false">
      <c r="D465" s="97"/>
    </row>
    <row r="466" customFormat="false" ht="11.25" hidden="false" customHeight="false" outlineLevel="0" collapsed="false">
      <c r="D466" s="97"/>
    </row>
    <row r="467" customFormat="false" ht="11.25" hidden="false" customHeight="false" outlineLevel="0" collapsed="false">
      <c r="D467" s="97"/>
    </row>
    <row r="468" customFormat="false" ht="11.25" hidden="false" customHeight="false" outlineLevel="0" collapsed="false">
      <c r="D468" s="97"/>
    </row>
    <row r="469" customFormat="false" ht="11.25" hidden="false" customHeight="false" outlineLevel="0" collapsed="false">
      <c r="D469" s="97"/>
    </row>
    <row r="470" customFormat="false" ht="11.25" hidden="false" customHeight="false" outlineLevel="0" collapsed="false">
      <c r="D470" s="97"/>
    </row>
    <row r="471" customFormat="false" ht="11.25" hidden="false" customHeight="false" outlineLevel="0" collapsed="false">
      <c r="D471" s="97"/>
    </row>
    <row r="472" customFormat="false" ht="11.25" hidden="false" customHeight="false" outlineLevel="0" collapsed="false">
      <c r="D472" s="97"/>
    </row>
    <row r="473" customFormat="false" ht="11.25" hidden="false" customHeight="false" outlineLevel="0" collapsed="false">
      <c r="D473" s="97"/>
    </row>
    <row r="474" customFormat="false" ht="11.25" hidden="false" customHeight="false" outlineLevel="0" collapsed="false">
      <c r="D474" s="97"/>
    </row>
    <row r="475" customFormat="false" ht="11.25" hidden="false" customHeight="false" outlineLevel="0" collapsed="false">
      <c r="D475" s="97"/>
    </row>
    <row r="476" customFormat="false" ht="11.25" hidden="false" customHeight="false" outlineLevel="0" collapsed="false">
      <c r="D476" s="97"/>
    </row>
    <row r="477" customFormat="false" ht="11.25" hidden="false" customHeight="false" outlineLevel="0" collapsed="false">
      <c r="D477" s="97"/>
    </row>
    <row r="478" customFormat="false" ht="11.25" hidden="false" customHeight="false" outlineLevel="0" collapsed="false">
      <c r="D478" s="97"/>
    </row>
    <row r="479" customFormat="false" ht="11.25" hidden="false" customHeight="false" outlineLevel="0" collapsed="false">
      <c r="D479" s="97"/>
    </row>
    <row r="480" customFormat="false" ht="11.25" hidden="false" customHeight="false" outlineLevel="0" collapsed="false">
      <c r="D480" s="97"/>
    </row>
    <row r="481" customFormat="false" ht="11.25" hidden="false" customHeight="false" outlineLevel="0" collapsed="false">
      <c r="D481" s="97"/>
    </row>
    <row r="482" customFormat="false" ht="11.25" hidden="false" customHeight="false" outlineLevel="0" collapsed="false">
      <c r="D482" s="97"/>
    </row>
    <row r="483" customFormat="false" ht="11.25" hidden="false" customHeight="false" outlineLevel="0" collapsed="false">
      <c r="D483" s="97"/>
    </row>
    <row r="484" customFormat="false" ht="11.25" hidden="false" customHeight="false" outlineLevel="0" collapsed="false">
      <c r="D484" s="97"/>
    </row>
    <row r="485" customFormat="false" ht="11.25" hidden="false" customHeight="false" outlineLevel="0" collapsed="false">
      <c r="D485" s="97"/>
    </row>
    <row r="486" customFormat="false" ht="11.25" hidden="false" customHeight="false" outlineLevel="0" collapsed="false">
      <c r="D486" s="97"/>
    </row>
    <row r="487" customFormat="false" ht="11.25" hidden="false" customHeight="false" outlineLevel="0" collapsed="false">
      <c r="D487" s="97"/>
    </row>
    <row r="488" customFormat="false" ht="11.25" hidden="false" customHeight="false" outlineLevel="0" collapsed="false">
      <c r="D488" s="97"/>
    </row>
    <row r="489" customFormat="false" ht="11.25" hidden="false" customHeight="false" outlineLevel="0" collapsed="false">
      <c r="D489" s="97"/>
    </row>
    <row r="490" customFormat="false" ht="11.25" hidden="false" customHeight="false" outlineLevel="0" collapsed="false">
      <c r="D490" s="97"/>
    </row>
    <row r="491" customFormat="false" ht="11.25" hidden="false" customHeight="false" outlineLevel="0" collapsed="false">
      <c r="D491" s="97"/>
    </row>
    <row r="492" customFormat="false" ht="11.25" hidden="false" customHeight="false" outlineLevel="0" collapsed="false">
      <c r="D492" s="97"/>
    </row>
    <row r="493" customFormat="false" ht="11.25" hidden="false" customHeight="false" outlineLevel="0" collapsed="false">
      <c r="D493" s="97"/>
    </row>
    <row r="494" customFormat="false" ht="11.25" hidden="false" customHeight="false" outlineLevel="0" collapsed="false">
      <c r="D494" s="97"/>
    </row>
    <row r="495" customFormat="false" ht="11.25" hidden="false" customHeight="false" outlineLevel="0" collapsed="false">
      <c r="D495" s="97"/>
    </row>
    <row r="496" customFormat="false" ht="11.25" hidden="false" customHeight="false" outlineLevel="0" collapsed="false">
      <c r="D496" s="97"/>
    </row>
    <row r="497" customFormat="false" ht="11.25" hidden="false" customHeight="false" outlineLevel="0" collapsed="false">
      <c r="D497" s="97"/>
    </row>
    <row r="498" customFormat="false" ht="11.25" hidden="false" customHeight="false" outlineLevel="0" collapsed="false">
      <c r="D498" s="97"/>
    </row>
    <row r="499" customFormat="false" ht="11.25" hidden="false" customHeight="false" outlineLevel="0" collapsed="false">
      <c r="D499" s="97"/>
    </row>
    <row r="500" customFormat="false" ht="11.25" hidden="false" customHeight="false" outlineLevel="0" collapsed="false">
      <c r="D500" s="97"/>
    </row>
    <row r="501" customFormat="false" ht="11.25" hidden="false" customHeight="false" outlineLevel="0" collapsed="false">
      <c r="D501" s="97"/>
    </row>
    <row r="502" customFormat="false" ht="11.25" hidden="false" customHeight="false" outlineLevel="0" collapsed="false">
      <c r="D502" s="97"/>
    </row>
    <row r="503" customFormat="false" ht="11.25" hidden="false" customHeight="false" outlineLevel="0" collapsed="false">
      <c r="D503" s="97"/>
    </row>
    <row r="504" customFormat="false" ht="11.25" hidden="false" customHeight="false" outlineLevel="0" collapsed="false">
      <c r="D504" s="97"/>
    </row>
    <row r="505" customFormat="false" ht="11.25" hidden="false" customHeight="false" outlineLevel="0" collapsed="false">
      <c r="D505" s="97"/>
    </row>
    <row r="506" customFormat="false" ht="11.25" hidden="false" customHeight="false" outlineLevel="0" collapsed="false">
      <c r="D506" s="97"/>
    </row>
    <row r="507" customFormat="false" ht="11.25" hidden="false" customHeight="false" outlineLevel="0" collapsed="false">
      <c r="D507" s="97"/>
    </row>
    <row r="508" customFormat="false" ht="11.25" hidden="false" customHeight="false" outlineLevel="0" collapsed="false">
      <c r="D508" s="97"/>
    </row>
    <row r="509" customFormat="false" ht="11.25" hidden="false" customHeight="false" outlineLevel="0" collapsed="false">
      <c r="D509" s="97"/>
    </row>
    <row r="510" customFormat="false" ht="11.25" hidden="false" customHeight="false" outlineLevel="0" collapsed="false">
      <c r="D510" s="97"/>
    </row>
    <row r="511" customFormat="false" ht="11.25" hidden="false" customHeight="false" outlineLevel="0" collapsed="false">
      <c r="D511" s="97"/>
    </row>
    <row r="512" customFormat="false" ht="11.25" hidden="false" customHeight="false" outlineLevel="0" collapsed="false">
      <c r="D512" s="97"/>
    </row>
    <row r="513" customFormat="false" ht="11.25" hidden="false" customHeight="false" outlineLevel="0" collapsed="false">
      <c r="D513" s="97"/>
    </row>
    <row r="514" customFormat="false" ht="11.25" hidden="false" customHeight="false" outlineLevel="0" collapsed="false">
      <c r="D514" s="97"/>
    </row>
    <row r="515" customFormat="false" ht="11.25" hidden="false" customHeight="false" outlineLevel="0" collapsed="false">
      <c r="D515" s="97"/>
    </row>
    <row r="516" customFormat="false" ht="11.25" hidden="false" customHeight="false" outlineLevel="0" collapsed="false">
      <c r="D516" s="97"/>
    </row>
    <row r="517" customFormat="false" ht="11.25" hidden="false" customHeight="false" outlineLevel="0" collapsed="false">
      <c r="D517" s="97"/>
    </row>
    <row r="518" customFormat="false" ht="11.25" hidden="false" customHeight="false" outlineLevel="0" collapsed="false">
      <c r="D518" s="97"/>
    </row>
    <row r="519" customFormat="false" ht="11.25" hidden="false" customHeight="false" outlineLevel="0" collapsed="false">
      <c r="D519" s="97"/>
    </row>
    <row r="520" customFormat="false" ht="11.25" hidden="false" customHeight="false" outlineLevel="0" collapsed="false">
      <c r="D520" s="97"/>
    </row>
    <row r="521" customFormat="false" ht="11.25" hidden="false" customHeight="false" outlineLevel="0" collapsed="false">
      <c r="D521" s="97"/>
    </row>
    <row r="522" customFormat="false" ht="11.25" hidden="false" customHeight="false" outlineLevel="0" collapsed="false">
      <c r="D522" s="97"/>
    </row>
    <row r="523" customFormat="false" ht="11.25" hidden="false" customHeight="false" outlineLevel="0" collapsed="false">
      <c r="D523" s="97"/>
    </row>
    <row r="524" customFormat="false" ht="11.25" hidden="false" customHeight="false" outlineLevel="0" collapsed="false">
      <c r="D524" s="97"/>
    </row>
    <row r="525" customFormat="false" ht="11.25" hidden="false" customHeight="false" outlineLevel="0" collapsed="false">
      <c r="D525" s="97"/>
    </row>
    <row r="526" customFormat="false" ht="11.25" hidden="false" customHeight="false" outlineLevel="0" collapsed="false">
      <c r="D526" s="97"/>
    </row>
    <row r="527" customFormat="false" ht="11.25" hidden="false" customHeight="false" outlineLevel="0" collapsed="false">
      <c r="D527" s="97"/>
    </row>
    <row r="528" customFormat="false" ht="11.25" hidden="false" customHeight="false" outlineLevel="0" collapsed="false">
      <c r="D528" s="97"/>
    </row>
    <row r="529" customFormat="false" ht="11.25" hidden="false" customHeight="false" outlineLevel="0" collapsed="false">
      <c r="D529" s="97"/>
    </row>
    <row r="530" customFormat="false" ht="11.25" hidden="false" customHeight="false" outlineLevel="0" collapsed="false">
      <c r="D530" s="97"/>
    </row>
    <row r="531" customFormat="false" ht="11.25" hidden="false" customHeight="false" outlineLevel="0" collapsed="false">
      <c r="D531" s="97"/>
    </row>
    <row r="532" customFormat="false" ht="11.25" hidden="false" customHeight="false" outlineLevel="0" collapsed="false">
      <c r="D532" s="97"/>
    </row>
    <row r="533" customFormat="false" ht="11.25" hidden="false" customHeight="false" outlineLevel="0" collapsed="false">
      <c r="D533" s="97"/>
    </row>
    <row r="534" customFormat="false" ht="11.25" hidden="false" customHeight="false" outlineLevel="0" collapsed="false">
      <c r="D534" s="97"/>
    </row>
    <row r="535" customFormat="false" ht="11.25" hidden="false" customHeight="false" outlineLevel="0" collapsed="false">
      <c r="D535" s="97"/>
    </row>
    <row r="536" customFormat="false" ht="11.25" hidden="false" customHeight="false" outlineLevel="0" collapsed="false">
      <c r="D536" s="97"/>
    </row>
    <row r="537" customFormat="false" ht="11.25" hidden="false" customHeight="false" outlineLevel="0" collapsed="false">
      <c r="D537" s="97"/>
    </row>
    <row r="538" customFormat="false" ht="11.25" hidden="false" customHeight="false" outlineLevel="0" collapsed="false">
      <c r="D538" s="97"/>
    </row>
    <row r="539" customFormat="false" ht="11.25" hidden="false" customHeight="false" outlineLevel="0" collapsed="false">
      <c r="D539" s="97"/>
    </row>
    <row r="540" customFormat="false" ht="11.25" hidden="false" customHeight="false" outlineLevel="0" collapsed="false">
      <c r="D540" s="97"/>
    </row>
    <row r="541" customFormat="false" ht="11.25" hidden="false" customHeight="false" outlineLevel="0" collapsed="false">
      <c r="D541" s="97"/>
    </row>
    <row r="542" customFormat="false" ht="11.25" hidden="false" customHeight="false" outlineLevel="0" collapsed="false">
      <c r="D542" s="97"/>
    </row>
    <row r="543" customFormat="false" ht="11.25" hidden="false" customHeight="false" outlineLevel="0" collapsed="false">
      <c r="D543" s="97"/>
    </row>
    <row r="544" customFormat="false" ht="11.25" hidden="false" customHeight="false" outlineLevel="0" collapsed="false">
      <c r="D544" s="97"/>
    </row>
    <row r="545" customFormat="false" ht="11.25" hidden="false" customHeight="false" outlineLevel="0" collapsed="false">
      <c r="D545" s="97"/>
    </row>
    <row r="546" customFormat="false" ht="11.25" hidden="false" customHeight="false" outlineLevel="0" collapsed="false">
      <c r="D546" s="97"/>
    </row>
    <row r="547" customFormat="false" ht="11.25" hidden="false" customHeight="false" outlineLevel="0" collapsed="false">
      <c r="D547" s="97"/>
    </row>
    <row r="548" customFormat="false" ht="11.25" hidden="false" customHeight="false" outlineLevel="0" collapsed="false">
      <c r="D548" s="97"/>
    </row>
    <row r="549" customFormat="false" ht="11.25" hidden="false" customHeight="false" outlineLevel="0" collapsed="false">
      <c r="D549" s="97"/>
    </row>
    <row r="550" customFormat="false" ht="11.25" hidden="false" customHeight="false" outlineLevel="0" collapsed="false">
      <c r="D550" s="97"/>
    </row>
    <row r="551" customFormat="false" ht="11.25" hidden="false" customHeight="false" outlineLevel="0" collapsed="false">
      <c r="D551" s="97"/>
    </row>
    <row r="552" customFormat="false" ht="11.25" hidden="false" customHeight="false" outlineLevel="0" collapsed="false">
      <c r="D552" s="97"/>
    </row>
    <row r="553" customFormat="false" ht="11.25" hidden="false" customHeight="false" outlineLevel="0" collapsed="false">
      <c r="D553" s="97"/>
    </row>
    <row r="554" customFormat="false" ht="11.25" hidden="false" customHeight="false" outlineLevel="0" collapsed="false">
      <c r="D554" s="97"/>
    </row>
    <row r="555" customFormat="false" ht="11.25" hidden="false" customHeight="false" outlineLevel="0" collapsed="false">
      <c r="D555" s="97"/>
    </row>
    <row r="556" customFormat="false" ht="11.25" hidden="false" customHeight="false" outlineLevel="0" collapsed="false">
      <c r="D556" s="97"/>
    </row>
    <row r="557" customFormat="false" ht="11.25" hidden="false" customHeight="false" outlineLevel="0" collapsed="false">
      <c r="D557" s="97"/>
    </row>
    <row r="558" customFormat="false" ht="11.25" hidden="false" customHeight="false" outlineLevel="0" collapsed="false">
      <c r="D558" s="97"/>
    </row>
    <row r="559" customFormat="false" ht="11.25" hidden="false" customHeight="false" outlineLevel="0" collapsed="false">
      <c r="D559" s="97"/>
    </row>
    <row r="560" customFormat="false" ht="11.25" hidden="false" customHeight="false" outlineLevel="0" collapsed="false">
      <c r="D560" s="97"/>
    </row>
    <row r="561" customFormat="false" ht="11.25" hidden="false" customHeight="false" outlineLevel="0" collapsed="false">
      <c r="D561" s="97"/>
    </row>
    <row r="562" customFormat="false" ht="11.25" hidden="false" customHeight="false" outlineLevel="0" collapsed="false">
      <c r="D562" s="97"/>
    </row>
    <row r="563" customFormat="false" ht="11.25" hidden="false" customHeight="false" outlineLevel="0" collapsed="false">
      <c r="D563" s="97"/>
    </row>
    <row r="564" customFormat="false" ht="11.25" hidden="false" customHeight="false" outlineLevel="0" collapsed="false">
      <c r="D564" s="97"/>
    </row>
    <row r="565" customFormat="false" ht="11.25" hidden="false" customHeight="false" outlineLevel="0" collapsed="false">
      <c r="D565" s="97"/>
    </row>
    <row r="566" customFormat="false" ht="11.25" hidden="false" customHeight="false" outlineLevel="0" collapsed="false">
      <c r="D566" s="97"/>
    </row>
    <row r="567" customFormat="false" ht="11.25" hidden="false" customHeight="false" outlineLevel="0" collapsed="false">
      <c r="D567" s="97"/>
    </row>
    <row r="568" customFormat="false" ht="11.25" hidden="false" customHeight="false" outlineLevel="0" collapsed="false">
      <c r="D568" s="97"/>
    </row>
    <row r="569" customFormat="false" ht="11.25" hidden="false" customHeight="false" outlineLevel="0" collapsed="false">
      <c r="D569" s="97"/>
    </row>
    <row r="570" customFormat="false" ht="11.25" hidden="false" customHeight="false" outlineLevel="0" collapsed="false">
      <c r="D570" s="97"/>
    </row>
    <row r="571" customFormat="false" ht="11.25" hidden="false" customHeight="false" outlineLevel="0" collapsed="false">
      <c r="D571" s="97"/>
    </row>
    <row r="572" customFormat="false" ht="11.25" hidden="false" customHeight="false" outlineLevel="0" collapsed="false">
      <c r="D572" s="97"/>
    </row>
    <row r="573" customFormat="false" ht="11.25" hidden="false" customHeight="false" outlineLevel="0" collapsed="false">
      <c r="D573" s="97"/>
    </row>
    <row r="574" customFormat="false" ht="11.25" hidden="false" customHeight="false" outlineLevel="0" collapsed="false">
      <c r="D574" s="97"/>
    </row>
    <row r="575" customFormat="false" ht="11.25" hidden="false" customHeight="false" outlineLevel="0" collapsed="false">
      <c r="D575" s="97"/>
    </row>
    <row r="576" customFormat="false" ht="11.25" hidden="false" customHeight="false" outlineLevel="0" collapsed="false">
      <c r="D576" s="97"/>
    </row>
    <row r="577" customFormat="false" ht="11.25" hidden="false" customHeight="false" outlineLevel="0" collapsed="false">
      <c r="D577" s="97"/>
    </row>
    <row r="578" customFormat="false" ht="11.25" hidden="false" customHeight="false" outlineLevel="0" collapsed="false">
      <c r="D578" s="97"/>
    </row>
    <row r="579" customFormat="false" ht="11.25" hidden="false" customHeight="false" outlineLevel="0" collapsed="false">
      <c r="D579" s="97"/>
    </row>
    <row r="580" customFormat="false" ht="11.25" hidden="false" customHeight="false" outlineLevel="0" collapsed="false">
      <c r="D580" s="97"/>
    </row>
    <row r="581" customFormat="false" ht="11.25" hidden="false" customHeight="false" outlineLevel="0" collapsed="false">
      <c r="D581" s="97"/>
    </row>
    <row r="582" customFormat="false" ht="11.25" hidden="false" customHeight="false" outlineLevel="0" collapsed="false">
      <c r="D582" s="97"/>
    </row>
    <row r="583" customFormat="false" ht="11.25" hidden="false" customHeight="false" outlineLevel="0" collapsed="false">
      <c r="D583" s="97"/>
    </row>
    <row r="584" customFormat="false" ht="11.25" hidden="false" customHeight="false" outlineLevel="0" collapsed="false">
      <c r="D584" s="97"/>
    </row>
    <row r="585" customFormat="false" ht="11.25" hidden="false" customHeight="false" outlineLevel="0" collapsed="false">
      <c r="D585" s="97"/>
    </row>
    <row r="586" customFormat="false" ht="11.25" hidden="false" customHeight="false" outlineLevel="0" collapsed="false">
      <c r="D586" s="97"/>
    </row>
    <row r="587" customFormat="false" ht="11.25" hidden="false" customHeight="false" outlineLevel="0" collapsed="false">
      <c r="D587" s="97"/>
    </row>
    <row r="588" customFormat="false" ht="11.25" hidden="false" customHeight="false" outlineLevel="0" collapsed="false">
      <c r="D588" s="97"/>
    </row>
    <row r="589" customFormat="false" ht="11.25" hidden="false" customHeight="false" outlineLevel="0" collapsed="false">
      <c r="D589" s="97"/>
    </row>
    <row r="590" customFormat="false" ht="11.25" hidden="false" customHeight="false" outlineLevel="0" collapsed="false">
      <c r="D590" s="97"/>
    </row>
    <row r="591" customFormat="false" ht="11.25" hidden="false" customHeight="false" outlineLevel="0" collapsed="false">
      <c r="D591" s="97"/>
    </row>
    <row r="592" customFormat="false" ht="11.25" hidden="false" customHeight="false" outlineLevel="0" collapsed="false">
      <c r="D592" s="97"/>
    </row>
    <row r="593" customFormat="false" ht="11.25" hidden="false" customHeight="false" outlineLevel="0" collapsed="false">
      <c r="D593" s="97"/>
    </row>
    <row r="594" customFormat="false" ht="11.25" hidden="false" customHeight="false" outlineLevel="0" collapsed="false">
      <c r="D594" s="97"/>
    </row>
    <row r="595" customFormat="false" ht="11.25" hidden="false" customHeight="false" outlineLevel="0" collapsed="false">
      <c r="D595" s="97"/>
    </row>
    <row r="596" customFormat="false" ht="11.25" hidden="false" customHeight="false" outlineLevel="0" collapsed="false">
      <c r="D596" s="97"/>
    </row>
    <row r="597" customFormat="false" ht="11.25" hidden="false" customHeight="false" outlineLevel="0" collapsed="false">
      <c r="D597" s="97"/>
    </row>
    <row r="598" customFormat="false" ht="11.25" hidden="false" customHeight="false" outlineLevel="0" collapsed="false">
      <c r="D598" s="97"/>
    </row>
    <row r="599" customFormat="false" ht="11.25" hidden="false" customHeight="false" outlineLevel="0" collapsed="false">
      <c r="D599" s="97"/>
    </row>
    <row r="600" customFormat="false" ht="11.25" hidden="false" customHeight="false" outlineLevel="0" collapsed="false">
      <c r="D600" s="97"/>
    </row>
    <row r="601" customFormat="false" ht="11.25" hidden="false" customHeight="false" outlineLevel="0" collapsed="false">
      <c r="D601" s="97"/>
    </row>
    <row r="602" customFormat="false" ht="11.25" hidden="false" customHeight="false" outlineLevel="0" collapsed="false">
      <c r="D602" s="97"/>
    </row>
    <row r="603" customFormat="false" ht="11.25" hidden="false" customHeight="false" outlineLevel="0" collapsed="false">
      <c r="D603" s="97"/>
    </row>
    <row r="604" customFormat="false" ht="11.25" hidden="false" customHeight="false" outlineLevel="0" collapsed="false">
      <c r="D604" s="97"/>
    </row>
    <row r="605" customFormat="false" ht="11.25" hidden="false" customHeight="false" outlineLevel="0" collapsed="false">
      <c r="D605" s="97"/>
    </row>
    <row r="606" customFormat="false" ht="11.25" hidden="false" customHeight="false" outlineLevel="0" collapsed="false">
      <c r="D606" s="97"/>
    </row>
    <row r="607" customFormat="false" ht="11.25" hidden="false" customHeight="false" outlineLevel="0" collapsed="false">
      <c r="D607" s="97"/>
    </row>
    <row r="608" customFormat="false" ht="11.25" hidden="false" customHeight="false" outlineLevel="0" collapsed="false">
      <c r="D608" s="97"/>
    </row>
    <row r="609" customFormat="false" ht="11.25" hidden="false" customHeight="false" outlineLevel="0" collapsed="false">
      <c r="D609" s="97"/>
    </row>
    <row r="610" customFormat="false" ht="11.25" hidden="false" customHeight="false" outlineLevel="0" collapsed="false">
      <c r="D610" s="97"/>
    </row>
    <row r="611" customFormat="false" ht="11.25" hidden="false" customHeight="false" outlineLevel="0" collapsed="false">
      <c r="D611" s="97"/>
    </row>
    <row r="612" customFormat="false" ht="11.25" hidden="false" customHeight="false" outlineLevel="0" collapsed="false">
      <c r="D612" s="97"/>
    </row>
    <row r="613" customFormat="false" ht="11.25" hidden="false" customHeight="false" outlineLevel="0" collapsed="false">
      <c r="D613" s="97"/>
    </row>
    <row r="614" customFormat="false" ht="11.25" hidden="false" customHeight="false" outlineLevel="0" collapsed="false">
      <c r="D614" s="97"/>
    </row>
    <row r="615" customFormat="false" ht="11.25" hidden="false" customHeight="false" outlineLevel="0" collapsed="false">
      <c r="D615" s="97"/>
    </row>
    <row r="616" customFormat="false" ht="11.25" hidden="false" customHeight="false" outlineLevel="0" collapsed="false">
      <c r="D616" s="97"/>
    </row>
    <row r="617" customFormat="false" ht="11.25" hidden="false" customHeight="false" outlineLevel="0" collapsed="false">
      <c r="D617" s="97"/>
    </row>
    <row r="618" customFormat="false" ht="11.25" hidden="false" customHeight="false" outlineLevel="0" collapsed="false">
      <c r="D618" s="97"/>
    </row>
    <row r="619" customFormat="false" ht="11.25" hidden="false" customHeight="false" outlineLevel="0" collapsed="false">
      <c r="D619" s="97"/>
    </row>
    <row r="620" customFormat="false" ht="11.25" hidden="false" customHeight="false" outlineLevel="0" collapsed="false">
      <c r="D620" s="97"/>
    </row>
    <row r="621" customFormat="false" ht="11.25" hidden="false" customHeight="false" outlineLevel="0" collapsed="false">
      <c r="D621" s="97"/>
    </row>
    <row r="622" customFormat="false" ht="11.25" hidden="false" customHeight="false" outlineLevel="0" collapsed="false">
      <c r="D622" s="97"/>
    </row>
    <row r="623" customFormat="false" ht="11.25" hidden="false" customHeight="false" outlineLevel="0" collapsed="false">
      <c r="D623" s="97"/>
    </row>
    <row r="624" customFormat="false" ht="11.25" hidden="false" customHeight="false" outlineLevel="0" collapsed="false">
      <c r="D624" s="97"/>
    </row>
    <row r="625" customFormat="false" ht="11.25" hidden="false" customHeight="false" outlineLevel="0" collapsed="false">
      <c r="D625" s="97"/>
    </row>
    <row r="626" customFormat="false" ht="11.25" hidden="false" customHeight="false" outlineLevel="0" collapsed="false">
      <c r="D626" s="97"/>
    </row>
    <row r="627" customFormat="false" ht="11.25" hidden="false" customHeight="false" outlineLevel="0" collapsed="false">
      <c r="D627" s="97"/>
    </row>
    <row r="628" customFormat="false" ht="11.25" hidden="false" customHeight="false" outlineLevel="0" collapsed="false">
      <c r="D628" s="97"/>
    </row>
    <row r="629" customFormat="false" ht="11.25" hidden="false" customHeight="false" outlineLevel="0" collapsed="false">
      <c r="D629" s="97"/>
    </row>
    <row r="630" customFormat="false" ht="11.25" hidden="false" customHeight="false" outlineLevel="0" collapsed="false">
      <c r="D630" s="97"/>
    </row>
    <row r="631" customFormat="false" ht="11.25" hidden="false" customHeight="false" outlineLevel="0" collapsed="false">
      <c r="D631" s="97"/>
    </row>
    <row r="632" customFormat="false" ht="11.25" hidden="false" customHeight="false" outlineLevel="0" collapsed="false">
      <c r="D632" s="97"/>
    </row>
    <row r="633" customFormat="false" ht="11.25" hidden="false" customHeight="false" outlineLevel="0" collapsed="false">
      <c r="D633" s="97"/>
    </row>
    <row r="634" customFormat="false" ht="11.25" hidden="false" customHeight="false" outlineLevel="0" collapsed="false">
      <c r="D634" s="97"/>
    </row>
    <row r="635" customFormat="false" ht="11.25" hidden="false" customHeight="false" outlineLevel="0" collapsed="false">
      <c r="D635" s="97"/>
    </row>
    <row r="636" customFormat="false" ht="11.25" hidden="false" customHeight="false" outlineLevel="0" collapsed="false">
      <c r="D636" s="97"/>
    </row>
    <row r="637" customFormat="false" ht="11.25" hidden="false" customHeight="false" outlineLevel="0" collapsed="false">
      <c r="D637" s="97"/>
    </row>
    <row r="638" customFormat="false" ht="11.25" hidden="false" customHeight="false" outlineLevel="0" collapsed="false">
      <c r="D638" s="97"/>
    </row>
    <row r="639" customFormat="false" ht="11.25" hidden="false" customHeight="false" outlineLevel="0" collapsed="false">
      <c r="D639" s="97"/>
    </row>
    <row r="640" customFormat="false" ht="11.25" hidden="false" customHeight="false" outlineLevel="0" collapsed="false">
      <c r="D640" s="97"/>
    </row>
    <row r="641" customFormat="false" ht="11.25" hidden="false" customHeight="false" outlineLevel="0" collapsed="false">
      <c r="D641" s="97"/>
    </row>
    <row r="642" customFormat="false" ht="11.25" hidden="false" customHeight="false" outlineLevel="0" collapsed="false">
      <c r="D642" s="97"/>
    </row>
    <row r="643" customFormat="false" ht="11.25" hidden="false" customHeight="false" outlineLevel="0" collapsed="false">
      <c r="D643" s="97"/>
    </row>
    <row r="644" customFormat="false" ht="11.25" hidden="false" customHeight="false" outlineLevel="0" collapsed="false">
      <c r="D644" s="97"/>
    </row>
    <row r="645" customFormat="false" ht="11.25" hidden="false" customHeight="false" outlineLevel="0" collapsed="false">
      <c r="D645" s="97"/>
    </row>
    <row r="646" customFormat="false" ht="11.25" hidden="false" customHeight="false" outlineLevel="0" collapsed="false">
      <c r="D646" s="97"/>
    </row>
    <row r="647" customFormat="false" ht="11.25" hidden="false" customHeight="false" outlineLevel="0" collapsed="false">
      <c r="D647" s="97"/>
    </row>
    <row r="648" customFormat="false" ht="11.25" hidden="false" customHeight="false" outlineLevel="0" collapsed="false">
      <c r="D648" s="97"/>
    </row>
    <row r="649" customFormat="false" ht="11.25" hidden="false" customHeight="false" outlineLevel="0" collapsed="false">
      <c r="D649" s="97"/>
    </row>
    <row r="650" customFormat="false" ht="11.25" hidden="false" customHeight="false" outlineLevel="0" collapsed="false">
      <c r="D650" s="97"/>
    </row>
    <row r="651" customFormat="false" ht="11.25" hidden="false" customHeight="false" outlineLevel="0" collapsed="false">
      <c r="D651" s="97"/>
    </row>
    <row r="652" customFormat="false" ht="11.25" hidden="false" customHeight="false" outlineLevel="0" collapsed="false">
      <c r="D652" s="97"/>
    </row>
    <row r="653" customFormat="false" ht="11.25" hidden="false" customHeight="false" outlineLevel="0" collapsed="false">
      <c r="D653" s="97"/>
    </row>
    <row r="654" customFormat="false" ht="11.25" hidden="false" customHeight="false" outlineLevel="0" collapsed="false">
      <c r="D654" s="97"/>
    </row>
    <row r="655" customFormat="false" ht="11.25" hidden="false" customHeight="false" outlineLevel="0" collapsed="false">
      <c r="D655" s="97"/>
    </row>
    <row r="656" customFormat="false" ht="11.25" hidden="false" customHeight="false" outlineLevel="0" collapsed="false">
      <c r="D656" s="97"/>
    </row>
    <row r="657" customFormat="false" ht="11.25" hidden="false" customHeight="false" outlineLevel="0" collapsed="false">
      <c r="D657" s="97"/>
    </row>
    <row r="658" customFormat="false" ht="11.25" hidden="false" customHeight="false" outlineLevel="0" collapsed="false">
      <c r="D658" s="97"/>
    </row>
    <row r="659" customFormat="false" ht="11.25" hidden="false" customHeight="false" outlineLevel="0" collapsed="false">
      <c r="D659" s="97"/>
    </row>
    <row r="660" customFormat="false" ht="11.25" hidden="false" customHeight="false" outlineLevel="0" collapsed="false">
      <c r="D660" s="97"/>
    </row>
    <row r="661" customFormat="false" ht="11.25" hidden="false" customHeight="false" outlineLevel="0" collapsed="false">
      <c r="D661" s="97"/>
    </row>
    <row r="662" customFormat="false" ht="11.25" hidden="false" customHeight="false" outlineLevel="0" collapsed="false">
      <c r="D662" s="97"/>
    </row>
    <row r="663" customFormat="false" ht="11.25" hidden="false" customHeight="false" outlineLevel="0" collapsed="false">
      <c r="D663" s="97"/>
    </row>
    <row r="664" customFormat="false" ht="11.25" hidden="false" customHeight="false" outlineLevel="0" collapsed="false">
      <c r="D664" s="97"/>
    </row>
    <row r="665" customFormat="false" ht="11.25" hidden="false" customHeight="false" outlineLevel="0" collapsed="false">
      <c r="D665" s="97"/>
    </row>
    <row r="666" customFormat="false" ht="11.25" hidden="false" customHeight="false" outlineLevel="0" collapsed="false">
      <c r="D666" s="97"/>
    </row>
    <row r="667" customFormat="false" ht="11.25" hidden="false" customHeight="false" outlineLevel="0" collapsed="false">
      <c r="D667" s="97"/>
    </row>
    <row r="668" customFormat="false" ht="11.25" hidden="false" customHeight="false" outlineLevel="0" collapsed="false">
      <c r="D668" s="97"/>
    </row>
    <row r="669" customFormat="false" ht="11.25" hidden="false" customHeight="false" outlineLevel="0" collapsed="false">
      <c r="D669" s="97"/>
    </row>
    <row r="670" customFormat="false" ht="11.25" hidden="false" customHeight="false" outlineLevel="0" collapsed="false">
      <c r="D670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2001-08-02T12:18:36Z</dcterms:created>
  <dc:creator>vlady gorny</dc:creator>
  <dc:description/>
  <dc:language>en-US</dc:language>
  <cp:lastModifiedBy>Scott Gardner</cp:lastModifiedBy>
  <cp:lastPrinted>2001-11-20T21:49:03Z</cp:lastPrinted>
  <dcterms:modified xsi:type="dcterms:W3CDTF">2001-08-03T18:52:30Z</dcterms:modified>
  <cp:revision>0</cp:revision>
  <dc:subject/>
  <dc:title/>
</cp:coreProperties>
</file>