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<sst xmlns="http://schemas.openxmlformats.org/spreadsheetml/2006/main" count="373" uniqueCount="287">
  <si>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</si>
  <si>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</si>
  <si>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</si>
  <si>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</si>
  <si>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17,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</si>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</sst>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SETTLEMENTS"/>
      <sheetName val="SPEC REPORT DETAIL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2641141</v>
          </cell>
        </row>
        <row r="15">
          <cell r="C15">
            <v>2641141</v>
          </cell>
        </row>
        <row r="16">
          <cell r="C16">
            <v>2135312</v>
          </cell>
        </row>
        <row r="17">
          <cell r="C17">
            <v>14024665</v>
          </cell>
        </row>
        <row r="18">
          <cell r="C18">
            <v>-5520878.6592</v>
          </cell>
        </row>
        <row r="19">
          <cell r="C19">
            <v>-4642325.4732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42243</v>
          </cell>
        </row>
        <row r="27">
          <cell r="C27">
            <v>302335</v>
          </cell>
        </row>
        <row r="28">
          <cell r="C28">
            <v>485725</v>
          </cell>
        </row>
        <row r="29">
          <cell r="C29">
            <v>1304365.01</v>
          </cell>
        </row>
        <row r="30">
          <cell r="C30">
            <v>-12837912.558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Dth INPUT PG"/>
      <sheetName val="PLR SUM"/>
      <sheetName val="PLR SUM INPUT PG"/>
      <sheetName val="SPEC SUM"/>
      <sheetName val="PLR DETAILS"/>
      <sheetName val="PLR DET INPUT PG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8">
          <cell r="C8">
            <v>504708</v>
          </cell>
        </row>
        <row r="15">
          <cell r="C15">
            <v>410206</v>
          </cell>
        </row>
        <row r="16">
          <cell r="C16">
            <v>152869</v>
          </cell>
        </row>
        <row r="17">
          <cell r="C17">
            <v>380708</v>
          </cell>
        </row>
        <row r="18">
          <cell r="C18">
            <v>-4421745.1208</v>
          </cell>
        </row>
        <row r="19">
          <cell r="C19">
            <v>-7035605.0691</v>
          </cell>
        </row>
        <row r="23">
          <cell r="C23">
            <v>134457</v>
          </cell>
        </row>
        <row r="24">
          <cell r="C24">
            <v>-1070000</v>
          </cell>
        </row>
        <row r="25">
          <cell r="C25">
            <v>-1070000</v>
          </cell>
        </row>
        <row r="26">
          <cell r="C26">
            <v>109481</v>
          </cell>
        </row>
        <row r="27">
          <cell r="C27">
            <v>81372</v>
          </cell>
        </row>
        <row r="28">
          <cell r="C28">
            <v>108851</v>
          </cell>
        </row>
        <row r="29">
          <cell r="C29">
            <v>-524592.06</v>
          </cell>
        </row>
        <row r="30">
          <cell r="C30">
            <v>4397433.54326649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134.457</v>
      </c>
      <c r="J11" s="13"/>
      <c r="K11" s="38" t="n">
        <v>4000</v>
      </c>
      <c r="L11" s="36"/>
      <c r="M11" s="37" t="n">
        <f aca="false">M12+M13</f>
        <v>151.724</v>
      </c>
      <c r="N11" s="37" t="n">
        <f aca="false">N12+N13</f>
        <v>383.707</v>
      </c>
      <c r="O11" s="37" t="n">
        <f aca="false">O12+O13</f>
        <v>594.576</v>
      </c>
      <c r="P11" s="37" t="n">
        <f aca="false">P12+P13</f>
        <v>779.77295</v>
      </c>
      <c r="Q11" s="37" t="n">
        <f aca="false">Q12+Q13</f>
        <v>-8440.47901473352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0</v>
      </c>
      <c r="D12" s="43" t="s">
        <v>23</v>
      </c>
      <c r="E12" s="41"/>
      <c r="F12" s="42" t="n">
        <f aca="false">'PS SUM'!C30</f>
        <v>0</v>
      </c>
      <c r="G12" s="43" t="s">
        <v>23</v>
      </c>
      <c r="H12" s="41"/>
      <c r="I12" s="44" t="n">
        <f aca="false">'PS SUM'!C31/1000</f>
        <v>0</v>
      </c>
      <c r="J12" s="41"/>
      <c r="K12" s="38" t="n">
        <v>3000</v>
      </c>
      <c r="L12" s="41"/>
      <c r="M12" s="44" t="n">
        <f aca="false">'PS SUM'!C32/1000</f>
        <v>42.243</v>
      </c>
      <c r="N12" s="44" t="n">
        <f aca="false">'PS SUM'!C33/1000</f>
        <v>302.335</v>
      </c>
      <c r="O12" s="44" t="n">
        <f aca="false">'PS SUM'!C34/1000</f>
        <v>485.725</v>
      </c>
      <c r="P12" s="44" t="n">
        <f aca="false">'PS SUM'!C35/1000</f>
        <v>1304.36501</v>
      </c>
      <c r="Q12" s="44" t="n">
        <f aca="false">'PS SUM'!C36/1000</f>
        <v>-12837.912558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-1.07</v>
      </c>
      <c r="D13" s="43" t="s">
        <v>25</v>
      </c>
      <c r="E13" s="41"/>
      <c r="F13" s="46" t="n">
        <f aca="false">'PS SUM'!C39/1000000</f>
        <v>-1.07</v>
      </c>
      <c r="G13" s="43" t="s">
        <v>25</v>
      </c>
      <c r="H13" s="41"/>
      <c r="I13" s="44" t="n">
        <f aca="false">'PS SUM'!C40/1000</f>
        <v>134.457</v>
      </c>
      <c r="J13" s="41"/>
      <c r="K13" s="38" t="n">
        <v>1000</v>
      </c>
      <c r="L13" s="41"/>
      <c r="M13" s="44" t="n">
        <f aca="false">'PS SUM'!C41/1000</f>
        <v>109.481</v>
      </c>
      <c r="N13" s="44" t="n">
        <f aca="false">'PS SUM'!C42/1000</f>
        <v>81.372</v>
      </c>
      <c r="O13" s="44" t="n">
        <f aca="false">'PS SUM'!C43/1000</f>
        <v>108.851</v>
      </c>
      <c r="P13" s="44" t="n">
        <f aca="false">'PS SUM'!C44/1000</f>
        <v>-524.59206</v>
      </c>
      <c r="Q13" s="44" t="n">
        <f aca="false">'PS SUM'!C45/1000</f>
        <v>4397.43354326649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2859.544</v>
      </c>
      <c r="J16" s="41"/>
      <c r="K16" s="38" t="n">
        <v>10000</v>
      </c>
      <c r="L16" s="36"/>
      <c r="M16" s="37" t="n">
        <f aca="false">M17+M18</f>
        <v>2288.181</v>
      </c>
      <c r="N16" s="37" t="n">
        <f aca="false">N17+N18</f>
        <v>14405.373</v>
      </c>
      <c r="O16" s="37" t="n">
        <v>26747</v>
      </c>
      <c r="P16" s="37" t="n">
        <v>44486</v>
      </c>
      <c r="Q16" s="37" t="n">
        <v>167370</v>
      </c>
      <c r="R16" s="37" t="n">
        <v>167370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-5520878.6592</v>
      </c>
      <c r="D17" s="43" t="s">
        <v>27</v>
      </c>
      <c r="E17" s="41"/>
      <c r="F17" s="42" t="n">
        <f aca="false">'PS SUM'!C15</f>
        <v>-4642325.4732</v>
      </c>
      <c r="G17" s="43" t="s">
        <v>27</v>
      </c>
      <c r="H17" s="41"/>
      <c r="I17" s="44" t="n">
        <f aca="false">'PS SUM'!C16/1000</f>
        <v>2641.141</v>
      </c>
      <c r="J17" s="51"/>
      <c r="K17" s="38" t="n">
        <v>7500</v>
      </c>
      <c r="L17" s="41"/>
      <c r="M17" s="44" t="n">
        <f aca="false">'PS SUM'!C17/1000</f>
        <v>2135.312</v>
      </c>
      <c r="N17" s="44" t="n">
        <f aca="false">'PS SUM'!C18/1000</f>
        <v>14024.665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-4.4217451208</v>
      </c>
      <c r="D18" s="43" t="s">
        <v>28</v>
      </c>
      <c r="E18" s="41"/>
      <c r="F18" s="46" t="n">
        <f aca="false">'PS SUM'!C21/1000000</f>
        <v>-7.0356050691</v>
      </c>
      <c r="G18" s="43" t="s">
        <v>28</v>
      </c>
      <c r="H18" s="41"/>
      <c r="I18" s="44" t="n">
        <f aca="false">'PS SUM'!C22/1000</f>
        <v>410.206</v>
      </c>
      <c r="J18" s="51"/>
      <c r="K18" s="38" t="n">
        <v>2500</v>
      </c>
      <c r="L18" s="41"/>
      <c r="M18" s="44" t="n">
        <f aca="false">'PS SUM'!C23/1000</f>
        <v>152.869</v>
      </c>
      <c r="N18" s="44" t="n">
        <f aca="false">'PS SUM'!C24/1000</f>
        <v>380.708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XML/filtered-attachments/xls/DPR_17.xls'#$DPR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16" activePane="bottomLeft" state="frozen"/>
      <selection pane="topLeft" activeCell="A1" activeCellId="0" sqref="A1"/>
      <selection pane="bottomLeft" activeCell="B129" activeCellId="0" sqref="B12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17,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81"/>
      <c r="I127" s="82"/>
      <c r="J127" s="82"/>
      <c r="K127" s="79"/>
      <c r="L127" s="80"/>
      <c r="M127" s="80"/>
      <c r="N127" s="80"/>
      <c r="O127" s="80"/>
      <c r="P127" s="80"/>
      <c r="Q127" s="81"/>
      <c r="R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81"/>
      <c r="I129" s="82"/>
      <c r="J129" s="82"/>
      <c r="K129" s="79"/>
      <c r="L129" s="80"/>
      <c r="M129" s="80"/>
      <c r="N129" s="80"/>
      <c r="O129" s="80"/>
      <c r="P129" s="80"/>
      <c r="Q129" s="81"/>
      <c r="R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1"/>
      <c r="I131" s="82"/>
      <c r="J131" s="82"/>
      <c r="K131" s="79"/>
      <c r="L131" s="80"/>
      <c r="M131" s="80"/>
      <c r="N131" s="80"/>
      <c r="O131" s="80"/>
      <c r="P131" s="80"/>
      <c r="Q131" s="81"/>
      <c r="R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09" activePane="bottomLeft" state="frozen"/>
      <selection pane="topLeft" activeCell="A1" activeCellId="0" sqref="A1"/>
      <selection pane="bottomLeft" activeCell="A126" activeCellId="0" sqref="A126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172</v>
      </c>
      <c r="I2" s="65"/>
    </row>
    <row r="3" customFormat="false" ht="12.75" hidden="false" customHeight="false" outlineLevel="0" collapsed="false">
      <c r="A3" s="64" t="str">
        <f aca="false">DPR!R3</f>
        <v>As of December 17,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173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173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174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175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176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177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178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179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180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181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182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183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184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185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186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187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188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189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190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191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192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193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194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195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196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197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198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199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200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201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202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203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204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205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206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207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208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209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210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211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212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213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214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215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216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217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218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219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220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221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222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223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224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225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226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192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227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228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229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230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231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232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233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234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235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236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237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238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239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240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241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242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243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244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245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246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247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246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248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249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250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251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252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249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253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254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192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249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255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256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255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249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257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228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258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259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228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255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260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259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261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259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262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259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258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259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263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259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264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259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265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218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266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1"/>
      <c r="G128" s="82"/>
      <c r="H128" s="82"/>
      <c r="I128" s="79"/>
      <c r="J128" s="80"/>
      <c r="K128" s="80"/>
      <c r="L128" s="80"/>
      <c r="M128" s="80"/>
      <c r="N128" s="81"/>
      <c r="O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1"/>
      <c r="G130" s="82"/>
      <c r="H130" s="82"/>
      <c r="I130" s="79"/>
      <c r="J130" s="80"/>
      <c r="K130" s="80"/>
      <c r="L130" s="80"/>
      <c r="M130" s="80"/>
      <c r="N130" s="81"/>
      <c r="O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1"/>
      <c r="G132" s="82"/>
      <c r="H132" s="82"/>
      <c r="I132" s="79"/>
      <c r="J132" s="80"/>
      <c r="K132" s="80"/>
      <c r="L132" s="80"/>
      <c r="M132" s="80"/>
      <c r="N132" s="81"/>
      <c r="O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7" activeCellId="0" sqref="A97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267</v>
      </c>
    </row>
    <row r="3" customFormat="false" ht="8.25" hidden="false" customHeight="false" outlineLevel="0" collapsed="false">
      <c r="A3" s="87" t="str">
        <f aca="false">DPR!R3</f>
        <v>As of December 17, 2001</v>
      </c>
    </row>
    <row r="4" customFormat="false" ht="8.25" hidden="false" customHeight="false" outlineLevel="0" collapsed="false">
      <c r="A4" s="87" t="s">
        <v>268</v>
      </c>
    </row>
    <row r="6" customFormat="false" ht="8.25" hidden="false" customHeight="false" outlineLevel="0" collapsed="false">
      <c r="A6" s="88" t="s">
        <v>269</v>
      </c>
      <c r="C6" s="89" t="s">
        <v>14</v>
      </c>
    </row>
    <row r="7" customFormat="false" ht="8.25" hidden="false" customHeight="false" outlineLevel="0" collapsed="false">
      <c r="A7" s="85" t="s">
        <v>270</v>
      </c>
      <c r="C7" s="90" t="n">
        <v>2938120</v>
      </c>
    </row>
    <row r="8" customFormat="false" ht="8.25" hidden="false" customHeight="false" outlineLevel="0" collapsed="false">
      <c r="A8" s="91" t="s">
        <v>271</v>
      </c>
      <c r="C8" s="92" t="n">
        <f aca="false">'[1]POWER SUM'!$C$8</f>
        <v>2641141</v>
      </c>
    </row>
    <row r="9" customFormat="false" ht="8.25" hidden="false" customHeight="false" outlineLevel="0" collapsed="false">
      <c r="A9" s="91" t="s">
        <v>272</v>
      </c>
      <c r="C9" s="92" t="n">
        <f aca="false">'[2]GAS SUM'!$C$8</f>
        <v>504708</v>
      </c>
    </row>
    <row r="11" customFormat="false" ht="8.25" hidden="false" customHeight="false" outlineLevel="0" collapsed="false">
      <c r="A11" s="88" t="s">
        <v>273</v>
      </c>
      <c r="C11" s="89" t="s">
        <v>14</v>
      </c>
    </row>
    <row r="12" customFormat="false" ht="8.25" hidden="false" customHeight="false" outlineLevel="0" collapsed="false">
      <c r="A12" s="85" t="s">
        <v>270</v>
      </c>
      <c r="C12" s="90" t="n">
        <v>2859544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274</v>
      </c>
      <c r="C14" s="95" t="n">
        <f aca="false">'[1]POWER SUM'!$C$18</f>
        <v>-5520878.6592</v>
      </c>
    </row>
    <row r="15" customFormat="false" ht="8.25" hidden="false" customHeight="false" outlineLevel="0" collapsed="false">
      <c r="A15" s="85" t="s">
        <v>275</v>
      </c>
      <c r="C15" s="95" t="n">
        <f aca="false">'[1]POWER SUM'!$C$19</f>
        <v>-4642325.4732</v>
      </c>
    </row>
    <row r="16" customFormat="false" ht="8.25" hidden="false" customHeight="false" outlineLevel="0" collapsed="false">
      <c r="A16" s="85" t="s">
        <v>276</v>
      </c>
      <c r="C16" s="96" t="n">
        <f aca="false">'[1]POWER SUM'!$C$15</f>
        <v>2641141</v>
      </c>
    </row>
    <row r="17" customFormat="false" ht="8.25" hidden="false" customHeight="false" outlineLevel="0" collapsed="false">
      <c r="A17" s="85" t="s">
        <v>277</v>
      </c>
      <c r="C17" s="96" t="n">
        <f aca="false">'[1]POWER SUM'!$C$16</f>
        <v>2135312</v>
      </c>
    </row>
    <row r="18" customFormat="false" ht="8.25" hidden="false" customHeight="false" outlineLevel="0" collapsed="false">
      <c r="A18" s="85" t="s">
        <v>278</v>
      </c>
      <c r="C18" s="96" t="n">
        <f aca="false">'[1]POWER SUM'!$C$17</f>
        <v>14024665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274</v>
      </c>
      <c r="C20" s="95" t="n">
        <f aca="false">'[2]GAS SUM'!$C$18</f>
        <v>-4421745.1208</v>
      </c>
    </row>
    <row r="21" customFormat="false" ht="8.25" hidden="false" customHeight="false" outlineLevel="0" collapsed="false">
      <c r="A21" s="85" t="s">
        <v>275</v>
      </c>
      <c r="C21" s="95" t="n">
        <f aca="false">'[2]GAS SUM'!$C$19</f>
        <v>-7035605.0691</v>
      </c>
    </row>
    <row r="22" customFormat="false" ht="8.25" hidden="false" customHeight="false" outlineLevel="0" collapsed="false">
      <c r="A22" s="85" t="s">
        <v>276</v>
      </c>
      <c r="C22" s="96" t="n">
        <f aca="false">'[2]GAS SUM'!$C$15</f>
        <v>410206</v>
      </c>
    </row>
    <row r="23" customFormat="false" ht="8.25" hidden="false" customHeight="false" outlineLevel="0" collapsed="false">
      <c r="A23" s="85" t="s">
        <v>277</v>
      </c>
      <c r="C23" s="96" t="n">
        <f aca="false">'[2]GAS SUM'!$C$16</f>
        <v>152869</v>
      </c>
    </row>
    <row r="24" customFormat="false" ht="8.25" hidden="false" customHeight="false" outlineLevel="0" collapsed="false">
      <c r="A24" s="85" t="s">
        <v>278</v>
      </c>
      <c r="C24" s="96" t="n">
        <f aca="false">'[2]GAS SUM'!$C$17</f>
        <v>380708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270</v>
      </c>
      <c r="C27" s="90" t="n">
        <v>134457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274</v>
      </c>
      <c r="C29" s="95" t="n">
        <f aca="false">'[1]POWER SUM'!$C$24</f>
        <v>0</v>
      </c>
    </row>
    <row r="30" customFormat="false" ht="8.25" hidden="false" customHeight="false" outlineLevel="0" collapsed="false">
      <c r="A30" s="85" t="s">
        <v>275</v>
      </c>
      <c r="C30" s="95" t="n">
        <f aca="false">'[1]POWER SUM'!$C$25</f>
        <v>0</v>
      </c>
    </row>
    <row r="31" customFormat="false" ht="8.25" hidden="false" customHeight="false" outlineLevel="0" collapsed="false">
      <c r="A31" s="85" t="s">
        <v>276</v>
      </c>
      <c r="C31" s="96" t="n">
        <f aca="false">'[1]POWER SUM'!$C$23</f>
        <v>0</v>
      </c>
    </row>
    <row r="32" customFormat="false" ht="8.25" hidden="false" customHeight="false" outlineLevel="0" collapsed="false">
      <c r="A32" s="85" t="s">
        <v>277</v>
      </c>
      <c r="C32" s="96" t="n">
        <f aca="false">'[1]POWER SUM'!$C$26</f>
        <v>42243</v>
      </c>
    </row>
    <row r="33" customFormat="false" ht="8.25" hidden="false" customHeight="false" outlineLevel="0" collapsed="false">
      <c r="A33" s="85" t="s">
        <v>278</v>
      </c>
      <c r="C33" s="96" t="n">
        <f aca="false">'[1]POWER SUM'!$C$27</f>
        <v>302335</v>
      </c>
    </row>
    <row r="34" customFormat="false" ht="8.25" hidden="false" customHeight="false" outlineLevel="0" collapsed="false">
      <c r="A34" s="86" t="s">
        <v>279</v>
      </c>
      <c r="C34" s="96" t="n">
        <f aca="false">'[1]POWER SUM'!$C$28</f>
        <v>485725</v>
      </c>
    </row>
    <row r="35" customFormat="false" ht="8.25" hidden="false" customHeight="false" outlineLevel="0" collapsed="false">
      <c r="A35" s="86" t="s">
        <v>280</v>
      </c>
      <c r="C35" s="96" t="n">
        <f aca="false">'[1]POWER SUM'!$C$29</f>
        <v>1304365.01</v>
      </c>
    </row>
    <row r="36" customFormat="false" ht="8.25" hidden="false" customHeight="false" outlineLevel="0" collapsed="false">
      <c r="A36" s="86" t="s">
        <v>281</v>
      </c>
      <c r="C36" s="96" t="n">
        <f aca="false">'[1]POWER SUM'!$C$30</f>
        <v>-12837912.558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274</v>
      </c>
      <c r="C38" s="95" t="n">
        <f aca="false">'[2]GAS SUM'!$C$24</f>
        <v>-1070000</v>
      </c>
    </row>
    <row r="39" customFormat="false" ht="8.25" hidden="false" customHeight="false" outlineLevel="0" collapsed="false">
      <c r="A39" s="85" t="s">
        <v>275</v>
      </c>
      <c r="C39" s="95" t="n">
        <f aca="false">'[2]GAS SUM'!$C$25</f>
        <v>-1070000</v>
      </c>
    </row>
    <row r="40" customFormat="false" ht="8.25" hidden="false" customHeight="false" outlineLevel="0" collapsed="false">
      <c r="A40" s="85" t="s">
        <v>276</v>
      </c>
      <c r="C40" s="96" t="n">
        <f aca="false">'[2]GAS SUM'!$C$23</f>
        <v>134457</v>
      </c>
    </row>
    <row r="41" customFormat="false" ht="8.25" hidden="false" customHeight="false" outlineLevel="0" collapsed="false">
      <c r="A41" s="85" t="s">
        <v>277</v>
      </c>
      <c r="C41" s="96" t="n">
        <f aca="false">'[2]GAS SUM'!$C$26</f>
        <v>109481</v>
      </c>
    </row>
    <row r="42" customFormat="false" ht="8.25" hidden="false" customHeight="false" outlineLevel="0" collapsed="false">
      <c r="A42" s="85" t="s">
        <v>278</v>
      </c>
      <c r="C42" s="96" t="n">
        <f aca="false">'[2]GAS SUM'!$C$27</f>
        <v>81372</v>
      </c>
    </row>
    <row r="43" customFormat="false" ht="8.25" hidden="false" customHeight="false" outlineLevel="0" collapsed="false">
      <c r="A43" s="86" t="s">
        <v>279</v>
      </c>
      <c r="C43" s="96" t="n">
        <f aca="false">'[2]GAS SUM'!$C$28</f>
        <v>108851</v>
      </c>
    </row>
    <row r="44" customFormat="false" ht="8.25" hidden="false" customHeight="false" outlineLevel="0" collapsed="false">
      <c r="A44" s="86" t="s">
        <v>280</v>
      </c>
      <c r="C44" s="96" t="n">
        <f aca="false">'[2]GAS SUM'!$C$29</f>
        <v>-524592.06</v>
      </c>
    </row>
    <row r="45" customFormat="false" ht="8.25" hidden="false" customHeight="false" outlineLevel="0" collapsed="false">
      <c r="A45" s="86" t="s">
        <v>281</v>
      </c>
      <c r="C45" s="96" t="n">
        <f aca="false">'[2]GAS SUM'!$C$30</f>
        <v>4397433.54326649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97" activeCellId="0" sqref="A97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true" hidden="false" outlineLevel="0" max="4" min="4" style="85" width="8.82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282</v>
      </c>
    </row>
    <row r="3" customFormat="false" ht="8.25" hidden="false" customHeight="false" outlineLevel="0" collapsed="false">
      <c r="A3" s="87" t="s">
        <v>283</v>
      </c>
      <c r="B3" s="99" t="s">
        <v>284</v>
      </c>
      <c r="C3" s="99" t="s">
        <v>285</v>
      </c>
      <c r="D3" s="99" t="s">
        <v>286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D98" s="98"/>
    </row>
    <row r="99" customFormat="false" ht="8.25" hidden="false" customHeight="false" outlineLevel="0" collapsed="false">
      <c r="D99" s="98"/>
    </row>
    <row r="100" customFormat="false" ht="8.25" hidden="false" customHeight="false" outlineLevel="0" collapsed="false">
      <c r="D100" s="98"/>
    </row>
    <row r="101" customFormat="false" ht="8.25" hidden="false" customHeight="false" outlineLevel="0" collapsed="false">
      <c r="D101" s="98"/>
    </row>
    <row r="102" customFormat="false" ht="8.25" hidden="false" customHeight="false" outlineLevel="0" collapsed="false">
      <c r="D102" s="98"/>
    </row>
    <row r="103" customFormat="false" ht="8.25" hidden="false" customHeight="false" outlineLevel="0" collapsed="false">
      <c r="D103" s="98"/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2001-12-18T13:14:48Z</cp:lastPrinted>
  <cp:revision>0</cp:revision>
  <dc:subject/>
  <dc:title/>
</cp:coreProperties>
</file>