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297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298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293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293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292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293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294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295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296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0</xdr:rowOff>
              </xdr:from>
              <xdr:to>
                <xdr:col>5</xdr:col>
                <xdr:colOff>40</xdr:colOff>
                <xdr:row>297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1</xdr:rowOff>
              </xdr:from>
              <xdr:to>
                <xdr:col>5</xdr:col>
                <xdr:colOff>40</xdr:colOff>
                <xdr:row>298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2</xdr:rowOff>
              </xdr:from>
              <xdr:to>
                <xdr:col>5</xdr:col>
                <xdr:colOff>40</xdr:colOff>
                <xdr:row>299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3</xdr:rowOff>
              </xdr:from>
              <xdr:to>
                <xdr:col>5</xdr:col>
                <xdr:colOff>40</xdr:colOff>
                <xdr:row>300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5</xdr:rowOff>
              </xdr:from>
              <xdr:to>
                <xdr:col>5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6</xdr:rowOff>
              </xdr:from>
              <xdr:to>
                <xdr:col>5</xdr:col>
                <xdr:colOff>40</xdr:colOff>
                <xdr:row>303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8</xdr:rowOff>
              </xdr:from>
              <xdr:to>
                <xdr:col>5</xdr:col>
                <xdr:colOff>40</xdr:colOff>
                <xdr:row>305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9</xdr:rowOff>
              </xdr:from>
              <xdr:to>
                <xdr:col>5</xdr:col>
                <xdr:colOff>40</xdr:colOff>
                <xdr:row>306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10</xdr:rowOff>
              </xdr:from>
              <xdr:to>
                <xdr:col>5</xdr:col>
                <xdr:colOff>40</xdr:colOff>
                <xdr:row>307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11</xdr:rowOff>
              </xdr:from>
              <xdr:to>
                <xdr:col>5</xdr:col>
                <xdr:colOff>40</xdr:colOff>
                <xdr:row>308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12</xdr:rowOff>
              </xdr:from>
              <xdr:to>
                <xdr:col>5</xdr:col>
                <xdr:colOff>40</xdr:colOff>
                <xdr:row>310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13</xdr:rowOff>
              </xdr:from>
              <xdr:to>
                <xdr:col>5</xdr:col>
                <xdr:colOff>40</xdr:colOff>
                <xdr:row>311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14</xdr:rowOff>
              </xdr:from>
              <xdr:to>
                <xdr:col>5</xdr:col>
                <xdr:colOff>40</xdr:colOff>
                <xdr:row>312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15</xdr:rowOff>
              </xdr:from>
              <xdr:to>
                <xdr:col>5</xdr:col>
                <xdr:colOff>40</xdr:colOff>
                <xdr:row>313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16</xdr:rowOff>
              </xdr:from>
              <xdr:to>
                <xdr:col>5</xdr:col>
                <xdr:colOff>40</xdr:colOff>
                <xdr:row>314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0</xdr:rowOff>
              </xdr:from>
              <xdr:to>
                <xdr:col>5</xdr:col>
                <xdr:colOff>40</xdr:colOff>
                <xdr:row>315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</xdr:rowOff>
              </xdr:from>
              <xdr:to>
                <xdr:col>5</xdr:col>
                <xdr:colOff>40</xdr:colOff>
                <xdr:row>316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2</xdr:rowOff>
              </xdr:from>
              <xdr:to>
                <xdr:col>5</xdr:col>
                <xdr:colOff>40</xdr:colOff>
                <xdr:row>317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3</xdr:rowOff>
              </xdr:from>
              <xdr:to>
                <xdr:col>5</xdr:col>
                <xdr:colOff>40</xdr:colOff>
                <xdr:row>318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5</xdr:rowOff>
              </xdr:from>
              <xdr:to>
                <xdr:col>5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6</xdr:rowOff>
              </xdr:from>
              <xdr:to>
                <xdr:col>5</xdr:col>
                <xdr:colOff>40</xdr:colOff>
                <xdr:row>321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6</xdr:rowOff>
              </xdr:from>
              <xdr:to>
                <xdr:col>5</xdr:col>
                <xdr:colOff>40</xdr:colOff>
                <xdr:row>322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6</xdr:rowOff>
              </xdr:from>
              <xdr:to>
                <xdr:col>5</xdr:col>
                <xdr:colOff>40</xdr:colOff>
                <xdr:row>323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6</xdr:rowOff>
              </xdr:from>
              <xdr:to>
                <xdr:col>5</xdr:col>
                <xdr:colOff>40</xdr:colOff>
                <xdr:row>324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6</xdr:rowOff>
              </xdr:from>
              <xdr:to>
                <xdr:col>5</xdr:col>
                <xdr:colOff>40</xdr:colOff>
                <xdr:row>325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6</xdr:rowOff>
              </xdr:from>
              <xdr:to>
                <xdr:col>5</xdr:col>
                <xdr:colOff>40</xdr:colOff>
                <xdr:row>326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6</xdr:rowOff>
              </xdr:from>
              <xdr:to>
                <xdr:col>5</xdr:col>
                <xdr:colOff>40</xdr:colOff>
                <xdr:row>327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<sst xmlns="http://schemas.openxmlformats.org/spreadsheetml/2006/main" count="643" uniqueCount="94">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</sst>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37182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41.5252900000001</v>
      </c>
      <c r="O12" s="48" t="n">
        <f aca="false">SUM(O14+O15+O20)</f>
        <v>190.31596</v>
      </c>
      <c r="P12" s="48" t="n">
        <f aca="false">SUM(P14+P15+P20)</f>
        <v>-842.110354352404</v>
      </c>
      <c r="Q12" s="48" t="n">
        <f aca="false">SUM(Q14+Q15+Q20)</f>
        <v>-795.358150011923</v>
      </c>
      <c r="R12" s="48" t="n">
        <f aca="false">SUM(R14+R15+R20)</f>
        <v>20610.6003432319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0</v>
      </c>
      <c r="R14" s="65" t="n">
        <f aca="false">INDEX('MM PLANT'!$A$6:$W$500,MATCH(Summary!$B$8,'MM PLANT'!$A$6:$A$500,0),23)</f>
        <v>-2221.37275281252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12.852</v>
      </c>
      <c r="O15" s="65" t="n">
        <f aca="false">'Plant Manager'!T$3</f>
        <v>12.852</v>
      </c>
      <c r="P15" s="65" t="n">
        <f aca="false">INDEX('Plant Manager'!$A$6:$W$500,MATCH(Summary!$B$8,'Plant Manager'!$A$6:$A$500,0),21)</f>
        <v>12.852</v>
      </c>
      <c r="Q15" s="65" t="n">
        <f aca="false">INDEX('Plant Manager'!$A$6:$W$500,MATCH(Summary!$B$8,'Plant Manager'!$A$6:$A$500,0),22)</f>
        <v>12.852</v>
      </c>
      <c r="R15" s="65" t="n">
        <f aca="false">INDEX('Plant Manager'!$A$6:$W$500,MATCH(Summary!$B$8,'Plant Manager'!$A$6:$A$500,0),23)</f>
        <v>-24.37465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164.74306</v>
      </c>
      <c r="K20" s="55"/>
      <c r="L20" s="53"/>
      <c r="M20" s="57"/>
      <c r="N20" s="48" t="n">
        <f aca="false">SUBTOTAL(9,N22:N24)</f>
        <v>28.6732900000001</v>
      </c>
      <c r="O20" s="48" t="n">
        <f aca="false">SUBTOTAL(9,O22:O24)</f>
        <v>177.46396</v>
      </c>
      <c r="P20" s="48" t="n">
        <f aca="false">SUBTOTAL(9,P22:P24)</f>
        <v>-854.962354352404</v>
      </c>
      <c r="Q20" s="48" t="n">
        <f aca="false">SUBTOTAL(9,Q22:Q24)</f>
        <v>-808.210150011923</v>
      </c>
      <c r="R20" s="48" t="n">
        <f aca="false">SUBTOTAL(9,R22:R24)</f>
        <v>22856.3477460444</v>
      </c>
      <c r="S20" s="68" t="n">
        <f aca="false">R20-R26-R39-R54</f>
        <v>0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-17.0366993454874</v>
      </c>
      <c r="E22" s="72" t="s">
        <v>25</v>
      </c>
      <c r="F22" s="54"/>
      <c r="G22" s="71" t="n">
        <f aca="false">G29+G32</f>
        <v>4.50351126998889</v>
      </c>
      <c r="H22" s="73" t="s">
        <v>26</v>
      </c>
      <c r="I22" s="55"/>
      <c r="J22" s="74" t="n">
        <f aca="false">J26</f>
        <v>62.44978</v>
      </c>
      <c r="K22" s="55"/>
      <c r="L22" s="73" t="n">
        <v>2000</v>
      </c>
      <c r="M22" s="57"/>
      <c r="N22" s="65" t="n">
        <f aca="false">N29+N32</f>
        <v>-1.866</v>
      </c>
      <c r="O22" s="65" t="n">
        <f aca="false">O29+O32</f>
        <v>12.849</v>
      </c>
      <c r="P22" s="65" t="n">
        <f aca="false">P29+P32</f>
        <v>-89.063</v>
      </c>
      <c r="Q22" s="65" t="n">
        <f aca="false">Q29+Q32</f>
        <v>-17.33</v>
      </c>
      <c r="R22" s="65" t="n">
        <f aca="false">R29+R32</f>
        <v>-422.47556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1.79163999884709</v>
      </c>
      <c r="E23" s="73" t="s">
        <v>28</v>
      </c>
      <c r="F23" s="54"/>
      <c r="G23" s="75" t="n">
        <f aca="false">INDEX('SC Total Power'!$A$6:$W$500,MATCH(Summary!$B$8,'SC Total Power'!$A$6:$A$500,0),17)</f>
        <v>0.441794779626492</v>
      </c>
      <c r="H23" s="73" t="s">
        <v>29</v>
      </c>
      <c r="I23" s="55"/>
      <c r="J23" s="74" t="n">
        <f aca="false">J39</f>
        <v>163.15264</v>
      </c>
      <c r="K23" s="55"/>
      <c r="L23" s="73" t="n">
        <v>5000</v>
      </c>
      <c r="M23" s="57"/>
      <c r="N23" s="65" t="n">
        <f aca="false">N39</f>
        <v>30.5392900000001</v>
      </c>
      <c r="O23" s="65" t="n">
        <f aca="false">O39</f>
        <v>164.61496</v>
      </c>
      <c r="P23" s="65" t="n">
        <f aca="false">P39</f>
        <v>-765.899354352404</v>
      </c>
      <c r="Q23" s="65" t="n">
        <f aca="false">Q39</f>
        <v>-790.880150011923</v>
      </c>
      <c r="R23" s="65" t="n">
        <f aca="false">R39</f>
        <v>23717.8103060444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62.44978</v>
      </c>
      <c r="K26" s="44"/>
      <c r="L26" s="47"/>
      <c r="M26" s="45"/>
      <c r="N26" s="48" t="n">
        <f aca="false">SUM(N28)</f>
        <v>-1.866</v>
      </c>
      <c r="O26" s="48" t="n">
        <f aca="false">SUM(O28)</f>
        <v>12.849</v>
      </c>
      <c r="P26" s="48" t="n">
        <f aca="false">SUM(P28)</f>
        <v>-89.063</v>
      </c>
      <c r="Q26" s="48" t="n">
        <f aca="false">SUM(Q28)</f>
        <v>-17.33</v>
      </c>
      <c r="R26" s="48" t="n">
        <f aca="false">SUM(R28)</f>
        <v>-422.47556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62.44978</v>
      </c>
      <c r="K28" s="55"/>
      <c r="L28" s="79"/>
      <c r="M28" s="51"/>
      <c r="N28" s="80" t="n">
        <f aca="false">SUM(+N29+N32+N34)</f>
        <v>-1.866</v>
      </c>
      <c r="O28" s="80" t="n">
        <f aca="false">SUM(+O29+O32+O34)</f>
        <v>12.849</v>
      </c>
      <c r="P28" s="80" t="n">
        <f aca="false">SUM(+P29+P32+P34)</f>
        <v>-89.063</v>
      </c>
      <c r="Q28" s="80" t="n">
        <f aca="false">SUM(+Q29+Q32+Q34)</f>
        <v>-17.33</v>
      </c>
      <c r="R28" s="80" t="n">
        <f aca="false">SUM(+R29+R32+R34)</f>
        <v>-422.47556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-17.0366993454874</v>
      </c>
      <c r="E29" s="82"/>
      <c r="F29" s="54" t="s">
        <v>21</v>
      </c>
      <c r="G29" s="71" t="n">
        <f aca="false">SUM(G30:G31)</f>
        <v>4.50351126998889</v>
      </c>
      <c r="H29" s="53"/>
      <c r="I29" s="55" t="s">
        <v>21</v>
      </c>
      <c r="J29" s="67" t="n">
        <f aca="false">INDEX('RAC V@r Total'!$A$6:$Z$500,MATCH(Summary!$B$8,'RAC V@r Total'!$A$6:$A$500,0),20)</f>
        <v>62.44978</v>
      </c>
      <c r="K29" s="55"/>
      <c r="L29" s="83"/>
      <c r="M29" s="57"/>
      <c r="N29" s="65" t="n">
        <f aca="false">SUM(N30:N31)</f>
        <v>-1.866</v>
      </c>
      <c r="O29" s="65" t="n">
        <f aca="false">SUM(O30:O31)</f>
        <v>12.847</v>
      </c>
      <c r="P29" s="65" t="n">
        <f aca="false">SUM(P30:P31)</f>
        <v>-89.076</v>
      </c>
      <c r="Q29" s="65" t="n">
        <f aca="false">SUM(Q30:Q31)</f>
        <v>97.393</v>
      </c>
      <c r="R29" s="65" t="n">
        <f aca="false">SUM(R30:R31)</f>
        <v>1226.31544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0.0242944514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-1.866</v>
      </c>
      <c r="O30" s="91" t="n">
        <f aca="false">'ARG Gas IM'!T3-O34</f>
        <v>12.85</v>
      </c>
      <c r="P30" s="91" t="n">
        <f aca="false">INDEX('ARG Gas IM'!$A$6:$W$500,MATCH(Summary!$B$8,'ARG Gas IM'!$A$6:$A$500,0),21)-P34</f>
        <v>-27.969</v>
      </c>
      <c r="Q30" s="91" t="n">
        <f aca="false">INDEX('ARG Gas IM'!$A$6:$W$500,MATCH(Summary!$B$8,'ARG Gas IM'!$A$6:$A$500,0),22)-Q34</f>
        <v>-21.308</v>
      </c>
      <c r="R30" s="92" t="n">
        <f aca="false">INDEX('ARG Gas IM'!$A$6:$W$500,MATCH(Summary!$B$8,'ARG Gas IM'!$A$6:$A$500,0),23)-R34</f>
        <v>-485.32056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-17.0609937968874</v>
      </c>
      <c r="E31" s="87"/>
      <c r="F31" s="88"/>
      <c r="G31" s="86" t="n">
        <f aca="false">INDEX('ARG Gas Firm'!$A$6:$W$500,MATCH(Summary!$B$8,'ARG Gas Firm'!$A$6:$A$500,0),17)</f>
        <v>4.50351126998889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0</v>
      </c>
      <c r="O31" s="91" t="n">
        <f aca="false">'ARG Gas Firm'!T$3</f>
        <v>-0.003</v>
      </c>
      <c r="P31" s="91" t="n">
        <f aca="false">INDEX('ARG Gas Firm'!$A$6:$W$500,MATCH(Summary!$B$8,'ARG Gas Firm'!$A$6:$A$500,0),21)</f>
        <v>-61.107</v>
      </c>
      <c r="Q31" s="91" t="n">
        <f aca="false">INDEX('ARG Gas Firm'!$A$6:$W$500,MATCH(Summary!$B$8,'ARG Gas Firm'!$A$6:$A$500,0),22)</f>
        <v>118.701</v>
      </c>
      <c r="R31" s="92" t="n">
        <f aca="false">INDEX('ARG Gas Firm'!$A$6:$W$500,MATCH(Summary!$B$8,'ARG Gas Firm'!$A$6:$A$500,0),23)</f>
        <v>1711.636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</v>
      </c>
      <c r="O32" s="65" t="n">
        <f aca="false">'ARG Gas Transport'!T$3</f>
        <v>0.002</v>
      </c>
      <c r="P32" s="65" t="n">
        <f aca="false">INDEX('ARG Gas Transport'!$A$6:$W$500,MATCH(Summary!$B$8,'ARG Gas IM'!$A$6:$A$500,0),21)</f>
        <v>0.013</v>
      </c>
      <c r="Q32" s="65" t="n">
        <f aca="false">INDEX('ARG Gas Transport'!$A$6:$W$500,MATCH(Summary!$B$8,'ARG Gas Transport'!$A$6:$A$500,0),22)</f>
        <v>-114.723</v>
      </c>
      <c r="R32" s="97" t="n">
        <f aca="false">INDEX('ARG Gas Transport'!$A$6:$W$500,MATCH(Summary!$B$8,'ARG Gas Transport'!$A$6:$A$500,0),23)</f>
        <v>-1648.791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163.15264</v>
      </c>
      <c r="K39" s="44"/>
      <c r="L39" s="47"/>
      <c r="M39" s="45"/>
      <c r="N39" s="48" t="n">
        <f aca="false">N41+N48</f>
        <v>30.5392900000001</v>
      </c>
      <c r="O39" s="48" t="n">
        <f aca="false">O41+O48</f>
        <v>164.61496</v>
      </c>
      <c r="P39" s="48" t="n">
        <f aca="false">P41+P48</f>
        <v>-765.899354352404</v>
      </c>
      <c r="Q39" s="48" t="n">
        <f aca="false">Q41+Q48</f>
        <v>-790.880150011923</v>
      </c>
      <c r="R39" s="48" t="n">
        <f aca="false">R41+R48</f>
        <v>23717.8103060444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1.7263859207563</v>
      </c>
      <c r="E41" s="53"/>
      <c r="F41" s="51"/>
      <c r="G41" s="75" t="n">
        <f aca="false">INDEX('Arg Total Power'!$A$6:$W$500,MATCH(Summary!$B$8,'Arg Total Power'!$A$6:$A$500,0),17)</f>
        <v>0.419250686960182</v>
      </c>
      <c r="H41" s="82"/>
      <c r="I41" s="55"/>
      <c r="J41" s="67" t="n">
        <f aca="false">INDEX('RAC V@r Total'!$A$6:$Z$500,MATCH(Summary!$B$8,'RAC V@r Total'!$A$6:$A$500,0),19)</f>
        <v>429.126541</v>
      </c>
      <c r="K41" s="55"/>
      <c r="L41" s="79"/>
      <c r="M41" s="51"/>
      <c r="N41" s="80" t="n">
        <f aca="false">N42+N45</f>
        <v>11.858</v>
      </c>
      <c r="O41" s="80" t="n">
        <f aca="false">O42+O45</f>
        <v>101.839</v>
      </c>
      <c r="P41" s="80" t="n">
        <f aca="false">P42+P45</f>
        <v>93.121</v>
      </c>
      <c r="Q41" s="80" t="n">
        <f aca="false">Q42+Q45</f>
        <v>95.588</v>
      </c>
      <c r="R41" s="80" t="n">
        <f aca="false">R42+R45+R46</f>
        <v>1917.7167604178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-0.215385458210642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10.606</v>
      </c>
      <c r="O42" s="65" t="n">
        <f aca="false">O43+O44</f>
        <v>45.452</v>
      </c>
      <c r="P42" s="65" t="n">
        <f aca="false">P43+P44</f>
        <v>94.658</v>
      </c>
      <c r="Q42" s="65" t="n">
        <f aca="false">Q43+Q44</f>
        <v>94.81</v>
      </c>
      <c r="R42" s="65" t="n">
        <f aca="false">R43+R44</f>
        <v>1895.9777004178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-0.152904546137385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0.54</v>
      </c>
      <c r="O43" s="91" t="n">
        <f aca="false">'EZE Power Trading'!T$3</f>
        <v>8.839</v>
      </c>
      <c r="P43" s="91" t="n">
        <f aca="false">INDEX('EZE Power Trading'!$A$6:$W$500,MATCH(Summary!$B$8,'EZE Power Trading'!$A$6:$A$500,0),21)</f>
        <v>25.056</v>
      </c>
      <c r="Q43" s="91" t="n">
        <f aca="false">INDEX('EZE Power Trading'!$A$6:$W$500,MATCH(Summary!$B$8,'EZE Power Trading'!$A$6:$A$500,0),22)</f>
        <v>25.336</v>
      </c>
      <c r="R43" s="92" t="n">
        <f aca="false">(INDEX('EZE Power Trading'!$A$6:$W$500,MATCH(Summary!$B$8,'EZE Power Trading'!$A$6:$A$500,0),23))-R46</f>
        <v>756.080830417803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-0.0624809120732574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10.066</v>
      </c>
      <c r="O44" s="91" t="n">
        <f aca="false">'Rio Cuarto Power Trading'!T$3</f>
        <v>36.613</v>
      </c>
      <c r="P44" s="91" t="n">
        <f aca="false">INDEX('Rio Cuarto Power Trading'!$A$6:$W$500,MATCH(Summary!$B$8,'Rio Cuarto Power Trading'!$A$6:$A$500,0),21)</f>
        <v>69.602</v>
      </c>
      <c r="Q44" s="91" t="n">
        <f aca="false">INDEX('Rio Cuarto Power Trading'!$A$6:$W$500,MATCH(Summary!$B$8,'Rio Cuarto Power Trading'!$A$6:$A$500,0),22)</f>
        <v>69.474</v>
      </c>
      <c r="R44" s="92" t="n">
        <f aca="false">INDEX('Rio Cuarto Power Trading'!$A$6:$W$500,MATCH(Summary!$B$8,'Rio Cuarto Power Trading'!$A$6:$A$500,0),23)</f>
        <v>1139.89687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1.94177137896694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1.252</v>
      </c>
      <c r="O45" s="65" t="n">
        <f aca="false">'Modesto Maranzana Power'!T$3</f>
        <v>56.387</v>
      </c>
      <c r="P45" s="65" t="n">
        <f aca="false">INDEX('Modesto Maranzana Power'!$A$6:$W$500,MATCH(Summary!$B$8,'Modesto Maranzana Power'!$A$6:$A$500,0),21)</f>
        <v>-1.537</v>
      </c>
      <c r="Q45" s="65" t="n">
        <f aca="false">INDEX('Modesto Maranzana Power'!$A$6:$W$500,MATCH(Summary!$B$8,'Modesto Maranzana Power'!$A$6:$A$500,0),22)</f>
        <v>0.778</v>
      </c>
      <c r="R45" s="65" t="n">
        <f aca="false">INDEX('Modesto Maranzana Power'!$A$6:$W$500,MATCH(Summary!$B$8,'Modesto Maranzana Power'!$A$6:$A$500,0),23)</f>
        <v>-212.97605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489.56629</v>
      </c>
      <c r="K48" s="63"/>
      <c r="L48" s="83"/>
      <c r="M48" s="57"/>
      <c r="N48" s="80" t="n">
        <f aca="false">N49+N50+N51</f>
        <v>18.6812900000001</v>
      </c>
      <c r="O48" s="80" t="n">
        <f aca="false">O49+O50+O51</f>
        <v>62.7759600000001</v>
      </c>
      <c r="P48" s="80" t="n">
        <f aca="false">P49+P50+P51</f>
        <v>-859.020354352404</v>
      </c>
      <c r="Q48" s="80" t="n">
        <f aca="false">Q49+Q50+Q51</f>
        <v>-886.468150011923</v>
      </c>
      <c r="R48" s="80" t="n">
        <f aca="false">R49+R50+R51</f>
        <v>21800.0935456266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-0.00637192190921202</v>
      </c>
      <c r="E49" s="82"/>
      <c r="F49" s="54"/>
      <c r="G49" s="75" t="n">
        <f aca="false">INDEX('BRA Power'!$A$6:$W$500,MATCH(Summary!$B$8,'BRA Power'!$A$6:$A$500,0),17)</f>
        <v>0.127873834785969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18.6844600000001</v>
      </c>
      <c r="O49" s="65" t="n">
        <f aca="false">'BRA Power'!T$3</f>
        <v>62.7981000000001</v>
      </c>
      <c r="P49" s="65" t="n">
        <f aca="false">INDEX('BRA Power'!$A$6:$W$500,MATCH(Summary!$B$8,'BRA Power'!$A$6:$A$500,0),21)</f>
        <v>-880.36619349699</v>
      </c>
      <c r="Q49" s="65" t="n">
        <f aca="false">INDEX('BRA Power'!$A$6:$W$500,MATCH(Summary!$B$8,'BRA Power'!$A$6:$A$500,0),22)</f>
        <v>-896.866644056808</v>
      </c>
      <c r="R49" s="65" t="n">
        <f aca="false">(INDEX('BRA Power'!$A$6:$W$500,MATCH(Summary!$B$8,'BRA Power'!$A$6:$A$500,0),23))-R51</f>
        <v>3156.08560079102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-0.00317000000000189</v>
      </c>
      <c r="O50" s="65" t="n">
        <f aca="false">'BRA PWR Certificates'!T$3</f>
        <v>-0.0221399999999994</v>
      </c>
      <c r="P50" s="65" t="n">
        <f aca="false">INDEX('BRA PWR Certificates'!$A$6:$W$500,MATCH(Summary!$B$8,'BRA PWR Certificates'!$A$6:$A$500,0),21)</f>
        <v>21.3458391445856</v>
      </c>
      <c r="Q50" s="65" t="n">
        <f aca="false">INDEX('BRA PWR Certificates'!$A$6:$W$500,MATCH(Summary!$B$8,'BRA PWR Certificates'!$A$6:$A$500,0),22)</f>
        <v>10.3984940448856</v>
      </c>
      <c r="R50" s="65" t="n">
        <f aca="false">(INDEX('BRA PWR Certificates'!$A$6:$W$500,MATCH(Summary!$B$8,'BRA PWR Certificates'!$A$6:$A$500,0),23))</f>
        <v>25.4159066537549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I3" s="140"/>
      <c r="K3" s="122" t="n">
        <f aca="false">Summary!B8</f>
        <v>37182</v>
      </c>
      <c r="L3" s="123" t="n">
        <f aca="false">SUM(L6:L371)</f>
        <v>36613</v>
      </c>
      <c r="P3" s="118" t="n">
        <v>1000000</v>
      </c>
      <c r="Q3" s="118"/>
      <c r="R3" s="118" t="n">
        <v>1000</v>
      </c>
      <c r="S3" s="115"/>
      <c r="T3" s="124" t="n">
        <f aca="false">SUM(T6:T371)</f>
        <v>36.613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0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1</v>
      </c>
      <c r="L290" s="118" t="n">
        <f aca="false">J290*K290</f>
        <v>2361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2.361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1</v>
      </c>
      <c r="L293" s="118" t="n">
        <f aca="false">J293*K293</f>
        <v>3719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3.719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1</v>
      </c>
      <c r="L294" s="118" t="n">
        <f aca="false">J294*K294</f>
        <v>10503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10.503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1</v>
      </c>
      <c r="L295" s="118" t="n">
        <f aca="false">J295*K295</f>
        <v>9964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9.964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-62480.9120732574</v>
      </c>
      <c r="E296" s="118" t="n">
        <v>0</v>
      </c>
      <c r="F296" s="118" t="n">
        <v>0</v>
      </c>
      <c r="G296" s="118" t="n">
        <v>69602</v>
      </c>
      <c r="I296" s="118" t="n">
        <f aca="false">IF(MONTH($A296)=MONTH($A295),IF(G296=0,I295,G296),G296)</f>
        <v>69602</v>
      </c>
      <c r="J296" s="118" t="n">
        <f aca="false">IF(MONTH($A296)=MONTH($A295),SUM(I296-I295),I296)</f>
        <v>10066</v>
      </c>
      <c r="K296" s="118" t="n">
        <f aca="false">IF(WEEKDAY(A296,3)&gt;4,0,(IF(A296&lt;K$2,0,IF(A296&lt;=K$3,1,0))))</f>
        <v>1</v>
      </c>
      <c r="L296" s="118" t="n">
        <f aca="false">J296*K296</f>
        <v>10066</v>
      </c>
      <c r="M296" s="118" t="n">
        <f aca="false">SUM(J$280:J296)</f>
        <v>69474</v>
      </c>
      <c r="N296" s="118" t="n">
        <f aca="false">SUM(J$6:J296)</f>
        <v>1139896.87</v>
      </c>
      <c r="P296" s="118" t="n">
        <f aca="false">D296/P$3</f>
        <v>-0.0624809120732574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10.066</v>
      </c>
      <c r="T296" s="120" t="n">
        <f aca="false">L296/$R$3</f>
        <v>10.066</v>
      </c>
      <c r="U296" s="120" t="n">
        <f aca="false">I296/$R$3</f>
        <v>69.602</v>
      </c>
      <c r="V296" s="120" t="n">
        <f aca="false">M296/$R$3</f>
        <v>69.474</v>
      </c>
      <c r="W296" s="120" t="n">
        <f aca="false">N296/$R$3</f>
        <v>1139.89687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69602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69474</v>
      </c>
      <c r="N297" s="118" t="n">
        <f aca="false">SUM(J$6:J297)</f>
        <v>1139896.87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69.602</v>
      </c>
      <c r="V297" s="120" t="n">
        <f aca="false">M297/$R$3</f>
        <v>69.474</v>
      </c>
      <c r="W297" s="120" t="n">
        <f aca="false">N297/$R$3</f>
        <v>1139.89687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69602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69474</v>
      </c>
      <c r="N298" s="118" t="n">
        <f aca="false">SUM(J$6:J298)</f>
        <v>1139896.87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69.602</v>
      </c>
      <c r="V298" s="120" t="n">
        <f aca="false">M298/$R$3</f>
        <v>69.474</v>
      </c>
      <c r="W298" s="120" t="n">
        <f aca="false">N298/$R$3</f>
        <v>1139.89687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69602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69474</v>
      </c>
      <c r="N299" s="118" t="n">
        <f aca="false">SUM(J$6:J299)</f>
        <v>1139896.87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69.602</v>
      </c>
      <c r="V299" s="120" t="n">
        <f aca="false">M299/$R$3</f>
        <v>69.474</v>
      </c>
      <c r="W299" s="120" t="n">
        <f aca="false">N299/$R$3</f>
        <v>1139.89687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69602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69474</v>
      </c>
      <c r="N300" s="118" t="n">
        <f aca="false">SUM(J$6:J300)</f>
        <v>1139896.87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69.602</v>
      </c>
      <c r="V300" s="120" t="n">
        <f aca="false">M300/$R$3</f>
        <v>69.474</v>
      </c>
      <c r="W300" s="120" t="n">
        <f aca="false">N300/$R$3</f>
        <v>1139.89687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69602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69474</v>
      </c>
      <c r="N301" s="118" t="n">
        <f aca="false">SUM(J$6:J301)</f>
        <v>1139896.87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69.602</v>
      </c>
      <c r="V301" s="120" t="n">
        <f aca="false">M301/$R$3</f>
        <v>69.474</v>
      </c>
      <c r="W301" s="120" t="n">
        <f aca="false">N301/$R$3</f>
        <v>1139.89687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69602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69474</v>
      </c>
      <c r="N302" s="118" t="n">
        <f aca="false">SUM(J$6:J302)</f>
        <v>1139896.87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69.602</v>
      </c>
      <c r="V302" s="120" t="n">
        <f aca="false">M302/$R$3</f>
        <v>69.474</v>
      </c>
      <c r="W302" s="120" t="n">
        <f aca="false">N302/$R$3</f>
        <v>1139.89687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69602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69474</v>
      </c>
      <c r="N303" s="118" t="n">
        <f aca="false">SUM(J$6:J303)</f>
        <v>1139896.87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69.602</v>
      </c>
      <c r="V303" s="120" t="n">
        <f aca="false">M303/$R$3</f>
        <v>69.474</v>
      </c>
      <c r="W303" s="120" t="n">
        <f aca="false">N303/$R$3</f>
        <v>1139.89687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69602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69474</v>
      </c>
      <c r="N304" s="118" t="n">
        <f aca="false">SUM(J$6:J304)</f>
        <v>1139896.87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69.602</v>
      </c>
      <c r="V304" s="120" t="n">
        <f aca="false">M304/$R$3</f>
        <v>69.474</v>
      </c>
      <c r="W304" s="120" t="n">
        <f aca="false">N304/$R$3</f>
        <v>1139.89687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69602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69474</v>
      </c>
      <c r="N305" s="118" t="n">
        <f aca="false">SUM(J$6:J305)</f>
        <v>1139896.87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69.602</v>
      </c>
      <c r="V305" s="120" t="n">
        <f aca="false">M305/$R$3</f>
        <v>69.474</v>
      </c>
      <c r="W305" s="120" t="n">
        <f aca="false">N305/$R$3</f>
        <v>1139.89687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69602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69474</v>
      </c>
      <c r="N306" s="118" t="n">
        <f aca="false">SUM(J$6:J306)</f>
        <v>1139896.87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69.602</v>
      </c>
      <c r="V306" s="120" t="n">
        <f aca="false">M306/$R$3</f>
        <v>69.474</v>
      </c>
      <c r="W306" s="120" t="n">
        <f aca="false">N306/$R$3</f>
        <v>1139.89687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69602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69474</v>
      </c>
      <c r="N307" s="118" t="n">
        <f aca="false">SUM(J$6:J307)</f>
        <v>1139896.87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69.602</v>
      </c>
      <c r="V307" s="120" t="n">
        <f aca="false">M307/$R$3</f>
        <v>69.474</v>
      </c>
      <c r="W307" s="120" t="n">
        <f aca="false">N307/$R$3</f>
        <v>1139.89687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69602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69474</v>
      </c>
      <c r="N308" s="118" t="n">
        <f aca="false">SUM(J$6:J308)</f>
        <v>1139896.87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69.602</v>
      </c>
      <c r="V308" s="120" t="n">
        <f aca="false">M308/$R$3</f>
        <v>69.474</v>
      </c>
      <c r="W308" s="120" t="n">
        <f aca="false">N308/$R$3</f>
        <v>1139.89687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69602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69474</v>
      </c>
      <c r="N309" s="118" t="n">
        <f aca="false">SUM(J$6:J309)</f>
        <v>1139896.87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69.602</v>
      </c>
      <c r="V309" s="120" t="n">
        <f aca="false">M309/$R$3</f>
        <v>69.474</v>
      </c>
      <c r="W309" s="120" t="n">
        <f aca="false">N309/$R$3</f>
        <v>1139.89687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69474</v>
      </c>
      <c r="N310" s="118" t="n">
        <f aca="false">SUM(J$6:J310)</f>
        <v>1139896.87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69.474</v>
      </c>
      <c r="W310" s="120" t="n">
        <f aca="false">N310/$R$3</f>
        <v>1139.89687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69474</v>
      </c>
      <c r="N311" s="118" t="n">
        <f aca="false">SUM(J$6:J311)</f>
        <v>1139896.87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69.474</v>
      </c>
      <c r="W311" s="120" t="n">
        <f aca="false">N311/$R$3</f>
        <v>1139.89687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69474</v>
      </c>
      <c r="N312" s="118" t="n">
        <f aca="false">SUM(J$6:J312)</f>
        <v>1139896.87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69.474</v>
      </c>
      <c r="W312" s="120" t="n">
        <f aca="false">N312/$R$3</f>
        <v>1139.89687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69474</v>
      </c>
      <c r="N313" s="118" t="n">
        <f aca="false">SUM(J$6:J313)</f>
        <v>1139896.87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69.474</v>
      </c>
      <c r="W313" s="120" t="n">
        <f aca="false">N313/$R$3</f>
        <v>1139.89687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69474</v>
      </c>
      <c r="N314" s="118" t="n">
        <f aca="false">SUM(J$6:J314)</f>
        <v>1139896.87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69.474</v>
      </c>
      <c r="W314" s="120" t="n">
        <f aca="false">N314/$R$3</f>
        <v>1139.89687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69474</v>
      </c>
      <c r="N315" s="118" t="n">
        <f aca="false">SUM(J$6:J315)</f>
        <v>1139896.87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69.474</v>
      </c>
      <c r="W315" s="120" t="n">
        <f aca="false">N315/$R$3</f>
        <v>1139.89687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69474</v>
      </c>
      <c r="N316" s="118" t="n">
        <f aca="false">SUM(J$6:J316)</f>
        <v>1139896.87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69.474</v>
      </c>
      <c r="W316" s="120" t="n">
        <f aca="false">N316/$R$3</f>
        <v>1139.89687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69474</v>
      </c>
      <c r="N317" s="118" t="n">
        <f aca="false">SUM(J$6:J317)</f>
        <v>1139896.87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69.474</v>
      </c>
      <c r="W317" s="120" t="n">
        <f aca="false">N317/$R$3</f>
        <v>1139.89687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69474</v>
      </c>
      <c r="N318" s="118" t="n">
        <f aca="false">SUM(J$6:J318)</f>
        <v>1139896.87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69.474</v>
      </c>
      <c r="W318" s="120" t="n">
        <f aca="false">N318/$R$3</f>
        <v>1139.89687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69474</v>
      </c>
      <c r="N319" s="118" t="n">
        <f aca="false">SUM(J$6:J319)</f>
        <v>1139896.87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69.474</v>
      </c>
      <c r="W319" s="120" t="n">
        <f aca="false">N319/$R$3</f>
        <v>1139.89687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69474</v>
      </c>
      <c r="N320" s="118" t="n">
        <f aca="false">SUM(J$6:J320)</f>
        <v>1139896.87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69.474</v>
      </c>
      <c r="W320" s="120" t="n">
        <f aca="false">N320/$R$3</f>
        <v>1139.89687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69474</v>
      </c>
      <c r="N321" s="118" t="n">
        <f aca="false">SUM(J$6:J321)</f>
        <v>1139896.87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69.474</v>
      </c>
      <c r="W321" s="120" t="n">
        <f aca="false">N321/$R$3</f>
        <v>1139.89687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69474</v>
      </c>
      <c r="N322" s="118" t="n">
        <f aca="false">SUM(J$6:J322)</f>
        <v>1139896.87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69.474</v>
      </c>
      <c r="W322" s="120" t="n">
        <f aca="false">N322/$R$3</f>
        <v>1139.89687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69474</v>
      </c>
      <c r="N323" s="118" t="n">
        <f aca="false">SUM(J$6:J323)</f>
        <v>1139896.87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69.474</v>
      </c>
      <c r="W323" s="120" t="n">
        <f aca="false">N323/$R$3</f>
        <v>1139.89687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69474</v>
      </c>
      <c r="N324" s="118" t="n">
        <f aca="false">SUM(J$6:J324)</f>
        <v>1139896.87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69.474</v>
      </c>
      <c r="W324" s="120" t="n">
        <f aca="false">N324/$R$3</f>
        <v>1139.89687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69474</v>
      </c>
      <c r="N325" s="118" t="n">
        <f aca="false">SUM(J$6:J325)</f>
        <v>1139896.87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69.474</v>
      </c>
      <c r="W325" s="120" t="n">
        <f aca="false">N325/$R$3</f>
        <v>1139.89687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69474</v>
      </c>
      <c r="N326" s="118" t="n">
        <f aca="false">SUM(J$6:J326)</f>
        <v>1139896.87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69.474</v>
      </c>
      <c r="W326" s="120" t="n">
        <f aca="false">N326/$R$3</f>
        <v>1139.89687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69474</v>
      </c>
      <c r="N327" s="118" t="n">
        <f aca="false">SUM(J$6:J327)</f>
        <v>1139896.87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69.474</v>
      </c>
      <c r="W327" s="120" t="n">
        <f aca="false">N327/$R$3</f>
        <v>1139.89687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69474</v>
      </c>
      <c r="N328" s="118" t="n">
        <f aca="false">SUM(J$6:J328)</f>
        <v>1139896.87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69.474</v>
      </c>
      <c r="W328" s="120" t="n">
        <f aca="false">N328/$R$3</f>
        <v>1139.89687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69474</v>
      </c>
      <c r="N329" s="118" t="n">
        <f aca="false">SUM(J$6:J329)</f>
        <v>1139896.87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69.474</v>
      </c>
      <c r="W329" s="120" t="n">
        <f aca="false">N329/$R$3</f>
        <v>1139.89687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69474</v>
      </c>
      <c r="N330" s="118" t="n">
        <f aca="false">SUM(J$6:J330)</f>
        <v>1139896.87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69.474</v>
      </c>
      <c r="W330" s="120" t="n">
        <f aca="false">N330/$R$3</f>
        <v>1139.89687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69474</v>
      </c>
      <c r="N331" s="118" t="n">
        <f aca="false">SUM(J$6:J331)</f>
        <v>1139896.87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69.474</v>
      </c>
      <c r="W331" s="120" t="n">
        <f aca="false">N331/$R$3</f>
        <v>1139.89687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69474</v>
      </c>
      <c r="N332" s="118" t="n">
        <f aca="false">SUM(J$6:J332)</f>
        <v>1139896.87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69.474</v>
      </c>
      <c r="W332" s="120" t="n">
        <f aca="false">N332/$R$3</f>
        <v>1139.89687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69474</v>
      </c>
      <c r="N333" s="118" t="n">
        <f aca="false">SUM(J$6:J333)</f>
        <v>1139896.87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69.474</v>
      </c>
      <c r="W333" s="120" t="n">
        <f aca="false">N333/$R$3</f>
        <v>1139.89687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69474</v>
      </c>
      <c r="N334" s="118" t="n">
        <f aca="false">SUM(J$6:J334)</f>
        <v>1139896.87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69.474</v>
      </c>
      <c r="W334" s="120" t="n">
        <f aca="false">N334/$R$3</f>
        <v>1139.89687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69474</v>
      </c>
      <c r="N335" s="118" t="n">
        <f aca="false">SUM(J$6:J335)</f>
        <v>1139896.87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69.474</v>
      </c>
      <c r="W335" s="120" t="n">
        <f aca="false">N335/$R$3</f>
        <v>1139.89687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69474</v>
      </c>
      <c r="N336" s="118" t="n">
        <f aca="false">SUM(J$6:J336)</f>
        <v>1139896.87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69.474</v>
      </c>
      <c r="W336" s="120" t="n">
        <f aca="false">N336/$R$3</f>
        <v>1139.89687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69474</v>
      </c>
      <c r="N337" s="118" t="n">
        <f aca="false">SUM(J$6:J337)</f>
        <v>1139896.87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69.474</v>
      </c>
      <c r="W337" s="120" t="n">
        <f aca="false">N337/$R$3</f>
        <v>1139.89687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69474</v>
      </c>
      <c r="N338" s="118" t="n">
        <f aca="false">SUM(J$6:J338)</f>
        <v>1139896.87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69.474</v>
      </c>
      <c r="W338" s="120" t="n">
        <f aca="false">N338/$R$3</f>
        <v>1139.89687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69474</v>
      </c>
      <c r="N339" s="118" t="n">
        <f aca="false">SUM(J$6:J339)</f>
        <v>1139896.87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69.474</v>
      </c>
      <c r="W339" s="120" t="n">
        <f aca="false">N339/$R$3</f>
        <v>1139.89687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69474</v>
      </c>
      <c r="N340" s="118" t="n">
        <f aca="false">SUM(J$6:J340)</f>
        <v>1139896.87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69.474</v>
      </c>
      <c r="W340" s="120" t="n">
        <f aca="false">N340/$R$3</f>
        <v>1139.89687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69474</v>
      </c>
      <c r="N341" s="118" t="n">
        <f aca="false">SUM(J$6:J341)</f>
        <v>1139896.87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69.474</v>
      </c>
      <c r="W341" s="120" t="n">
        <f aca="false">N341/$R$3</f>
        <v>1139.89687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69474</v>
      </c>
      <c r="N342" s="118" t="n">
        <f aca="false">SUM(J$6:J342)</f>
        <v>1139896.87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69.474</v>
      </c>
      <c r="W342" s="120" t="n">
        <f aca="false">N342/$R$3</f>
        <v>1139.89687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69474</v>
      </c>
      <c r="N343" s="118" t="n">
        <f aca="false">SUM(J$6:J343)</f>
        <v>1139896.87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69.474</v>
      </c>
      <c r="W343" s="120" t="n">
        <f aca="false">N343/$R$3</f>
        <v>1139.89687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69474</v>
      </c>
      <c r="N344" s="118" t="n">
        <f aca="false">SUM(J$6:J344)</f>
        <v>1139896.87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69.474</v>
      </c>
      <c r="W344" s="120" t="n">
        <f aca="false">N344/$R$3</f>
        <v>1139.89687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69474</v>
      </c>
      <c r="N345" s="118" t="n">
        <f aca="false">SUM(J$6:J345)</f>
        <v>1139896.87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69.474</v>
      </c>
      <c r="W345" s="120" t="n">
        <f aca="false">N345/$R$3</f>
        <v>1139.89687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69474</v>
      </c>
      <c r="N346" s="118" t="n">
        <f aca="false">SUM(J$6:J346)</f>
        <v>1139896.87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69.474</v>
      </c>
      <c r="W346" s="120" t="n">
        <f aca="false">N346/$R$3</f>
        <v>1139.89687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69474</v>
      </c>
      <c r="N347" s="118" t="n">
        <f aca="false">SUM(J$6:J347)</f>
        <v>1139896.87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69.474</v>
      </c>
      <c r="W347" s="120" t="n">
        <f aca="false">N347/$R$3</f>
        <v>1139.89687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69474</v>
      </c>
      <c r="N348" s="118" t="n">
        <f aca="false">SUM(J$6:J348)</f>
        <v>1139896.87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69.474</v>
      </c>
      <c r="W348" s="120" t="n">
        <f aca="false">N348/$R$3</f>
        <v>1139.89687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69474</v>
      </c>
      <c r="N349" s="118" t="n">
        <f aca="false">SUM(J$6:J349)</f>
        <v>1139896.87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69.474</v>
      </c>
      <c r="W349" s="120" t="n">
        <f aca="false">N349/$R$3</f>
        <v>1139.89687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69474</v>
      </c>
      <c r="N350" s="118" t="n">
        <f aca="false">SUM(J$6:J350)</f>
        <v>1139896.87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69.474</v>
      </c>
      <c r="W350" s="120" t="n">
        <f aca="false">N350/$R$3</f>
        <v>1139.89687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69474</v>
      </c>
      <c r="N351" s="118" t="n">
        <f aca="false">SUM(J$6:J351)</f>
        <v>1139896.87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69.474</v>
      </c>
      <c r="W351" s="120" t="n">
        <f aca="false">N351/$R$3</f>
        <v>1139.89687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69474</v>
      </c>
      <c r="N352" s="118" t="n">
        <f aca="false">SUM(J$6:J352)</f>
        <v>1139896.87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69.474</v>
      </c>
      <c r="W352" s="120" t="n">
        <f aca="false">N352/$R$3</f>
        <v>1139.89687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69474</v>
      </c>
      <c r="N353" s="118" t="n">
        <f aca="false">SUM(J$6:J353)</f>
        <v>1139896.87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69.474</v>
      </c>
      <c r="W353" s="120" t="n">
        <f aca="false">N353/$R$3</f>
        <v>1139.89687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69474</v>
      </c>
      <c r="N354" s="118" t="n">
        <f aca="false">SUM(J$6:J354)</f>
        <v>1139896.87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69.474</v>
      </c>
      <c r="W354" s="120" t="n">
        <f aca="false">N354/$R$3</f>
        <v>1139.89687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69474</v>
      </c>
      <c r="N355" s="118" t="n">
        <f aca="false">SUM(J$6:J355)</f>
        <v>1139896.87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69.474</v>
      </c>
      <c r="W355" s="120" t="n">
        <f aca="false">N355/$R$3</f>
        <v>1139.89687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69474</v>
      </c>
      <c r="N356" s="118" t="n">
        <f aca="false">SUM(J$6:J356)</f>
        <v>1139896.87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69.474</v>
      </c>
      <c r="W356" s="120" t="n">
        <f aca="false">N356/$R$3</f>
        <v>1139.89687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69474</v>
      </c>
      <c r="N357" s="118" t="n">
        <f aca="false">SUM(J$6:J357)</f>
        <v>1139896.87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69.474</v>
      </c>
      <c r="W357" s="120" t="n">
        <f aca="false">N357/$R$3</f>
        <v>1139.89687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69474</v>
      </c>
      <c r="N358" s="118" t="n">
        <f aca="false">SUM(J$6:J358)</f>
        <v>1139896.87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69.474</v>
      </c>
      <c r="W358" s="120" t="n">
        <f aca="false">N358/$R$3</f>
        <v>1139.89687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69474</v>
      </c>
      <c r="N359" s="118" t="n">
        <f aca="false">SUM(J$6:J359)</f>
        <v>1139896.87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69.474</v>
      </c>
      <c r="W359" s="120" t="n">
        <f aca="false">N359/$R$3</f>
        <v>1139.89687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69474</v>
      </c>
      <c r="N360" s="118" t="n">
        <f aca="false">SUM(J$6:J360)</f>
        <v>1139896.87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69.474</v>
      </c>
      <c r="W360" s="120" t="n">
        <f aca="false">N360/$R$3</f>
        <v>1139.89687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69474</v>
      </c>
      <c r="N361" s="118" t="n">
        <f aca="false">SUM(J$6:J361)</f>
        <v>1139896.87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69.474</v>
      </c>
      <c r="W361" s="120" t="n">
        <f aca="false">N361/$R$3</f>
        <v>1139.89687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69474</v>
      </c>
      <c r="N362" s="118" t="n">
        <f aca="false">SUM(J$6:J362)</f>
        <v>1139896.87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69.474</v>
      </c>
      <c r="W362" s="120" t="n">
        <f aca="false">N362/$R$3</f>
        <v>1139.89687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69474</v>
      </c>
      <c r="N363" s="118" t="n">
        <f aca="false">SUM(J$6:J363)</f>
        <v>1139896.87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69.474</v>
      </c>
      <c r="W363" s="120" t="n">
        <f aca="false">N363/$R$3</f>
        <v>1139.89687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69474</v>
      </c>
      <c r="N364" s="118" t="n">
        <f aca="false">SUM(J$6:J364)</f>
        <v>1139896.87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69.474</v>
      </c>
      <c r="W364" s="120" t="n">
        <f aca="false">N364/$R$3</f>
        <v>1139.89687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69474</v>
      </c>
      <c r="N365" s="118" t="n">
        <f aca="false">SUM(J$6:J365)</f>
        <v>1139896.87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69.474</v>
      </c>
      <c r="W365" s="120" t="n">
        <f aca="false">N365/$R$3</f>
        <v>1139.89687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69474</v>
      </c>
      <c r="N366" s="118" t="n">
        <f aca="false">SUM(J$6:J366)</f>
        <v>1139896.87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69.474</v>
      </c>
      <c r="W366" s="120" t="n">
        <f aca="false">N366/$R$3</f>
        <v>1139.89687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69474</v>
      </c>
      <c r="N367" s="118" t="n">
        <f aca="false">SUM(J$6:J367)</f>
        <v>1139896.87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69.474</v>
      </c>
      <c r="W367" s="120" t="n">
        <f aca="false">N367/$R$3</f>
        <v>1139.89687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69474</v>
      </c>
      <c r="N368" s="118" t="n">
        <f aca="false">SUM(J$6:J368)</f>
        <v>1139896.87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69.474</v>
      </c>
      <c r="W368" s="120" t="n">
        <f aca="false">N368/$R$3</f>
        <v>1139.89687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69474</v>
      </c>
      <c r="N369" s="118" t="n">
        <f aca="false">SUM(J$6:J369)</f>
        <v>1139896.87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69.474</v>
      </c>
      <c r="W369" s="120" t="n">
        <f aca="false">N369/$R$3</f>
        <v>1139.89687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69474</v>
      </c>
      <c r="N370" s="118" t="n">
        <f aca="false">SUM(J$6:J370)</f>
        <v>1139896.87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69.474</v>
      </c>
      <c r="W370" s="120" t="n">
        <f aca="false">N370/$R$3</f>
        <v>1139.89687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69474</v>
      </c>
      <c r="N371" s="118" t="n">
        <f aca="false">SUM(J$6:J371)</f>
        <v>1139896.87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69.474</v>
      </c>
      <c r="W371" s="120" t="n">
        <f aca="false">N371/$R$3</f>
        <v>1139.89687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I3" s="140"/>
      <c r="K3" s="122" t="n">
        <f aca="false">Summary!B8</f>
        <v>37182</v>
      </c>
      <c r="L3" s="123" t="n">
        <f aca="false">SUM(L6:L371)</f>
        <v>56387</v>
      </c>
      <c r="P3" s="118" t="n">
        <v>1000000</v>
      </c>
      <c r="Q3" s="118"/>
      <c r="R3" s="118" t="n">
        <v>1000</v>
      </c>
      <c r="S3" s="115"/>
      <c r="T3" s="124" t="n">
        <f aca="false">SUM(T6:T371)</f>
        <v>56.387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-0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1</v>
      </c>
      <c r="L290" s="118" t="n">
        <f aca="false">J290*K290</f>
        <v>54718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54.718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1</v>
      </c>
      <c r="L293" s="118" t="n">
        <f aca="false">J293*K293</f>
        <v>-7617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-7.617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1</v>
      </c>
      <c r="L294" s="118" t="n">
        <f aca="false">J294*K294</f>
        <v>16621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16.621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1</v>
      </c>
      <c r="L295" s="118" t="n">
        <f aca="false">J295*K295</f>
        <v>-8587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-8.587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1941771.37896694</v>
      </c>
      <c r="E296" s="118" t="n">
        <v>0</v>
      </c>
      <c r="F296" s="118" t="n">
        <v>0</v>
      </c>
      <c r="G296" s="118" t="n">
        <v>-1537</v>
      </c>
      <c r="I296" s="118" t="n">
        <f aca="false">IF(MONTH($A296)=MONTH($A295),IF(G296=0,I295,G296),G296)</f>
        <v>-1537</v>
      </c>
      <c r="J296" s="118" t="n">
        <f aca="false">IF(MONTH($A296)=MONTH($A295),SUM(I296-I295),I296)</f>
        <v>1252</v>
      </c>
      <c r="K296" s="118" t="n">
        <f aca="false">IF(WEEKDAY(A296,3)&gt;4,0,(IF(A296&lt;K$2,0,IF(A296&lt;=K$3,1,0))))</f>
        <v>1</v>
      </c>
      <c r="L296" s="118" t="n">
        <f aca="false">J296*K296</f>
        <v>1252</v>
      </c>
      <c r="M296" s="118" t="n">
        <f aca="false">SUM(J$280:J296)</f>
        <v>778</v>
      </c>
      <c r="N296" s="118" t="n">
        <f aca="false">SUM(J$6:J296)</f>
        <v>-212976.05</v>
      </c>
      <c r="P296" s="118" t="n">
        <f aca="false">D296/P$3</f>
        <v>1.94177137896694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1.252</v>
      </c>
      <c r="T296" s="120" t="n">
        <f aca="false">L296/$R$3</f>
        <v>1.252</v>
      </c>
      <c r="U296" s="120" t="n">
        <f aca="false">I296/$R$3</f>
        <v>-1.537</v>
      </c>
      <c r="V296" s="120" t="n">
        <f aca="false">M296/$R$3</f>
        <v>0.778</v>
      </c>
      <c r="W296" s="120" t="n">
        <f aca="false">N296/$R$3</f>
        <v>-212.97605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-1537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778</v>
      </c>
      <c r="N297" s="118" t="n">
        <f aca="false">SUM(J$6:J297)</f>
        <v>-212976.05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-1.537</v>
      </c>
      <c r="V297" s="120" t="n">
        <f aca="false">M297/$R$3</f>
        <v>0.778</v>
      </c>
      <c r="W297" s="120" t="n">
        <f aca="false">N297/$R$3</f>
        <v>-212.97605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-1537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778</v>
      </c>
      <c r="N298" s="118" t="n">
        <f aca="false">SUM(J$6:J298)</f>
        <v>-212976.05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-1.537</v>
      </c>
      <c r="V298" s="120" t="n">
        <f aca="false">M298/$R$3</f>
        <v>0.778</v>
      </c>
      <c r="W298" s="120" t="n">
        <f aca="false">N298/$R$3</f>
        <v>-212.97605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-1537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778</v>
      </c>
      <c r="N299" s="118" t="n">
        <f aca="false">SUM(J$6:J299)</f>
        <v>-212976.05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-1.537</v>
      </c>
      <c r="V299" s="120" t="n">
        <f aca="false">M299/$R$3</f>
        <v>0.778</v>
      </c>
      <c r="W299" s="120" t="n">
        <f aca="false">N299/$R$3</f>
        <v>-212.97605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-1537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778</v>
      </c>
      <c r="N300" s="118" t="n">
        <f aca="false">SUM(J$6:J300)</f>
        <v>-212976.05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-1.537</v>
      </c>
      <c r="V300" s="120" t="n">
        <f aca="false">M300/$R$3</f>
        <v>0.778</v>
      </c>
      <c r="W300" s="120" t="n">
        <f aca="false">N300/$R$3</f>
        <v>-212.97605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-1537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778</v>
      </c>
      <c r="N301" s="118" t="n">
        <f aca="false">SUM(J$6:J301)</f>
        <v>-212976.05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-1.537</v>
      </c>
      <c r="V301" s="120" t="n">
        <f aca="false">M301/$R$3</f>
        <v>0.778</v>
      </c>
      <c r="W301" s="120" t="n">
        <f aca="false">N301/$R$3</f>
        <v>-212.97605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-1537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778</v>
      </c>
      <c r="N302" s="118" t="n">
        <f aca="false">SUM(J$6:J302)</f>
        <v>-212976.05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-1.537</v>
      </c>
      <c r="V302" s="120" t="n">
        <f aca="false">M302/$R$3</f>
        <v>0.778</v>
      </c>
      <c r="W302" s="120" t="n">
        <f aca="false">N302/$R$3</f>
        <v>-212.97605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-1537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778</v>
      </c>
      <c r="N303" s="118" t="n">
        <f aca="false">SUM(J$6:J303)</f>
        <v>-212976.05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-1.537</v>
      </c>
      <c r="V303" s="120" t="n">
        <f aca="false">M303/$R$3</f>
        <v>0.778</v>
      </c>
      <c r="W303" s="120" t="n">
        <f aca="false">N303/$R$3</f>
        <v>-212.97605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-1537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778</v>
      </c>
      <c r="N304" s="118" t="n">
        <f aca="false">SUM(J$6:J304)</f>
        <v>-212976.05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-1.537</v>
      </c>
      <c r="V304" s="120" t="n">
        <f aca="false">M304/$R$3</f>
        <v>0.778</v>
      </c>
      <c r="W304" s="120" t="n">
        <f aca="false">N304/$R$3</f>
        <v>-212.97605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-1537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778</v>
      </c>
      <c r="N305" s="118" t="n">
        <f aca="false">SUM(J$6:J305)</f>
        <v>-212976.05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-1.537</v>
      </c>
      <c r="V305" s="120" t="n">
        <f aca="false">M305/$R$3</f>
        <v>0.778</v>
      </c>
      <c r="W305" s="120" t="n">
        <f aca="false">N305/$R$3</f>
        <v>-212.97605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-1537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778</v>
      </c>
      <c r="N306" s="118" t="n">
        <f aca="false">SUM(J$6:J306)</f>
        <v>-212976.05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-1.537</v>
      </c>
      <c r="V306" s="120" t="n">
        <f aca="false">M306/$R$3</f>
        <v>0.778</v>
      </c>
      <c r="W306" s="120" t="n">
        <f aca="false">N306/$R$3</f>
        <v>-212.97605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-1537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778</v>
      </c>
      <c r="N307" s="118" t="n">
        <f aca="false">SUM(J$6:J307)</f>
        <v>-212976.05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-1.537</v>
      </c>
      <c r="V307" s="120" t="n">
        <f aca="false">M307/$R$3</f>
        <v>0.778</v>
      </c>
      <c r="W307" s="120" t="n">
        <f aca="false">N307/$R$3</f>
        <v>-212.97605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-1537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778</v>
      </c>
      <c r="N308" s="118" t="n">
        <f aca="false">SUM(J$6:J308)</f>
        <v>-212976.05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-1.537</v>
      </c>
      <c r="V308" s="120" t="n">
        <f aca="false">M308/$R$3</f>
        <v>0.778</v>
      </c>
      <c r="W308" s="120" t="n">
        <f aca="false">N308/$R$3</f>
        <v>-212.97605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-1537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778</v>
      </c>
      <c r="N309" s="118" t="n">
        <f aca="false">SUM(J$6:J309)</f>
        <v>-212976.05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-1.537</v>
      </c>
      <c r="V309" s="120" t="n">
        <f aca="false">M309/$R$3</f>
        <v>0.778</v>
      </c>
      <c r="W309" s="120" t="n">
        <f aca="false">N309/$R$3</f>
        <v>-212.97605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778</v>
      </c>
      <c r="N310" s="118" t="n">
        <f aca="false">SUM(J$6:J310)</f>
        <v>-212976.05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0.778</v>
      </c>
      <c r="W310" s="120" t="n">
        <f aca="false">N310/$R$3</f>
        <v>-212.97605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778</v>
      </c>
      <c r="N311" s="118" t="n">
        <f aca="false">SUM(J$6:J311)</f>
        <v>-212976.05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0.778</v>
      </c>
      <c r="W311" s="120" t="n">
        <f aca="false">N311/$R$3</f>
        <v>-212.97605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778</v>
      </c>
      <c r="N312" s="118" t="n">
        <f aca="false">SUM(J$6:J312)</f>
        <v>-212976.05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0.778</v>
      </c>
      <c r="W312" s="120" t="n">
        <f aca="false">N312/$R$3</f>
        <v>-212.97605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778</v>
      </c>
      <c r="N313" s="118" t="n">
        <f aca="false">SUM(J$6:J313)</f>
        <v>-212976.05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0.778</v>
      </c>
      <c r="W313" s="120" t="n">
        <f aca="false">N313/$R$3</f>
        <v>-212.97605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778</v>
      </c>
      <c r="N314" s="118" t="n">
        <f aca="false">SUM(J$6:J314)</f>
        <v>-212976.05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0.778</v>
      </c>
      <c r="W314" s="120" t="n">
        <f aca="false">N314/$R$3</f>
        <v>-212.97605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778</v>
      </c>
      <c r="N315" s="118" t="n">
        <f aca="false">SUM(J$6:J315)</f>
        <v>-212976.05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0.778</v>
      </c>
      <c r="W315" s="120" t="n">
        <f aca="false">N315/$R$3</f>
        <v>-212.97605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778</v>
      </c>
      <c r="N316" s="118" t="n">
        <f aca="false">SUM(J$6:J316)</f>
        <v>-212976.05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0.778</v>
      </c>
      <c r="W316" s="120" t="n">
        <f aca="false">N316/$R$3</f>
        <v>-212.97605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778</v>
      </c>
      <c r="N317" s="118" t="n">
        <f aca="false">SUM(J$6:J317)</f>
        <v>-212976.05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0.778</v>
      </c>
      <c r="W317" s="120" t="n">
        <f aca="false">N317/$R$3</f>
        <v>-212.97605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778</v>
      </c>
      <c r="N318" s="118" t="n">
        <f aca="false">SUM(J$6:J318)</f>
        <v>-212976.05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0.778</v>
      </c>
      <c r="W318" s="120" t="n">
        <f aca="false">N318/$R$3</f>
        <v>-212.97605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778</v>
      </c>
      <c r="N319" s="118" t="n">
        <f aca="false">SUM(J$6:J319)</f>
        <v>-212976.05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0.778</v>
      </c>
      <c r="W319" s="120" t="n">
        <f aca="false">N319/$R$3</f>
        <v>-212.97605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778</v>
      </c>
      <c r="N320" s="118" t="n">
        <f aca="false">SUM(J$6:J320)</f>
        <v>-212976.05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0.778</v>
      </c>
      <c r="W320" s="120" t="n">
        <f aca="false">N320/$R$3</f>
        <v>-212.97605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778</v>
      </c>
      <c r="N321" s="118" t="n">
        <f aca="false">SUM(J$6:J321)</f>
        <v>-212976.05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0.778</v>
      </c>
      <c r="W321" s="120" t="n">
        <f aca="false">N321/$R$3</f>
        <v>-212.97605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778</v>
      </c>
      <c r="N322" s="118" t="n">
        <f aca="false">SUM(J$6:J322)</f>
        <v>-212976.05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0.778</v>
      </c>
      <c r="W322" s="120" t="n">
        <f aca="false">N322/$R$3</f>
        <v>-212.97605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778</v>
      </c>
      <c r="N323" s="118" t="n">
        <f aca="false">SUM(J$6:J323)</f>
        <v>-212976.05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0.778</v>
      </c>
      <c r="W323" s="120" t="n">
        <f aca="false">N323/$R$3</f>
        <v>-212.97605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778</v>
      </c>
      <c r="N324" s="118" t="n">
        <f aca="false">SUM(J$6:J324)</f>
        <v>-212976.05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0.778</v>
      </c>
      <c r="W324" s="120" t="n">
        <f aca="false">N324/$R$3</f>
        <v>-212.97605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778</v>
      </c>
      <c r="N325" s="118" t="n">
        <f aca="false">SUM(J$6:J325)</f>
        <v>-212976.05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0.778</v>
      </c>
      <c r="W325" s="120" t="n">
        <f aca="false">N325/$R$3</f>
        <v>-212.97605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778</v>
      </c>
      <c r="N326" s="118" t="n">
        <f aca="false">SUM(J$6:J326)</f>
        <v>-212976.05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0.778</v>
      </c>
      <c r="W326" s="120" t="n">
        <f aca="false">N326/$R$3</f>
        <v>-212.97605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778</v>
      </c>
      <c r="N327" s="118" t="n">
        <f aca="false">SUM(J$6:J327)</f>
        <v>-212976.05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0.778</v>
      </c>
      <c r="W327" s="120" t="n">
        <f aca="false">N327/$R$3</f>
        <v>-212.97605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778</v>
      </c>
      <c r="N328" s="118" t="n">
        <f aca="false">SUM(J$6:J328)</f>
        <v>-212976.05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0.778</v>
      </c>
      <c r="W328" s="120" t="n">
        <f aca="false">N328/$R$3</f>
        <v>-212.97605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778</v>
      </c>
      <c r="N329" s="118" t="n">
        <f aca="false">SUM(J$6:J329)</f>
        <v>-212976.05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0.778</v>
      </c>
      <c r="W329" s="120" t="n">
        <f aca="false">N329/$R$3</f>
        <v>-212.97605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778</v>
      </c>
      <c r="N330" s="118" t="n">
        <f aca="false">SUM(J$6:J330)</f>
        <v>-212976.05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0.778</v>
      </c>
      <c r="W330" s="120" t="n">
        <f aca="false">N330/$R$3</f>
        <v>-212.97605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778</v>
      </c>
      <c r="N331" s="118" t="n">
        <f aca="false">SUM(J$6:J331)</f>
        <v>-212976.05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0.778</v>
      </c>
      <c r="W331" s="120" t="n">
        <f aca="false">N331/$R$3</f>
        <v>-212.97605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778</v>
      </c>
      <c r="N332" s="118" t="n">
        <f aca="false">SUM(J$6:J332)</f>
        <v>-212976.05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0.778</v>
      </c>
      <c r="W332" s="120" t="n">
        <f aca="false">N332/$R$3</f>
        <v>-212.97605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778</v>
      </c>
      <c r="N333" s="118" t="n">
        <f aca="false">SUM(J$6:J333)</f>
        <v>-212976.05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0.778</v>
      </c>
      <c r="W333" s="120" t="n">
        <f aca="false">N333/$R$3</f>
        <v>-212.97605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778</v>
      </c>
      <c r="N334" s="118" t="n">
        <f aca="false">SUM(J$6:J334)</f>
        <v>-212976.05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0.778</v>
      </c>
      <c r="W334" s="120" t="n">
        <f aca="false">N334/$R$3</f>
        <v>-212.97605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778</v>
      </c>
      <c r="N335" s="118" t="n">
        <f aca="false">SUM(J$6:J335)</f>
        <v>-212976.05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0.778</v>
      </c>
      <c r="W335" s="120" t="n">
        <f aca="false">N335/$R$3</f>
        <v>-212.97605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778</v>
      </c>
      <c r="N336" s="118" t="n">
        <f aca="false">SUM(J$6:J336)</f>
        <v>-212976.05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0.778</v>
      </c>
      <c r="W336" s="120" t="n">
        <f aca="false">N336/$R$3</f>
        <v>-212.97605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778</v>
      </c>
      <c r="N337" s="118" t="n">
        <f aca="false">SUM(J$6:J337)</f>
        <v>-212976.05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0.778</v>
      </c>
      <c r="W337" s="120" t="n">
        <f aca="false">N337/$R$3</f>
        <v>-212.97605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778</v>
      </c>
      <c r="N338" s="118" t="n">
        <f aca="false">SUM(J$6:J338)</f>
        <v>-212976.05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0.778</v>
      </c>
      <c r="W338" s="120" t="n">
        <f aca="false">N338/$R$3</f>
        <v>-212.97605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778</v>
      </c>
      <c r="N339" s="118" t="n">
        <f aca="false">SUM(J$6:J339)</f>
        <v>-212976.05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0.778</v>
      </c>
      <c r="W339" s="120" t="n">
        <f aca="false">N339/$R$3</f>
        <v>-212.97605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778</v>
      </c>
      <c r="N340" s="118" t="n">
        <f aca="false">SUM(J$6:J340)</f>
        <v>-212976.05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0.778</v>
      </c>
      <c r="W340" s="120" t="n">
        <f aca="false">N340/$R$3</f>
        <v>-212.97605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778</v>
      </c>
      <c r="N341" s="118" t="n">
        <f aca="false">SUM(J$6:J341)</f>
        <v>-212976.05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0.778</v>
      </c>
      <c r="W341" s="120" t="n">
        <f aca="false">N341/$R$3</f>
        <v>-212.97605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778</v>
      </c>
      <c r="N342" s="118" t="n">
        <f aca="false">SUM(J$6:J342)</f>
        <v>-212976.05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0.778</v>
      </c>
      <c r="W342" s="120" t="n">
        <f aca="false">N342/$R$3</f>
        <v>-212.97605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778</v>
      </c>
      <c r="N343" s="118" t="n">
        <f aca="false">SUM(J$6:J343)</f>
        <v>-212976.05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0.778</v>
      </c>
      <c r="W343" s="120" t="n">
        <f aca="false">N343/$R$3</f>
        <v>-212.97605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778</v>
      </c>
      <c r="N344" s="118" t="n">
        <f aca="false">SUM(J$6:J344)</f>
        <v>-212976.05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0.778</v>
      </c>
      <c r="W344" s="120" t="n">
        <f aca="false">N344/$R$3</f>
        <v>-212.97605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778</v>
      </c>
      <c r="N345" s="118" t="n">
        <f aca="false">SUM(J$6:J345)</f>
        <v>-212976.05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0.778</v>
      </c>
      <c r="W345" s="120" t="n">
        <f aca="false">N345/$R$3</f>
        <v>-212.97605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778</v>
      </c>
      <c r="N346" s="118" t="n">
        <f aca="false">SUM(J$6:J346)</f>
        <v>-212976.05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0.778</v>
      </c>
      <c r="W346" s="120" t="n">
        <f aca="false">N346/$R$3</f>
        <v>-212.97605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778</v>
      </c>
      <c r="N347" s="118" t="n">
        <f aca="false">SUM(J$6:J347)</f>
        <v>-212976.05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0.778</v>
      </c>
      <c r="W347" s="120" t="n">
        <f aca="false">N347/$R$3</f>
        <v>-212.97605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778</v>
      </c>
      <c r="N348" s="118" t="n">
        <f aca="false">SUM(J$6:J348)</f>
        <v>-212976.05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0.778</v>
      </c>
      <c r="W348" s="120" t="n">
        <f aca="false">N348/$R$3</f>
        <v>-212.97605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778</v>
      </c>
      <c r="N349" s="118" t="n">
        <f aca="false">SUM(J$6:J349)</f>
        <v>-212976.05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0.778</v>
      </c>
      <c r="W349" s="120" t="n">
        <f aca="false">N349/$R$3</f>
        <v>-212.97605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778</v>
      </c>
      <c r="N350" s="118" t="n">
        <f aca="false">SUM(J$6:J350)</f>
        <v>-212976.05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0.778</v>
      </c>
      <c r="W350" s="120" t="n">
        <f aca="false">N350/$R$3</f>
        <v>-212.97605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778</v>
      </c>
      <c r="N351" s="118" t="n">
        <f aca="false">SUM(J$6:J351)</f>
        <v>-212976.05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0.778</v>
      </c>
      <c r="W351" s="120" t="n">
        <f aca="false">N351/$R$3</f>
        <v>-212.97605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778</v>
      </c>
      <c r="N352" s="118" t="n">
        <f aca="false">SUM(J$6:J352)</f>
        <v>-212976.05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0.778</v>
      </c>
      <c r="W352" s="120" t="n">
        <f aca="false">N352/$R$3</f>
        <v>-212.97605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778</v>
      </c>
      <c r="N353" s="118" t="n">
        <f aca="false">SUM(J$6:J353)</f>
        <v>-212976.05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0.778</v>
      </c>
      <c r="W353" s="120" t="n">
        <f aca="false">N353/$R$3</f>
        <v>-212.97605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778</v>
      </c>
      <c r="N354" s="118" t="n">
        <f aca="false">SUM(J$6:J354)</f>
        <v>-212976.05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0.778</v>
      </c>
      <c r="W354" s="120" t="n">
        <f aca="false">N354/$R$3</f>
        <v>-212.97605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778</v>
      </c>
      <c r="N355" s="118" t="n">
        <f aca="false">SUM(J$6:J355)</f>
        <v>-212976.05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0.778</v>
      </c>
      <c r="W355" s="120" t="n">
        <f aca="false">N355/$R$3</f>
        <v>-212.97605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778</v>
      </c>
      <c r="N356" s="118" t="n">
        <f aca="false">SUM(J$6:J356)</f>
        <v>-212976.05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0.778</v>
      </c>
      <c r="W356" s="120" t="n">
        <f aca="false">N356/$R$3</f>
        <v>-212.97605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778</v>
      </c>
      <c r="N357" s="118" t="n">
        <f aca="false">SUM(J$6:J357)</f>
        <v>-212976.05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0.778</v>
      </c>
      <c r="W357" s="120" t="n">
        <f aca="false">N357/$R$3</f>
        <v>-212.97605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778</v>
      </c>
      <c r="N358" s="118" t="n">
        <f aca="false">SUM(J$6:J358)</f>
        <v>-212976.05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0.778</v>
      </c>
      <c r="W358" s="120" t="n">
        <f aca="false">N358/$R$3</f>
        <v>-212.97605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778</v>
      </c>
      <c r="N359" s="118" t="n">
        <f aca="false">SUM(J$6:J359)</f>
        <v>-212976.05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0.778</v>
      </c>
      <c r="W359" s="120" t="n">
        <f aca="false">N359/$R$3</f>
        <v>-212.97605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778</v>
      </c>
      <c r="N360" s="118" t="n">
        <f aca="false">SUM(J$6:J360)</f>
        <v>-212976.05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0.778</v>
      </c>
      <c r="W360" s="120" t="n">
        <f aca="false">N360/$R$3</f>
        <v>-212.97605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778</v>
      </c>
      <c r="N361" s="118" t="n">
        <f aca="false">SUM(J$6:J361)</f>
        <v>-212976.05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0.778</v>
      </c>
      <c r="W361" s="120" t="n">
        <f aca="false">N361/$R$3</f>
        <v>-212.97605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778</v>
      </c>
      <c r="N362" s="118" t="n">
        <f aca="false">SUM(J$6:J362)</f>
        <v>-212976.05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0.778</v>
      </c>
      <c r="W362" s="120" t="n">
        <f aca="false">N362/$R$3</f>
        <v>-212.97605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778</v>
      </c>
      <c r="N363" s="118" t="n">
        <f aca="false">SUM(J$6:J363)</f>
        <v>-212976.05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0.778</v>
      </c>
      <c r="W363" s="120" t="n">
        <f aca="false">N363/$R$3</f>
        <v>-212.97605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778</v>
      </c>
      <c r="N364" s="118" t="n">
        <f aca="false">SUM(J$6:J364)</f>
        <v>-212976.05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0.778</v>
      </c>
      <c r="W364" s="120" t="n">
        <f aca="false">N364/$R$3</f>
        <v>-212.97605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778</v>
      </c>
      <c r="N365" s="118" t="n">
        <f aca="false">SUM(J$6:J365)</f>
        <v>-212976.05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0.778</v>
      </c>
      <c r="W365" s="120" t="n">
        <f aca="false">N365/$R$3</f>
        <v>-212.97605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778</v>
      </c>
      <c r="N366" s="118" t="n">
        <f aca="false">SUM(J$6:J366)</f>
        <v>-212976.05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0.778</v>
      </c>
      <c r="W366" s="120" t="n">
        <f aca="false">N366/$R$3</f>
        <v>-212.97605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778</v>
      </c>
      <c r="N367" s="118" t="n">
        <f aca="false">SUM(J$6:J367)</f>
        <v>-212976.05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0.778</v>
      </c>
      <c r="W367" s="120" t="n">
        <f aca="false">N367/$R$3</f>
        <v>-212.97605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778</v>
      </c>
      <c r="N368" s="118" t="n">
        <f aca="false">SUM(J$6:J368)</f>
        <v>-212976.05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0.778</v>
      </c>
      <c r="W368" s="120" t="n">
        <f aca="false">N368/$R$3</f>
        <v>-212.97605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778</v>
      </c>
      <c r="N369" s="118" t="n">
        <f aca="false">SUM(J$6:J369)</f>
        <v>-212976.05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0.778</v>
      </c>
      <c r="W369" s="120" t="n">
        <f aca="false">N369/$R$3</f>
        <v>-212.97605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778</v>
      </c>
      <c r="N370" s="118" t="n">
        <f aca="false">SUM(J$6:J370)</f>
        <v>-212976.05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0.778</v>
      </c>
      <c r="W370" s="120" t="n">
        <f aca="false">N370/$R$3</f>
        <v>-212.97605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778</v>
      </c>
      <c r="N371" s="118" t="n">
        <f aca="false">SUM(J$6:J371)</f>
        <v>-212976.05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0.778</v>
      </c>
      <c r="W371" s="120" t="n">
        <f aca="false">N371/$R$3</f>
        <v>-212.97605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39" activeCellId="0" sqref="A239:IV24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I3" s="140"/>
      <c r="K3" s="122" t="n">
        <f aca="false">Summary!B8</f>
        <v>37182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-2221372.75281252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-2221.37275281252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-2221372.75281252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-2221.37275281252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-2221372.75281252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-2221.37275281252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-2221372.75281252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-2221.37275281252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-2221372.75281252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-2221.37275281252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-2221372.75281252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-2221.37275281252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-2221372.75281252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-2221.37275281252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-2221372.75281252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-2221.37275281252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-2221372.75281252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-2221.37275281252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-2221372.75281252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-2221.37275281252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-2221372.75281252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-2221.37275281252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-2221372.75281252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-2221.37275281252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-2221372.75281252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-2221.37275281252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-2221372.75281252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-2221.37275281252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-2221372.75281252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-2221.37275281252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-2221372.75281252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-2221.37275281252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-2221372.75281252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-2221.37275281252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-2221372.75281252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-2221.37275281252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-2221372.75281252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-2221.37275281252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-2221372.75281252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-2221.37275281252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-2221372.75281252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-2221.37275281252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-2221372.75281252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-2221.37275281252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-2221372.75281252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-2221.37275281252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-2221372.75281252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-2221.37275281252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-2221372.75281252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-2221.37275281252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-2221372.75281252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-2221.37275281252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-2221372.75281252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-2221.37275281252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-2221372.75281252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-2221.37275281252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-2221372.75281252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-2221.37275281252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-2221372.75281252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-2221.37275281252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-2221372.75281252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-2221.37275281252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-2221372.75281252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-2221.37275281252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-2221372.75281252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-2221.37275281252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-2221372.75281252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-2221.37275281252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-2221372.75281252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-2221.37275281252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-2221372.75281252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-2221.37275281252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-2221372.75281252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-2221.37275281252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-2221372.75281252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-2221.37275281252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-2221372.75281252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-2221.37275281252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-2221372.75281252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-2221.37275281252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-2221372.75281252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-2221.37275281252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-2221372.75281252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-2221.37275281252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-2221372.75281252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-2221.37275281252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-2221372.75281252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-2221.37275281252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-2221372.75281252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-2221.37275281252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-2221372.75281252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-2221.37275281252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-2221372.75281252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-2221.37275281252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-2221372.75281252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-2221.37275281252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-2221372.75281252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-2221.37275281252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-2221372.75281252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-2221.37275281252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-2221372.75281252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-2221.37275281252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-2221372.75281252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-2221.37275281252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-2221372.75281252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-2221.37275281252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-2221372.75281252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-2221.37275281252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-2221372.75281252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-2221.37275281252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-2221372.75281252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-2221.37275281252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-2221372.75281252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-2221.37275281252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-2221372.75281252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-2221.37275281252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-2221372.75281252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-2221.37275281252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-2221372.75281252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-2221.37275281252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-2221372.75281252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-2221.37275281252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-2221372.75281252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-2221.37275281252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-2221372.75281252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-2221.37275281252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-2221372.75281252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-2221.37275281252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-2221372.75281252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-2221.37275281252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-2221372.75281252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-2221.37275281252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-2221372.75281252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-2221.37275281252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-2221372.75281252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-2221.37275281252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-2221372.75281252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-2221.37275281252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I3" s="140"/>
      <c r="K3" s="122" t="n">
        <f aca="false">Summary!B8</f>
        <v>37182</v>
      </c>
      <c r="L3" s="123" t="n">
        <f aca="false">SUM(L6:L371)</f>
        <v>12852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12.852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12852</v>
      </c>
      <c r="I296" s="118" t="n">
        <f aca="false">IF(MONTH($A296)=MONTH($A295),IF(G296=0,I295,G296),G296)</f>
        <v>12852</v>
      </c>
      <c r="J296" s="118" t="n">
        <f aca="false">IF(MONTH($A296)=MONTH($A295),SUM(I296-I295),I296)</f>
        <v>12852</v>
      </c>
      <c r="K296" s="118" t="n">
        <f aca="false">IF(WEEKDAY(A296,3)&gt;4,0,(IF(A296&lt;K$2,0,IF(A296&lt;=K$3,1,0))))</f>
        <v>1</v>
      </c>
      <c r="L296" s="118" t="n">
        <f aca="false">J296*K296</f>
        <v>12852</v>
      </c>
      <c r="M296" s="118" t="n">
        <f aca="false">SUM(J$280:J296)</f>
        <v>12852</v>
      </c>
      <c r="N296" s="118" t="n">
        <f aca="false">SUM(J$6:J296)</f>
        <v>-24374.65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12.852</v>
      </c>
      <c r="T296" s="120" t="n">
        <f aca="false">L296/$R$3</f>
        <v>12.852</v>
      </c>
      <c r="U296" s="120" t="n">
        <f aca="false">I296/$R$3</f>
        <v>12.852</v>
      </c>
      <c r="V296" s="120" t="n">
        <f aca="false">M296/$R$3</f>
        <v>12.852</v>
      </c>
      <c r="W296" s="120" t="n">
        <f aca="false">N296/$R$3</f>
        <v>-24.37465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12852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12852</v>
      </c>
      <c r="N297" s="118" t="n">
        <f aca="false">SUM(J$6:J297)</f>
        <v>-24374.65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12.852</v>
      </c>
      <c r="V297" s="120" t="n">
        <f aca="false">M297/$R$3</f>
        <v>12.852</v>
      </c>
      <c r="W297" s="120" t="n">
        <f aca="false">N297/$R$3</f>
        <v>-24.37465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12852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12852</v>
      </c>
      <c r="N298" s="118" t="n">
        <f aca="false">SUM(J$6:J298)</f>
        <v>-24374.65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12.852</v>
      </c>
      <c r="V298" s="120" t="n">
        <f aca="false">M298/$R$3</f>
        <v>12.852</v>
      </c>
      <c r="W298" s="120" t="n">
        <f aca="false">N298/$R$3</f>
        <v>-24.37465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12852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12852</v>
      </c>
      <c r="N299" s="118" t="n">
        <f aca="false">SUM(J$6:J299)</f>
        <v>-24374.65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12.852</v>
      </c>
      <c r="V299" s="120" t="n">
        <f aca="false">M299/$R$3</f>
        <v>12.852</v>
      </c>
      <c r="W299" s="120" t="n">
        <f aca="false">N299/$R$3</f>
        <v>-24.37465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12852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12852</v>
      </c>
      <c r="N300" s="118" t="n">
        <f aca="false">SUM(J$6:J300)</f>
        <v>-24374.65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12.852</v>
      </c>
      <c r="V300" s="120" t="n">
        <f aca="false">M300/$R$3</f>
        <v>12.852</v>
      </c>
      <c r="W300" s="120" t="n">
        <f aca="false">N300/$R$3</f>
        <v>-24.37465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12852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12852</v>
      </c>
      <c r="N301" s="118" t="n">
        <f aca="false">SUM(J$6:J301)</f>
        <v>-24374.65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12.852</v>
      </c>
      <c r="V301" s="120" t="n">
        <f aca="false">M301/$R$3</f>
        <v>12.852</v>
      </c>
      <c r="W301" s="120" t="n">
        <f aca="false">N301/$R$3</f>
        <v>-24.37465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12852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12852</v>
      </c>
      <c r="N302" s="118" t="n">
        <f aca="false">SUM(J$6:J302)</f>
        <v>-24374.65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12.852</v>
      </c>
      <c r="V302" s="120" t="n">
        <f aca="false">M302/$R$3</f>
        <v>12.852</v>
      </c>
      <c r="W302" s="120" t="n">
        <f aca="false">N302/$R$3</f>
        <v>-24.37465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12852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12852</v>
      </c>
      <c r="N303" s="118" t="n">
        <f aca="false">SUM(J$6:J303)</f>
        <v>-24374.65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12.852</v>
      </c>
      <c r="V303" s="120" t="n">
        <f aca="false">M303/$R$3</f>
        <v>12.852</v>
      </c>
      <c r="W303" s="120" t="n">
        <f aca="false">N303/$R$3</f>
        <v>-24.37465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12852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12852</v>
      </c>
      <c r="N304" s="118" t="n">
        <f aca="false">SUM(J$6:J304)</f>
        <v>-24374.65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12.852</v>
      </c>
      <c r="V304" s="120" t="n">
        <f aca="false">M304/$R$3</f>
        <v>12.852</v>
      </c>
      <c r="W304" s="120" t="n">
        <f aca="false">N304/$R$3</f>
        <v>-24.37465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12852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12852</v>
      </c>
      <c r="N305" s="118" t="n">
        <f aca="false">SUM(J$6:J305)</f>
        <v>-24374.65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12.852</v>
      </c>
      <c r="V305" s="120" t="n">
        <f aca="false">M305/$R$3</f>
        <v>12.852</v>
      </c>
      <c r="W305" s="120" t="n">
        <f aca="false">N305/$R$3</f>
        <v>-24.37465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12852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12852</v>
      </c>
      <c r="N306" s="118" t="n">
        <f aca="false">SUM(J$6:J306)</f>
        <v>-24374.65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12.852</v>
      </c>
      <c r="V306" s="120" t="n">
        <f aca="false">M306/$R$3</f>
        <v>12.852</v>
      </c>
      <c r="W306" s="120" t="n">
        <f aca="false">N306/$R$3</f>
        <v>-24.37465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12852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12852</v>
      </c>
      <c r="N307" s="118" t="n">
        <f aca="false">SUM(J$6:J307)</f>
        <v>-24374.65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12.852</v>
      </c>
      <c r="V307" s="120" t="n">
        <f aca="false">M307/$R$3</f>
        <v>12.852</v>
      </c>
      <c r="W307" s="120" t="n">
        <f aca="false">N307/$R$3</f>
        <v>-24.37465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12852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12852</v>
      </c>
      <c r="N308" s="118" t="n">
        <f aca="false">SUM(J$6:J308)</f>
        <v>-24374.65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12.852</v>
      </c>
      <c r="V308" s="120" t="n">
        <f aca="false">M308/$R$3</f>
        <v>12.852</v>
      </c>
      <c r="W308" s="120" t="n">
        <f aca="false">N308/$R$3</f>
        <v>-24.37465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12852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12852</v>
      </c>
      <c r="N309" s="118" t="n">
        <f aca="false">SUM(J$6:J309)</f>
        <v>-24374.65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12.852</v>
      </c>
      <c r="V309" s="120" t="n">
        <f aca="false">M309/$R$3</f>
        <v>12.852</v>
      </c>
      <c r="W309" s="120" t="n">
        <f aca="false">N309/$R$3</f>
        <v>-24.37465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12852</v>
      </c>
      <c r="N310" s="118" t="n">
        <f aca="false">SUM(J$6:J310)</f>
        <v>-24374.65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12.852</v>
      </c>
      <c r="W310" s="120" t="n">
        <f aca="false">N310/$R$3</f>
        <v>-24.37465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12852</v>
      </c>
      <c r="N311" s="118" t="n">
        <f aca="false">SUM(J$6:J311)</f>
        <v>-24374.65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12.852</v>
      </c>
      <c r="W311" s="120" t="n">
        <f aca="false">N311/$R$3</f>
        <v>-24.37465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12852</v>
      </c>
      <c r="N312" s="118" t="n">
        <f aca="false">SUM(J$6:J312)</f>
        <v>-24374.65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12.852</v>
      </c>
      <c r="W312" s="120" t="n">
        <f aca="false">N312/$R$3</f>
        <v>-24.37465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12852</v>
      </c>
      <c r="N313" s="118" t="n">
        <f aca="false">SUM(J$6:J313)</f>
        <v>-24374.65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12.852</v>
      </c>
      <c r="W313" s="120" t="n">
        <f aca="false">N313/$R$3</f>
        <v>-24.37465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12852</v>
      </c>
      <c r="N314" s="118" t="n">
        <f aca="false">SUM(J$6:J314)</f>
        <v>-24374.65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12.852</v>
      </c>
      <c r="W314" s="120" t="n">
        <f aca="false">N314/$R$3</f>
        <v>-24.37465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12852</v>
      </c>
      <c r="N315" s="118" t="n">
        <f aca="false">SUM(J$6:J315)</f>
        <v>-24374.65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12.852</v>
      </c>
      <c r="W315" s="120" t="n">
        <f aca="false">N315/$R$3</f>
        <v>-24.37465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12852</v>
      </c>
      <c r="N316" s="118" t="n">
        <f aca="false">SUM(J$6:J316)</f>
        <v>-24374.65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12.852</v>
      </c>
      <c r="W316" s="120" t="n">
        <f aca="false">N316/$R$3</f>
        <v>-24.37465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12852</v>
      </c>
      <c r="N317" s="118" t="n">
        <f aca="false">SUM(J$6:J317)</f>
        <v>-24374.65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12.852</v>
      </c>
      <c r="W317" s="120" t="n">
        <f aca="false">N317/$R$3</f>
        <v>-24.37465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12852</v>
      </c>
      <c r="N318" s="118" t="n">
        <f aca="false">SUM(J$6:J318)</f>
        <v>-24374.65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12.852</v>
      </c>
      <c r="W318" s="120" t="n">
        <f aca="false">N318/$R$3</f>
        <v>-24.37465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12852</v>
      </c>
      <c r="N319" s="118" t="n">
        <f aca="false">SUM(J$6:J319)</f>
        <v>-24374.65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12.852</v>
      </c>
      <c r="W319" s="120" t="n">
        <f aca="false">N319/$R$3</f>
        <v>-24.37465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12852</v>
      </c>
      <c r="N320" s="118" t="n">
        <f aca="false">SUM(J$6:J320)</f>
        <v>-24374.65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12.852</v>
      </c>
      <c r="W320" s="120" t="n">
        <f aca="false">N320/$R$3</f>
        <v>-24.37465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12852</v>
      </c>
      <c r="N321" s="118" t="n">
        <f aca="false">SUM(J$6:J321)</f>
        <v>-24374.65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12.852</v>
      </c>
      <c r="W321" s="120" t="n">
        <f aca="false">N321/$R$3</f>
        <v>-24.37465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12852</v>
      </c>
      <c r="N322" s="118" t="n">
        <f aca="false">SUM(J$6:J322)</f>
        <v>-24374.65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12.852</v>
      </c>
      <c r="W322" s="120" t="n">
        <f aca="false">N322/$R$3</f>
        <v>-24.37465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12852</v>
      </c>
      <c r="N323" s="118" t="n">
        <f aca="false">SUM(J$6:J323)</f>
        <v>-24374.65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12.852</v>
      </c>
      <c r="W323" s="120" t="n">
        <f aca="false">N323/$R$3</f>
        <v>-24.37465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12852</v>
      </c>
      <c r="N324" s="118" t="n">
        <f aca="false">SUM(J$6:J324)</f>
        <v>-24374.65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12.852</v>
      </c>
      <c r="W324" s="120" t="n">
        <f aca="false">N324/$R$3</f>
        <v>-24.37465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12852</v>
      </c>
      <c r="N325" s="118" t="n">
        <f aca="false">SUM(J$6:J325)</f>
        <v>-24374.65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12.852</v>
      </c>
      <c r="W325" s="120" t="n">
        <f aca="false">N325/$R$3</f>
        <v>-24.37465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12852</v>
      </c>
      <c r="N326" s="118" t="n">
        <f aca="false">SUM(J$6:J326)</f>
        <v>-24374.65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12.852</v>
      </c>
      <c r="W326" s="120" t="n">
        <f aca="false">N326/$R$3</f>
        <v>-24.37465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12852</v>
      </c>
      <c r="N327" s="118" t="n">
        <f aca="false">SUM(J$6:J327)</f>
        <v>-24374.65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12.852</v>
      </c>
      <c r="W327" s="120" t="n">
        <f aca="false">N327/$R$3</f>
        <v>-24.37465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12852</v>
      </c>
      <c r="N328" s="118" t="n">
        <f aca="false">SUM(J$6:J328)</f>
        <v>-24374.65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12.852</v>
      </c>
      <c r="W328" s="120" t="n">
        <f aca="false">N328/$R$3</f>
        <v>-24.37465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12852</v>
      </c>
      <c r="N329" s="118" t="n">
        <f aca="false">SUM(J$6:J329)</f>
        <v>-24374.65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12.852</v>
      </c>
      <c r="W329" s="120" t="n">
        <f aca="false">N329/$R$3</f>
        <v>-24.37465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12852</v>
      </c>
      <c r="N330" s="118" t="n">
        <f aca="false">SUM(J$6:J330)</f>
        <v>-24374.65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12.852</v>
      </c>
      <c r="W330" s="120" t="n">
        <f aca="false">N330/$R$3</f>
        <v>-24.37465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12852</v>
      </c>
      <c r="N331" s="118" t="n">
        <f aca="false">SUM(J$6:J331)</f>
        <v>-24374.65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12.852</v>
      </c>
      <c r="W331" s="120" t="n">
        <f aca="false">N331/$R$3</f>
        <v>-24.37465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12852</v>
      </c>
      <c r="N332" s="118" t="n">
        <f aca="false">SUM(J$6:J332)</f>
        <v>-24374.65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12.852</v>
      </c>
      <c r="W332" s="120" t="n">
        <f aca="false">N332/$R$3</f>
        <v>-24.37465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12852</v>
      </c>
      <c r="N333" s="118" t="n">
        <f aca="false">SUM(J$6:J333)</f>
        <v>-24374.65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12.852</v>
      </c>
      <c r="W333" s="120" t="n">
        <f aca="false">N333/$R$3</f>
        <v>-24.37465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12852</v>
      </c>
      <c r="N334" s="118" t="n">
        <f aca="false">SUM(J$6:J334)</f>
        <v>-24374.65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12.852</v>
      </c>
      <c r="W334" s="120" t="n">
        <f aca="false">N334/$R$3</f>
        <v>-24.37465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12852</v>
      </c>
      <c r="N335" s="118" t="n">
        <f aca="false">SUM(J$6:J335)</f>
        <v>-24374.65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12.852</v>
      </c>
      <c r="W335" s="120" t="n">
        <f aca="false">N335/$R$3</f>
        <v>-24.37465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12852</v>
      </c>
      <c r="N336" s="118" t="n">
        <f aca="false">SUM(J$6:J336)</f>
        <v>-24374.65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12.852</v>
      </c>
      <c r="W336" s="120" t="n">
        <f aca="false">N336/$R$3</f>
        <v>-24.37465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12852</v>
      </c>
      <c r="N337" s="118" t="n">
        <f aca="false">SUM(J$6:J337)</f>
        <v>-24374.65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12.852</v>
      </c>
      <c r="W337" s="120" t="n">
        <f aca="false">N337/$R$3</f>
        <v>-24.37465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12852</v>
      </c>
      <c r="N338" s="118" t="n">
        <f aca="false">SUM(J$6:J338)</f>
        <v>-24374.65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12.852</v>
      </c>
      <c r="W338" s="120" t="n">
        <f aca="false">N338/$R$3</f>
        <v>-24.37465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12852</v>
      </c>
      <c r="N339" s="118" t="n">
        <f aca="false">SUM(J$6:J339)</f>
        <v>-24374.65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12.852</v>
      </c>
      <c r="W339" s="120" t="n">
        <f aca="false">N339/$R$3</f>
        <v>-24.37465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12852</v>
      </c>
      <c r="N340" s="118" t="n">
        <f aca="false">SUM(J$6:J340)</f>
        <v>-24374.65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12.852</v>
      </c>
      <c r="W340" s="120" t="n">
        <f aca="false">N340/$R$3</f>
        <v>-24.37465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12852</v>
      </c>
      <c r="N341" s="118" t="n">
        <f aca="false">SUM(J$6:J341)</f>
        <v>-24374.65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12.852</v>
      </c>
      <c r="W341" s="120" t="n">
        <f aca="false">N341/$R$3</f>
        <v>-24.37465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12852</v>
      </c>
      <c r="N342" s="118" t="n">
        <f aca="false">SUM(J$6:J342)</f>
        <v>-24374.65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12.852</v>
      </c>
      <c r="W342" s="120" t="n">
        <f aca="false">N342/$R$3</f>
        <v>-24.37465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12852</v>
      </c>
      <c r="N343" s="118" t="n">
        <f aca="false">SUM(J$6:J343)</f>
        <v>-24374.65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12.852</v>
      </c>
      <c r="W343" s="120" t="n">
        <f aca="false">N343/$R$3</f>
        <v>-24.37465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12852</v>
      </c>
      <c r="N344" s="118" t="n">
        <f aca="false">SUM(J$6:J344)</f>
        <v>-24374.65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12.852</v>
      </c>
      <c r="W344" s="120" t="n">
        <f aca="false">N344/$R$3</f>
        <v>-24.37465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12852</v>
      </c>
      <c r="N345" s="118" t="n">
        <f aca="false">SUM(J$6:J345)</f>
        <v>-24374.65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12.852</v>
      </c>
      <c r="W345" s="120" t="n">
        <f aca="false">N345/$R$3</f>
        <v>-24.37465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12852</v>
      </c>
      <c r="N346" s="118" t="n">
        <f aca="false">SUM(J$6:J346)</f>
        <v>-24374.65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12.852</v>
      </c>
      <c r="W346" s="120" t="n">
        <f aca="false">N346/$R$3</f>
        <v>-24.37465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12852</v>
      </c>
      <c r="N347" s="118" t="n">
        <f aca="false">SUM(J$6:J347)</f>
        <v>-24374.65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12.852</v>
      </c>
      <c r="W347" s="120" t="n">
        <f aca="false">N347/$R$3</f>
        <v>-24.37465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12852</v>
      </c>
      <c r="N348" s="118" t="n">
        <f aca="false">SUM(J$6:J348)</f>
        <v>-24374.65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12.852</v>
      </c>
      <c r="W348" s="120" t="n">
        <f aca="false">N348/$R$3</f>
        <v>-24.37465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12852</v>
      </c>
      <c r="N349" s="118" t="n">
        <f aca="false">SUM(J$6:J349)</f>
        <v>-24374.65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12.852</v>
      </c>
      <c r="W349" s="120" t="n">
        <f aca="false">N349/$R$3</f>
        <v>-24.37465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12852</v>
      </c>
      <c r="N350" s="118" t="n">
        <f aca="false">SUM(J$6:J350)</f>
        <v>-24374.65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12.852</v>
      </c>
      <c r="W350" s="120" t="n">
        <f aca="false">N350/$R$3</f>
        <v>-24.37465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12852</v>
      </c>
      <c r="N351" s="118" t="n">
        <f aca="false">SUM(J$6:J351)</f>
        <v>-24374.65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12.852</v>
      </c>
      <c r="W351" s="120" t="n">
        <f aca="false">N351/$R$3</f>
        <v>-24.37465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12852</v>
      </c>
      <c r="N352" s="118" t="n">
        <f aca="false">SUM(J$6:J352)</f>
        <v>-24374.65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12.852</v>
      </c>
      <c r="W352" s="120" t="n">
        <f aca="false">N352/$R$3</f>
        <v>-24.37465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12852</v>
      </c>
      <c r="N353" s="118" t="n">
        <f aca="false">SUM(J$6:J353)</f>
        <v>-24374.65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12.852</v>
      </c>
      <c r="W353" s="120" t="n">
        <f aca="false">N353/$R$3</f>
        <v>-24.37465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12852</v>
      </c>
      <c r="N354" s="118" t="n">
        <f aca="false">SUM(J$6:J354)</f>
        <v>-24374.65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12.852</v>
      </c>
      <c r="W354" s="120" t="n">
        <f aca="false">N354/$R$3</f>
        <v>-24.37465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12852</v>
      </c>
      <c r="N355" s="118" t="n">
        <f aca="false">SUM(J$6:J355)</f>
        <v>-24374.65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12.852</v>
      </c>
      <c r="W355" s="120" t="n">
        <f aca="false">N355/$R$3</f>
        <v>-24.37465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12852</v>
      </c>
      <c r="N356" s="118" t="n">
        <f aca="false">SUM(J$6:J356)</f>
        <v>-24374.65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12.852</v>
      </c>
      <c r="W356" s="120" t="n">
        <f aca="false">N356/$R$3</f>
        <v>-24.37465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12852</v>
      </c>
      <c r="N357" s="118" t="n">
        <f aca="false">SUM(J$6:J357)</f>
        <v>-24374.65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12.852</v>
      </c>
      <c r="W357" s="120" t="n">
        <f aca="false">N357/$R$3</f>
        <v>-24.37465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12852</v>
      </c>
      <c r="N358" s="118" t="n">
        <f aca="false">SUM(J$6:J358)</f>
        <v>-24374.65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12.852</v>
      </c>
      <c r="W358" s="120" t="n">
        <f aca="false">N358/$R$3</f>
        <v>-24.37465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12852</v>
      </c>
      <c r="N359" s="118" t="n">
        <f aca="false">SUM(J$6:J359)</f>
        <v>-24374.65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12.852</v>
      </c>
      <c r="W359" s="120" t="n">
        <f aca="false">N359/$R$3</f>
        <v>-24.37465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12852</v>
      </c>
      <c r="N360" s="118" t="n">
        <f aca="false">SUM(J$6:J360)</f>
        <v>-24374.65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12.852</v>
      </c>
      <c r="W360" s="120" t="n">
        <f aca="false">N360/$R$3</f>
        <v>-24.37465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12852</v>
      </c>
      <c r="N361" s="118" t="n">
        <f aca="false">SUM(J$6:J361)</f>
        <v>-24374.65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12.852</v>
      </c>
      <c r="W361" s="120" t="n">
        <f aca="false">N361/$R$3</f>
        <v>-24.37465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12852</v>
      </c>
      <c r="N362" s="118" t="n">
        <f aca="false">SUM(J$6:J362)</f>
        <v>-24374.65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12.852</v>
      </c>
      <c r="W362" s="120" t="n">
        <f aca="false">N362/$R$3</f>
        <v>-24.37465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12852</v>
      </c>
      <c r="N363" s="118" t="n">
        <f aca="false">SUM(J$6:J363)</f>
        <v>-24374.65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12.852</v>
      </c>
      <c r="W363" s="120" t="n">
        <f aca="false">N363/$R$3</f>
        <v>-24.37465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12852</v>
      </c>
      <c r="N364" s="118" t="n">
        <f aca="false">SUM(J$6:J364)</f>
        <v>-24374.65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12.852</v>
      </c>
      <c r="W364" s="120" t="n">
        <f aca="false">N364/$R$3</f>
        <v>-24.37465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12852</v>
      </c>
      <c r="N365" s="118" t="n">
        <f aca="false">SUM(J$6:J365)</f>
        <v>-24374.65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12.852</v>
      </c>
      <c r="W365" s="120" t="n">
        <f aca="false">N365/$R$3</f>
        <v>-24.37465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12852</v>
      </c>
      <c r="N366" s="118" t="n">
        <f aca="false">SUM(J$6:J366)</f>
        <v>-24374.65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12.852</v>
      </c>
      <c r="W366" s="120" t="n">
        <f aca="false">N366/$R$3</f>
        <v>-24.37465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12852</v>
      </c>
      <c r="N367" s="118" t="n">
        <f aca="false">SUM(J$6:J367)</f>
        <v>-24374.65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12.852</v>
      </c>
      <c r="W367" s="120" t="n">
        <f aca="false">N367/$R$3</f>
        <v>-24.37465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12852</v>
      </c>
      <c r="N368" s="118" t="n">
        <f aca="false">SUM(J$6:J368)</f>
        <v>-24374.65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12.852</v>
      </c>
      <c r="W368" s="120" t="n">
        <f aca="false">N368/$R$3</f>
        <v>-24.37465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12852</v>
      </c>
      <c r="N369" s="118" t="n">
        <f aca="false">SUM(J$6:J369)</f>
        <v>-24374.65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12.852</v>
      </c>
      <c r="W369" s="120" t="n">
        <f aca="false">N369/$R$3</f>
        <v>-24.37465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12852</v>
      </c>
      <c r="N370" s="118" t="n">
        <f aca="false">SUM(J$6:J370)</f>
        <v>-24374.65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12.852</v>
      </c>
      <c r="W370" s="120" t="n">
        <f aca="false">N370/$R$3</f>
        <v>-24.37465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12852</v>
      </c>
      <c r="N371" s="118" t="n">
        <f aca="false">SUM(J$6:J371)</f>
        <v>-24374.65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12.852</v>
      </c>
      <c r="W371" s="120" t="n">
        <f aca="false">N371/$R$3</f>
        <v>-24.37465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G296" activeCellId="0" sqref="G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37176</v>
      </c>
    </row>
    <row r="3" customFormat="false" ht="12.75" hidden="false" customHeight="false" outlineLevel="0" collapsed="false">
      <c r="G3" s="146"/>
      <c r="K3" s="122" t="n">
        <f aca="false">Summary!B8</f>
        <v>37182</v>
      </c>
      <c r="L3" s="123" t="n">
        <f aca="false">SUM(L6:L371)</f>
        <v>62798.1000000001</v>
      </c>
      <c r="P3" s="118" t="n">
        <v>1000000</v>
      </c>
      <c r="Q3" s="118"/>
      <c r="R3" s="118" t="n">
        <v>1000</v>
      </c>
      <c r="S3" s="115"/>
      <c r="T3" s="124" t="n">
        <f aca="false">SUM(T6:T371)</f>
        <v>62.7981000000001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0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1</v>
      </c>
      <c r="L290" s="118" t="n">
        <f aca="false">J290*K290</f>
        <v>7243.58000000007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7.24358000000007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1</v>
      </c>
      <c r="L293" s="118" t="n">
        <f aca="false">J293*K293</f>
        <v>21990.45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21.99045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1</v>
      </c>
      <c r="L294" s="118" t="n">
        <f aca="false">J294*K294</f>
        <v>7417.67999999994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7.41767999999994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1</v>
      </c>
      <c r="L295" s="118" t="n">
        <f aca="false">J295*K295</f>
        <v>7461.93000000005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7.46193000000005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-6371.92190921202</v>
      </c>
      <c r="E296" s="118" t="n">
        <v>127873.834785969</v>
      </c>
      <c r="F296" s="118" t="n">
        <v>0</v>
      </c>
      <c r="G296" s="118" t="n">
        <v>-880366.193496989</v>
      </c>
      <c r="I296" s="118" t="n">
        <f aca="false">IF(MONTH($A296)=MONTH($A295),IF(G296=0,I295,G296),G296)</f>
        <v>-880366.193496989</v>
      </c>
      <c r="J296" s="118" t="n">
        <f aca="false">IF(MONTH($A296)=MONTH($A295),SUM(I296-I295),I296)</f>
        <v>18684.4600000001</v>
      </c>
      <c r="K296" s="118" t="n">
        <f aca="false">IF(WEEKDAY(A296,3)&gt;4,0,(IF(A296&lt;K$2,0,IF(A296&lt;=K$3,1,0))))</f>
        <v>1</v>
      </c>
      <c r="L296" s="118" t="n">
        <f aca="false">J296*K296</f>
        <v>18684.4600000001</v>
      </c>
      <c r="M296" s="118" t="n">
        <f aca="false">SUM(J$280:J296)</f>
        <v>-896866.644056808</v>
      </c>
      <c r="N296" s="118" t="n">
        <f aca="false">SUM(J$6:J296)</f>
        <v>21774677.6389728</v>
      </c>
      <c r="P296" s="118" t="n">
        <f aca="false">D296/P$3</f>
        <v>-0.00637192190921202</v>
      </c>
      <c r="Q296" s="118" t="n">
        <f aca="false">E296/P$3</f>
        <v>0.127873834785969</v>
      </c>
      <c r="R296" s="118" t="n">
        <f aca="false">F296/R$3</f>
        <v>0</v>
      </c>
      <c r="S296" s="120" t="n">
        <f aca="false">J296/$R$3</f>
        <v>18.6844600000001</v>
      </c>
      <c r="T296" s="120" t="n">
        <f aca="false">L296/$R$3</f>
        <v>18.6844600000001</v>
      </c>
      <c r="U296" s="120" t="n">
        <f aca="false">I296/$R$3</f>
        <v>-880.36619349699</v>
      </c>
      <c r="V296" s="120" t="n">
        <f aca="false">M296/$R$3</f>
        <v>-896.866644056808</v>
      </c>
      <c r="W296" s="120" t="n">
        <f aca="false">N296/$R$3</f>
        <v>21774.6776389728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-880366.193496989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-896866.644056808</v>
      </c>
      <c r="N297" s="118" t="n">
        <f aca="false">SUM(J$6:J297)</f>
        <v>21774677.6389728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-880.36619349699</v>
      </c>
      <c r="V297" s="120" t="n">
        <f aca="false">M297/$R$3</f>
        <v>-896.866644056808</v>
      </c>
      <c r="W297" s="120" t="n">
        <f aca="false">N297/$R$3</f>
        <v>21774.6776389728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-880366.193496989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-896866.644056808</v>
      </c>
      <c r="N298" s="118" t="n">
        <f aca="false">SUM(J$6:J298)</f>
        <v>21774677.6389728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-880.36619349699</v>
      </c>
      <c r="V298" s="120" t="n">
        <f aca="false">M298/$R$3</f>
        <v>-896.866644056808</v>
      </c>
      <c r="W298" s="120" t="n">
        <f aca="false">N298/$R$3</f>
        <v>21774.6776389728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-880366.193496989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-896866.644056808</v>
      </c>
      <c r="N299" s="118" t="n">
        <f aca="false">SUM(J$6:J299)</f>
        <v>21774677.6389728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-880.36619349699</v>
      </c>
      <c r="V299" s="120" t="n">
        <f aca="false">M299/$R$3</f>
        <v>-896.866644056808</v>
      </c>
      <c r="W299" s="120" t="n">
        <f aca="false">N299/$R$3</f>
        <v>21774.6776389728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-880366.193496989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-896866.644056808</v>
      </c>
      <c r="N300" s="118" t="n">
        <f aca="false">SUM(J$6:J300)</f>
        <v>21774677.6389728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-880.36619349699</v>
      </c>
      <c r="V300" s="120" t="n">
        <f aca="false">M300/$R$3</f>
        <v>-896.866644056808</v>
      </c>
      <c r="W300" s="120" t="n">
        <f aca="false">N300/$R$3</f>
        <v>21774.6776389728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-880366.193496989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-896866.644056808</v>
      </c>
      <c r="N301" s="118" t="n">
        <f aca="false">SUM(J$6:J301)</f>
        <v>21774677.6389728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-880.36619349699</v>
      </c>
      <c r="V301" s="120" t="n">
        <f aca="false">M301/$R$3</f>
        <v>-896.866644056808</v>
      </c>
      <c r="W301" s="120" t="n">
        <f aca="false">N301/$R$3</f>
        <v>21774.6776389728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-880366.193496989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-896866.644056808</v>
      </c>
      <c r="N302" s="118" t="n">
        <f aca="false">SUM(J$6:J302)</f>
        <v>21774677.6389728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-880.36619349699</v>
      </c>
      <c r="V302" s="120" t="n">
        <f aca="false">M302/$R$3</f>
        <v>-896.866644056808</v>
      </c>
      <c r="W302" s="120" t="n">
        <f aca="false">N302/$R$3</f>
        <v>21774.6776389728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-880366.193496989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-896866.644056808</v>
      </c>
      <c r="N303" s="118" t="n">
        <f aca="false">SUM(J$6:J303)</f>
        <v>21774677.6389728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-880.36619349699</v>
      </c>
      <c r="V303" s="120" t="n">
        <f aca="false">M303/$R$3</f>
        <v>-896.866644056808</v>
      </c>
      <c r="W303" s="120" t="n">
        <f aca="false">N303/$R$3</f>
        <v>21774.6776389728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-880366.193496989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-896866.644056808</v>
      </c>
      <c r="N304" s="118" t="n">
        <f aca="false">SUM(J$6:J304)</f>
        <v>21774677.6389728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-880.36619349699</v>
      </c>
      <c r="V304" s="120" t="n">
        <f aca="false">M304/$R$3</f>
        <v>-896.866644056808</v>
      </c>
      <c r="W304" s="120" t="n">
        <f aca="false">N304/$R$3</f>
        <v>21774.6776389728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-880366.193496989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-896866.644056808</v>
      </c>
      <c r="N305" s="118" t="n">
        <f aca="false">SUM(J$6:J305)</f>
        <v>21774677.6389728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-880.36619349699</v>
      </c>
      <c r="V305" s="120" t="n">
        <f aca="false">M305/$R$3</f>
        <v>-896.866644056808</v>
      </c>
      <c r="W305" s="120" t="n">
        <f aca="false">N305/$R$3</f>
        <v>21774.6776389728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-880366.193496989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-896866.644056808</v>
      </c>
      <c r="N306" s="118" t="n">
        <f aca="false">SUM(J$6:J306)</f>
        <v>21774677.6389728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-880.36619349699</v>
      </c>
      <c r="V306" s="120" t="n">
        <f aca="false">M306/$R$3</f>
        <v>-896.866644056808</v>
      </c>
      <c r="W306" s="120" t="n">
        <f aca="false">N306/$R$3</f>
        <v>21774.6776389728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-880366.193496989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-896866.644056808</v>
      </c>
      <c r="N307" s="118" t="n">
        <f aca="false">SUM(J$6:J307)</f>
        <v>21774677.6389728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-880.36619349699</v>
      </c>
      <c r="V307" s="120" t="n">
        <f aca="false">M307/$R$3</f>
        <v>-896.866644056808</v>
      </c>
      <c r="W307" s="120" t="n">
        <f aca="false">N307/$R$3</f>
        <v>21774.6776389728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-880366.193496989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-896866.644056808</v>
      </c>
      <c r="N308" s="118" t="n">
        <f aca="false">SUM(J$6:J308)</f>
        <v>21774677.6389728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-880.36619349699</v>
      </c>
      <c r="V308" s="120" t="n">
        <f aca="false">M308/$R$3</f>
        <v>-896.866644056808</v>
      </c>
      <c r="W308" s="120" t="n">
        <f aca="false">N308/$R$3</f>
        <v>21774.6776389728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-880366.193496989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-896866.644056808</v>
      </c>
      <c r="N309" s="118" t="n">
        <f aca="false">SUM(J$6:J309)</f>
        <v>21774677.6389728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-880.36619349699</v>
      </c>
      <c r="V309" s="120" t="n">
        <f aca="false">M309/$R$3</f>
        <v>-896.866644056808</v>
      </c>
      <c r="W309" s="120" t="n">
        <f aca="false">N309/$R$3</f>
        <v>21774.6776389728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-896866.644056808</v>
      </c>
      <c r="N310" s="118" t="n">
        <f aca="false">SUM(J$6:J310)</f>
        <v>21774677.6389728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-896.866644056808</v>
      </c>
      <c r="W310" s="120" t="n">
        <f aca="false">N310/$R$3</f>
        <v>21774.6776389728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-896866.644056808</v>
      </c>
      <c r="N311" s="118" t="n">
        <f aca="false">SUM(J$6:J311)</f>
        <v>21774677.6389728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-896.866644056808</v>
      </c>
      <c r="W311" s="120" t="n">
        <f aca="false">N311/$R$3</f>
        <v>21774.6776389728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-896866.644056808</v>
      </c>
      <c r="N312" s="118" t="n">
        <f aca="false">SUM(J$6:J312)</f>
        <v>21774677.6389728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-896.866644056808</v>
      </c>
      <c r="W312" s="120" t="n">
        <f aca="false">N312/$R$3</f>
        <v>21774.6776389728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-896866.644056808</v>
      </c>
      <c r="N313" s="118" t="n">
        <f aca="false">SUM(J$6:J313)</f>
        <v>21774677.6389728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-896.866644056808</v>
      </c>
      <c r="W313" s="120" t="n">
        <f aca="false">N313/$R$3</f>
        <v>21774.6776389728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-896866.644056808</v>
      </c>
      <c r="N314" s="118" t="n">
        <f aca="false">SUM(J$6:J314)</f>
        <v>21774677.6389728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-896.866644056808</v>
      </c>
      <c r="W314" s="120" t="n">
        <f aca="false">N314/$R$3</f>
        <v>21774.6776389728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-896866.644056808</v>
      </c>
      <c r="N315" s="118" t="n">
        <f aca="false">SUM(J$6:J315)</f>
        <v>21774677.6389728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-896.866644056808</v>
      </c>
      <c r="W315" s="120" t="n">
        <f aca="false">N315/$R$3</f>
        <v>21774.6776389728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-896866.644056808</v>
      </c>
      <c r="N316" s="118" t="n">
        <f aca="false">SUM(J$6:J316)</f>
        <v>21774677.6389728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-896.866644056808</v>
      </c>
      <c r="W316" s="120" t="n">
        <f aca="false">N316/$R$3</f>
        <v>21774.6776389728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-896866.644056808</v>
      </c>
      <c r="N317" s="118" t="n">
        <f aca="false">SUM(J$6:J317)</f>
        <v>21774677.6389728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-896.866644056808</v>
      </c>
      <c r="W317" s="120" t="n">
        <f aca="false">N317/$R$3</f>
        <v>21774.6776389728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-896866.644056808</v>
      </c>
      <c r="N318" s="118" t="n">
        <f aca="false">SUM(J$6:J318)</f>
        <v>21774677.6389728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-896.866644056808</v>
      </c>
      <c r="W318" s="120" t="n">
        <f aca="false">N318/$R$3</f>
        <v>21774.6776389728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-896866.644056808</v>
      </c>
      <c r="N319" s="118" t="n">
        <f aca="false">SUM(J$6:J319)</f>
        <v>21774677.6389728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-896.866644056808</v>
      </c>
      <c r="W319" s="120" t="n">
        <f aca="false">N319/$R$3</f>
        <v>21774.6776389728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-896866.644056808</v>
      </c>
      <c r="N320" s="118" t="n">
        <f aca="false">SUM(J$6:J320)</f>
        <v>21774677.6389728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-896.866644056808</v>
      </c>
      <c r="W320" s="120" t="n">
        <f aca="false">N320/$R$3</f>
        <v>21774.6776389728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-896866.644056808</v>
      </c>
      <c r="N321" s="118" t="n">
        <f aca="false">SUM(J$6:J321)</f>
        <v>21774677.6389728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-896.866644056808</v>
      </c>
      <c r="W321" s="120" t="n">
        <f aca="false">N321/$R$3</f>
        <v>21774.6776389728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-896866.644056808</v>
      </c>
      <c r="N322" s="118" t="n">
        <f aca="false">SUM(J$6:J322)</f>
        <v>21774677.6389728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-896.866644056808</v>
      </c>
      <c r="W322" s="120" t="n">
        <f aca="false">N322/$R$3</f>
        <v>21774.6776389728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-896866.644056808</v>
      </c>
      <c r="N323" s="118" t="n">
        <f aca="false">SUM(J$6:J323)</f>
        <v>21774677.6389728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-896.866644056808</v>
      </c>
      <c r="W323" s="120" t="n">
        <f aca="false">N323/$R$3</f>
        <v>21774.6776389728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-896866.644056808</v>
      </c>
      <c r="N324" s="118" t="n">
        <f aca="false">SUM(J$6:J324)</f>
        <v>21774677.6389728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-896.866644056808</v>
      </c>
      <c r="W324" s="120" t="n">
        <f aca="false">N324/$R$3</f>
        <v>21774.6776389728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-896866.644056808</v>
      </c>
      <c r="N325" s="118" t="n">
        <f aca="false">SUM(J$6:J325)</f>
        <v>21774677.6389728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-896.866644056808</v>
      </c>
      <c r="W325" s="120" t="n">
        <f aca="false">N325/$R$3</f>
        <v>21774.6776389728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-896866.644056808</v>
      </c>
      <c r="N326" s="118" t="n">
        <f aca="false">SUM(J$6:J326)</f>
        <v>21774677.6389728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-896.866644056808</v>
      </c>
      <c r="W326" s="120" t="n">
        <f aca="false">N326/$R$3</f>
        <v>21774.6776389728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-896866.644056808</v>
      </c>
      <c r="N327" s="118" t="n">
        <f aca="false">SUM(J$6:J327)</f>
        <v>21774677.6389728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-896.866644056808</v>
      </c>
      <c r="W327" s="120" t="n">
        <f aca="false">N327/$R$3</f>
        <v>21774.6776389728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-896866.644056808</v>
      </c>
      <c r="N328" s="118" t="n">
        <f aca="false">SUM(J$6:J328)</f>
        <v>21774677.6389728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-896.866644056808</v>
      </c>
      <c r="W328" s="120" t="n">
        <f aca="false">N328/$R$3</f>
        <v>21774.6776389728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-896866.644056808</v>
      </c>
      <c r="N329" s="118" t="n">
        <f aca="false">SUM(J$6:J329)</f>
        <v>21774677.6389728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-896.866644056808</v>
      </c>
      <c r="W329" s="120" t="n">
        <f aca="false">N329/$R$3</f>
        <v>21774.6776389728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-896866.644056808</v>
      </c>
      <c r="N330" s="118" t="n">
        <f aca="false">SUM(J$6:J330)</f>
        <v>21774677.6389728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-896.866644056808</v>
      </c>
      <c r="W330" s="120" t="n">
        <f aca="false">N330/$R$3</f>
        <v>21774.6776389728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-896866.644056808</v>
      </c>
      <c r="N331" s="118" t="n">
        <f aca="false">SUM(J$6:J331)</f>
        <v>21774677.6389728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-896.866644056808</v>
      </c>
      <c r="W331" s="120" t="n">
        <f aca="false">N331/$R$3</f>
        <v>21774.6776389728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-896866.644056808</v>
      </c>
      <c r="N332" s="118" t="n">
        <f aca="false">SUM(J$6:J332)</f>
        <v>21774677.6389728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-896.866644056808</v>
      </c>
      <c r="W332" s="120" t="n">
        <f aca="false">N332/$R$3</f>
        <v>21774.6776389728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-896866.644056808</v>
      </c>
      <c r="N333" s="118" t="n">
        <f aca="false">SUM(J$6:J333)</f>
        <v>21774677.6389728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-896.866644056808</v>
      </c>
      <c r="W333" s="120" t="n">
        <f aca="false">N333/$R$3</f>
        <v>21774.6776389728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-896866.644056808</v>
      </c>
      <c r="N334" s="118" t="n">
        <f aca="false">SUM(J$6:J334)</f>
        <v>21774677.6389728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-896.866644056808</v>
      </c>
      <c r="W334" s="120" t="n">
        <f aca="false">N334/$R$3</f>
        <v>21774.6776389728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-896866.644056808</v>
      </c>
      <c r="N335" s="118" t="n">
        <f aca="false">SUM(J$6:J335)</f>
        <v>21774677.6389728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-896.866644056808</v>
      </c>
      <c r="W335" s="120" t="n">
        <f aca="false">N335/$R$3</f>
        <v>21774.6776389728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-896866.644056808</v>
      </c>
      <c r="N336" s="118" t="n">
        <f aca="false">SUM(J$6:J336)</f>
        <v>21774677.6389728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-896.866644056808</v>
      </c>
      <c r="W336" s="120" t="n">
        <f aca="false">N336/$R$3</f>
        <v>21774.6776389728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-896866.644056808</v>
      </c>
      <c r="N337" s="118" t="n">
        <f aca="false">SUM(J$6:J337)</f>
        <v>21774677.6389728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-896.866644056808</v>
      </c>
      <c r="W337" s="120" t="n">
        <f aca="false">N337/$R$3</f>
        <v>21774.6776389728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-896866.644056808</v>
      </c>
      <c r="N338" s="118" t="n">
        <f aca="false">SUM(J$6:J338)</f>
        <v>21774677.6389728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-896.866644056808</v>
      </c>
      <c r="W338" s="120" t="n">
        <f aca="false">N338/$R$3</f>
        <v>21774.6776389728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-896866.644056808</v>
      </c>
      <c r="N339" s="118" t="n">
        <f aca="false">SUM(J$6:J339)</f>
        <v>21774677.6389728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-896.866644056808</v>
      </c>
      <c r="W339" s="120" t="n">
        <f aca="false">N339/$R$3</f>
        <v>21774.6776389728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-896866.644056808</v>
      </c>
      <c r="N340" s="118" t="n">
        <f aca="false">SUM(J$6:J340)</f>
        <v>21774677.6389728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-896.866644056808</v>
      </c>
      <c r="W340" s="120" t="n">
        <f aca="false">N340/$R$3</f>
        <v>21774.6776389728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-896866.644056808</v>
      </c>
      <c r="N341" s="118" t="n">
        <f aca="false">SUM(J$6:J341)</f>
        <v>21774677.6389728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-896.866644056808</v>
      </c>
      <c r="W341" s="120" t="n">
        <f aca="false">N341/$R$3</f>
        <v>21774.6776389728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-896866.644056808</v>
      </c>
      <c r="N342" s="118" t="n">
        <f aca="false">SUM(J$6:J342)</f>
        <v>21774677.6389728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-896.866644056808</v>
      </c>
      <c r="W342" s="120" t="n">
        <f aca="false">N342/$R$3</f>
        <v>21774.6776389728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-896866.644056808</v>
      </c>
      <c r="N343" s="118" t="n">
        <f aca="false">SUM(J$6:J343)</f>
        <v>21774677.6389728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-896.866644056808</v>
      </c>
      <c r="W343" s="120" t="n">
        <f aca="false">N343/$R$3</f>
        <v>21774.6776389728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-896866.644056808</v>
      </c>
      <c r="N344" s="118" t="n">
        <f aca="false">SUM(J$6:J344)</f>
        <v>21774677.6389728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-896.866644056808</v>
      </c>
      <c r="W344" s="120" t="n">
        <f aca="false">N344/$R$3</f>
        <v>21774.6776389728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-896866.644056808</v>
      </c>
      <c r="N345" s="118" t="n">
        <f aca="false">SUM(J$6:J345)</f>
        <v>21774677.6389728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-896.866644056808</v>
      </c>
      <c r="W345" s="120" t="n">
        <f aca="false">N345/$R$3</f>
        <v>21774.6776389728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-896866.644056808</v>
      </c>
      <c r="N346" s="118" t="n">
        <f aca="false">SUM(J$6:J346)</f>
        <v>21774677.6389728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-896.866644056808</v>
      </c>
      <c r="W346" s="120" t="n">
        <f aca="false">N346/$R$3</f>
        <v>21774.6776389728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-896866.644056808</v>
      </c>
      <c r="N347" s="118" t="n">
        <f aca="false">SUM(J$6:J347)</f>
        <v>21774677.6389728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-896.866644056808</v>
      </c>
      <c r="W347" s="120" t="n">
        <f aca="false">N347/$R$3</f>
        <v>21774.6776389728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-896866.644056808</v>
      </c>
      <c r="N348" s="118" t="n">
        <f aca="false">SUM(J$6:J348)</f>
        <v>21774677.6389728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-896.866644056808</v>
      </c>
      <c r="W348" s="120" t="n">
        <f aca="false">N348/$R$3</f>
        <v>21774.6776389728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-896866.644056808</v>
      </c>
      <c r="N349" s="118" t="n">
        <f aca="false">SUM(J$6:J349)</f>
        <v>21774677.6389728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-896.866644056808</v>
      </c>
      <c r="W349" s="120" t="n">
        <f aca="false">N349/$R$3</f>
        <v>21774.6776389728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-896866.644056808</v>
      </c>
      <c r="N350" s="118" t="n">
        <f aca="false">SUM(J$6:J350)</f>
        <v>21774677.6389728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-896.866644056808</v>
      </c>
      <c r="W350" s="120" t="n">
        <f aca="false">N350/$R$3</f>
        <v>21774.6776389728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-896866.644056808</v>
      </c>
      <c r="N351" s="118" t="n">
        <f aca="false">SUM(J$6:J351)</f>
        <v>21774677.6389728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-896.866644056808</v>
      </c>
      <c r="W351" s="120" t="n">
        <f aca="false">N351/$R$3</f>
        <v>21774.6776389728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-896866.644056808</v>
      </c>
      <c r="N352" s="118" t="n">
        <f aca="false">SUM(J$6:J352)</f>
        <v>21774677.6389728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-896.866644056808</v>
      </c>
      <c r="W352" s="120" t="n">
        <f aca="false">N352/$R$3</f>
        <v>21774.6776389728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-896866.644056808</v>
      </c>
      <c r="N353" s="118" t="n">
        <f aca="false">SUM(J$6:J353)</f>
        <v>21774677.6389728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-896.866644056808</v>
      </c>
      <c r="W353" s="120" t="n">
        <f aca="false">N353/$R$3</f>
        <v>21774.6776389728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-896866.644056808</v>
      </c>
      <c r="N354" s="118" t="n">
        <f aca="false">SUM(J$6:J354)</f>
        <v>21774677.6389728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-896.866644056808</v>
      </c>
      <c r="W354" s="120" t="n">
        <f aca="false">N354/$R$3</f>
        <v>21774.6776389728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-896866.644056808</v>
      </c>
      <c r="N355" s="118" t="n">
        <f aca="false">SUM(J$6:J355)</f>
        <v>21774677.6389728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-896.866644056808</v>
      </c>
      <c r="W355" s="120" t="n">
        <f aca="false">N355/$R$3</f>
        <v>21774.6776389728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-896866.644056808</v>
      </c>
      <c r="N356" s="118" t="n">
        <f aca="false">SUM(J$6:J356)</f>
        <v>21774677.6389728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-896.866644056808</v>
      </c>
      <c r="W356" s="120" t="n">
        <f aca="false">N356/$R$3</f>
        <v>21774.6776389728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-896866.644056808</v>
      </c>
      <c r="N357" s="118" t="n">
        <f aca="false">SUM(J$6:J357)</f>
        <v>21774677.6389728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-896.866644056808</v>
      </c>
      <c r="W357" s="120" t="n">
        <f aca="false">N357/$R$3</f>
        <v>21774.6776389728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-896866.644056808</v>
      </c>
      <c r="N358" s="118" t="n">
        <f aca="false">SUM(J$6:J358)</f>
        <v>21774677.6389728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-896.866644056808</v>
      </c>
      <c r="W358" s="120" t="n">
        <f aca="false">N358/$R$3</f>
        <v>21774.6776389728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-896866.644056808</v>
      </c>
      <c r="N359" s="118" t="n">
        <f aca="false">SUM(J$6:J359)</f>
        <v>21774677.6389728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-896.866644056808</v>
      </c>
      <c r="W359" s="120" t="n">
        <f aca="false">N359/$R$3</f>
        <v>21774.6776389728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-896866.644056808</v>
      </c>
      <c r="N360" s="118" t="n">
        <f aca="false">SUM(J$6:J360)</f>
        <v>21774677.6389728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-896.866644056808</v>
      </c>
      <c r="W360" s="120" t="n">
        <f aca="false">N360/$R$3</f>
        <v>21774.6776389728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-896866.644056808</v>
      </c>
      <c r="N361" s="118" t="n">
        <f aca="false">SUM(J$6:J361)</f>
        <v>21774677.6389728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-896.866644056808</v>
      </c>
      <c r="W361" s="120" t="n">
        <f aca="false">N361/$R$3</f>
        <v>21774.6776389728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-896866.644056808</v>
      </c>
      <c r="N362" s="118" t="n">
        <f aca="false">SUM(J$6:J362)</f>
        <v>21774677.6389728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-896.866644056808</v>
      </c>
      <c r="W362" s="120" t="n">
        <f aca="false">N362/$R$3</f>
        <v>21774.6776389728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-896866.644056808</v>
      </c>
      <c r="N363" s="118" t="n">
        <f aca="false">SUM(J$6:J363)</f>
        <v>21774677.6389728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-896.866644056808</v>
      </c>
      <c r="W363" s="120" t="n">
        <f aca="false">N363/$R$3</f>
        <v>21774.6776389728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-896866.644056808</v>
      </c>
      <c r="N364" s="118" t="n">
        <f aca="false">SUM(J$6:J364)</f>
        <v>21774677.6389728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-896.866644056808</v>
      </c>
      <c r="W364" s="120" t="n">
        <f aca="false">N364/$R$3</f>
        <v>21774.6776389728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-896866.644056808</v>
      </c>
      <c r="N365" s="118" t="n">
        <f aca="false">SUM(J$6:J365)</f>
        <v>21774677.6389728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-896.866644056808</v>
      </c>
      <c r="W365" s="120" t="n">
        <f aca="false">N365/$R$3</f>
        <v>21774.6776389728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-896866.644056808</v>
      </c>
      <c r="N366" s="118" t="n">
        <f aca="false">SUM(J$6:J366)</f>
        <v>21774677.6389728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-896.866644056808</v>
      </c>
      <c r="W366" s="120" t="n">
        <f aca="false">N366/$R$3</f>
        <v>21774.6776389728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-896866.644056808</v>
      </c>
      <c r="N367" s="118" t="n">
        <f aca="false">SUM(J$6:J367)</f>
        <v>21774677.6389728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-896.866644056808</v>
      </c>
      <c r="W367" s="120" t="n">
        <f aca="false">N367/$R$3</f>
        <v>21774.6776389728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-896866.644056808</v>
      </c>
      <c r="N368" s="118" t="n">
        <f aca="false">SUM(J$6:J368)</f>
        <v>21774677.6389728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-896.866644056808</v>
      </c>
      <c r="W368" s="120" t="n">
        <f aca="false">N368/$R$3</f>
        <v>21774.6776389728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-896866.644056808</v>
      </c>
      <c r="N369" s="118" t="n">
        <f aca="false">SUM(J$6:J369)</f>
        <v>21774677.6389728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-896.866644056808</v>
      </c>
      <c r="W369" s="120" t="n">
        <f aca="false">N369/$R$3</f>
        <v>21774.6776389728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-896866.644056808</v>
      </c>
      <c r="N370" s="118" t="n">
        <f aca="false">SUM(J$6:J370)</f>
        <v>21774677.6389728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-896.866644056808</v>
      </c>
      <c r="W370" s="120" t="n">
        <f aca="false">N370/$R$3</f>
        <v>21774.6776389728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-896866.644056808</v>
      </c>
      <c r="N371" s="118" t="n">
        <f aca="false">SUM(J$6:J371)</f>
        <v>21774677.6389728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-896.866644056808</v>
      </c>
      <c r="W371" s="120" t="n">
        <f aca="false">N371/$R$3</f>
        <v>21774.6776389728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37176</v>
      </c>
    </row>
    <row r="3" customFormat="false" ht="12.75" hidden="false" customHeight="false" outlineLevel="0" collapsed="false">
      <c r="G3" s="146"/>
      <c r="K3" s="122" t="n">
        <f aca="false">Summary!B8</f>
        <v>37182</v>
      </c>
      <c r="L3" s="123" t="n">
        <f aca="false">SUM(L6:L371)</f>
        <v>-22.1399999999994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-0.0221399999999994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1</v>
      </c>
      <c r="L290" s="118" t="n">
        <f aca="false">J290*K290</f>
        <v>-3.14999999999782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-0.00314999999999782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1</v>
      </c>
      <c r="L293" s="118" t="n">
        <f aca="false">J293*K293</f>
        <v>-9.4900000000016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-0.0094900000000016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1</v>
      </c>
      <c r="L294" s="118" t="n">
        <f aca="false">J294*K294</f>
        <v>-3.16999999999825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-0.00316999999999825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1</v>
      </c>
      <c r="L295" s="118" t="n">
        <f aca="false">J295*K295</f>
        <v>-3.15999999999985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-0.00315999999999985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71626</v>
      </c>
      <c r="E296" s="118" t="n">
        <v>71626</v>
      </c>
      <c r="F296" s="118" t="n">
        <v>0</v>
      </c>
      <c r="G296" s="118" t="n">
        <v>21345.8391445856</v>
      </c>
      <c r="I296" s="118" t="n">
        <f aca="false">IF(MONTH($A296)=MONTH($A295),IF(G296=0,I295,G296),G296)</f>
        <v>21345.8391445856</v>
      </c>
      <c r="J296" s="118" t="n">
        <f aca="false">IF(MONTH($A296)=MONTH($A295),SUM(I296-I295),I296)</f>
        <v>-3.17000000000189</v>
      </c>
      <c r="K296" s="118" t="n">
        <f aca="false">IF(WEEKDAY(A296,3)&gt;4,0,(IF(A296&lt;K$2,0,IF(A296&lt;=K$3,1,0))))</f>
        <v>1</v>
      </c>
      <c r="L296" s="118" t="n">
        <f aca="false">J296*K296</f>
        <v>-3.17000000000189</v>
      </c>
      <c r="M296" s="118" t="n">
        <f aca="false">SUM(J$280:J296)</f>
        <v>10398.4940448856</v>
      </c>
      <c r="N296" s="118" t="n">
        <f aca="false">SUM(J$6:J296)</f>
        <v>25415.9066537549</v>
      </c>
      <c r="P296" s="118" t="n">
        <f aca="false">D296/P$3</f>
        <v>0.071626</v>
      </c>
      <c r="Q296" s="118" t="n">
        <f aca="false">E296/P$3</f>
        <v>0.071626</v>
      </c>
      <c r="R296" s="118" t="n">
        <f aca="false">F296/R$3</f>
        <v>0</v>
      </c>
      <c r="S296" s="120" t="n">
        <f aca="false">J296/$R$3</f>
        <v>-0.00317000000000189</v>
      </c>
      <c r="T296" s="120" t="n">
        <f aca="false">L296/$R$3</f>
        <v>-0.00317000000000189</v>
      </c>
      <c r="U296" s="120" t="n">
        <f aca="false">I296/$R$3</f>
        <v>21.3458391445856</v>
      </c>
      <c r="V296" s="120" t="n">
        <f aca="false">M296/$R$3</f>
        <v>10.3984940448856</v>
      </c>
      <c r="W296" s="120" t="n">
        <f aca="false">N296/$R$3</f>
        <v>25.4159066537549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21345.8391445856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10398.4940448856</v>
      </c>
      <c r="N297" s="118" t="n">
        <f aca="false">SUM(J$6:J297)</f>
        <v>25415.9066537549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21.3458391445856</v>
      </c>
      <c r="V297" s="120" t="n">
        <f aca="false">M297/$R$3</f>
        <v>10.3984940448856</v>
      </c>
      <c r="W297" s="120" t="n">
        <f aca="false">N297/$R$3</f>
        <v>25.4159066537549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21345.8391445856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10398.4940448856</v>
      </c>
      <c r="N298" s="118" t="n">
        <f aca="false">SUM(J$6:J298)</f>
        <v>25415.9066537549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21.3458391445856</v>
      </c>
      <c r="V298" s="120" t="n">
        <f aca="false">M298/$R$3</f>
        <v>10.3984940448856</v>
      </c>
      <c r="W298" s="120" t="n">
        <f aca="false">N298/$R$3</f>
        <v>25.4159066537549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21345.8391445856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10398.4940448856</v>
      </c>
      <c r="N299" s="118" t="n">
        <f aca="false">SUM(J$6:J299)</f>
        <v>25415.9066537549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21.3458391445856</v>
      </c>
      <c r="V299" s="120" t="n">
        <f aca="false">M299/$R$3</f>
        <v>10.3984940448856</v>
      </c>
      <c r="W299" s="120" t="n">
        <f aca="false">N299/$R$3</f>
        <v>25.4159066537549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21345.8391445856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10398.4940448856</v>
      </c>
      <c r="N300" s="118" t="n">
        <f aca="false">SUM(J$6:J300)</f>
        <v>25415.9066537549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21.3458391445856</v>
      </c>
      <c r="V300" s="120" t="n">
        <f aca="false">M300/$R$3</f>
        <v>10.3984940448856</v>
      </c>
      <c r="W300" s="120" t="n">
        <f aca="false">N300/$R$3</f>
        <v>25.4159066537549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21345.8391445856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10398.4940448856</v>
      </c>
      <c r="N301" s="118" t="n">
        <f aca="false">SUM(J$6:J301)</f>
        <v>25415.9066537549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21.3458391445856</v>
      </c>
      <c r="V301" s="120" t="n">
        <f aca="false">M301/$R$3</f>
        <v>10.3984940448856</v>
      </c>
      <c r="W301" s="120" t="n">
        <f aca="false">N301/$R$3</f>
        <v>25.4159066537549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21345.8391445856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10398.4940448856</v>
      </c>
      <c r="N302" s="118" t="n">
        <f aca="false">SUM(J$6:J302)</f>
        <v>25415.9066537549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21.3458391445856</v>
      </c>
      <c r="V302" s="120" t="n">
        <f aca="false">M302/$R$3</f>
        <v>10.3984940448856</v>
      </c>
      <c r="W302" s="120" t="n">
        <f aca="false">N302/$R$3</f>
        <v>25.4159066537549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21345.8391445856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10398.4940448856</v>
      </c>
      <c r="N303" s="118" t="n">
        <f aca="false">SUM(J$6:J303)</f>
        <v>25415.9066537549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21.3458391445856</v>
      </c>
      <c r="V303" s="120" t="n">
        <f aca="false">M303/$R$3</f>
        <v>10.3984940448856</v>
      </c>
      <c r="W303" s="120" t="n">
        <f aca="false">N303/$R$3</f>
        <v>25.4159066537549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21345.8391445856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10398.4940448856</v>
      </c>
      <c r="N304" s="118" t="n">
        <f aca="false">SUM(J$6:J304)</f>
        <v>25415.9066537549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21.3458391445856</v>
      </c>
      <c r="V304" s="120" t="n">
        <f aca="false">M304/$R$3</f>
        <v>10.3984940448856</v>
      </c>
      <c r="W304" s="120" t="n">
        <f aca="false">N304/$R$3</f>
        <v>25.4159066537549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21345.8391445856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10398.4940448856</v>
      </c>
      <c r="N305" s="118" t="n">
        <f aca="false">SUM(J$6:J305)</f>
        <v>25415.9066537549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21.3458391445856</v>
      </c>
      <c r="V305" s="120" t="n">
        <f aca="false">M305/$R$3</f>
        <v>10.3984940448856</v>
      </c>
      <c r="W305" s="120" t="n">
        <f aca="false">N305/$R$3</f>
        <v>25.4159066537549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21345.8391445856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10398.4940448856</v>
      </c>
      <c r="N306" s="118" t="n">
        <f aca="false">SUM(J$6:J306)</f>
        <v>25415.9066537549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21.3458391445856</v>
      </c>
      <c r="V306" s="120" t="n">
        <f aca="false">M306/$R$3</f>
        <v>10.3984940448856</v>
      </c>
      <c r="W306" s="120" t="n">
        <f aca="false">N306/$R$3</f>
        <v>25.4159066537549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21345.8391445856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10398.4940448856</v>
      </c>
      <c r="N307" s="118" t="n">
        <f aca="false">SUM(J$6:J307)</f>
        <v>25415.9066537549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21.3458391445856</v>
      </c>
      <c r="V307" s="120" t="n">
        <f aca="false">M307/$R$3</f>
        <v>10.3984940448856</v>
      </c>
      <c r="W307" s="120" t="n">
        <f aca="false">N307/$R$3</f>
        <v>25.4159066537549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21345.8391445856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10398.4940448856</v>
      </c>
      <c r="N308" s="118" t="n">
        <f aca="false">SUM(J$6:J308)</f>
        <v>25415.9066537549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21.3458391445856</v>
      </c>
      <c r="V308" s="120" t="n">
        <f aca="false">M308/$R$3</f>
        <v>10.3984940448856</v>
      </c>
      <c r="W308" s="120" t="n">
        <f aca="false">N308/$R$3</f>
        <v>25.4159066537549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21345.8391445856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10398.4940448856</v>
      </c>
      <c r="N309" s="118" t="n">
        <f aca="false">SUM(J$6:J309)</f>
        <v>25415.9066537549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21.3458391445856</v>
      </c>
      <c r="V309" s="120" t="n">
        <f aca="false">M309/$R$3</f>
        <v>10.3984940448856</v>
      </c>
      <c r="W309" s="120" t="n">
        <f aca="false">N309/$R$3</f>
        <v>25.4159066537549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10398.4940448856</v>
      </c>
      <c r="N310" s="118" t="n">
        <f aca="false">SUM(J$6:J310)</f>
        <v>25415.9066537549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10.3984940448856</v>
      </c>
      <c r="W310" s="120" t="n">
        <f aca="false">N310/$R$3</f>
        <v>25.4159066537549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10398.4940448856</v>
      </c>
      <c r="N311" s="118" t="n">
        <f aca="false">SUM(J$6:J311)</f>
        <v>25415.9066537549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10.3984940448856</v>
      </c>
      <c r="W311" s="120" t="n">
        <f aca="false">N311/$R$3</f>
        <v>25.4159066537549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10398.4940448856</v>
      </c>
      <c r="N312" s="118" t="n">
        <f aca="false">SUM(J$6:J312)</f>
        <v>25415.9066537549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10.3984940448856</v>
      </c>
      <c r="W312" s="120" t="n">
        <f aca="false">N312/$R$3</f>
        <v>25.4159066537549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10398.4940448856</v>
      </c>
      <c r="N313" s="118" t="n">
        <f aca="false">SUM(J$6:J313)</f>
        <v>25415.9066537549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10.3984940448856</v>
      </c>
      <c r="W313" s="120" t="n">
        <f aca="false">N313/$R$3</f>
        <v>25.4159066537549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10398.4940448856</v>
      </c>
      <c r="N314" s="118" t="n">
        <f aca="false">SUM(J$6:J314)</f>
        <v>25415.9066537549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10.3984940448856</v>
      </c>
      <c r="W314" s="120" t="n">
        <f aca="false">N314/$R$3</f>
        <v>25.4159066537549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10398.4940448856</v>
      </c>
      <c r="N315" s="118" t="n">
        <f aca="false">SUM(J$6:J315)</f>
        <v>25415.9066537549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10.3984940448856</v>
      </c>
      <c r="W315" s="120" t="n">
        <f aca="false">N315/$R$3</f>
        <v>25.4159066537549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10398.4940448856</v>
      </c>
      <c r="N316" s="118" t="n">
        <f aca="false">SUM(J$6:J316)</f>
        <v>25415.9066537549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10.3984940448856</v>
      </c>
      <c r="W316" s="120" t="n">
        <f aca="false">N316/$R$3</f>
        <v>25.4159066537549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10398.4940448856</v>
      </c>
      <c r="N317" s="118" t="n">
        <f aca="false">SUM(J$6:J317)</f>
        <v>25415.9066537549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10.3984940448856</v>
      </c>
      <c r="W317" s="120" t="n">
        <f aca="false">N317/$R$3</f>
        <v>25.4159066537549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10398.4940448856</v>
      </c>
      <c r="N318" s="118" t="n">
        <f aca="false">SUM(J$6:J318)</f>
        <v>25415.9066537549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10.3984940448856</v>
      </c>
      <c r="W318" s="120" t="n">
        <f aca="false">N318/$R$3</f>
        <v>25.4159066537549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10398.4940448856</v>
      </c>
      <c r="N319" s="118" t="n">
        <f aca="false">SUM(J$6:J319)</f>
        <v>25415.9066537549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10.3984940448856</v>
      </c>
      <c r="W319" s="120" t="n">
        <f aca="false">N319/$R$3</f>
        <v>25.4159066537549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10398.4940448856</v>
      </c>
      <c r="N320" s="118" t="n">
        <f aca="false">SUM(J$6:J320)</f>
        <v>25415.9066537549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10.3984940448856</v>
      </c>
      <c r="W320" s="120" t="n">
        <f aca="false">N320/$R$3</f>
        <v>25.4159066537549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10398.4940448856</v>
      </c>
      <c r="N321" s="118" t="n">
        <f aca="false">SUM(J$6:J321)</f>
        <v>25415.9066537549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10.3984940448856</v>
      </c>
      <c r="W321" s="120" t="n">
        <f aca="false">N321/$R$3</f>
        <v>25.4159066537549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10398.4940448856</v>
      </c>
      <c r="N322" s="118" t="n">
        <f aca="false">SUM(J$6:J322)</f>
        <v>25415.9066537549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10.3984940448856</v>
      </c>
      <c r="W322" s="120" t="n">
        <f aca="false">N322/$R$3</f>
        <v>25.4159066537549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10398.4940448856</v>
      </c>
      <c r="N323" s="118" t="n">
        <f aca="false">SUM(J$6:J323)</f>
        <v>25415.9066537549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10.3984940448856</v>
      </c>
      <c r="W323" s="120" t="n">
        <f aca="false">N323/$R$3</f>
        <v>25.4159066537549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10398.4940448856</v>
      </c>
      <c r="N324" s="118" t="n">
        <f aca="false">SUM(J$6:J324)</f>
        <v>25415.9066537549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10.3984940448856</v>
      </c>
      <c r="W324" s="120" t="n">
        <f aca="false">N324/$R$3</f>
        <v>25.4159066537549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10398.4940448856</v>
      </c>
      <c r="N325" s="118" t="n">
        <f aca="false">SUM(J$6:J325)</f>
        <v>25415.9066537549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10.3984940448856</v>
      </c>
      <c r="W325" s="120" t="n">
        <f aca="false">N325/$R$3</f>
        <v>25.4159066537549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10398.4940448856</v>
      </c>
      <c r="N326" s="118" t="n">
        <f aca="false">SUM(J$6:J326)</f>
        <v>25415.9066537549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10.3984940448856</v>
      </c>
      <c r="W326" s="120" t="n">
        <f aca="false">N326/$R$3</f>
        <v>25.4159066537549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10398.4940448856</v>
      </c>
      <c r="N327" s="118" t="n">
        <f aca="false">SUM(J$6:J327)</f>
        <v>25415.9066537549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10.3984940448856</v>
      </c>
      <c r="W327" s="120" t="n">
        <f aca="false">N327/$R$3</f>
        <v>25.4159066537549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10398.4940448856</v>
      </c>
      <c r="N328" s="118" t="n">
        <f aca="false">SUM(J$6:J328)</f>
        <v>25415.9066537549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10.3984940448856</v>
      </c>
      <c r="W328" s="120" t="n">
        <f aca="false">N328/$R$3</f>
        <v>25.4159066537549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10398.4940448856</v>
      </c>
      <c r="N329" s="118" t="n">
        <f aca="false">SUM(J$6:J329)</f>
        <v>25415.9066537549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10.3984940448856</v>
      </c>
      <c r="W329" s="120" t="n">
        <f aca="false">N329/$R$3</f>
        <v>25.4159066537549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10398.4940448856</v>
      </c>
      <c r="N330" s="118" t="n">
        <f aca="false">SUM(J$6:J330)</f>
        <v>25415.9066537549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10.3984940448856</v>
      </c>
      <c r="W330" s="120" t="n">
        <f aca="false">N330/$R$3</f>
        <v>25.4159066537549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10398.4940448856</v>
      </c>
      <c r="N331" s="118" t="n">
        <f aca="false">SUM(J$6:J331)</f>
        <v>25415.9066537549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10.3984940448856</v>
      </c>
      <c r="W331" s="120" t="n">
        <f aca="false">N331/$R$3</f>
        <v>25.4159066537549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10398.4940448856</v>
      </c>
      <c r="N332" s="118" t="n">
        <f aca="false">SUM(J$6:J332)</f>
        <v>25415.9066537549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10.3984940448856</v>
      </c>
      <c r="W332" s="120" t="n">
        <f aca="false">N332/$R$3</f>
        <v>25.4159066537549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10398.4940448856</v>
      </c>
      <c r="N333" s="118" t="n">
        <f aca="false">SUM(J$6:J333)</f>
        <v>25415.9066537549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10.3984940448856</v>
      </c>
      <c r="W333" s="120" t="n">
        <f aca="false">N333/$R$3</f>
        <v>25.4159066537549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10398.4940448856</v>
      </c>
      <c r="N334" s="118" t="n">
        <f aca="false">SUM(J$6:J334)</f>
        <v>25415.9066537549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10.3984940448856</v>
      </c>
      <c r="W334" s="120" t="n">
        <f aca="false">N334/$R$3</f>
        <v>25.4159066537549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10398.4940448856</v>
      </c>
      <c r="N335" s="118" t="n">
        <f aca="false">SUM(J$6:J335)</f>
        <v>25415.9066537549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10.3984940448856</v>
      </c>
      <c r="W335" s="120" t="n">
        <f aca="false">N335/$R$3</f>
        <v>25.4159066537549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10398.4940448856</v>
      </c>
      <c r="N336" s="118" t="n">
        <f aca="false">SUM(J$6:J336)</f>
        <v>25415.9066537549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10.3984940448856</v>
      </c>
      <c r="W336" s="120" t="n">
        <f aca="false">N336/$R$3</f>
        <v>25.4159066537549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10398.4940448856</v>
      </c>
      <c r="N337" s="118" t="n">
        <f aca="false">SUM(J$6:J337)</f>
        <v>25415.9066537549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10.3984940448856</v>
      </c>
      <c r="W337" s="120" t="n">
        <f aca="false">N337/$R$3</f>
        <v>25.4159066537549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10398.4940448856</v>
      </c>
      <c r="N338" s="118" t="n">
        <f aca="false">SUM(J$6:J338)</f>
        <v>25415.9066537549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10.3984940448856</v>
      </c>
      <c r="W338" s="120" t="n">
        <f aca="false">N338/$R$3</f>
        <v>25.4159066537549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10398.4940448856</v>
      </c>
      <c r="N339" s="118" t="n">
        <f aca="false">SUM(J$6:J339)</f>
        <v>25415.9066537549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10.3984940448856</v>
      </c>
      <c r="W339" s="120" t="n">
        <f aca="false">N339/$R$3</f>
        <v>25.4159066537549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10398.4940448856</v>
      </c>
      <c r="N340" s="118" t="n">
        <f aca="false">SUM(J$6:J340)</f>
        <v>25415.9066537549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10.3984940448856</v>
      </c>
      <c r="W340" s="120" t="n">
        <f aca="false">N340/$R$3</f>
        <v>25.4159066537549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10398.4940448856</v>
      </c>
      <c r="N341" s="118" t="n">
        <f aca="false">SUM(J$6:J341)</f>
        <v>25415.9066537549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10.3984940448856</v>
      </c>
      <c r="W341" s="120" t="n">
        <f aca="false">N341/$R$3</f>
        <v>25.4159066537549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10398.4940448856</v>
      </c>
      <c r="N342" s="118" t="n">
        <f aca="false">SUM(J$6:J342)</f>
        <v>25415.9066537549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10.3984940448856</v>
      </c>
      <c r="W342" s="120" t="n">
        <f aca="false">N342/$R$3</f>
        <v>25.4159066537549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10398.4940448856</v>
      </c>
      <c r="N343" s="118" t="n">
        <f aca="false">SUM(J$6:J343)</f>
        <v>25415.9066537549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10.3984940448856</v>
      </c>
      <c r="W343" s="120" t="n">
        <f aca="false">N343/$R$3</f>
        <v>25.4159066537549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10398.4940448856</v>
      </c>
      <c r="N344" s="118" t="n">
        <f aca="false">SUM(J$6:J344)</f>
        <v>25415.9066537549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10.3984940448856</v>
      </c>
      <c r="W344" s="120" t="n">
        <f aca="false">N344/$R$3</f>
        <v>25.4159066537549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10398.4940448856</v>
      </c>
      <c r="N345" s="118" t="n">
        <f aca="false">SUM(J$6:J345)</f>
        <v>25415.9066537549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10.3984940448856</v>
      </c>
      <c r="W345" s="120" t="n">
        <f aca="false">N345/$R$3</f>
        <v>25.4159066537549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10398.4940448856</v>
      </c>
      <c r="N346" s="118" t="n">
        <f aca="false">SUM(J$6:J346)</f>
        <v>25415.9066537549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10.3984940448856</v>
      </c>
      <c r="W346" s="120" t="n">
        <f aca="false">N346/$R$3</f>
        <v>25.4159066537549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10398.4940448856</v>
      </c>
      <c r="N347" s="118" t="n">
        <f aca="false">SUM(J$6:J347)</f>
        <v>25415.9066537549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10.3984940448856</v>
      </c>
      <c r="W347" s="120" t="n">
        <f aca="false">N347/$R$3</f>
        <v>25.4159066537549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10398.4940448856</v>
      </c>
      <c r="N348" s="118" t="n">
        <f aca="false">SUM(J$6:J348)</f>
        <v>25415.9066537549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10.3984940448856</v>
      </c>
      <c r="W348" s="120" t="n">
        <f aca="false">N348/$R$3</f>
        <v>25.4159066537549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10398.4940448856</v>
      </c>
      <c r="N349" s="118" t="n">
        <f aca="false">SUM(J$6:J349)</f>
        <v>25415.9066537549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10.3984940448856</v>
      </c>
      <c r="W349" s="120" t="n">
        <f aca="false">N349/$R$3</f>
        <v>25.4159066537549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10398.4940448856</v>
      </c>
      <c r="N350" s="118" t="n">
        <f aca="false">SUM(J$6:J350)</f>
        <v>25415.9066537549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10.3984940448856</v>
      </c>
      <c r="W350" s="120" t="n">
        <f aca="false">N350/$R$3</f>
        <v>25.4159066537549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10398.4940448856</v>
      </c>
      <c r="N351" s="118" t="n">
        <f aca="false">SUM(J$6:J351)</f>
        <v>25415.9066537549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10.3984940448856</v>
      </c>
      <c r="W351" s="120" t="n">
        <f aca="false">N351/$R$3</f>
        <v>25.4159066537549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10398.4940448856</v>
      </c>
      <c r="N352" s="118" t="n">
        <f aca="false">SUM(J$6:J352)</f>
        <v>25415.9066537549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10.3984940448856</v>
      </c>
      <c r="W352" s="120" t="n">
        <f aca="false">N352/$R$3</f>
        <v>25.4159066537549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10398.4940448856</v>
      </c>
      <c r="N353" s="118" t="n">
        <f aca="false">SUM(J$6:J353)</f>
        <v>25415.9066537549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10.3984940448856</v>
      </c>
      <c r="W353" s="120" t="n">
        <f aca="false">N353/$R$3</f>
        <v>25.4159066537549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10398.4940448856</v>
      </c>
      <c r="N354" s="118" t="n">
        <f aca="false">SUM(J$6:J354)</f>
        <v>25415.9066537549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10.3984940448856</v>
      </c>
      <c r="W354" s="120" t="n">
        <f aca="false">N354/$R$3</f>
        <v>25.4159066537549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10398.4940448856</v>
      </c>
      <c r="N355" s="118" t="n">
        <f aca="false">SUM(J$6:J355)</f>
        <v>25415.9066537549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10.3984940448856</v>
      </c>
      <c r="W355" s="120" t="n">
        <f aca="false">N355/$R$3</f>
        <v>25.4159066537549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10398.4940448856</v>
      </c>
      <c r="N356" s="118" t="n">
        <f aca="false">SUM(J$6:J356)</f>
        <v>25415.9066537549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10.3984940448856</v>
      </c>
      <c r="W356" s="120" t="n">
        <f aca="false">N356/$R$3</f>
        <v>25.4159066537549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10398.4940448856</v>
      </c>
      <c r="N357" s="118" t="n">
        <f aca="false">SUM(J$6:J357)</f>
        <v>25415.9066537549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10.3984940448856</v>
      </c>
      <c r="W357" s="120" t="n">
        <f aca="false">N357/$R$3</f>
        <v>25.4159066537549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10398.4940448856</v>
      </c>
      <c r="N358" s="118" t="n">
        <f aca="false">SUM(J$6:J358)</f>
        <v>25415.9066537549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10.3984940448856</v>
      </c>
      <c r="W358" s="120" t="n">
        <f aca="false">N358/$R$3</f>
        <v>25.4159066537549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10398.4940448856</v>
      </c>
      <c r="N359" s="118" t="n">
        <f aca="false">SUM(J$6:J359)</f>
        <v>25415.9066537549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10.3984940448856</v>
      </c>
      <c r="W359" s="120" t="n">
        <f aca="false">N359/$R$3</f>
        <v>25.4159066537549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10398.4940448856</v>
      </c>
      <c r="N360" s="118" t="n">
        <f aca="false">SUM(J$6:J360)</f>
        <v>25415.9066537549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10.3984940448856</v>
      </c>
      <c r="W360" s="120" t="n">
        <f aca="false">N360/$R$3</f>
        <v>25.4159066537549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10398.4940448856</v>
      </c>
      <c r="N361" s="118" t="n">
        <f aca="false">SUM(J$6:J361)</f>
        <v>25415.9066537549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10.3984940448856</v>
      </c>
      <c r="W361" s="120" t="n">
        <f aca="false">N361/$R$3</f>
        <v>25.4159066537549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10398.4940448856</v>
      </c>
      <c r="N362" s="118" t="n">
        <f aca="false">SUM(J$6:J362)</f>
        <v>25415.9066537549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10.3984940448856</v>
      </c>
      <c r="W362" s="120" t="n">
        <f aca="false">N362/$R$3</f>
        <v>25.4159066537549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10398.4940448856</v>
      </c>
      <c r="N363" s="118" t="n">
        <f aca="false">SUM(J$6:J363)</f>
        <v>25415.9066537549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10.3984940448856</v>
      </c>
      <c r="W363" s="120" t="n">
        <f aca="false">N363/$R$3</f>
        <v>25.4159066537549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10398.4940448856</v>
      </c>
      <c r="N364" s="118" t="n">
        <f aca="false">SUM(J$6:J364)</f>
        <v>25415.9066537549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10.3984940448856</v>
      </c>
      <c r="W364" s="120" t="n">
        <f aca="false">N364/$R$3</f>
        <v>25.4159066537549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10398.4940448856</v>
      </c>
      <c r="N365" s="118" t="n">
        <f aca="false">SUM(J$6:J365)</f>
        <v>25415.9066537549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10.3984940448856</v>
      </c>
      <c r="W365" s="120" t="n">
        <f aca="false">N365/$R$3</f>
        <v>25.4159066537549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10398.4940448856</v>
      </c>
      <c r="N366" s="118" t="n">
        <f aca="false">SUM(J$6:J366)</f>
        <v>25415.9066537549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10.3984940448856</v>
      </c>
      <c r="W366" s="120" t="n">
        <f aca="false">N366/$R$3</f>
        <v>25.4159066537549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10398.4940448856</v>
      </c>
      <c r="N367" s="118" t="n">
        <f aca="false">SUM(J$6:J367)</f>
        <v>25415.9066537549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10.3984940448856</v>
      </c>
      <c r="W367" s="120" t="n">
        <f aca="false">N367/$R$3</f>
        <v>25.4159066537549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10398.4940448856</v>
      </c>
      <c r="N368" s="118" t="n">
        <f aca="false">SUM(J$6:J368)</f>
        <v>25415.9066537549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10.3984940448856</v>
      </c>
      <c r="W368" s="120" t="n">
        <f aca="false">N368/$R$3</f>
        <v>25.4159066537549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10398.4940448856</v>
      </c>
      <c r="N369" s="118" t="n">
        <f aca="false">SUM(J$6:J369)</f>
        <v>25415.9066537549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10.3984940448856</v>
      </c>
      <c r="W369" s="120" t="n">
        <f aca="false">N369/$R$3</f>
        <v>25.4159066537549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10398.4940448856</v>
      </c>
      <c r="N370" s="118" t="n">
        <f aca="false">SUM(J$6:J370)</f>
        <v>25415.9066537549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10.3984940448856</v>
      </c>
      <c r="W370" s="120" t="n">
        <f aca="false">N370/$R$3</f>
        <v>25.4159066537549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10398.4940448856</v>
      </c>
      <c r="N371" s="118" t="n">
        <f aca="false">SUM(J$6:J371)</f>
        <v>25415.9066537549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10.3984940448856</v>
      </c>
      <c r="W371" s="120" t="n">
        <f aca="false">N371/$R$3</f>
        <v>25.4159066537549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34" activeCellId="0" sqref="J3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4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441794.779626492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0.441794779626492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5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419250.686960182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0.419250686960182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64" activePane="bottomRight" state="frozen"/>
      <selection pane="topLeft" activeCell="A1" activeCellId="0" sqref="A1"/>
      <selection pane="topRight" activeCell="D1" activeCellId="0" sqref="D1"/>
      <selection pane="bottomLeft" activeCell="A64" activeCellId="0" sqref="A64"/>
      <selection pane="bottomRigh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-489566.29</v>
      </c>
      <c r="E296" s="118" t="n">
        <v>0</v>
      </c>
      <c r="F296" s="118" t="n">
        <v>0</v>
      </c>
      <c r="G296" s="118" t="n">
        <v>-429126.541</v>
      </c>
      <c r="H296" s="118" t="n">
        <v>-62449.78</v>
      </c>
      <c r="I296" s="118" t="n">
        <v>-489566.29</v>
      </c>
      <c r="J296" s="118" t="n">
        <v>-436519.44</v>
      </c>
      <c r="K296" s="118" t="n">
        <v>-163152.64</v>
      </c>
      <c r="L296" s="118" t="n">
        <v>0</v>
      </c>
      <c r="M296" s="118" t="n">
        <v>-62449.78</v>
      </c>
      <c r="N296" s="118" t="n">
        <v>-164743.06</v>
      </c>
      <c r="P296" s="118" t="n">
        <f aca="false">ABS(D296)/$P$3</f>
        <v>489.56629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429.126541</v>
      </c>
      <c r="T296" s="118" t="n">
        <f aca="false">ABS(H296)/$P$3</f>
        <v>62.44978</v>
      </c>
      <c r="U296" s="118" t="n">
        <f aca="false">ABS(I296)/$P$3</f>
        <v>489.56629</v>
      </c>
      <c r="V296" s="118" t="n">
        <f aca="false">ABS(J296)/$P$3</f>
        <v>436.51944</v>
      </c>
      <c r="W296" s="118" t="n">
        <f aca="false">ABS(K296)/$P$3</f>
        <v>163.15264</v>
      </c>
      <c r="X296" s="118" t="n">
        <f aca="false">ABS(L296)/$P$3</f>
        <v>0</v>
      </c>
      <c r="Y296" s="118" t="n">
        <f aca="false">ABS(M296)/$P$3</f>
        <v>62.44978</v>
      </c>
      <c r="Z296" s="118" t="n">
        <f aca="false">ABS(N296)/$P$3</f>
        <v>164.74306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H297" s="118" t="n">
        <v>0</v>
      </c>
      <c r="I297" s="118" t="n">
        <v>0</v>
      </c>
      <c r="J297" s="118" t="n">
        <v>0</v>
      </c>
      <c r="K297" s="118" t="n">
        <v>0</v>
      </c>
      <c r="L297" s="118" t="n">
        <v>0</v>
      </c>
      <c r="M297" s="118" t="n">
        <v>0</v>
      </c>
      <c r="N297" s="118" t="n">
        <v>0</v>
      </c>
      <c r="P297" s="118" t="n">
        <f aca="false">ABS(D297)/$P$3</f>
        <v>0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0</v>
      </c>
      <c r="T297" s="118" t="n">
        <f aca="false">ABS(H297)/$P$3</f>
        <v>0</v>
      </c>
      <c r="U297" s="118" t="n">
        <f aca="false">ABS(I297)/$P$3</f>
        <v>0</v>
      </c>
      <c r="V297" s="118" t="n">
        <f aca="false">ABS(J297)/$P$3</f>
        <v>0</v>
      </c>
      <c r="W297" s="118" t="n">
        <f aca="false">ABS(K297)/$P$3</f>
        <v>0</v>
      </c>
      <c r="X297" s="118" t="n">
        <f aca="false">ABS(L297)/$P$3</f>
        <v>0</v>
      </c>
      <c r="Y297" s="118" t="n">
        <f aca="false">ABS(M297)/$P$3</f>
        <v>0</v>
      </c>
      <c r="Z297" s="118" t="n">
        <f aca="false">ABS(N297)/$P$3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H300" s="118" t="n">
        <v>0</v>
      </c>
      <c r="I300" s="118" t="n">
        <v>0</v>
      </c>
      <c r="J300" s="118" t="n">
        <v>0</v>
      </c>
      <c r="K300" s="118" t="n">
        <v>0</v>
      </c>
      <c r="L300" s="118" t="n">
        <v>0</v>
      </c>
      <c r="M300" s="118" t="n">
        <v>0</v>
      </c>
      <c r="N300" s="118" t="n">
        <v>0</v>
      </c>
      <c r="P300" s="118" t="n">
        <f aca="false">ABS(D300)/$P$3</f>
        <v>0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0</v>
      </c>
      <c r="T300" s="118" t="n">
        <f aca="false">ABS(H300)/$P$3</f>
        <v>0</v>
      </c>
      <c r="U300" s="118" t="n">
        <f aca="false">ABS(I300)/$P$3</f>
        <v>0</v>
      </c>
      <c r="V300" s="118" t="n">
        <f aca="false">ABS(J300)/$P$3</f>
        <v>0</v>
      </c>
      <c r="W300" s="118" t="n">
        <f aca="false">ABS(K300)/$P$3</f>
        <v>0</v>
      </c>
      <c r="X300" s="118" t="n">
        <f aca="false">ABS(L300)/$P$3</f>
        <v>0</v>
      </c>
      <c r="Y300" s="118" t="n">
        <f aca="false">ABS(M300)/$P$3</f>
        <v>0</v>
      </c>
      <c r="Z300" s="118" t="n">
        <f aca="false">ABS(N300)/$P$3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H301" s="118" t="n">
        <v>0</v>
      </c>
      <c r="I301" s="118" t="n">
        <v>0</v>
      </c>
      <c r="J301" s="118" t="n">
        <v>0</v>
      </c>
      <c r="K301" s="118" t="n">
        <v>0</v>
      </c>
      <c r="L301" s="118" t="n">
        <v>0</v>
      </c>
      <c r="M301" s="118" t="n">
        <v>0</v>
      </c>
      <c r="N301" s="118" t="n">
        <v>0</v>
      </c>
      <c r="P301" s="118" t="n">
        <f aca="false">ABS(D301)/$P$3</f>
        <v>0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0</v>
      </c>
      <c r="T301" s="118" t="n">
        <f aca="false">ABS(H301)/$P$3</f>
        <v>0</v>
      </c>
      <c r="U301" s="118" t="n">
        <f aca="false">ABS(I301)/$P$3</f>
        <v>0</v>
      </c>
      <c r="V301" s="118" t="n">
        <f aca="false">ABS(J301)/$P$3</f>
        <v>0</v>
      </c>
      <c r="W301" s="118" t="n">
        <f aca="false">ABS(K301)/$P$3</f>
        <v>0</v>
      </c>
      <c r="X301" s="118" t="n">
        <f aca="false">ABS(L301)/$P$3</f>
        <v>0</v>
      </c>
      <c r="Y301" s="118" t="n">
        <f aca="false">ABS(M301)/$P$3</f>
        <v>0</v>
      </c>
      <c r="Z301" s="118" t="n">
        <f aca="false">ABS(N301)/$P$3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H302" s="118" t="n">
        <v>0</v>
      </c>
      <c r="I302" s="118" t="n">
        <v>0</v>
      </c>
      <c r="J302" s="118" t="n">
        <v>0</v>
      </c>
      <c r="K302" s="118" t="n">
        <v>0</v>
      </c>
      <c r="L302" s="118" t="n">
        <v>0</v>
      </c>
      <c r="M302" s="118" t="n">
        <v>0</v>
      </c>
      <c r="N302" s="118" t="n">
        <v>0</v>
      </c>
      <c r="P302" s="118" t="n">
        <f aca="false">ABS(D302)/$P$3</f>
        <v>0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0</v>
      </c>
      <c r="T302" s="118" t="n">
        <f aca="false">ABS(H302)/$P$3</f>
        <v>0</v>
      </c>
      <c r="U302" s="118" t="n">
        <f aca="false">ABS(I302)/$P$3</f>
        <v>0</v>
      </c>
      <c r="V302" s="118" t="n">
        <f aca="false">ABS(J302)/$P$3</f>
        <v>0</v>
      </c>
      <c r="W302" s="118" t="n">
        <f aca="false">ABS(K302)/$P$3</f>
        <v>0</v>
      </c>
      <c r="X302" s="118" t="n">
        <f aca="false">ABS(L302)/$P$3</f>
        <v>0</v>
      </c>
      <c r="Y302" s="118" t="n">
        <f aca="false">ABS(M302)/$P$3</f>
        <v>0</v>
      </c>
      <c r="Z302" s="118" t="n">
        <f aca="false">ABS(N302)/$P$3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H303" s="118" t="n">
        <v>0</v>
      </c>
      <c r="I303" s="118" t="n">
        <v>0</v>
      </c>
      <c r="J303" s="118" t="n">
        <v>0</v>
      </c>
      <c r="K303" s="118" t="n">
        <v>0</v>
      </c>
      <c r="L303" s="118" t="n">
        <v>0</v>
      </c>
      <c r="M303" s="118" t="n">
        <v>0</v>
      </c>
      <c r="N303" s="118" t="n">
        <v>0</v>
      </c>
      <c r="P303" s="118" t="n">
        <f aca="false">ABS(D303)/$P$3</f>
        <v>0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0</v>
      </c>
      <c r="T303" s="118" t="n">
        <f aca="false">ABS(H303)/$P$3</f>
        <v>0</v>
      </c>
      <c r="U303" s="118" t="n">
        <f aca="false">ABS(I303)/$P$3</f>
        <v>0</v>
      </c>
      <c r="V303" s="118" t="n">
        <f aca="false">ABS(J303)/$P$3</f>
        <v>0</v>
      </c>
      <c r="W303" s="118" t="n">
        <f aca="false">ABS(K303)/$P$3</f>
        <v>0</v>
      </c>
      <c r="X303" s="118" t="n">
        <f aca="false">ABS(L303)/$P$3</f>
        <v>0</v>
      </c>
      <c r="Y303" s="118" t="n">
        <f aca="false">ABS(M303)/$P$3</f>
        <v>0</v>
      </c>
      <c r="Z303" s="118" t="n">
        <f aca="false">ABS(N303)/$P$3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4503511.26998889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-3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-0.003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1</v>
      </c>
      <c r="L293" s="118" t="n">
        <f aca="false">J293*K293</f>
        <v>-2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-0.002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1</v>
      </c>
      <c r="L295" s="118" t="n">
        <f aca="false">J295*K295</f>
        <v>-1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-0.001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 t="n">
        <v>-17060993.7968874</v>
      </c>
      <c r="E296" s="118" t="n">
        <v>4503511.26998889</v>
      </c>
      <c r="F296" s="118"/>
      <c r="G296" s="118" t="n">
        <v>-61107</v>
      </c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-17.0609937968874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-61107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SUM(J$188:J297)</f>
        <v>118701</v>
      </c>
      <c r="N297" s="118" t="n">
        <f aca="false">SUM(J$6:J297)</f>
        <v>1711636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-61.107</v>
      </c>
      <c r="V297" s="120" t="n">
        <f aca="false">M297/$R$3</f>
        <v>118.701</v>
      </c>
      <c r="W297" s="120" t="n">
        <f aca="false">N297/$R$3</f>
        <v>1711.636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-61107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118701</v>
      </c>
      <c r="N298" s="118" t="n">
        <f aca="false">SUM(J$6:J298)</f>
        <v>1711636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-61.107</v>
      </c>
      <c r="V298" s="120" t="n">
        <f aca="false">M298/$R$3</f>
        <v>118.701</v>
      </c>
      <c r="W298" s="120" t="n">
        <f aca="false">N298/$R$3</f>
        <v>1711.636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-61107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118701</v>
      </c>
      <c r="N299" s="118" t="n">
        <f aca="false">SUM(J$6:J299)</f>
        <v>1711636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-61.107</v>
      </c>
      <c r="V299" s="120" t="n">
        <f aca="false">M299/$R$3</f>
        <v>118.701</v>
      </c>
      <c r="W299" s="120" t="n">
        <f aca="false">N299/$R$3</f>
        <v>1711.636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-61107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118701</v>
      </c>
      <c r="N300" s="118" t="n">
        <f aca="false">SUM(J$6:J300)</f>
        <v>1711636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-61.107</v>
      </c>
      <c r="V300" s="120" t="n">
        <f aca="false">M300/$R$3</f>
        <v>118.701</v>
      </c>
      <c r="W300" s="120" t="n">
        <f aca="false">N300/$R$3</f>
        <v>1711.636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-61107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118701</v>
      </c>
      <c r="N301" s="118" t="n">
        <f aca="false">SUM(J$6:J301)</f>
        <v>1711636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-61.107</v>
      </c>
      <c r="V301" s="120" t="n">
        <f aca="false">M301/$R$3</f>
        <v>118.701</v>
      </c>
      <c r="W301" s="120" t="n">
        <f aca="false">N301/$R$3</f>
        <v>1711.636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-61107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118701</v>
      </c>
      <c r="N302" s="118" t="n">
        <f aca="false">SUM(J$6:J302)</f>
        <v>1711636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-61.107</v>
      </c>
      <c r="V302" s="120" t="n">
        <f aca="false">M302/$R$3</f>
        <v>118.701</v>
      </c>
      <c r="W302" s="120" t="n">
        <f aca="false">N302/$R$3</f>
        <v>1711.636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-61107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118701</v>
      </c>
      <c r="N303" s="118" t="n">
        <f aca="false">SUM(J$6:J303)</f>
        <v>1711636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-61.107</v>
      </c>
      <c r="V303" s="120" t="n">
        <f aca="false">M303/$R$3</f>
        <v>118.701</v>
      </c>
      <c r="W303" s="120" t="n">
        <f aca="false">N303/$R$3</f>
        <v>1711.636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-61107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118701</v>
      </c>
      <c r="N304" s="118" t="n">
        <f aca="false">SUM(J$6:J304)</f>
        <v>1711636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-61.107</v>
      </c>
      <c r="V304" s="120" t="n">
        <f aca="false">M304/$R$3</f>
        <v>118.701</v>
      </c>
      <c r="W304" s="120" t="n">
        <f aca="false">N304/$R$3</f>
        <v>1711.636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-61107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118701</v>
      </c>
      <c r="N305" s="118" t="n">
        <f aca="false">SUM(J$6:J305)</f>
        <v>1711636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-61.107</v>
      </c>
      <c r="V305" s="120" t="n">
        <f aca="false">M305/$R$3</f>
        <v>118.701</v>
      </c>
      <c r="W305" s="120" t="n">
        <f aca="false">N305/$R$3</f>
        <v>1711.636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-61107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118701</v>
      </c>
      <c r="N306" s="118" t="n">
        <f aca="false">SUM(J$6:J306)</f>
        <v>1711636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-61.107</v>
      </c>
      <c r="V306" s="120" t="n">
        <f aca="false">M306/$R$3</f>
        <v>118.701</v>
      </c>
      <c r="W306" s="120" t="n">
        <f aca="false">N306/$R$3</f>
        <v>1711.636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-61107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118701</v>
      </c>
      <c r="N307" s="118" t="n">
        <f aca="false">SUM(J$6:J307)</f>
        <v>1711636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-61.107</v>
      </c>
      <c r="V307" s="120" t="n">
        <f aca="false">M307/$R$3</f>
        <v>118.701</v>
      </c>
      <c r="W307" s="120" t="n">
        <f aca="false">N307/$R$3</f>
        <v>1711.636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-61107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118701</v>
      </c>
      <c r="N308" s="118" t="n">
        <f aca="false">SUM(J$6:J308)</f>
        <v>1711636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-61.107</v>
      </c>
      <c r="V308" s="120" t="n">
        <f aca="false">M308/$R$3</f>
        <v>118.701</v>
      </c>
      <c r="W308" s="120" t="n">
        <f aca="false">N308/$R$3</f>
        <v>1711.636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-61107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118701</v>
      </c>
      <c r="N309" s="118" t="n">
        <f aca="false">SUM(J$6:J309)</f>
        <v>1711636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-61.107</v>
      </c>
      <c r="V309" s="120" t="n">
        <f aca="false">M309/$R$3</f>
        <v>118.701</v>
      </c>
      <c r="W309" s="120" t="n">
        <f aca="false">N309/$R$3</f>
        <v>1711.636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118701</v>
      </c>
      <c r="N310" s="118" t="n">
        <f aca="false">SUM(J$6:J310)</f>
        <v>1711636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118.701</v>
      </c>
      <c r="W310" s="120" t="n">
        <f aca="false">N310/$R$3</f>
        <v>1711.636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118701</v>
      </c>
      <c r="N311" s="118" t="n">
        <f aca="false">SUM(J$6:J311)</f>
        <v>1711636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118.701</v>
      </c>
      <c r="W311" s="120" t="n">
        <f aca="false">N311/$R$3</f>
        <v>1711.636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118701</v>
      </c>
      <c r="N312" s="118" t="n">
        <f aca="false">SUM(J$6:J312)</f>
        <v>1711636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118.701</v>
      </c>
      <c r="W312" s="120" t="n">
        <f aca="false">N312/$R$3</f>
        <v>1711.636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118701</v>
      </c>
      <c r="N313" s="118" t="n">
        <f aca="false">SUM(J$6:J313)</f>
        <v>1711636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118.701</v>
      </c>
      <c r="W313" s="120" t="n">
        <f aca="false">N313/$R$3</f>
        <v>1711.636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118701</v>
      </c>
      <c r="N314" s="118" t="n">
        <f aca="false">SUM(J$6:J314)</f>
        <v>1711636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118.701</v>
      </c>
      <c r="W314" s="120" t="n">
        <f aca="false">N314/$R$3</f>
        <v>1711.636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118701</v>
      </c>
      <c r="N315" s="118" t="n">
        <f aca="false">SUM(J$6:J315)</f>
        <v>1711636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118.701</v>
      </c>
      <c r="W315" s="120" t="n">
        <f aca="false">N315/$R$3</f>
        <v>1711.636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118701</v>
      </c>
      <c r="N316" s="118" t="n">
        <f aca="false">SUM(J$6:J316)</f>
        <v>1711636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118.701</v>
      </c>
      <c r="W316" s="120" t="n">
        <f aca="false">N316/$R$3</f>
        <v>1711.636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118701</v>
      </c>
      <c r="N317" s="118" t="n">
        <f aca="false">SUM(J$6:J317)</f>
        <v>1711636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118.701</v>
      </c>
      <c r="W317" s="120" t="n">
        <f aca="false">N317/$R$3</f>
        <v>1711.636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118701</v>
      </c>
      <c r="N318" s="118" t="n">
        <f aca="false">SUM(J$6:J318)</f>
        <v>1711636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118.701</v>
      </c>
      <c r="W318" s="120" t="n">
        <f aca="false">N318/$R$3</f>
        <v>1711.636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118701</v>
      </c>
      <c r="N319" s="118" t="n">
        <f aca="false">SUM(J$6:J319)</f>
        <v>1711636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118.701</v>
      </c>
      <c r="W319" s="120" t="n">
        <f aca="false">N319/$R$3</f>
        <v>1711.636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118701</v>
      </c>
      <c r="N320" s="118" t="n">
        <f aca="false">SUM(J$6:J320)</f>
        <v>1711636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118.701</v>
      </c>
      <c r="W320" s="120" t="n">
        <f aca="false">N320/$R$3</f>
        <v>1711.636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118701</v>
      </c>
      <c r="N321" s="118" t="n">
        <f aca="false">SUM(J$6:J321)</f>
        <v>1711636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118.701</v>
      </c>
      <c r="W321" s="120" t="n">
        <f aca="false">N321/$R$3</f>
        <v>1711.636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118701</v>
      </c>
      <c r="N322" s="118" t="n">
        <f aca="false">SUM(J$6:J322)</f>
        <v>1711636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118.701</v>
      </c>
      <c r="W322" s="120" t="n">
        <f aca="false">N322/$R$3</f>
        <v>1711.636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118701</v>
      </c>
      <c r="N323" s="118" t="n">
        <f aca="false">SUM(J$6:J323)</f>
        <v>1711636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118.701</v>
      </c>
      <c r="W323" s="120" t="n">
        <f aca="false">N323/$R$3</f>
        <v>1711.636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118701</v>
      </c>
      <c r="N324" s="118" t="n">
        <f aca="false">SUM(J$6:J324)</f>
        <v>1711636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118.701</v>
      </c>
      <c r="W324" s="120" t="n">
        <f aca="false">N324/$R$3</f>
        <v>1711.636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118701</v>
      </c>
      <c r="N325" s="118" t="n">
        <f aca="false">SUM(J$6:J325)</f>
        <v>1711636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118.701</v>
      </c>
      <c r="W325" s="120" t="n">
        <f aca="false">N325/$R$3</f>
        <v>1711.636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118701</v>
      </c>
      <c r="N326" s="118" t="n">
        <f aca="false">SUM(J$6:J326)</f>
        <v>1711636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118.701</v>
      </c>
      <c r="W326" s="120" t="n">
        <f aca="false">N326/$R$3</f>
        <v>1711.636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118701</v>
      </c>
      <c r="N327" s="118" t="n">
        <f aca="false">SUM(J$6:J327)</f>
        <v>1711636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118.701</v>
      </c>
      <c r="W327" s="120" t="n">
        <f aca="false">N327/$R$3</f>
        <v>1711.636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118701</v>
      </c>
      <c r="N328" s="118" t="n">
        <f aca="false">SUM(J$6:J328)</f>
        <v>1711636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118.701</v>
      </c>
      <c r="W328" s="120" t="n">
        <f aca="false">N328/$R$3</f>
        <v>1711.636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118701</v>
      </c>
      <c r="N329" s="118" t="n">
        <f aca="false">SUM(J$6:J329)</f>
        <v>1711636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118.701</v>
      </c>
      <c r="W329" s="120" t="n">
        <f aca="false">N329/$R$3</f>
        <v>1711.636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118701</v>
      </c>
      <c r="N330" s="118" t="n">
        <f aca="false">SUM(J$6:J330)</f>
        <v>1711636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118.701</v>
      </c>
      <c r="W330" s="120" t="n">
        <f aca="false">N330/$R$3</f>
        <v>1711.636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118701</v>
      </c>
      <c r="N331" s="118" t="n">
        <f aca="false">SUM(J$6:J331)</f>
        <v>1711636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118.701</v>
      </c>
      <c r="W331" s="120" t="n">
        <f aca="false">N331/$R$3</f>
        <v>1711.636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118701</v>
      </c>
      <c r="N332" s="118" t="n">
        <f aca="false">SUM(J$6:J332)</f>
        <v>1711636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118.701</v>
      </c>
      <c r="W332" s="120" t="n">
        <f aca="false">N332/$R$3</f>
        <v>1711.636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118701</v>
      </c>
      <c r="N333" s="118" t="n">
        <f aca="false">SUM(J$6:J333)</f>
        <v>1711636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118.701</v>
      </c>
      <c r="W333" s="120" t="n">
        <f aca="false">N333/$R$3</f>
        <v>1711.636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118701</v>
      </c>
      <c r="N334" s="118" t="n">
        <f aca="false">SUM(J$6:J334)</f>
        <v>1711636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118.701</v>
      </c>
      <c r="W334" s="120" t="n">
        <f aca="false">N334/$R$3</f>
        <v>1711.636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118701</v>
      </c>
      <c r="N335" s="118" t="n">
        <f aca="false">SUM(J$6:J335)</f>
        <v>1711636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118.701</v>
      </c>
      <c r="W335" s="120" t="n">
        <f aca="false">N335/$R$3</f>
        <v>1711.636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118701</v>
      </c>
      <c r="N336" s="118" t="n">
        <f aca="false">SUM(J$6:J336)</f>
        <v>1711636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118.701</v>
      </c>
      <c r="W336" s="120" t="n">
        <f aca="false">N336/$R$3</f>
        <v>1711.636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118701</v>
      </c>
      <c r="N337" s="118" t="n">
        <f aca="false">SUM(J$6:J337)</f>
        <v>1711636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118.701</v>
      </c>
      <c r="W337" s="120" t="n">
        <f aca="false">N337/$R$3</f>
        <v>1711.636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118701</v>
      </c>
      <c r="N338" s="118" t="n">
        <f aca="false">SUM(J$6:J338)</f>
        <v>1711636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118.701</v>
      </c>
      <c r="W338" s="120" t="n">
        <f aca="false">N338/$R$3</f>
        <v>1711.636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118701</v>
      </c>
      <c r="N339" s="118" t="n">
        <f aca="false">SUM(J$6:J339)</f>
        <v>1711636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118.701</v>
      </c>
      <c r="W339" s="120" t="n">
        <f aca="false">N339/$R$3</f>
        <v>1711.636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118701</v>
      </c>
      <c r="N340" s="118" t="n">
        <f aca="false">SUM(J$6:J340)</f>
        <v>1711636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118.701</v>
      </c>
      <c r="W340" s="120" t="n">
        <f aca="false">N340/$R$3</f>
        <v>1711.636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118701</v>
      </c>
      <c r="N341" s="118" t="n">
        <f aca="false">SUM(J$6:J341)</f>
        <v>1711636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118.701</v>
      </c>
      <c r="W341" s="120" t="n">
        <f aca="false">N341/$R$3</f>
        <v>1711.636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118701</v>
      </c>
      <c r="N342" s="118" t="n">
        <f aca="false">SUM(J$6:J342)</f>
        <v>1711636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118.701</v>
      </c>
      <c r="W342" s="120" t="n">
        <f aca="false">N342/$R$3</f>
        <v>1711.636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118701</v>
      </c>
      <c r="N343" s="118" t="n">
        <f aca="false">SUM(J$6:J343)</f>
        <v>1711636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118.701</v>
      </c>
      <c r="W343" s="120" t="n">
        <f aca="false">N343/$R$3</f>
        <v>1711.636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118701</v>
      </c>
      <c r="N344" s="118" t="n">
        <f aca="false">SUM(J$6:J344)</f>
        <v>1711636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118.701</v>
      </c>
      <c r="W344" s="120" t="n">
        <f aca="false">N344/$R$3</f>
        <v>1711.636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118701</v>
      </c>
      <c r="N345" s="118" t="n">
        <f aca="false">SUM(J$6:J345)</f>
        <v>1711636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118.701</v>
      </c>
      <c r="W345" s="120" t="n">
        <f aca="false">N345/$R$3</f>
        <v>1711.636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118701</v>
      </c>
      <c r="N346" s="118" t="n">
        <f aca="false">SUM(J$6:J346)</f>
        <v>1711636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118.701</v>
      </c>
      <c r="W346" s="120" t="n">
        <f aca="false">N346/$R$3</f>
        <v>1711.636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118701</v>
      </c>
      <c r="N347" s="118" t="n">
        <f aca="false">SUM(J$6:J347)</f>
        <v>1711636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118.701</v>
      </c>
      <c r="W347" s="120" t="n">
        <f aca="false">N347/$R$3</f>
        <v>1711.636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118701</v>
      </c>
      <c r="N348" s="118" t="n">
        <f aca="false">SUM(J$6:J348)</f>
        <v>1711636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118.701</v>
      </c>
      <c r="W348" s="120" t="n">
        <f aca="false">N348/$R$3</f>
        <v>1711.636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118701</v>
      </c>
      <c r="N349" s="118" t="n">
        <f aca="false">SUM(J$6:J349)</f>
        <v>1711636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118.701</v>
      </c>
      <c r="W349" s="120" t="n">
        <f aca="false">N349/$R$3</f>
        <v>1711.636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118701</v>
      </c>
      <c r="N350" s="118" t="n">
        <f aca="false">SUM(J$6:J350)</f>
        <v>1711636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118.701</v>
      </c>
      <c r="W350" s="120" t="n">
        <f aca="false">N350/$R$3</f>
        <v>1711.636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118701</v>
      </c>
      <c r="N351" s="118" t="n">
        <f aca="false">SUM(J$6:J351)</f>
        <v>1711636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118.701</v>
      </c>
      <c r="W351" s="120" t="n">
        <f aca="false">N351/$R$3</f>
        <v>1711.636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118701</v>
      </c>
      <c r="N352" s="118" t="n">
        <f aca="false">SUM(J$6:J352)</f>
        <v>1711636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118.701</v>
      </c>
      <c r="W352" s="120" t="n">
        <f aca="false">N352/$R$3</f>
        <v>1711.636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118701</v>
      </c>
      <c r="N353" s="118" t="n">
        <f aca="false">SUM(J$6:J353)</f>
        <v>1711636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118.701</v>
      </c>
      <c r="W353" s="120" t="n">
        <f aca="false">N353/$R$3</f>
        <v>1711.636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118701</v>
      </c>
      <c r="N354" s="118" t="n">
        <f aca="false">SUM(J$6:J354)</f>
        <v>1711636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118.701</v>
      </c>
      <c r="W354" s="120" t="n">
        <f aca="false">N354/$R$3</f>
        <v>1711.636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118701</v>
      </c>
      <c r="N355" s="118" t="n">
        <f aca="false">SUM(J$6:J355)</f>
        <v>1711636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118.701</v>
      </c>
      <c r="W355" s="120" t="n">
        <f aca="false">N355/$R$3</f>
        <v>1711.636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118701</v>
      </c>
      <c r="N356" s="118" t="n">
        <f aca="false">SUM(J$6:J356)</f>
        <v>1711636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118.701</v>
      </c>
      <c r="W356" s="120" t="n">
        <f aca="false">N356/$R$3</f>
        <v>1711.636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118701</v>
      </c>
      <c r="N357" s="118" t="n">
        <f aca="false">SUM(J$6:J357)</f>
        <v>1711636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118.701</v>
      </c>
      <c r="W357" s="120" t="n">
        <f aca="false">N357/$R$3</f>
        <v>1711.636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118701</v>
      </c>
      <c r="N358" s="118" t="n">
        <f aca="false">SUM(J$6:J358)</f>
        <v>1711636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118.701</v>
      </c>
      <c r="W358" s="120" t="n">
        <f aca="false">N358/$R$3</f>
        <v>1711.636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118701</v>
      </c>
      <c r="N359" s="118" t="n">
        <f aca="false">SUM(J$6:J359)</f>
        <v>1711636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118.701</v>
      </c>
      <c r="W359" s="120" t="n">
        <f aca="false">N359/$R$3</f>
        <v>1711.636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118701</v>
      </c>
      <c r="N360" s="118" t="n">
        <f aca="false">SUM(J$6:J360)</f>
        <v>1711636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118.701</v>
      </c>
      <c r="W360" s="120" t="n">
        <f aca="false">N360/$R$3</f>
        <v>1711.636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118701</v>
      </c>
      <c r="N361" s="118" t="n">
        <f aca="false">SUM(J$6:J361)</f>
        <v>1711636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118.701</v>
      </c>
      <c r="W361" s="120" t="n">
        <f aca="false">N361/$R$3</f>
        <v>1711.636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118701</v>
      </c>
      <c r="N362" s="118" t="n">
        <f aca="false">SUM(J$6:J362)</f>
        <v>1711636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118.701</v>
      </c>
      <c r="W362" s="120" t="n">
        <f aca="false">N362/$R$3</f>
        <v>1711.636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118701</v>
      </c>
      <c r="N363" s="118" t="n">
        <f aca="false">SUM(J$6:J363)</f>
        <v>1711636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118.701</v>
      </c>
      <c r="W363" s="120" t="n">
        <f aca="false">N363/$R$3</f>
        <v>1711.636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118701</v>
      </c>
      <c r="N364" s="118" t="n">
        <f aca="false">SUM(J$6:J364)</f>
        <v>1711636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118.701</v>
      </c>
      <c r="W364" s="120" t="n">
        <f aca="false">N364/$R$3</f>
        <v>1711.636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118701</v>
      </c>
      <c r="N365" s="118" t="n">
        <f aca="false">SUM(J$6:J365)</f>
        <v>1711636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118.701</v>
      </c>
      <c r="W365" s="120" t="n">
        <f aca="false">N365/$R$3</f>
        <v>1711.636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118701</v>
      </c>
      <c r="N366" s="118" t="n">
        <f aca="false">SUM(J$6:J366)</f>
        <v>1711636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118.701</v>
      </c>
      <c r="W366" s="120" t="n">
        <f aca="false">N366/$R$3</f>
        <v>1711.636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118701</v>
      </c>
      <c r="N367" s="118" t="n">
        <f aca="false">SUM(J$6:J367)</f>
        <v>1711636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118.701</v>
      </c>
      <c r="W367" s="120" t="n">
        <f aca="false">N367/$R$3</f>
        <v>1711.636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118701</v>
      </c>
      <c r="N368" s="118" t="n">
        <f aca="false">SUM(J$6:J368)</f>
        <v>1711636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118.701</v>
      </c>
      <c r="W368" s="120" t="n">
        <f aca="false">N368/$R$3</f>
        <v>1711.636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118701</v>
      </c>
      <c r="N369" s="118" t="n">
        <f aca="false">SUM(J$6:J369)</f>
        <v>1711636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118.701</v>
      </c>
      <c r="W369" s="120" t="n">
        <f aca="false">N369/$R$3</f>
        <v>1711.636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118701</v>
      </c>
      <c r="N370" s="118" t="n">
        <f aca="false">SUM(J$6:J370)</f>
        <v>1711636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118.701</v>
      </c>
      <c r="W370" s="120" t="n">
        <f aca="false">N370/$R$3</f>
        <v>1711.636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118701</v>
      </c>
      <c r="N371" s="118" t="n">
        <f aca="false">SUM(J$6:J371)</f>
        <v>1711636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118.701</v>
      </c>
      <c r="W371" s="120" t="n">
        <f aca="false">N371/$R$3</f>
        <v>1711.636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2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1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1</v>
      </c>
      <c r="L293" s="118" t="n">
        <f aca="false">J293*K293</f>
        <v>1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0.001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1</v>
      </c>
      <c r="L295" s="118" t="n">
        <f aca="false">J295*K295</f>
        <v>1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0.001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 t="n">
        <v>13</v>
      </c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13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-114723</v>
      </c>
      <c r="N300" s="118" t="n">
        <f aca="false">SUM(J$6:J300)</f>
        <v>-1648791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0.013</v>
      </c>
      <c r="V300" s="120" t="n">
        <f aca="false">M300/$R$3</f>
        <v>-114.723</v>
      </c>
      <c r="W300" s="120" t="n">
        <f aca="false">N300/$R$3</f>
        <v>-1648.791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13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-114723</v>
      </c>
      <c r="N301" s="118" t="n">
        <f aca="false">SUM(J$6:J301)</f>
        <v>-1648791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0.013</v>
      </c>
      <c r="V301" s="120" t="n">
        <f aca="false">M301/$R$3</f>
        <v>-114.723</v>
      </c>
      <c r="W301" s="120" t="n">
        <f aca="false">N301/$R$3</f>
        <v>-1648.791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13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-114723</v>
      </c>
      <c r="N302" s="118" t="n">
        <f aca="false">SUM(J$6:J302)</f>
        <v>-1648791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0.013</v>
      </c>
      <c r="V302" s="120" t="n">
        <f aca="false">M302/$R$3</f>
        <v>-114.723</v>
      </c>
      <c r="W302" s="120" t="n">
        <f aca="false">N302/$R$3</f>
        <v>-1648.791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13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-114723</v>
      </c>
      <c r="N303" s="118" t="n">
        <f aca="false">SUM(J$6:J303)</f>
        <v>-1648791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0.013</v>
      </c>
      <c r="V303" s="120" t="n">
        <f aca="false">M303/$R$3</f>
        <v>-114.723</v>
      </c>
      <c r="W303" s="120" t="n">
        <f aca="false">N303/$R$3</f>
        <v>-1648.791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-114723</v>
      </c>
      <c r="N304" s="118" t="n">
        <f aca="false">SUM(J$6:J304)</f>
        <v>-1648791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0.013</v>
      </c>
      <c r="V304" s="120" t="n">
        <f aca="false">M304/$R$3</f>
        <v>-114.723</v>
      </c>
      <c r="W304" s="120" t="n">
        <f aca="false">N304/$R$3</f>
        <v>-1648.791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-114723</v>
      </c>
      <c r="N305" s="118" t="n">
        <f aca="false">SUM(J$6:J305)</f>
        <v>-1648791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0.013</v>
      </c>
      <c r="V305" s="120" t="n">
        <f aca="false">M305/$R$3</f>
        <v>-114.723</v>
      </c>
      <c r="W305" s="120" t="n">
        <f aca="false">N305/$R$3</f>
        <v>-1648.791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-114723</v>
      </c>
      <c r="N306" s="118" t="n">
        <f aca="false">SUM(J$6:J306)</f>
        <v>-1648791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0.013</v>
      </c>
      <c r="V306" s="120" t="n">
        <f aca="false">M306/$R$3</f>
        <v>-114.723</v>
      </c>
      <c r="W306" s="120" t="n">
        <f aca="false">N306/$R$3</f>
        <v>-1648.791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-114723</v>
      </c>
      <c r="N307" s="118" t="n">
        <f aca="false">SUM(J$6:J307)</f>
        <v>-1648791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0.013</v>
      </c>
      <c r="V307" s="120" t="n">
        <f aca="false">M307/$R$3</f>
        <v>-114.723</v>
      </c>
      <c r="W307" s="120" t="n">
        <f aca="false">N307/$R$3</f>
        <v>-1648.791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-114723</v>
      </c>
      <c r="N308" s="118" t="n">
        <f aca="false">SUM(J$6:J308)</f>
        <v>-1648791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0.013</v>
      </c>
      <c r="V308" s="120" t="n">
        <f aca="false">M308/$R$3</f>
        <v>-114.723</v>
      </c>
      <c r="W308" s="120" t="n">
        <f aca="false">N308/$R$3</f>
        <v>-1648.791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-114723</v>
      </c>
      <c r="N309" s="118" t="n">
        <f aca="false">SUM(J$6:J309)</f>
        <v>-1648791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0.013</v>
      </c>
      <c r="V309" s="120" t="n">
        <f aca="false">M309/$R$3</f>
        <v>-114.723</v>
      </c>
      <c r="W309" s="120" t="n">
        <f aca="false">N309/$R$3</f>
        <v>-1648.791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-114723</v>
      </c>
      <c r="N310" s="118" t="n">
        <f aca="false">SUM(J$6:J310)</f>
        <v>-1648791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-114.723</v>
      </c>
      <c r="W310" s="120" t="n">
        <f aca="false">N310/$R$3</f>
        <v>-1648.791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-114723</v>
      </c>
      <c r="N311" s="118" t="n">
        <f aca="false">SUM(J$6:J311)</f>
        <v>-1648791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-114.723</v>
      </c>
      <c r="W311" s="120" t="n">
        <f aca="false">N311/$R$3</f>
        <v>-1648.791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-114723</v>
      </c>
      <c r="N312" s="118" t="n">
        <f aca="false">SUM(J$6:J312)</f>
        <v>-1648791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-114.723</v>
      </c>
      <c r="W312" s="120" t="n">
        <f aca="false">N312/$R$3</f>
        <v>-1648.791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-114723</v>
      </c>
      <c r="N313" s="118" t="n">
        <f aca="false">SUM(J$6:J313)</f>
        <v>-1648791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-114.723</v>
      </c>
      <c r="W313" s="120" t="n">
        <f aca="false">N313/$R$3</f>
        <v>-1648.791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-114723</v>
      </c>
      <c r="N314" s="118" t="n">
        <f aca="false">SUM(J$6:J314)</f>
        <v>-1648791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-114.723</v>
      </c>
      <c r="W314" s="120" t="n">
        <f aca="false">N314/$R$3</f>
        <v>-1648.791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-114723</v>
      </c>
      <c r="N315" s="118" t="n">
        <f aca="false">SUM(J$6:J315)</f>
        <v>-1648791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-114.723</v>
      </c>
      <c r="W315" s="120" t="n">
        <f aca="false">N315/$R$3</f>
        <v>-1648.791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-114723</v>
      </c>
      <c r="N316" s="118" t="n">
        <f aca="false">SUM(J$6:J316)</f>
        <v>-1648791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-114.723</v>
      </c>
      <c r="W316" s="120" t="n">
        <f aca="false">N316/$R$3</f>
        <v>-1648.791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-114723</v>
      </c>
      <c r="N317" s="118" t="n">
        <f aca="false">SUM(J$6:J317)</f>
        <v>-1648791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-114.723</v>
      </c>
      <c r="W317" s="120" t="n">
        <f aca="false">N317/$R$3</f>
        <v>-1648.791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-114723</v>
      </c>
      <c r="N318" s="118" t="n">
        <f aca="false">SUM(J$6:J318)</f>
        <v>-1648791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-114.723</v>
      </c>
      <c r="W318" s="120" t="n">
        <f aca="false">N318/$R$3</f>
        <v>-1648.791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-114723</v>
      </c>
      <c r="N319" s="118" t="n">
        <f aca="false">SUM(J$6:J319)</f>
        <v>-1648791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-114.723</v>
      </c>
      <c r="W319" s="120" t="n">
        <f aca="false">N319/$R$3</f>
        <v>-1648.791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-114723</v>
      </c>
      <c r="N320" s="118" t="n">
        <f aca="false">SUM(J$6:J320)</f>
        <v>-1648791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-114.723</v>
      </c>
      <c r="W320" s="120" t="n">
        <f aca="false">N320/$R$3</f>
        <v>-1648.791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-114723</v>
      </c>
      <c r="N321" s="118" t="n">
        <f aca="false">SUM(J$6:J321)</f>
        <v>-1648791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-114.723</v>
      </c>
      <c r="W321" s="120" t="n">
        <f aca="false">N321/$R$3</f>
        <v>-1648.791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-114723</v>
      </c>
      <c r="N322" s="118" t="n">
        <f aca="false">SUM(J$6:J322)</f>
        <v>-1648791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-114.723</v>
      </c>
      <c r="W322" s="120" t="n">
        <f aca="false">N322/$R$3</f>
        <v>-1648.791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-114723</v>
      </c>
      <c r="N323" s="118" t="n">
        <f aca="false">SUM(J$6:J323)</f>
        <v>-1648791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-114.723</v>
      </c>
      <c r="W323" s="120" t="n">
        <f aca="false">N323/$R$3</f>
        <v>-1648.791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-114723</v>
      </c>
      <c r="N324" s="118" t="n">
        <f aca="false">SUM(J$6:J324)</f>
        <v>-1648791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-114.723</v>
      </c>
      <c r="W324" s="120" t="n">
        <f aca="false">N324/$R$3</f>
        <v>-1648.791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-114723</v>
      </c>
      <c r="N325" s="118" t="n">
        <f aca="false">SUM(J$6:J325)</f>
        <v>-1648791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-114.723</v>
      </c>
      <c r="W325" s="120" t="n">
        <f aca="false">N325/$R$3</f>
        <v>-1648.791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-114723</v>
      </c>
      <c r="N326" s="118" t="n">
        <f aca="false">SUM(J$6:J326)</f>
        <v>-1648791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-114.723</v>
      </c>
      <c r="W326" s="120" t="n">
        <f aca="false">N326/$R$3</f>
        <v>-1648.791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-114723</v>
      </c>
      <c r="N327" s="118" t="n">
        <f aca="false">SUM(J$6:J327)</f>
        <v>-1648791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-114.723</v>
      </c>
      <c r="W327" s="120" t="n">
        <f aca="false">N327/$R$3</f>
        <v>-1648.791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-114723</v>
      </c>
      <c r="N328" s="118" t="n">
        <f aca="false">SUM(J$6:J328)</f>
        <v>-1648791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-114.723</v>
      </c>
      <c r="W328" s="120" t="n">
        <f aca="false">N328/$R$3</f>
        <v>-1648.791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-114723</v>
      </c>
      <c r="N329" s="118" t="n">
        <f aca="false">SUM(J$6:J329)</f>
        <v>-1648791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-114.723</v>
      </c>
      <c r="W329" s="120" t="n">
        <f aca="false">N329/$R$3</f>
        <v>-1648.791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-114723</v>
      </c>
      <c r="N330" s="118" t="n">
        <f aca="false">SUM(J$6:J330)</f>
        <v>-1648791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-114.723</v>
      </c>
      <c r="W330" s="120" t="n">
        <f aca="false">N330/$R$3</f>
        <v>-1648.791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-114723</v>
      </c>
      <c r="N331" s="118" t="n">
        <f aca="false">SUM(J$6:J331)</f>
        <v>-1648791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-114.723</v>
      </c>
      <c r="W331" s="120" t="n">
        <f aca="false">N331/$R$3</f>
        <v>-1648.791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-114723</v>
      </c>
      <c r="N332" s="118" t="n">
        <f aca="false">SUM(J$6:J332)</f>
        <v>-1648791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-114.723</v>
      </c>
      <c r="W332" s="120" t="n">
        <f aca="false">N332/$R$3</f>
        <v>-1648.791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-114723</v>
      </c>
      <c r="N333" s="118" t="n">
        <f aca="false">SUM(J$6:J333)</f>
        <v>-1648791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-114.723</v>
      </c>
      <c r="W333" s="120" t="n">
        <f aca="false">N333/$R$3</f>
        <v>-1648.791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-114723</v>
      </c>
      <c r="N334" s="118" t="n">
        <f aca="false">SUM(J$6:J334)</f>
        <v>-1648791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-114.723</v>
      </c>
      <c r="W334" s="120" t="n">
        <f aca="false">N334/$R$3</f>
        <v>-1648.791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-114723</v>
      </c>
      <c r="N335" s="118" t="n">
        <f aca="false">SUM(J$6:J335)</f>
        <v>-1648791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-114.723</v>
      </c>
      <c r="W335" s="120" t="n">
        <f aca="false">N335/$R$3</f>
        <v>-1648.791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-114723</v>
      </c>
      <c r="N336" s="118" t="n">
        <f aca="false">SUM(J$6:J336)</f>
        <v>-1648791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-114.723</v>
      </c>
      <c r="W336" s="120" t="n">
        <f aca="false">N336/$R$3</f>
        <v>-1648.791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-114723</v>
      </c>
      <c r="N337" s="118" t="n">
        <f aca="false">SUM(J$6:J337)</f>
        <v>-1648791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-114.723</v>
      </c>
      <c r="W337" s="120" t="n">
        <f aca="false">N337/$R$3</f>
        <v>-1648.791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-114723</v>
      </c>
      <c r="N338" s="118" t="n">
        <f aca="false">SUM(J$6:J338)</f>
        <v>-1648791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-114.723</v>
      </c>
      <c r="W338" s="120" t="n">
        <f aca="false">N338/$R$3</f>
        <v>-1648.791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-114723</v>
      </c>
      <c r="N339" s="118" t="n">
        <f aca="false">SUM(J$6:J339)</f>
        <v>-1648791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-114.723</v>
      </c>
      <c r="W339" s="120" t="n">
        <f aca="false">N339/$R$3</f>
        <v>-1648.791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-114723</v>
      </c>
      <c r="N340" s="118" t="n">
        <f aca="false">SUM(J$6:J340)</f>
        <v>-1648791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-114.723</v>
      </c>
      <c r="W340" s="120" t="n">
        <f aca="false">N340/$R$3</f>
        <v>-1648.791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-114723</v>
      </c>
      <c r="N341" s="118" t="n">
        <f aca="false">SUM(J$6:J341)</f>
        <v>-1648791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-114.723</v>
      </c>
      <c r="W341" s="120" t="n">
        <f aca="false">N341/$R$3</f>
        <v>-1648.791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-114723</v>
      </c>
      <c r="N342" s="118" t="n">
        <f aca="false">SUM(J$6:J342)</f>
        <v>-1648791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-114.723</v>
      </c>
      <c r="W342" s="120" t="n">
        <f aca="false">N342/$R$3</f>
        <v>-1648.791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-114723</v>
      </c>
      <c r="N343" s="118" t="n">
        <f aca="false">SUM(J$6:J343)</f>
        <v>-1648791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-114.723</v>
      </c>
      <c r="W343" s="120" t="n">
        <f aca="false">N343/$R$3</f>
        <v>-1648.791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-114723</v>
      </c>
      <c r="N344" s="118" t="n">
        <f aca="false">SUM(J$6:J344)</f>
        <v>-1648791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-114.723</v>
      </c>
      <c r="W344" s="120" t="n">
        <f aca="false">N344/$R$3</f>
        <v>-1648.791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-114723</v>
      </c>
      <c r="N345" s="118" t="n">
        <f aca="false">SUM(J$6:J345)</f>
        <v>-1648791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-114.723</v>
      </c>
      <c r="W345" s="120" t="n">
        <f aca="false">N345/$R$3</f>
        <v>-1648.791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-114723</v>
      </c>
      <c r="N346" s="118" t="n">
        <f aca="false">SUM(J$6:J346)</f>
        <v>-1648791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-114.723</v>
      </c>
      <c r="W346" s="120" t="n">
        <f aca="false">N346/$R$3</f>
        <v>-1648.791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-114723</v>
      </c>
      <c r="N347" s="118" t="n">
        <f aca="false">SUM(J$6:J347)</f>
        <v>-1648791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-114.723</v>
      </c>
      <c r="W347" s="120" t="n">
        <f aca="false">N347/$R$3</f>
        <v>-1648.791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-114723</v>
      </c>
      <c r="N348" s="118" t="n">
        <f aca="false">SUM(J$6:J348)</f>
        <v>-1648791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-114.723</v>
      </c>
      <c r="W348" s="120" t="n">
        <f aca="false">N348/$R$3</f>
        <v>-1648.791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-114723</v>
      </c>
      <c r="N349" s="118" t="n">
        <f aca="false">SUM(J$6:J349)</f>
        <v>-1648791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-114.723</v>
      </c>
      <c r="W349" s="120" t="n">
        <f aca="false">N349/$R$3</f>
        <v>-1648.791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-114723</v>
      </c>
      <c r="N350" s="118" t="n">
        <f aca="false">SUM(J$6:J350)</f>
        <v>-1648791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-114.723</v>
      </c>
      <c r="W350" s="120" t="n">
        <f aca="false">N350/$R$3</f>
        <v>-1648.791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-114723</v>
      </c>
      <c r="N351" s="118" t="n">
        <f aca="false">SUM(J$6:J351)</f>
        <v>-1648791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-114.723</v>
      </c>
      <c r="W351" s="120" t="n">
        <f aca="false">N351/$R$3</f>
        <v>-1648.791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-114723</v>
      </c>
      <c r="N352" s="118" t="n">
        <f aca="false">SUM(J$6:J352)</f>
        <v>-1648791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-114.723</v>
      </c>
      <c r="W352" s="120" t="n">
        <f aca="false">N352/$R$3</f>
        <v>-1648.791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-114723</v>
      </c>
      <c r="N353" s="118" t="n">
        <f aca="false">SUM(J$6:J353)</f>
        <v>-1648791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-114.723</v>
      </c>
      <c r="W353" s="120" t="n">
        <f aca="false">N353/$R$3</f>
        <v>-1648.791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-114723</v>
      </c>
      <c r="N354" s="118" t="n">
        <f aca="false">SUM(J$6:J354)</f>
        <v>-1648791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-114.723</v>
      </c>
      <c r="W354" s="120" t="n">
        <f aca="false">N354/$R$3</f>
        <v>-1648.791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-114723</v>
      </c>
      <c r="N355" s="118" t="n">
        <f aca="false">SUM(J$6:J355)</f>
        <v>-1648791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-114.723</v>
      </c>
      <c r="W355" s="120" t="n">
        <f aca="false">N355/$R$3</f>
        <v>-1648.791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-114723</v>
      </c>
      <c r="N356" s="118" t="n">
        <f aca="false">SUM(J$6:J356)</f>
        <v>-1648791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-114.723</v>
      </c>
      <c r="W356" s="120" t="n">
        <f aca="false">N356/$R$3</f>
        <v>-1648.791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-114723</v>
      </c>
      <c r="N357" s="118" t="n">
        <f aca="false">SUM(J$6:J357)</f>
        <v>-1648791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-114.723</v>
      </c>
      <c r="W357" s="120" t="n">
        <f aca="false">N357/$R$3</f>
        <v>-1648.791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-114723</v>
      </c>
      <c r="N358" s="118" t="n">
        <f aca="false">SUM(J$6:J358)</f>
        <v>-1648791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-114.723</v>
      </c>
      <c r="W358" s="120" t="n">
        <f aca="false">N358/$R$3</f>
        <v>-1648.791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-114723</v>
      </c>
      <c r="N359" s="118" t="n">
        <f aca="false">SUM(J$6:J359)</f>
        <v>-1648791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-114.723</v>
      </c>
      <c r="W359" s="120" t="n">
        <f aca="false">N359/$R$3</f>
        <v>-1648.791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-114723</v>
      </c>
      <c r="N360" s="118" t="n">
        <f aca="false">SUM(J$6:J360)</f>
        <v>-1648791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-114.723</v>
      </c>
      <c r="W360" s="120" t="n">
        <f aca="false">N360/$R$3</f>
        <v>-1648.791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-114723</v>
      </c>
      <c r="N361" s="118" t="n">
        <f aca="false">SUM(J$6:J361)</f>
        <v>-1648791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-114.723</v>
      </c>
      <c r="W361" s="120" t="n">
        <f aca="false">N361/$R$3</f>
        <v>-1648.791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-114723</v>
      </c>
      <c r="N362" s="118" t="n">
        <f aca="false">SUM(J$6:J362)</f>
        <v>-1648791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-114.723</v>
      </c>
      <c r="W362" s="120" t="n">
        <f aca="false">N362/$R$3</f>
        <v>-1648.791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-114723</v>
      </c>
      <c r="N363" s="118" t="n">
        <f aca="false">SUM(J$6:J363)</f>
        <v>-1648791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-114.723</v>
      </c>
      <c r="W363" s="120" t="n">
        <f aca="false">N363/$R$3</f>
        <v>-1648.791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-114723</v>
      </c>
      <c r="N364" s="118" t="n">
        <f aca="false">SUM(J$6:J364)</f>
        <v>-1648791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-114.723</v>
      </c>
      <c r="W364" s="120" t="n">
        <f aca="false">N364/$R$3</f>
        <v>-1648.791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-114723</v>
      </c>
      <c r="N365" s="118" t="n">
        <f aca="false">SUM(J$6:J365)</f>
        <v>-1648791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-114.723</v>
      </c>
      <c r="W365" s="120" t="n">
        <f aca="false">N365/$R$3</f>
        <v>-1648.791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-114723</v>
      </c>
      <c r="N366" s="118" t="n">
        <f aca="false">SUM(J$6:J366)</f>
        <v>-1648791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-114.723</v>
      </c>
      <c r="W366" s="120" t="n">
        <f aca="false">N366/$R$3</f>
        <v>-1648.791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-114723</v>
      </c>
      <c r="N367" s="118" t="n">
        <f aca="false">SUM(J$6:J367)</f>
        <v>-1648791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-114.723</v>
      </c>
      <c r="W367" s="120" t="n">
        <f aca="false">N367/$R$3</f>
        <v>-1648.791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-114723</v>
      </c>
      <c r="N368" s="118" t="n">
        <f aca="false">SUM(J$6:J368)</f>
        <v>-1648791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-114.723</v>
      </c>
      <c r="W368" s="120" t="n">
        <f aca="false">N368/$R$3</f>
        <v>-1648.791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-114723</v>
      </c>
      <c r="N369" s="118" t="n">
        <f aca="false">SUM(J$6:J369)</f>
        <v>-1648791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-114.723</v>
      </c>
      <c r="W369" s="120" t="n">
        <f aca="false">N369/$R$3</f>
        <v>-1648.791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-114723</v>
      </c>
      <c r="N370" s="118" t="n">
        <f aca="false">SUM(J$6:J370)</f>
        <v>-1648791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-114.723</v>
      </c>
      <c r="W370" s="120" t="n">
        <f aca="false">N370/$R$3</f>
        <v>-1648.791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-114723</v>
      </c>
      <c r="N371" s="118" t="n">
        <f aca="false">SUM(J$6:J371)</f>
        <v>-1648791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-114.723</v>
      </c>
      <c r="W371" s="120" t="n">
        <f aca="false">N371/$R$3</f>
        <v>-1648.791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37176</v>
      </c>
    </row>
    <row r="3" customFormat="false" ht="12.75" hidden="false" customHeight="false" outlineLevel="0" collapsed="false">
      <c r="K3" s="122" t="n">
        <f aca="false">Summary!B8</f>
        <v>37182</v>
      </c>
      <c r="L3" s="123" t="n">
        <f aca="false">SUM(L6:L371)</f>
        <v>12850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12.85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1</v>
      </c>
      <c r="L290" s="118" t="n">
        <f aca="false">J290*K290</f>
        <v>-1356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-1.356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1</v>
      </c>
      <c r="L293" s="118" t="n">
        <f aca="false">J293*K293</f>
        <v>15753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15.753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1</v>
      </c>
      <c r="L294" s="118" t="n">
        <f aca="false">J294*K294</f>
        <v>2183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2.183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1</v>
      </c>
      <c r="L295" s="118" t="n">
        <f aca="false">J295*K295</f>
        <v>-1864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-1.864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 t="n">
        <v>24294.4514</v>
      </c>
      <c r="E296" s="118"/>
      <c r="F296" s="118"/>
      <c r="G296" s="118" t="n">
        <v>-27969</v>
      </c>
      <c r="I296" s="118" t="n">
        <f aca="false">IF(MONTH($A296)=MONTH($A295),IF(G296=0,I295,G296),G296)</f>
        <v>-27969</v>
      </c>
      <c r="J296" s="118" t="n">
        <f aca="false">IF(MONTH($A296)=MONTH($A295),SUM(I296-I295),I296)</f>
        <v>-1866</v>
      </c>
      <c r="K296" s="118" t="n">
        <f aca="false">IF(WEEKDAY(A296,3)&gt;4,0,(IF(A296&lt;K$2,0,IF(A296&lt;=K$3,1,0))))</f>
        <v>1</v>
      </c>
      <c r="L296" s="118" t="n">
        <f aca="false">J296*K296</f>
        <v>-1866</v>
      </c>
      <c r="M296" s="118" t="n">
        <f aca="false">SUM(J$280:J296)</f>
        <v>-21308</v>
      </c>
      <c r="N296" s="118" t="n">
        <f aca="false">SUM(J$6:J296)</f>
        <v>-485320.56</v>
      </c>
      <c r="P296" s="118" t="n">
        <f aca="false">D296/P$3</f>
        <v>0.0242944514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-1.866</v>
      </c>
      <c r="T296" s="120" t="n">
        <f aca="false">L296/$R$3</f>
        <v>-1.866</v>
      </c>
      <c r="U296" s="120" t="n">
        <f aca="false">I296/$R$3</f>
        <v>-27.969</v>
      </c>
      <c r="V296" s="120" t="n">
        <f aca="false">M296/$R$3</f>
        <v>-21.308</v>
      </c>
      <c r="W296" s="120" t="n">
        <f aca="false">N296/$R$3</f>
        <v>-485.32056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/>
      <c r="E297" s="118"/>
      <c r="F297" s="118"/>
      <c r="G297" s="118"/>
      <c r="I297" s="118" t="n">
        <f aca="false">IF(MONTH($A297)=MONTH($A296),IF(G297=0,I296,G297),G297)</f>
        <v>-27969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-21308</v>
      </c>
      <c r="N297" s="118" t="n">
        <f aca="false">SUM(J$6:J297)</f>
        <v>-485320.56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-27.969</v>
      </c>
      <c r="V297" s="120" t="n">
        <f aca="false">M297/$R$3</f>
        <v>-21.308</v>
      </c>
      <c r="W297" s="120" t="n">
        <f aca="false">N297/$R$3</f>
        <v>-485.32056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-27969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-21308</v>
      </c>
      <c r="N298" s="118" t="n">
        <f aca="false">SUM(J$6:J298)</f>
        <v>-485320.56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-27.969</v>
      </c>
      <c r="V298" s="120" t="n">
        <f aca="false">M298/$R$3</f>
        <v>-21.308</v>
      </c>
      <c r="W298" s="120" t="n">
        <f aca="false">N298/$R$3</f>
        <v>-485.32056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-27969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-21308</v>
      </c>
      <c r="N299" s="118" t="n">
        <f aca="false">SUM(J$6:J299)</f>
        <v>-485320.56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-27.969</v>
      </c>
      <c r="V299" s="120" t="n">
        <f aca="false">M299/$R$3</f>
        <v>-21.308</v>
      </c>
      <c r="W299" s="120" t="n">
        <f aca="false">N299/$R$3</f>
        <v>-485.32056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-27969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-21308</v>
      </c>
      <c r="N300" s="118" t="n">
        <f aca="false">SUM(J$6:J300)</f>
        <v>-485320.56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-27.969</v>
      </c>
      <c r="V300" s="120" t="n">
        <f aca="false">M300/$R$3</f>
        <v>-21.308</v>
      </c>
      <c r="W300" s="120" t="n">
        <f aca="false">N300/$R$3</f>
        <v>-485.32056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-27969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-21308</v>
      </c>
      <c r="N301" s="118" t="n">
        <f aca="false">SUM(J$6:J301)</f>
        <v>-485320.56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-27.969</v>
      </c>
      <c r="V301" s="120" t="n">
        <f aca="false">M301/$R$3</f>
        <v>-21.308</v>
      </c>
      <c r="W301" s="120" t="n">
        <f aca="false">N301/$R$3</f>
        <v>-485.32056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-27969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-21308</v>
      </c>
      <c r="N302" s="118" t="n">
        <f aca="false">SUM(J$6:J302)</f>
        <v>-485320.56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-27.969</v>
      </c>
      <c r="V302" s="120" t="n">
        <f aca="false">M302/$R$3</f>
        <v>-21.308</v>
      </c>
      <c r="W302" s="120" t="n">
        <f aca="false">N302/$R$3</f>
        <v>-485.32056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-27969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-21308</v>
      </c>
      <c r="N303" s="118" t="n">
        <f aca="false">SUM(J$6:J303)</f>
        <v>-485320.56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-27.969</v>
      </c>
      <c r="V303" s="120" t="n">
        <f aca="false">M303/$R$3</f>
        <v>-21.308</v>
      </c>
      <c r="W303" s="120" t="n">
        <f aca="false">N303/$R$3</f>
        <v>-485.32056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-27969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-21308</v>
      </c>
      <c r="N304" s="118" t="n">
        <f aca="false">SUM(J$6:J304)</f>
        <v>-485320.56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-27.969</v>
      </c>
      <c r="V304" s="120" t="n">
        <f aca="false">M304/$R$3</f>
        <v>-21.308</v>
      </c>
      <c r="W304" s="120" t="n">
        <f aca="false">N304/$R$3</f>
        <v>-485.32056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-27969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-21308</v>
      </c>
      <c r="N305" s="118" t="n">
        <f aca="false">SUM(J$6:J305)</f>
        <v>-485320.56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-27.969</v>
      </c>
      <c r="V305" s="120" t="n">
        <f aca="false">M305/$R$3</f>
        <v>-21.308</v>
      </c>
      <c r="W305" s="120" t="n">
        <f aca="false">N305/$R$3</f>
        <v>-485.32056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-27969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-21308</v>
      </c>
      <c r="N306" s="118" t="n">
        <f aca="false">SUM(J$6:J306)</f>
        <v>-485320.56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-27.969</v>
      </c>
      <c r="V306" s="120" t="n">
        <f aca="false">M306/$R$3</f>
        <v>-21.308</v>
      </c>
      <c r="W306" s="120" t="n">
        <f aca="false">N306/$R$3</f>
        <v>-485.32056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-27969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-21308</v>
      </c>
      <c r="N307" s="118" t="n">
        <f aca="false">SUM(J$6:J307)</f>
        <v>-485320.56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-27.969</v>
      </c>
      <c r="V307" s="120" t="n">
        <f aca="false">M307/$R$3</f>
        <v>-21.308</v>
      </c>
      <c r="W307" s="120" t="n">
        <f aca="false">N307/$R$3</f>
        <v>-485.32056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-27969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-21308</v>
      </c>
      <c r="N308" s="118" t="n">
        <f aca="false">SUM(J$6:J308)</f>
        <v>-485320.56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-27.969</v>
      </c>
      <c r="V308" s="120" t="n">
        <f aca="false">M308/$R$3</f>
        <v>-21.308</v>
      </c>
      <c r="W308" s="120" t="n">
        <f aca="false">N308/$R$3</f>
        <v>-485.32056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-27969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-21308</v>
      </c>
      <c r="N309" s="118" t="n">
        <f aca="false">SUM(J$6:J309)</f>
        <v>-485320.56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-27.969</v>
      </c>
      <c r="V309" s="120" t="n">
        <f aca="false">M309/$R$3</f>
        <v>-21.308</v>
      </c>
      <c r="W309" s="120" t="n">
        <f aca="false">N309/$R$3</f>
        <v>-485.32056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-21308</v>
      </c>
      <c r="N310" s="118" t="n">
        <f aca="false">SUM(J$6:J310)</f>
        <v>-485320.56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-21.308</v>
      </c>
      <c r="W310" s="120" t="n">
        <f aca="false">N310/$R$3</f>
        <v>-485.32056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-21308</v>
      </c>
      <c r="N311" s="118" t="n">
        <f aca="false">SUM(J$6:J311)</f>
        <v>-485320.56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-21.308</v>
      </c>
      <c r="W311" s="120" t="n">
        <f aca="false">N311/$R$3</f>
        <v>-485.32056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-21308</v>
      </c>
      <c r="N312" s="118" t="n">
        <f aca="false">SUM(J$6:J312)</f>
        <v>-485320.56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-21.308</v>
      </c>
      <c r="W312" s="120" t="n">
        <f aca="false">N312/$R$3</f>
        <v>-485.32056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-21308</v>
      </c>
      <c r="N313" s="118" t="n">
        <f aca="false">SUM(J$6:J313)</f>
        <v>-485320.56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-21.308</v>
      </c>
      <c r="W313" s="120" t="n">
        <f aca="false">N313/$R$3</f>
        <v>-485.32056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-21308</v>
      </c>
      <c r="N314" s="118" t="n">
        <f aca="false">SUM(J$6:J314)</f>
        <v>-485320.56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-21.308</v>
      </c>
      <c r="W314" s="120" t="n">
        <f aca="false">N314/$R$3</f>
        <v>-485.32056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-21308</v>
      </c>
      <c r="N315" s="118" t="n">
        <f aca="false">SUM(J$6:J315)</f>
        <v>-485320.56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-21.308</v>
      </c>
      <c r="W315" s="120" t="n">
        <f aca="false">N315/$R$3</f>
        <v>-485.32056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-21308</v>
      </c>
      <c r="N316" s="118" t="n">
        <f aca="false">SUM(J$6:J316)</f>
        <v>-485320.56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-21.308</v>
      </c>
      <c r="W316" s="120" t="n">
        <f aca="false">N316/$R$3</f>
        <v>-485.32056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-21308</v>
      </c>
      <c r="N317" s="118" t="n">
        <f aca="false">SUM(J$6:J317)</f>
        <v>-485320.56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-21.308</v>
      </c>
      <c r="W317" s="120" t="n">
        <f aca="false">N317/$R$3</f>
        <v>-485.32056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-21308</v>
      </c>
      <c r="N318" s="118" t="n">
        <f aca="false">SUM(J$6:J318)</f>
        <v>-485320.56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-21.308</v>
      </c>
      <c r="W318" s="120" t="n">
        <f aca="false">N318/$R$3</f>
        <v>-485.32056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-21308</v>
      </c>
      <c r="N319" s="118" t="n">
        <f aca="false">SUM(J$6:J319)</f>
        <v>-485320.56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-21.308</v>
      </c>
      <c r="W319" s="120" t="n">
        <f aca="false">N319/$R$3</f>
        <v>-485.32056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-21308</v>
      </c>
      <c r="N320" s="118" t="n">
        <f aca="false">SUM(J$6:J320)</f>
        <v>-485320.56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-21.308</v>
      </c>
      <c r="W320" s="120" t="n">
        <f aca="false">N320/$R$3</f>
        <v>-485.32056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-21308</v>
      </c>
      <c r="N321" s="118" t="n">
        <f aca="false">SUM(J$6:J321)</f>
        <v>-485320.56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-21.308</v>
      </c>
      <c r="W321" s="120" t="n">
        <f aca="false">N321/$R$3</f>
        <v>-485.32056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-21308</v>
      </c>
      <c r="N322" s="118" t="n">
        <f aca="false">SUM(J$6:J322)</f>
        <v>-485320.56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-21.308</v>
      </c>
      <c r="W322" s="120" t="n">
        <f aca="false">N322/$R$3</f>
        <v>-485.32056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-21308</v>
      </c>
      <c r="N323" s="118" t="n">
        <f aca="false">SUM(J$6:J323)</f>
        <v>-485320.56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-21.308</v>
      </c>
      <c r="W323" s="120" t="n">
        <f aca="false">N323/$R$3</f>
        <v>-485.32056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-21308</v>
      </c>
      <c r="N324" s="118" t="n">
        <f aca="false">SUM(J$6:J324)</f>
        <v>-485320.56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-21.308</v>
      </c>
      <c r="W324" s="120" t="n">
        <f aca="false">N324/$R$3</f>
        <v>-485.32056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-21308</v>
      </c>
      <c r="N325" s="118" t="n">
        <f aca="false">SUM(J$6:J325)</f>
        <v>-485320.56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-21.308</v>
      </c>
      <c r="W325" s="120" t="n">
        <f aca="false">N325/$R$3</f>
        <v>-485.32056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-21308</v>
      </c>
      <c r="N326" s="118" t="n">
        <f aca="false">SUM(J$6:J326)</f>
        <v>-485320.56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-21.308</v>
      </c>
      <c r="W326" s="120" t="n">
        <f aca="false">N326/$R$3</f>
        <v>-485.32056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-21308</v>
      </c>
      <c r="N327" s="118" t="n">
        <f aca="false">SUM(J$6:J327)</f>
        <v>-485320.56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-21.308</v>
      </c>
      <c r="W327" s="120" t="n">
        <f aca="false">N327/$R$3</f>
        <v>-485.32056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-21308</v>
      </c>
      <c r="N328" s="118" t="n">
        <f aca="false">SUM(J$6:J328)</f>
        <v>-485320.56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-21.308</v>
      </c>
      <c r="W328" s="120" t="n">
        <f aca="false">N328/$R$3</f>
        <v>-485.32056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-21308</v>
      </c>
      <c r="N329" s="118" t="n">
        <f aca="false">SUM(J$6:J329)</f>
        <v>-485320.56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-21.308</v>
      </c>
      <c r="W329" s="120" t="n">
        <f aca="false">N329/$R$3</f>
        <v>-485.32056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-21308</v>
      </c>
      <c r="N330" s="118" t="n">
        <f aca="false">SUM(J$6:J330)</f>
        <v>-485320.56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-21.308</v>
      </c>
      <c r="W330" s="120" t="n">
        <f aca="false">N330/$R$3</f>
        <v>-485.32056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-21308</v>
      </c>
      <c r="N331" s="118" t="n">
        <f aca="false">SUM(J$6:J331)</f>
        <v>-485320.56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-21.308</v>
      </c>
      <c r="W331" s="120" t="n">
        <f aca="false">N331/$R$3</f>
        <v>-485.32056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-21308</v>
      </c>
      <c r="N332" s="118" t="n">
        <f aca="false">SUM(J$6:J332)</f>
        <v>-485320.56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-21.308</v>
      </c>
      <c r="W332" s="120" t="n">
        <f aca="false">N332/$R$3</f>
        <v>-485.32056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-21308</v>
      </c>
      <c r="N333" s="118" t="n">
        <f aca="false">SUM(J$6:J333)</f>
        <v>-485320.56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-21.308</v>
      </c>
      <c r="W333" s="120" t="n">
        <f aca="false">N333/$R$3</f>
        <v>-485.32056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-21308</v>
      </c>
      <c r="N334" s="118" t="n">
        <f aca="false">SUM(J$6:J334)</f>
        <v>-485320.56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-21.308</v>
      </c>
      <c r="W334" s="120" t="n">
        <f aca="false">N334/$R$3</f>
        <v>-485.32056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-21308</v>
      </c>
      <c r="N335" s="118" t="n">
        <f aca="false">SUM(J$6:J335)</f>
        <v>-485320.56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-21.308</v>
      </c>
      <c r="W335" s="120" t="n">
        <f aca="false">N335/$R$3</f>
        <v>-485.32056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-21308</v>
      </c>
      <c r="N336" s="118" t="n">
        <f aca="false">SUM(J$6:J336)</f>
        <v>-485320.56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-21.308</v>
      </c>
      <c r="W336" s="120" t="n">
        <f aca="false">N336/$R$3</f>
        <v>-485.32056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-21308</v>
      </c>
      <c r="N337" s="118" t="n">
        <f aca="false">SUM(J$6:J337)</f>
        <v>-485320.56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-21.308</v>
      </c>
      <c r="W337" s="120" t="n">
        <f aca="false">N337/$R$3</f>
        <v>-485.32056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-21308</v>
      </c>
      <c r="N338" s="118" t="n">
        <f aca="false">SUM(J$6:J338)</f>
        <v>-485320.56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-21.308</v>
      </c>
      <c r="W338" s="120" t="n">
        <f aca="false">N338/$R$3</f>
        <v>-485.32056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-21308</v>
      </c>
      <c r="N339" s="118" t="n">
        <f aca="false">SUM(J$6:J339)</f>
        <v>-485320.56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-21.308</v>
      </c>
      <c r="W339" s="120" t="n">
        <f aca="false">N339/$R$3</f>
        <v>-485.32056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-21308</v>
      </c>
      <c r="N340" s="118" t="n">
        <f aca="false">SUM(J$6:J340)</f>
        <v>-485320.56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-21.308</v>
      </c>
      <c r="W340" s="120" t="n">
        <f aca="false">N340/$R$3</f>
        <v>-485.32056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-21308</v>
      </c>
      <c r="N341" s="118" t="n">
        <f aca="false">SUM(J$6:J341)</f>
        <v>-485320.56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-21.308</v>
      </c>
      <c r="W341" s="120" t="n">
        <f aca="false">N341/$R$3</f>
        <v>-485.32056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-21308</v>
      </c>
      <c r="N342" s="118" t="n">
        <f aca="false">SUM(J$6:J342)</f>
        <v>-485320.56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-21.308</v>
      </c>
      <c r="W342" s="120" t="n">
        <f aca="false">N342/$R$3</f>
        <v>-485.32056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-21308</v>
      </c>
      <c r="N343" s="118" t="n">
        <f aca="false">SUM(J$6:J343)</f>
        <v>-485320.56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-21.308</v>
      </c>
      <c r="W343" s="120" t="n">
        <f aca="false">N343/$R$3</f>
        <v>-485.32056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-21308</v>
      </c>
      <c r="N344" s="118" t="n">
        <f aca="false">SUM(J$6:J344)</f>
        <v>-485320.56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-21.308</v>
      </c>
      <c r="W344" s="120" t="n">
        <f aca="false">N344/$R$3</f>
        <v>-485.32056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-21308</v>
      </c>
      <c r="N345" s="118" t="n">
        <f aca="false">SUM(J$6:J345)</f>
        <v>-485320.56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-21.308</v>
      </c>
      <c r="W345" s="120" t="n">
        <f aca="false">N345/$R$3</f>
        <v>-485.32056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-21308</v>
      </c>
      <c r="N346" s="118" t="n">
        <f aca="false">SUM(J$6:J346)</f>
        <v>-485320.56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-21.308</v>
      </c>
      <c r="W346" s="120" t="n">
        <f aca="false">N346/$R$3</f>
        <v>-485.32056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-21308</v>
      </c>
      <c r="N347" s="118" t="n">
        <f aca="false">SUM(J$6:J347)</f>
        <v>-485320.56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-21.308</v>
      </c>
      <c r="W347" s="120" t="n">
        <f aca="false">N347/$R$3</f>
        <v>-485.32056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-21308</v>
      </c>
      <c r="N348" s="118" t="n">
        <f aca="false">SUM(J$6:J348)</f>
        <v>-485320.56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-21.308</v>
      </c>
      <c r="W348" s="120" t="n">
        <f aca="false">N348/$R$3</f>
        <v>-485.32056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-21308</v>
      </c>
      <c r="N349" s="118" t="n">
        <f aca="false">SUM(J$6:J349)</f>
        <v>-485320.56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-21.308</v>
      </c>
      <c r="W349" s="120" t="n">
        <f aca="false">N349/$R$3</f>
        <v>-485.32056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-21308</v>
      </c>
      <c r="N350" s="118" t="n">
        <f aca="false">SUM(J$6:J350)</f>
        <v>-485320.56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-21.308</v>
      </c>
      <c r="W350" s="120" t="n">
        <f aca="false">N350/$R$3</f>
        <v>-485.32056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-21308</v>
      </c>
      <c r="N351" s="118" t="n">
        <f aca="false">SUM(J$6:J351)</f>
        <v>-485320.56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-21.308</v>
      </c>
      <c r="W351" s="120" t="n">
        <f aca="false">N351/$R$3</f>
        <v>-485.32056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-21308</v>
      </c>
      <c r="N352" s="118" t="n">
        <f aca="false">SUM(J$6:J352)</f>
        <v>-485320.56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-21.308</v>
      </c>
      <c r="W352" s="120" t="n">
        <f aca="false">N352/$R$3</f>
        <v>-485.32056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-21308</v>
      </c>
      <c r="N353" s="118" t="n">
        <f aca="false">SUM(J$6:J353)</f>
        <v>-485320.56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-21.308</v>
      </c>
      <c r="W353" s="120" t="n">
        <f aca="false">N353/$R$3</f>
        <v>-485.32056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-21308</v>
      </c>
      <c r="N354" s="118" t="n">
        <f aca="false">SUM(J$6:J354)</f>
        <v>-485320.56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-21.308</v>
      </c>
      <c r="W354" s="120" t="n">
        <f aca="false">N354/$R$3</f>
        <v>-485.32056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-21308</v>
      </c>
      <c r="N355" s="118" t="n">
        <f aca="false">SUM(J$6:J355)</f>
        <v>-485320.56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-21.308</v>
      </c>
      <c r="W355" s="120" t="n">
        <f aca="false">N355/$R$3</f>
        <v>-485.32056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-21308</v>
      </c>
      <c r="N356" s="118" t="n">
        <f aca="false">SUM(J$6:J356)</f>
        <v>-485320.56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-21.308</v>
      </c>
      <c r="W356" s="120" t="n">
        <f aca="false">N356/$R$3</f>
        <v>-485.32056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-21308</v>
      </c>
      <c r="N357" s="118" t="n">
        <f aca="false">SUM(J$6:J357)</f>
        <v>-485320.56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-21.308</v>
      </c>
      <c r="W357" s="120" t="n">
        <f aca="false">N357/$R$3</f>
        <v>-485.32056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-21308</v>
      </c>
      <c r="N358" s="118" t="n">
        <f aca="false">SUM(J$6:J358)</f>
        <v>-485320.56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-21.308</v>
      </c>
      <c r="W358" s="120" t="n">
        <f aca="false">N358/$R$3</f>
        <v>-485.32056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-21308</v>
      </c>
      <c r="N359" s="118" t="n">
        <f aca="false">SUM(J$6:J359)</f>
        <v>-485320.56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-21.308</v>
      </c>
      <c r="W359" s="120" t="n">
        <f aca="false">N359/$R$3</f>
        <v>-485.32056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-21308</v>
      </c>
      <c r="N360" s="118" t="n">
        <f aca="false">SUM(J$6:J360)</f>
        <v>-485320.56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-21.308</v>
      </c>
      <c r="W360" s="120" t="n">
        <f aca="false">N360/$R$3</f>
        <v>-485.32056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-21308</v>
      </c>
      <c r="N361" s="118" t="n">
        <f aca="false">SUM(J$6:J361)</f>
        <v>-485320.56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-21.308</v>
      </c>
      <c r="W361" s="120" t="n">
        <f aca="false">N361/$R$3</f>
        <v>-485.32056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-21308</v>
      </c>
      <c r="N362" s="118" t="n">
        <f aca="false">SUM(J$6:J362)</f>
        <v>-485320.56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-21.308</v>
      </c>
      <c r="W362" s="120" t="n">
        <f aca="false">N362/$R$3</f>
        <v>-485.32056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-21308</v>
      </c>
      <c r="N363" s="118" t="n">
        <f aca="false">SUM(J$6:J363)</f>
        <v>-485320.56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-21.308</v>
      </c>
      <c r="W363" s="120" t="n">
        <f aca="false">N363/$R$3</f>
        <v>-485.32056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-21308</v>
      </c>
      <c r="N364" s="118" t="n">
        <f aca="false">SUM(J$6:J364)</f>
        <v>-485320.56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-21.308</v>
      </c>
      <c r="W364" s="120" t="n">
        <f aca="false">N364/$R$3</f>
        <v>-485.32056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-21308</v>
      </c>
      <c r="N365" s="118" t="n">
        <f aca="false">SUM(J$6:J365)</f>
        <v>-485320.56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-21.308</v>
      </c>
      <c r="W365" s="120" t="n">
        <f aca="false">N365/$R$3</f>
        <v>-485.32056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-21308</v>
      </c>
      <c r="N366" s="118" t="n">
        <f aca="false">SUM(J$6:J366)</f>
        <v>-485320.56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-21.308</v>
      </c>
      <c r="W366" s="120" t="n">
        <f aca="false">N366/$R$3</f>
        <v>-485.32056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-21308</v>
      </c>
      <c r="N367" s="118" t="n">
        <f aca="false">SUM(J$6:J367)</f>
        <v>-485320.56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-21.308</v>
      </c>
      <c r="W367" s="120" t="n">
        <f aca="false">N367/$R$3</f>
        <v>-485.32056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-21308</v>
      </c>
      <c r="N368" s="118" t="n">
        <f aca="false">SUM(J$6:J368)</f>
        <v>-485320.56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-21.308</v>
      </c>
      <c r="W368" s="120" t="n">
        <f aca="false">N368/$R$3</f>
        <v>-485.32056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-21308</v>
      </c>
      <c r="N369" s="118" t="n">
        <f aca="false">SUM(J$6:J369)</f>
        <v>-485320.56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-21.308</v>
      </c>
      <c r="W369" s="120" t="n">
        <f aca="false">N369/$R$3</f>
        <v>-485.32056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-21308</v>
      </c>
      <c r="N370" s="118" t="n">
        <f aca="false">SUM(J$6:J370)</f>
        <v>-485320.56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-21.308</v>
      </c>
      <c r="W370" s="120" t="n">
        <f aca="false">N370/$R$3</f>
        <v>-485.32056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-21308</v>
      </c>
      <c r="N371" s="118" t="n">
        <f aca="false">SUM(J$6:J371)</f>
        <v>-485320.56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-21.308</v>
      </c>
      <c r="W371" s="120" t="n">
        <f aca="false">N371/$R$3</f>
        <v>-485.32056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296" activeCellId="0" sqref="B29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37176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37182</v>
      </c>
      <c r="L3" s="123" t="n">
        <f aca="false">SUM(L6:L371)</f>
        <v>8839</v>
      </c>
      <c r="P3" s="118" t="n">
        <v>1000000</v>
      </c>
      <c r="Q3" s="118"/>
      <c r="R3" s="118" t="n">
        <v>1000</v>
      </c>
      <c r="S3" s="115"/>
      <c r="T3" s="124" t="n">
        <f aca="false">SUM(T6:T371)</f>
        <v>8.839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1</v>
      </c>
      <c r="L290" s="118" t="n">
        <f aca="false">J290*K290</f>
        <v>584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0.584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1</v>
      </c>
      <c r="L293" s="118" t="n">
        <f aca="false">J293*K293</f>
        <v>4362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4.362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1</v>
      </c>
      <c r="L294" s="118" t="n">
        <f aca="false">J294*K294</f>
        <v>1929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1.929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1</v>
      </c>
      <c r="L295" s="118" t="n">
        <f aca="false">J295*K295</f>
        <v>1424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1.424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-152904.546137385</v>
      </c>
      <c r="E296" s="118" t="n">
        <v>0</v>
      </c>
      <c r="F296" s="118" t="n">
        <v>0</v>
      </c>
      <c r="G296" s="118" t="n">
        <v>25056</v>
      </c>
      <c r="I296" s="118" t="n">
        <f aca="false">IF(MONTH($A296)=MONTH($A295),IF(G296=0,I295,G296),G296)</f>
        <v>25056</v>
      </c>
      <c r="J296" s="118" t="n">
        <f aca="false">IF(MONTH($A296)=MONTH($A295),SUM(I296-I295),I296)</f>
        <v>540</v>
      </c>
      <c r="K296" s="118" t="n">
        <f aca="false">IF(WEEKDAY(A296,3)&gt;4,0,(IF(A296&lt;K$2,0,IF(A296&lt;=K$3,1,0))))</f>
        <v>1</v>
      </c>
      <c r="L296" s="118" t="n">
        <f aca="false">J296*K296</f>
        <v>540</v>
      </c>
      <c r="M296" s="118" t="n">
        <f aca="false">SUM(J$280:J296)</f>
        <v>25336</v>
      </c>
      <c r="N296" s="118" t="n">
        <f aca="false">SUM(J$6:J296)</f>
        <v>990795.940417803</v>
      </c>
      <c r="P296" s="118" t="n">
        <f aca="false">D296/P$3</f>
        <v>-0.152904546137385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0.54</v>
      </c>
      <c r="T296" s="120" t="n">
        <f aca="false">L296/$R$3</f>
        <v>0.54</v>
      </c>
      <c r="U296" s="120" t="n">
        <f aca="false">I296/$R$3</f>
        <v>25.056</v>
      </c>
      <c r="V296" s="120" t="n">
        <f aca="false">M296/$R$3</f>
        <v>25.336</v>
      </c>
      <c r="W296" s="120" t="n">
        <f aca="false">N296/$R$3</f>
        <v>990.795940417803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25056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25336</v>
      </c>
      <c r="N297" s="118" t="n">
        <f aca="false">SUM(J$6:J297)</f>
        <v>990795.940417803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25.056</v>
      </c>
      <c r="V297" s="120" t="n">
        <f aca="false">M297/$R$3</f>
        <v>25.336</v>
      </c>
      <c r="W297" s="120" t="n">
        <f aca="false">N297/$R$3</f>
        <v>990.795940417803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25056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25336</v>
      </c>
      <c r="N298" s="118" t="n">
        <f aca="false">SUM(J$6:J298)</f>
        <v>990795.940417803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25.056</v>
      </c>
      <c r="V298" s="120" t="n">
        <f aca="false">M298/$R$3</f>
        <v>25.336</v>
      </c>
      <c r="W298" s="120" t="n">
        <f aca="false">N298/$R$3</f>
        <v>990.795940417803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25056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25336</v>
      </c>
      <c r="N299" s="118" t="n">
        <f aca="false">SUM(J$6:J299)</f>
        <v>990795.940417803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25.056</v>
      </c>
      <c r="V299" s="120" t="n">
        <f aca="false">M299/$R$3</f>
        <v>25.336</v>
      </c>
      <c r="W299" s="120" t="n">
        <f aca="false">N299/$R$3</f>
        <v>990.795940417803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25056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25336</v>
      </c>
      <c r="N300" s="118" t="n">
        <f aca="false">SUM(J$6:J300)</f>
        <v>990795.940417803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25.056</v>
      </c>
      <c r="V300" s="120" t="n">
        <f aca="false">M300/$R$3</f>
        <v>25.336</v>
      </c>
      <c r="W300" s="120" t="n">
        <f aca="false">N300/$R$3</f>
        <v>990.795940417803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25056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25336</v>
      </c>
      <c r="N301" s="118" t="n">
        <f aca="false">SUM(J$6:J301)</f>
        <v>990795.940417803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25.056</v>
      </c>
      <c r="V301" s="120" t="n">
        <f aca="false">M301/$R$3</f>
        <v>25.336</v>
      </c>
      <c r="W301" s="120" t="n">
        <f aca="false">N301/$R$3</f>
        <v>990.795940417803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25056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25336</v>
      </c>
      <c r="N302" s="118" t="n">
        <f aca="false">SUM(J$6:J302)</f>
        <v>990795.940417803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25.056</v>
      </c>
      <c r="V302" s="120" t="n">
        <f aca="false">M302/$R$3</f>
        <v>25.336</v>
      </c>
      <c r="W302" s="120" t="n">
        <f aca="false">N302/$R$3</f>
        <v>990.795940417803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25056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25336</v>
      </c>
      <c r="N303" s="118" t="n">
        <f aca="false">SUM(J$6:J303)</f>
        <v>990795.940417803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25.056</v>
      </c>
      <c r="V303" s="120" t="n">
        <f aca="false">M303/$R$3</f>
        <v>25.336</v>
      </c>
      <c r="W303" s="120" t="n">
        <f aca="false">N303/$R$3</f>
        <v>990.795940417803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25056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25336</v>
      </c>
      <c r="N304" s="118" t="n">
        <f aca="false">SUM(J$6:J304)</f>
        <v>990795.940417803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25.056</v>
      </c>
      <c r="V304" s="120" t="n">
        <f aca="false">M304/$R$3</f>
        <v>25.336</v>
      </c>
      <c r="W304" s="120" t="n">
        <f aca="false">N304/$R$3</f>
        <v>990.795940417803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25056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25336</v>
      </c>
      <c r="N305" s="118" t="n">
        <f aca="false">SUM(J$6:J305)</f>
        <v>990795.940417803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25.056</v>
      </c>
      <c r="V305" s="120" t="n">
        <f aca="false">M305/$R$3</f>
        <v>25.336</v>
      </c>
      <c r="W305" s="120" t="n">
        <f aca="false">N305/$R$3</f>
        <v>990.795940417803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25056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25336</v>
      </c>
      <c r="N306" s="118" t="n">
        <f aca="false">SUM(J$6:J306)</f>
        <v>990795.940417803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25.056</v>
      </c>
      <c r="V306" s="120" t="n">
        <f aca="false">M306/$R$3</f>
        <v>25.336</v>
      </c>
      <c r="W306" s="120" t="n">
        <f aca="false">N306/$R$3</f>
        <v>990.795940417803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25056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25336</v>
      </c>
      <c r="N307" s="118" t="n">
        <f aca="false">SUM(J$6:J307)</f>
        <v>990795.940417803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25.056</v>
      </c>
      <c r="V307" s="120" t="n">
        <f aca="false">M307/$R$3</f>
        <v>25.336</v>
      </c>
      <c r="W307" s="120" t="n">
        <f aca="false">N307/$R$3</f>
        <v>990.795940417803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25056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25336</v>
      </c>
      <c r="N308" s="118" t="n">
        <f aca="false">SUM(J$6:J308)</f>
        <v>990795.940417803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25.056</v>
      </c>
      <c r="V308" s="120" t="n">
        <f aca="false">M308/$R$3</f>
        <v>25.336</v>
      </c>
      <c r="W308" s="120" t="n">
        <f aca="false">N308/$R$3</f>
        <v>990.795940417803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25056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25336</v>
      </c>
      <c r="N309" s="118" t="n">
        <f aca="false">SUM(J$6:J309)</f>
        <v>990795.940417803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25.056</v>
      </c>
      <c r="V309" s="120" t="n">
        <f aca="false">M309/$R$3</f>
        <v>25.336</v>
      </c>
      <c r="W309" s="120" t="n">
        <f aca="false">N309/$R$3</f>
        <v>990.795940417803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25336</v>
      </c>
      <c r="N310" s="118" t="n">
        <f aca="false">SUM(J$6:J310)</f>
        <v>990795.940417803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25.336</v>
      </c>
      <c r="W310" s="120" t="n">
        <f aca="false">N310/$R$3</f>
        <v>990.795940417803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25336</v>
      </c>
      <c r="N311" s="118" t="n">
        <f aca="false">SUM(J$6:J311)</f>
        <v>990795.940417803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25.336</v>
      </c>
      <c r="W311" s="120" t="n">
        <f aca="false">N311/$R$3</f>
        <v>990.795940417803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25336</v>
      </c>
      <c r="N312" s="118" t="n">
        <f aca="false">SUM(J$6:J312)</f>
        <v>990795.940417803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25.336</v>
      </c>
      <c r="W312" s="120" t="n">
        <f aca="false">N312/$R$3</f>
        <v>990.795940417803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25336</v>
      </c>
      <c r="N313" s="118" t="n">
        <f aca="false">SUM(J$6:J313)</f>
        <v>990795.940417803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25.336</v>
      </c>
      <c r="W313" s="120" t="n">
        <f aca="false">N313/$R$3</f>
        <v>990.795940417803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25336</v>
      </c>
      <c r="N314" s="118" t="n">
        <f aca="false">SUM(J$6:J314)</f>
        <v>990795.940417803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25.336</v>
      </c>
      <c r="W314" s="120" t="n">
        <f aca="false">N314/$R$3</f>
        <v>990.795940417803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25336</v>
      </c>
      <c r="N315" s="118" t="n">
        <f aca="false">SUM(J$6:J315)</f>
        <v>990795.940417803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25.336</v>
      </c>
      <c r="W315" s="120" t="n">
        <f aca="false">N315/$R$3</f>
        <v>990.795940417803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25336</v>
      </c>
      <c r="N316" s="118" t="n">
        <f aca="false">SUM(J$6:J316)</f>
        <v>990795.940417803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25.336</v>
      </c>
      <c r="W316" s="120" t="n">
        <f aca="false">N316/$R$3</f>
        <v>990.795940417803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25336</v>
      </c>
      <c r="N317" s="118" t="n">
        <f aca="false">SUM(J$6:J317)</f>
        <v>990795.940417803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25.336</v>
      </c>
      <c r="W317" s="120" t="n">
        <f aca="false">N317/$R$3</f>
        <v>990.795940417803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25336</v>
      </c>
      <c r="N318" s="118" t="n">
        <f aca="false">SUM(J$6:J318)</f>
        <v>990795.940417803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25.336</v>
      </c>
      <c r="W318" s="120" t="n">
        <f aca="false">N318/$R$3</f>
        <v>990.795940417803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25336</v>
      </c>
      <c r="N319" s="118" t="n">
        <f aca="false">SUM(J$6:J319)</f>
        <v>990795.940417803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25.336</v>
      </c>
      <c r="W319" s="120" t="n">
        <f aca="false">N319/$R$3</f>
        <v>990.795940417803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25336</v>
      </c>
      <c r="N320" s="118" t="n">
        <f aca="false">SUM(J$6:J320)</f>
        <v>990795.940417803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25.336</v>
      </c>
      <c r="W320" s="120" t="n">
        <f aca="false">N320/$R$3</f>
        <v>990.795940417803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25336</v>
      </c>
      <c r="N321" s="118" t="n">
        <f aca="false">SUM(J$6:J321)</f>
        <v>990795.940417803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25.336</v>
      </c>
      <c r="W321" s="120" t="n">
        <f aca="false">N321/$R$3</f>
        <v>990.795940417803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25336</v>
      </c>
      <c r="N322" s="118" t="n">
        <f aca="false">SUM(J$6:J322)</f>
        <v>990795.940417803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25.336</v>
      </c>
      <c r="W322" s="120" t="n">
        <f aca="false">N322/$R$3</f>
        <v>990.795940417803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25336</v>
      </c>
      <c r="N323" s="118" t="n">
        <f aca="false">SUM(J$6:J323)</f>
        <v>990795.940417803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25.336</v>
      </c>
      <c r="W323" s="120" t="n">
        <f aca="false">N323/$R$3</f>
        <v>990.795940417803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25336</v>
      </c>
      <c r="N324" s="118" t="n">
        <f aca="false">SUM(J$6:J324)</f>
        <v>990795.940417803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25.336</v>
      </c>
      <c r="W324" s="120" t="n">
        <f aca="false">N324/$R$3</f>
        <v>990.795940417803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25336</v>
      </c>
      <c r="N325" s="118" t="n">
        <f aca="false">SUM(J$6:J325)</f>
        <v>990795.940417803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25.336</v>
      </c>
      <c r="W325" s="120" t="n">
        <f aca="false">N325/$R$3</f>
        <v>990.795940417803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25336</v>
      </c>
      <c r="N326" s="118" t="n">
        <f aca="false">SUM(J$6:J326)</f>
        <v>990795.940417803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25.336</v>
      </c>
      <c r="W326" s="120" t="n">
        <f aca="false">N326/$R$3</f>
        <v>990.795940417803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25336</v>
      </c>
      <c r="N327" s="118" t="n">
        <f aca="false">SUM(J$6:J327)</f>
        <v>990795.940417803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25.336</v>
      </c>
      <c r="W327" s="120" t="n">
        <f aca="false">N327/$R$3</f>
        <v>990.795940417803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25336</v>
      </c>
      <c r="N328" s="118" t="n">
        <f aca="false">SUM(J$6:J328)</f>
        <v>990795.940417803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25.336</v>
      </c>
      <c r="W328" s="120" t="n">
        <f aca="false">N328/$R$3</f>
        <v>990.795940417803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25336</v>
      </c>
      <c r="N329" s="118" t="n">
        <f aca="false">SUM(J$6:J329)</f>
        <v>990795.940417803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25.336</v>
      </c>
      <c r="W329" s="120" t="n">
        <f aca="false">N329/$R$3</f>
        <v>990.795940417803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25336</v>
      </c>
      <c r="N330" s="118" t="n">
        <f aca="false">SUM(J$6:J330)</f>
        <v>990795.940417803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25.336</v>
      </c>
      <c r="W330" s="120" t="n">
        <f aca="false">N330/$R$3</f>
        <v>990.795940417803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25336</v>
      </c>
      <c r="N331" s="118" t="n">
        <f aca="false">SUM(J$6:J331)</f>
        <v>990795.940417803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25.336</v>
      </c>
      <c r="W331" s="120" t="n">
        <f aca="false">N331/$R$3</f>
        <v>990.795940417803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25336</v>
      </c>
      <c r="N332" s="118" t="n">
        <f aca="false">SUM(J$6:J332)</f>
        <v>990795.940417803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25.336</v>
      </c>
      <c r="W332" s="120" t="n">
        <f aca="false">N332/$R$3</f>
        <v>990.795940417803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25336</v>
      </c>
      <c r="N333" s="118" t="n">
        <f aca="false">SUM(J$6:J333)</f>
        <v>990795.940417803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25.336</v>
      </c>
      <c r="W333" s="120" t="n">
        <f aca="false">N333/$R$3</f>
        <v>990.795940417803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25336</v>
      </c>
      <c r="N334" s="118" t="n">
        <f aca="false">SUM(J$6:J334)</f>
        <v>990795.940417803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25.336</v>
      </c>
      <c r="W334" s="120" t="n">
        <f aca="false">N334/$R$3</f>
        <v>990.795940417803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25336</v>
      </c>
      <c r="N335" s="118" t="n">
        <f aca="false">SUM(J$6:J335)</f>
        <v>990795.940417803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25.336</v>
      </c>
      <c r="W335" s="120" t="n">
        <f aca="false">N335/$R$3</f>
        <v>990.795940417803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25336</v>
      </c>
      <c r="N336" s="118" t="n">
        <f aca="false">SUM(J$6:J336)</f>
        <v>990795.940417803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25.336</v>
      </c>
      <c r="W336" s="120" t="n">
        <f aca="false">N336/$R$3</f>
        <v>990.795940417803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25336</v>
      </c>
      <c r="N337" s="118" t="n">
        <f aca="false">SUM(J$6:J337)</f>
        <v>990795.940417803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25.336</v>
      </c>
      <c r="W337" s="120" t="n">
        <f aca="false">N337/$R$3</f>
        <v>990.795940417803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25336</v>
      </c>
      <c r="N338" s="118" t="n">
        <f aca="false">SUM(J$6:J338)</f>
        <v>990795.940417803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25.336</v>
      </c>
      <c r="W338" s="120" t="n">
        <f aca="false">N338/$R$3</f>
        <v>990.795940417803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25336</v>
      </c>
      <c r="N339" s="118" t="n">
        <f aca="false">SUM(J$6:J339)</f>
        <v>990795.940417803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25.336</v>
      </c>
      <c r="W339" s="120" t="n">
        <f aca="false">N339/$R$3</f>
        <v>990.795940417803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25336</v>
      </c>
      <c r="N340" s="118" t="n">
        <f aca="false">SUM(J$6:J340)</f>
        <v>990795.940417803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25.336</v>
      </c>
      <c r="W340" s="120" t="n">
        <f aca="false">N340/$R$3</f>
        <v>990.795940417803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25336</v>
      </c>
      <c r="N341" s="118" t="n">
        <f aca="false">SUM(J$6:J341)</f>
        <v>990795.940417803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25.336</v>
      </c>
      <c r="W341" s="120" t="n">
        <f aca="false">N341/$R$3</f>
        <v>990.795940417803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25336</v>
      </c>
      <c r="N342" s="118" t="n">
        <f aca="false">SUM(J$6:J342)</f>
        <v>990795.940417803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25.336</v>
      </c>
      <c r="W342" s="120" t="n">
        <f aca="false">N342/$R$3</f>
        <v>990.795940417803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25336</v>
      </c>
      <c r="N343" s="118" t="n">
        <f aca="false">SUM(J$6:J343)</f>
        <v>990795.940417803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25.336</v>
      </c>
      <c r="W343" s="120" t="n">
        <f aca="false">N343/$R$3</f>
        <v>990.795940417803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25336</v>
      </c>
      <c r="N344" s="118" t="n">
        <f aca="false">SUM(J$6:J344)</f>
        <v>990795.940417803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25.336</v>
      </c>
      <c r="W344" s="120" t="n">
        <f aca="false">N344/$R$3</f>
        <v>990.795940417803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25336</v>
      </c>
      <c r="N345" s="118" t="n">
        <f aca="false">SUM(J$6:J345)</f>
        <v>990795.940417803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25.336</v>
      </c>
      <c r="W345" s="120" t="n">
        <f aca="false">N345/$R$3</f>
        <v>990.795940417803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25336</v>
      </c>
      <c r="N346" s="118" t="n">
        <f aca="false">SUM(J$6:J346)</f>
        <v>990795.940417803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25.336</v>
      </c>
      <c r="W346" s="120" t="n">
        <f aca="false">N346/$R$3</f>
        <v>990.795940417803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25336</v>
      </c>
      <c r="N347" s="118" t="n">
        <f aca="false">SUM(J$6:J347)</f>
        <v>990795.940417803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25.336</v>
      </c>
      <c r="W347" s="120" t="n">
        <f aca="false">N347/$R$3</f>
        <v>990.795940417803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25336</v>
      </c>
      <c r="N348" s="118" t="n">
        <f aca="false">SUM(J$6:J348)</f>
        <v>990795.940417803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25.336</v>
      </c>
      <c r="W348" s="120" t="n">
        <f aca="false">N348/$R$3</f>
        <v>990.795940417803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25336</v>
      </c>
      <c r="N349" s="118" t="n">
        <f aca="false">SUM(J$6:J349)</f>
        <v>990795.940417803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25.336</v>
      </c>
      <c r="W349" s="120" t="n">
        <f aca="false">N349/$R$3</f>
        <v>990.795940417803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25336</v>
      </c>
      <c r="N350" s="118" t="n">
        <f aca="false">SUM(J$6:J350)</f>
        <v>990795.940417803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25.336</v>
      </c>
      <c r="W350" s="120" t="n">
        <f aca="false">N350/$R$3</f>
        <v>990.795940417803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25336</v>
      </c>
      <c r="N351" s="118" t="n">
        <f aca="false">SUM(J$6:J351)</f>
        <v>990795.940417803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25.336</v>
      </c>
      <c r="W351" s="120" t="n">
        <f aca="false">N351/$R$3</f>
        <v>990.795940417803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25336</v>
      </c>
      <c r="N352" s="118" t="n">
        <f aca="false">SUM(J$6:J352)</f>
        <v>990795.940417803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25.336</v>
      </c>
      <c r="W352" s="120" t="n">
        <f aca="false">N352/$R$3</f>
        <v>990.795940417803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25336</v>
      </c>
      <c r="N353" s="118" t="n">
        <f aca="false">SUM(J$6:J353)</f>
        <v>990795.940417803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25.336</v>
      </c>
      <c r="W353" s="120" t="n">
        <f aca="false">N353/$R$3</f>
        <v>990.795940417803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25336</v>
      </c>
      <c r="N354" s="118" t="n">
        <f aca="false">SUM(J$6:J354)</f>
        <v>990795.940417803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25.336</v>
      </c>
      <c r="W354" s="120" t="n">
        <f aca="false">N354/$R$3</f>
        <v>990.795940417803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25336</v>
      </c>
      <c r="N355" s="118" t="n">
        <f aca="false">SUM(J$6:J355)</f>
        <v>990795.940417803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25.336</v>
      </c>
      <c r="W355" s="120" t="n">
        <f aca="false">N355/$R$3</f>
        <v>990.795940417803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25336</v>
      </c>
      <c r="N356" s="118" t="n">
        <f aca="false">SUM(J$6:J356)</f>
        <v>990795.940417803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25.336</v>
      </c>
      <c r="W356" s="120" t="n">
        <f aca="false">N356/$R$3</f>
        <v>990.795940417803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25336</v>
      </c>
      <c r="N357" s="118" t="n">
        <f aca="false">SUM(J$6:J357)</f>
        <v>990795.940417803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25.336</v>
      </c>
      <c r="W357" s="120" t="n">
        <f aca="false">N357/$R$3</f>
        <v>990.795940417803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25336</v>
      </c>
      <c r="N358" s="118" t="n">
        <f aca="false">SUM(J$6:J358)</f>
        <v>990795.940417803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25.336</v>
      </c>
      <c r="W358" s="120" t="n">
        <f aca="false">N358/$R$3</f>
        <v>990.795940417803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25336</v>
      </c>
      <c r="N359" s="118" t="n">
        <f aca="false">SUM(J$6:J359)</f>
        <v>990795.940417803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25.336</v>
      </c>
      <c r="W359" s="120" t="n">
        <f aca="false">N359/$R$3</f>
        <v>990.795940417803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25336</v>
      </c>
      <c r="N360" s="118" t="n">
        <f aca="false">SUM(J$6:J360)</f>
        <v>990795.940417803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25.336</v>
      </c>
      <c r="W360" s="120" t="n">
        <f aca="false">N360/$R$3</f>
        <v>990.795940417803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25336</v>
      </c>
      <c r="N361" s="118" t="n">
        <f aca="false">SUM(J$6:J361)</f>
        <v>990795.940417803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25.336</v>
      </c>
      <c r="W361" s="120" t="n">
        <f aca="false">N361/$R$3</f>
        <v>990.795940417803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25336</v>
      </c>
      <c r="N362" s="118" t="n">
        <f aca="false">SUM(J$6:J362)</f>
        <v>990795.940417803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25.336</v>
      </c>
      <c r="W362" s="120" t="n">
        <f aca="false">N362/$R$3</f>
        <v>990.795940417803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25336</v>
      </c>
      <c r="N363" s="118" t="n">
        <f aca="false">SUM(J$6:J363)</f>
        <v>990795.940417803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25.336</v>
      </c>
      <c r="W363" s="120" t="n">
        <f aca="false">N363/$R$3</f>
        <v>990.795940417803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25336</v>
      </c>
      <c r="N364" s="118" t="n">
        <f aca="false">SUM(J$6:J364)</f>
        <v>990795.940417803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25.336</v>
      </c>
      <c r="W364" s="120" t="n">
        <f aca="false">N364/$R$3</f>
        <v>990.795940417803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25336</v>
      </c>
      <c r="N365" s="118" t="n">
        <f aca="false">SUM(J$6:J365)</f>
        <v>990795.940417803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25.336</v>
      </c>
      <c r="W365" s="120" t="n">
        <f aca="false">N365/$R$3</f>
        <v>990.795940417803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25336</v>
      </c>
      <c r="N366" s="118" t="n">
        <f aca="false">SUM(J$6:J366)</f>
        <v>990795.940417803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25.336</v>
      </c>
      <c r="W366" s="120" t="n">
        <f aca="false">N366/$R$3</f>
        <v>990.795940417803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25336</v>
      </c>
      <c r="N367" s="118" t="n">
        <f aca="false">SUM(J$6:J367)</f>
        <v>990795.940417803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25.336</v>
      </c>
      <c r="W367" s="120" t="n">
        <f aca="false">N367/$R$3</f>
        <v>990.795940417803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25336</v>
      </c>
      <c r="N368" s="118" t="n">
        <f aca="false">SUM(J$6:J368)</f>
        <v>990795.940417803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25.336</v>
      </c>
      <c r="W368" s="120" t="n">
        <f aca="false">N368/$R$3</f>
        <v>990.795940417803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25336</v>
      </c>
      <c r="N369" s="118" t="n">
        <f aca="false">SUM(J$6:J369)</f>
        <v>990795.940417803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25.336</v>
      </c>
      <c r="W369" s="120" t="n">
        <f aca="false">N369/$R$3</f>
        <v>990.795940417803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25336</v>
      </c>
      <c r="N370" s="118" t="n">
        <f aca="false">SUM(J$6:J370)</f>
        <v>990795.940417803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25.336</v>
      </c>
      <c r="W370" s="120" t="n">
        <f aca="false">N370/$R$3</f>
        <v>990.795940417803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25336</v>
      </c>
      <c r="N371" s="118" t="n">
        <f aca="false">SUM(J$6:J371)</f>
        <v>990795.940417803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25.336</v>
      </c>
      <c r="W371" s="120" t="n">
        <f aca="false">N371/$R$3</f>
        <v>990.795940417803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2001-10-19T12:22:53Z</cp:lastPrinted>
  <dcterms:modified xsi:type="dcterms:W3CDTF">2001-10-19T12:23:13Z</dcterms:modified>
  <cp:revision>0</cp:revision>
  <dc:subject/>
  <dc:title/>
</cp:coreProperties>
</file>