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1" authorId="0">
      <text>
        <r>
          <rPr>
            <b val="true"/>
            <sz val="10"/>
            <color rgb="FF000000"/>
            <rFont val="Tahoma"/>
            <family val="2"/>
          </rPr>
          <t xml:space="preserve">US GAS + ORIG: GAS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9</xdr:row>
                <xdr:rowOff>8</xdr:rowOff>
              </xdr:from>
              <xdr:to>
                <xdr:col>20</xdr:col>
                <xdr:colOff>48</xdr:colOff>
                <xdr:row>10</xdr:row>
                <xdr:rowOff>13</xdr:rowOff>
              </xdr:to>
            </anchor>
          </commentPr>
        </mc:Choice>
        <mc:Fallback/>
      </mc:AlternateContent>
    </comment>
    <comment ref="O12" authorId="0">
      <text>
        <r>
          <rPr>
            <b val="true"/>
            <sz val="10"/>
            <color rgb="FF000000"/>
            <rFont val="Tahoma"/>
            <family val="2"/>
          </rPr>
          <t xml:space="preserve">CANADA GAS + ORIG: CANADA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10</xdr:row>
                <xdr:rowOff>8</xdr:rowOff>
              </xdr:from>
              <xdr:to>
                <xdr:col>19</xdr:col>
                <xdr:colOff>24</xdr:colOff>
                <xdr:row>11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<sst xmlns="http://schemas.openxmlformats.org/spreadsheetml/2006/main" count="64" uniqueCount="57">
  <si>
    <t xml:space="preserve">DAILY POSITION REPORT</t>
  </si>
  <si>
    <t xml:space="preserve">by BUSINESS UNIT - DESK</t>
  </si>
  <si>
    <t xml:space="preserve">AS OF 9/14/01</t>
  </si>
  <si>
    <t xml:space="preserve">PRELIMINARY</t>
  </si>
  <si>
    <t xml:space="preserve"> </t>
  </si>
  <si>
    <t xml:space="preserve">Net Open Position</t>
  </si>
  <si>
    <t xml:space="preserve">Maturity Gap Risk</t>
  </si>
  <si>
    <t xml:space="preserve">Value At Risk </t>
  </si>
  <si>
    <t xml:space="preserve">Profit &amp; Loss</t>
  </si>
  <si>
    <t xml:space="preserve">Release of </t>
  </si>
  <si>
    <t xml:space="preserve">Daily P&amp;L</t>
  </si>
  <si>
    <t xml:space="preserve">5-Day P&amp;L</t>
  </si>
  <si>
    <t xml:space="preserve">Overall</t>
  </si>
  <si>
    <t xml:space="preserve">Limit</t>
  </si>
  <si>
    <t xml:space="preserve">Sensitivity</t>
  </si>
  <si>
    <t xml:space="preserve">One Day</t>
  </si>
  <si>
    <t xml:space="preserve">Daily</t>
  </si>
  <si>
    <t xml:space="preserve">5 Day</t>
  </si>
  <si>
    <t xml:space="preserve">MTD</t>
  </si>
  <si>
    <t xml:space="preserve">QTD</t>
  </si>
  <si>
    <t xml:space="preserve">YTD</t>
  </si>
  <si>
    <t xml:space="preserve">Prudency</t>
  </si>
  <si>
    <t xml:space="preserve">less Prud.</t>
  </si>
  <si>
    <t xml:space="preserve">ENRON AMERICA</t>
  </si>
  <si>
    <t xml:space="preserve">Loss Notification</t>
  </si>
  <si>
    <t xml:space="preserve">N America Natural Gas</t>
  </si>
  <si>
    <t xml:space="preserve">500 BCF</t>
  </si>
  <si>
    <t xml:space="preserve">200 BCF</t>
  </si>
  <si>
    <t xml:space="preserve">U.S.</t>
  </si>
  <si>
    <t xml:space="preserve">Canada</t>
  </si>
  <si>
    <t xml:space="preserve">N America Electricity</t>
  </si>
  <si>
    <t xml:space="preserve">90 TWH</t>
  </si>
  <si>
    <t xml:space="preserve">25 TWH</t>
  </si>
  <si>
    <t xml:space="preserve">East</t>
  </si>
  <si>
    <t xml:space="preserve">West</t>
  </si>
  <si>
    <t xml:space="preserve">Cross Commodity</t>
  </si>
  <si>
    <t xml:space="preserve">N. America Gas</t>
  </si>
  <si>
    <t xml:space="preserve">Power - East</t>
  </si>
  <si>
    <t xml:space="preserve">Power - West</t>
  </si>
  <si>
    <t xml:space="preserve">Power - Canada</t>
  </si>
  <si>
    <t xml:space="preserve">Global Products</t>
  </si>
  <si>
    <t xml:space="preserve">Coal</t>
  </si>
  <si>
    <t xml:space="preserve">MPR &amp; Other</t>
  </si>
  <si>
    <t xml:space="preserve">Drift</t>
  </si>
  <si>
    <t xml:space="preserve">EES WHOLESALE </t>
  </si>
  <si>
    <t xml:space="preserve">EES Natural Gas</t>
  </si>
  <si>
    <t xml:space="preserve">BCF</t>
  </si>
  <si>
    <t xml:space="preserve"> BCF</t>
  </si>
  <si>
    <t xml:space="preserve">EES Power</t>
  </si>
  <si>
    <t xml:space="preserve">TWH</t>
  </si>
  <si>
    <t xml:space="preserve"> TWH</t>
  </si>
  <si>
    <t xml:space="preserve">EES Tariff Management</t>
  </si>
  <si>
    <t xml:space="preserve">EES Drift</t>
  </si>
  <si>
    <t xml:space="preserve">EES Other</t>
  </si>
  <si>
    <t xml:space="preserve">EES &amp; ENA</t>
  </si>
  <si>
    <t xml:space="preserve">Total Trading </t>
  </si>
  <si>
    <t xml:space="preserve">Loss Notification if limit = 100,000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</si>
</sst>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m/d/yy\ h:mm\ AM/PM"/>
    <numFmt numFmtId="168" formatCode="[$-409]#,##0_);\(#,##0\)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Franklin Gothic Medium Cond"/>
      <family val="2"/>
    </font>
    <font>
      <sz val="12"/>
      <name val="Franklin Gothic Medium Cond"/>
      <family val="2"/>
    </font>
    <font>
      <sz val="10"/>
      <name val="Franklin Gothic Medium Cond"/>
      <family val="2"/>
    </font>
    <font>
      <sz val="7"/>
      <name val="Franklin Gothic Medium Cond"/>
      <family val="2"/>
    </font>
    <font>
      <b val="true"/>
      <u val="single"/>
      <sz val="12"/>
      <name val="Franklin Gothic Medium Cond"/>
      <family val="2"/>
    </font>
    <font>
      <b val="true"/>
      <sz val="14"/>
      <color rgb="FFFF0000"/>
      <name val="Franklin Gothic Medium Cond"/>
      <family val="2"/>
    </font>
    <font>
      <sz val="14"/>
      <name val="Franklin Gothic Medium Cond"/>
      <family val="2"/>
    </font>
    <font>
      <b val="true"/>
      <sz val="10"/>
      <name val="Franklin Gothic Medium Cond"/>
      <family val="2"/>
    </font>
    <font>
      <sz val="11"/>
      <name val="Franklin Gothic Medium Cond"/>
      <family val="2"/>
    </font>
    <font>
      <sz val="12"/>
      <color rgb="FFFF0000"/>
      <name val="Franklin Gothic Medium Cond"/>
      <family val="2"/>
    </font>
    <font>
      <b val="true"/>
      <sz val="10"/>
      <name val="Arial"/>
      <family val="2"/>
    </font>
    <font>
      <b val="true"/>
      <sz val="9"/>
      <name val="Franklin Gothic Medium Cond"/>
      <family val="2"/>
    </font>
    <font>
      <sz val="9"/>
      <name val="Franklin Gothic Medium Cond"/>
      <family val="2"/>
    </font>
    <font>
      <b val="true"/>
      <sz val="8"/>
      <name val="Franklin Gothic Medium Cond"/>
      <family val="2"/>
    </font>
    <font>
      <sz val="8"/>
      <name val="Franklin Gothic Medium Cond"/>
      <family val="2"/>
    </font>
    <font>
      <b val="true"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3" fillId="0" borderId="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4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5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6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8" fillId="5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6" fillId="3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5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  <dxf>
      <font>
        <name val="Arial"/>
        <family val="0"/>
        <color rgb="00FFFFFF"/>
      </font>
      <fill>
        <patternFill>
          <bgColor rgb="FFFF99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14"/>
    <col collapsed="false" customWidth="true" hidden="false" outlineLevel="0" max="3" min="3" style="0" width="6.85"/>
    <col collapsed="false" customWidth="true" hidden="false" outlineLevel="0" max="4" min="4" style="0" width="0.56"/>
    <col collapsed="false" customWidth="true" hidden="false" outlineLevel="0" max="5" min="5" style="0" width="7.42"/>
    <col collapsed="false" customWidth="true" hidden="false" outlineLevel="0" max="6" min="6" style="0" width="7.56"/>
    <col collapsed="false" customWidth="true" hidden="false" outlineLevel="0" max="7" min="7" style="0" width="6.7"/>
    <col collapsed="false" customWidth="true" hidden="false" outlineLevel="0" max="8" min="8" style="0" width="0.99"/>
    <col collapsed="false" customWidth="true" hidden="false" outlineLevel="0" max="11" min="11" style="0" width="1.13"/>
    <col collapsed="false" customWidth="true" hidden="false" outlineLevel="0" max="14" min="14" style="0" width="1.41"/>
    <col collapsed="false" customWidth="true" hidden="false" outlineLevel="0" max="15" min="15" style="0" width="9.7"/>
    <col collapsed="false" customWidth="true" hidden="false" outlineLevel="0" max="18" min="16" style="0" width="9.56"/>
    <col collapsed="false" customWidth="true" hidden="false" outlineLevel="0" max="19" min="19" style="0" width="10.99"/>
    <col collapsed="false" customWidth="true" hidden="false" outlineLevel="0" max="20" min="20" style="0" width="11.28"/>
    <col collapsed="false" customWidth="true" hidden="false" outlineLevel="0" max="21" min="21" style="0" width="10.13"/>
    <col collapsed="false" customWidth="true" hidden="false" outlineLevel="0" max="22" min="22" style="0" width="10.71"/>
  </cols>
  <sheetData>
    <row r="1" customFormat="false" ht="16.5" hidden="false" customHeight="false" outlineLevel="0" collapsed="false">
      <c r="A1" s="1" t="s">
        <v>0</v>
      </c>
      <c r="B1" s="2"/>
      <c r="C1" s="3"/>
      <c r="D1" s="3"/>
      <c r="E1" s="3"/>
      <c r="F1" s="3"/>
      <c r="G1" s="4"/>
      <c r="H1" s="2"/>
      <c r="I1" s="4"/>
      <c r="J1" s="4"/>
      <c r="K1" s="2"/>
      <c r="L1" s="5"/>
      <c r="M1" s="5"/>
      <c r="N1" s="2"/>
      <c r="O1" s="5"/>
      <c r="P1" s="5"/>
      <c r="Q1" s="5"/>
      <c r="R1" s="6"/>
      <c r="S1" s="6"/>
    </row>
    <row r="2" customFormat="false" ht="16.5" hidden="false" customHeight="false" outlineLevel="0" collapsed="false">
      <c r="A2" s="7" t="s">
        <v>1</v>
      </c>
      <c r="B2" s="8"/>
      <c r="C2" s="9"/>
      <c r="D2" s="9"/>
      <c r="E2" s="10"/>
      <c r="F2" s="3"/>
      <c r="G2" s="4"/>
      <c r="H2" s="2"/>
      <c r="I2" s="4"/>
      <c r="J2" s="4"/>
      <c r="K2" s="2"/>
      <c r="L2" s="5"/>
      <c r="M2" s="5"/>
      <c r="N2" s="2"/>
      <c r="O2" s="5"/>
      <c r="P2" s="5"/>
      <c r="Q2" s="5"/>
      <c r="R2" s="5"/>
      <c r="S2" s="5"/>
    </row>
    <row r="3" customFormat="false" ht="16.5" hidden="false" customHeight="false" outlineLevel="0" collapsed="false">
      <c r="A3" s="1" t="s">
        <v>2</v>
      </c>
      <c r="B3" s="2"/>
      <c r="C3" s="2"/>
      <c r="D3" s="11"/>
      <c r="E3" s="4"/>
      <c r="F3" s="4"/>
      <c r="G3" s="4"/>
      <c r="H3" s="2"/>
      <c r="I3" s="4"/>
      <c r="J3" s="4"/>
      <c r="K3" s="2"/>
      <c r="L3" s="5"/>
      <c r="M3" s="5"/>
      <c r="N3" s="2"/>
      <c r="O3" s="5"/>
      <c r="P3" s="5"/>
      <c r="Q3" s="5"/>
      <c r="R3" s="5"/>
      <c r="S3" s="5"/>
    </row>
    <row r="4" customFormat="false" ht="19.5" hidden="false" customHeight="false" outlineLevel="0" collapsed="false">
      <c r="A4" s="12" t="s">
        <v>3</v>
      </c>
      <c r="B4" s="13"/>
      <c r="C4" s="13"/>
      <c r="D4" s="14"/>
      <c r="E4" s="15"/>
      <c r="F4" s="15"/>
      <c r="G4" s="15"/>
      <c r="H4" s="13"/>
      <c r="I4" s="15"/>
      <c r="J4" s="15"/>
      <c r="K4" s="13"/>
      <c r="L4" s="16"/>
      <c r="M4" s="16"/>
      <c r="N4" s="13"/>
      <c r="O4" s="16"/>
      <c r="P4" s="16"/>
      <c r="Q4" s="16"/>
      <c r="R4" s="16"/>
      <c r="S4" s="16"/>
    </row>
    <row r="5" customFormat="false" ht="16.5" hidden="false" customHeight="false" outlineLevel="0" collapsed="false">
      <c r="A5" s="17"/>
      <c r="B5" s="18"/>
      <c r="C5" s="3"/>
      <c r="D5" s="19"/>
      <c r="E5" s="20"/>
      <c r="F5" s="20"/>
      <c r="G5" s="20"/>
      <c r="H5" s="3"/>
      <c r="I5" s="20"/>
      <c r="J5" s="20"/>
      <c r="K5" s="3"/>
      <c r="L5" s="21"/>
      <c r="M5" s="21"/>
      <c r="N5" s="3"/>
      <c r="O5" s="22" t="s">
        <v>4</v>
      </c>
      <c r="P5" s="22"/>
      <c r="Q5" s="22"/>
      <c r="R5" s="22"/>
      <c r="S5" s="22"/>
    </row>
    <row r="6" customFormat="false" ht="16.5" hidden="false" customHeight="false" outlineLevel="0" collapsed="false">
      <c r="A6" s="17"/>
      <c r="B6" s="18"/>
      <c r="C6" s="3"/>
      <c r="D6" s="19"/>
      <c r="E6" s="23" t="s">
        <v>5</v>
      </c>
      <c r="F6" s="23"/>
      <c r="G6" s="24"/>
      <c r="H6" s="3"/>
      <c r="I6" s="25" t="s">
        <v>6</v>
      </c>
      <c r="J6" s="25"/>
      <c r="K6" s="3"/>
      <c r="L6" s="26" t="s">
        <v>7</v>
      </c>
      <c r="M6" s="26"/>
      <c r="N6" s="3"/>
      <c r="O6" s="26" t="s">
        <v>8</v>
      </c>
      <c r="P6" s="26"/>
      <c r="Q6" s="26"/>
      <c r="R6" s="26"/>
      <c r="S6" s="26"/>
      <c r="T6" s="0" t="s">
        <v>9</v>
      </c>
      <c r="U6" s="0" t="s">
        <v>10</v>
      </c>
      <c r="V6" s="0" t="s">
        <v>11</v>
      </c>
    </row>
    <row r="7" customFormat="false" ht="16.5" hidden="false" customHeight="false" outlineLevel="0" collapsed="false">
      <c r="A7" s="17"/>
      <c r="B7" s="18"/>
      <c r="C7" s="3"/>
      <c r="D7" s="19"/>
      <c r="E7" s="27" t="s">
        <v>12</v>
      </c>
      <c r="F7" s="28" t="s">
        <v>13</v>
      </c>
      <c r="G7" s="28" t="s">
        <v>13</v>
      </c>
      <c r="H7" s="20"/>
      <c r="I7" s="29" t="s">
        <v>14</v>
      </c>
      <c r="J7" s="28" t="s">
        <v>13</v>
      </c>
      <c r="K7" s="20"/>
      <c r="L7" s="30" t="s">
        <v>15</v>
      </c>
      <c r="M7" s="31" t="s">
        <v>13</v>
      </c>
      <c r="N7" s="3"/>
      <c r="O7" s="30" t="s">
        <v>16</v>
      </c>
      <c r="P7" s="32" t="s">
        <v>17</v>
      </c>
      <c r="Q7" s="32" t="s">
        <v>18</v>
      </c>
      <c r="R7" s="32" t="s">
        <v>19</v>
      </c>
      <c r="S7" s="31" t="s">
        <v>20</v>
      </c>
      <c r="T7" s="33" t="s">
        <v>21</v>
      </c>
      <c r="U7" s="33" t="s">
        <v>22</v>
      </c>
      <c r="V7" s="33" t="s">
        <v>22</v>
      </c>
    </row>
    <row r="8" customFormat="false" ht="16.5" hidden="false" customHeight="false" outlineLevel="0" collapsed="false">
      <c r="A8" s="17"/>
      <c r="B8" s="18"/>
      <c r="C8" s="3"/>
      <c r="D8" s="19"/>
      <c r="E8" s="34"/>
      <c r="F8" s="34"/>
      <c r="G8" s="34"/>
      <c r="H8" s="20"/>
      <c r="I8" s="34"/>
      <c r="J8" s="34"/>
      <c r="K8" s="20"/>
      <c r="L8" s="21"/>
      <c r="M8" s="21"/>
      <c r="N8" s="3"/>
      <c r="O8" s="21"/>
      <c r="P8" s="21"/>
      <c r="Q8" s="21"/>
      <c r="R8" s="21"/>
      <c r="S8" s="21"/>
    </row>
    <row r="9" customFormat="false" ht="14.25" hidden="false" customHeight="false" outlineLevel="0" collapsed="false">
      <c r="A9" s="17" t="s">
        <v>23</v>
      </c>
      <c r="B9" s="3"/>
      <c r="C9" s="3"/>
      <c r="D9" s="19"/>
      <c r="E9" s="20"/>
      <c r="F9" s="20"/>
      <c r="G9" s="20"/>
      <c r="H9" s="3"/>
      <c r="I9" s="20"/>
      <c r="J9" s="20"/>
      <c r="K9" s="3"/>
      <c r="L9" s="35" t="n">
        <v>57334.82402</v>
      </c>
      <c r="M9" s="35" t="n">
        <v>82000</v>
      </c>
      <c r="N9" s="3"/>
      <c r="O9" s="36" t="n">
        <v>531657.74467</v>
      </c>
      <c r="P9" s="36" t="n">
        <v>460940.65533</v>
      </c>
      <c r="Q9" s="36" t="n">
        <v>457201.49534</v>
      </c>
      <c r="R9" s="36" t="n">
        <v>628290.07351</v>
      </c>
      <c r="S9" s="36" t="n">
        <v>3441093.02532</v>
      </c>
      <c r="U9" s="36" t="n">
        <f aca="false">+U10+U13+U17</f>
        <v>-63342.25533</v>
      </c>
      <c r="V9" s="36" t="n">
        <f aca="false">+V10+V13+V27+V17</f>
        <v>-206637.03936</v>
      </c>
      <c r="W9" s="37" t="s">
        <v>24</v>
      </c>
    </row>
    <row r="10" customFormat="false" ht="13.5" hidden="false" customHeight="false" outlineLevel="0" collapsed="false">
      <c r="A10" s="38"/>
      <c r="B10" s="39" t="s">
        <v>25</v>
      </c>
      <c r="C10" s="39"/>
      <c r="D10" s="40"/>
      <c r="E10" s="41" t="n">
        <v>-389.51</v>
      </c>
      <c r="F10" s="42" t="s">
        <v>26</v>
      </c>
      <c r="G10" s="42" t="n">
        <v>500</v>
      </c>
      <c r="H10" s="39"/>
      <c r="I10" s="41" t="n">
        <v>-386.56</v>
      </c>
      <c r="J10" s="42" t="s">
        <v>27</v>
      </c>
      <c r="K10" s="39"/>
      <c r="L10" s="43" t="n">
        <v>43099.63085</v>
      </c>
      <c r="M10" s="43" t="n">
        <v>61000</v>
      </c>
      <c r="N10" s="39"/>
      <c r="O10" s="44" t="n">
        <v>437951.36383</v>
      </c>
      <c r="P10" s="45" t="n">
        <v>394617.8477</v>
      </c>
      <c r="Q10" s="45" t="n">
        <v>384341.14379</v>
      </c>
      <c r="R10" s="45" t="n">
        <v>372688.72318</v>
      </c>
      <c r="S10" s="45" t="n">
        <v>1037977.36559</v>
      </c>
      <c r="U10" s="45" t="n">
        <f aca="false">SUM(U11:U12)</f>
        <v>-62048.63617</v>
      </c>
      <c r="V10" s="45" t="n">
        <f aca="false">SUM(V11:V12)</f>
        <v>-105382.1523</v>
      </c>
      <c r="W10" s="37" t="s">
        <v>24</v>
      </c>
    </row>
    <row r="11" customFormat="false" ht="13.5" hidden="false" customHeight="false" outlineLevel="0" collapsed="false">
      <c r="A11" s="46"/>
      <c r="B11" s="47"/>
      <c r="C11" s="47" t="s">
        <v>28</v>
      </c>
      <c r="D11" s="48"/>
      <c r="E11" s="49" t="n">
        <v>-270.01</v>
      </c>
      <c r="F11" s="50"/>
      <c r="G11" s="50"/>
      <c r="H11" s="47"/>
      <c r="I11" s="50"/>
      <c r="J11" s="50"/>
      <c r="K11" s="47"/>
      <c r="L11" s="51" t="n">
        <v>35861.98776</v>
      </c>
      <c r="M11" s="52"/>
      <c r="N11" s="47"/>
      <c r="O11" s="51" t="n">
        <v>440131.84251</v>
      </c>
      <c r="P11" s="51" t="n">
        <v>397001.7201</v>
      </c>
      <c r="Q11" s="51" t="n">
        <v>387207.34222</v>
      </c>
      <c r="R11" s="51" t="n">
        <v>374403.26122</v>
      </c>
      <c r="S11" s="51" t="n">
        <v>1046772.91649</v>
      </c>
      <c r="T11" s="53" t="n">
        <v>500000</v>
      </c>
      <c r="U11" s="51" t="n">
        <f aca="false">+O11-T11</f>
        <v>-59868.15749</v>
      </c>
      <c r="V11" s="51" t="n">
        <f aca="false">+P11-T11</f>
        <v>-102998.2799</v>
      </c>
    </row>
    <row r="12" customFormat="false" ht="13.5" hidden="false" customHeight="false" outlineLevel="0" collapsed="false">
      <c r="A12" s="46"/>
      <c r="B12" s="47"/>
      <c r="C12" s="47" t="s">
        <v>29</v>
      </c>
      <c r="D12" s="48"/>
      <c r="E12" s="49" t="n">
        <v>-248.6</v>
      </c>
      <c r="F12" s="50"/>
      <c r="G12" s="50"/>
      <c r="H12" s="47"/>
      <c r="I12" s="50"/>
      <c r="J12" s="50"/>
      <c r="K12" s="47"/>
      <c r="L12" s="51" t="n">
        <v>7231.91769</v>
      </c>
      <c r="M12" s="52"/>
      <c r="N12" s="47"/>
      <c r="O12" s="51" t="n">
        <v>-2180.47868</v>
      </c>
      <c r="P12" s="51" t="n">
        <v>-2383.8724</v>
      </c>
      <c r="Q12" s="51" t="n">
        <v>-2866.19843</v>
      </c>
      <c r="R12" s="51" t="n">
        <v>-1714.53804</v>
      </c>
      <c r="S12" s="51" t="n">
        <v>-8795.5509</v>
      </c>
      <c r="U12" s="51" t="n">
        <f aca="false">+O12</f>
        <v>-2180.47868</v>
      </c>
      <c r="V12" s="51" t="n">
        <f aca="false">+P12</f>
        <v>-2383.8724</v>
      </c>
    </row>
    <row r="13" customFormat="false" ht="13.5" hidden="false" customHeight="false" outlineLevel="0" collapsed="false">
      <c r="A13" s="38"/>
      <c r="B13" s="39" t="s">
        <v>30</v>
      </c>
      <c r="C13" s="39"/>
      <c r="D13" s="40"/>
      <c r="E13" s="41" t="n">
        <v>21.76569528</v>
      </c>
      <c r="F13" s="42" t="s">
        <v>31</v>
      </c>
      <c r="G13" s="42" t="n">
        <v>90</v>
      </c>
      <c r="H13" s="39"/>
      <c r="I13" s="41" t="n">
        <v>-12.79046373</v>
      </c>
      <c r="J13" s="42" t="s">
        <v>32</v>
      </c>
      <c r="K13" s="39"/>
      <c r="L13" s="43" t="n">
        <v>36585.92192</v>
      </c>
      <c r="M13" s="43" t="n">
        <v>54000</v>
      </c>
      <c r="N13" s="39"/>
      <c r="O13" s="45" t="n">
        <v>96463.25436</v>
      </c>
      <c r="P13" s="45" t="n">
        <v>69604.31858</v>
      </c>
      <c r="Q13" s="45" t="n">
        <v>78017.76744</v>
      </c>
      <c r="R13" s="45" t="n">
        <v>230469.49165</v>
      </c>
      <c r="S13" s="45" t="n">
        <v>1475213.36257</v>
      </c>
      <c r="U13" s="45" t="n">
        <f aca="false">SUM(U14:U16)</f>
        <v>1463.25435999999</v>
      </c>
      <c r="V13" s="45" t="n">
        <f aca="false">SUM(V14:V16)</f>
        <v>-25395.68142</v>
      </c>
    </row>
    <row r="14" customFormat="false" ht="13.5" hidden="false" customHeight="false" outlineLevel="0" collapsed="false">
      <c r="A14" s="46"/>
      <c r="B14" s="47"/>
      <c r="C14" s="47" t="s">
        <v>33</v>
      </c>
      <c r="D14" s="48"/>
      <c r="E14" s="49" t="n">
        <v>2.39968729</v>
      </c>
      <c r="F14" s="50"/>
      <c r="G14" s="50"/>
      <c r="H14" s="47"/>
      <c r="I14" s="50"/>
      <c r="J14" s="50"/>
      <c r="K14" s="47"/>
      <c r="L14" s="51" t="n">
        <v>19427.76687</v>
      </c>
      <c r="M14" s="52"/>
      <c r="N14" s="47"/>
      <c r="O14" s="51" t="n">
        <v>10288.47478</v>
      </c>
      <c r="P14" s="51" t="n">
        <v>-15077.11905</v>
      </c>
      <c r="Q14" s="51" t="n">
        <v>-10646.90943</v>
      </c>
      <c r="R14" s="51" t="n">
        <v>1324.28176</v>
      </c>
      <c r="S14" s="51" t="n">
        <v>425014.18241</v>
      </c>
      <c r="U14" s="51" t="n">
        <f aca="false">+O14</f>
        <v>10288.47478</v>
      </c>
      <c r="V14" s="51" t="n">
        <f aca="false">+P14</f>
        <v>-15077.11905</v>
      </c>
    </row>
    <row r="15" customFormat="false" ht="13.5" hidden="false" customHeight="false" outlineLevel="0" collapsed="false">
      <c r="A15" s="46"/>
      <c r="B15" s="47"/>
      <c r="C15" s="47" t="s">
        <v>34</v>
      </c>
      <c r="D15" s="48"/>
      <c r="E15" s="49" t="n">
        <v>-11.62809497</v>
      </c>
      <c r="F15" s="50"/>
      <c r="G15" s="50"/>
      <c r="H15" s="47"/>
      <c r="I15" s="50"/>
      <c r="J15" s="50"/>
      <c r="K15" s="47"/>
      <c r="L15" s="51" t="n">
        <v>20083.56372</v>
      </c>
      <c r="M15" s="52"/>
      <c r="N15" s="47"/>
      <c r="O15" s="51" t="n">
        <v>-8989.04488</v>
      </c>
      <c r="P15" s="51" t="n">
        <v>-13019.41115</v>
      </c>
      <c r="Q15" s="51" t="n">
        <v>-9235.91829</v>
      </c>
      <c r="R15" s="51" t="n">
        <v>114442.50249</v>
      </c>
      <c r="S15" s="51" t="n">
        <v>736576.66859</v>
      </c>
      <c r="U15" s="51" t="n">
        <f aca="false">+O15</f>
        <v>-8989.04488</v>
      </c>
      <c r="V15" s="51" t="n">
        <f aca="false">+P15</f>
        <v>-13019.41115</v>
      </c>
    </row>
    <row r="16" customFormat="false" ht="13.5" hidden="false" customHeight="false" outlineLevel="0" collapsed="false">
      <c r="A16" s="46"/>
      <c r="B16" s="47"/>
      <c r="C16" s="47" t="s">
        <v>29</v>
      </c>
      <c r="D16" s="48"/>
      <c r="E16" s="49" t="n">
        <v>48.94838557</v>
      </c>
      <c r="F16" s="50"/>
      <c r="G16" s="50"/>
      <c r="H16" s="47"/>
      <c r="I16" s="50"/>
      <c r="J16" s="50"/>
      <c r="K16" s="47"/>
      <c r="L16" s="51" t="n">
        <v>18704.58898</v>
      </c>
      <c r="M16" s="52"/>
      <c r="N16" s="47"/>
      <c r="O16" s="51" t="n">
        <v>95163.82446</v>
      </c>
      <c r="P16" s="51" t="n">
        <v>97700.84878</v>
      </c>
      <c r="Q16" s="51" t="n">
        <v>97900.59516</v>
      </c>
      <c r="R16" s="51" t="n">
        <v>114702.7074</v>
      </c>
      <c r="S16" s="51" t="n">
        <v>313622.51157</v>
      </c>
      <c r="T16" s="53" t="n">
        <v>95000</v>
      </c>
      <c r="U16" s="51" t="n">
        <f aca="false">+O16-T16</f>
        <v>163.824459999989</v>
      </c>
      <c r="V16" s="51" t="n">
        <f aca="false">+P16-T16</f>
        <v>2700.84878</v>
      </c>
    </row>
    <row r="17" customFormat="false" ht="13.5" hidden="false" customHeight="false" outlineLevel="0" collapsed="false">
      <c r="A17" s="38"/>
      <c r="B17" s="39" t="s">
        <v>35</v>
      </c>
      <c r="C17" s="39"/>
      <c r="D17" s="40"/>
      <c r="E17" s="54"/>
      <c r="F17" s="54"/>
      <c r="G17" s="54"/>
      <c r="H17" s="39"/>
      <c r="I17" s="54"/>
      <c r="J17" s="54"/>
      <c r="K17" s="39"/>
      <c r="L17" s="51" t="n">
        <v>9.10514</v>
      </c>
      <c r="M17" s="55"/>
      <c r="N17" s="39"/>
      <c r="O17" s="56" t="n">
        <v>-2756.87352</v>
      </c>
      <c r="P17" s="56" t="n">
        <v>-3281.51095</v>
      </c>
      <c r="Q17" s="56" t="n">
        <v>-5157.41589</v>
      </c>
      <c r="R17" s="56" t="n">
        <v>20736.22718</v>
      </c>
      <c r="S17" s="56" t="n">
        <v>60714.90266</v>
      </c>
      <c r="U17" s="56" t="n">
        <f aca="false">+O17</f>
        <v>-2756.87352</v>
      </c>
      <c r="V17" s="56" t="n">
        <f aca="false">+P17</f>
        <v>-3281.51095</v>
      </c>
    </row>
    <row r="18" customFormat="false" ht="13.5" hidden="true" customHeight="false" outlineLevel="0" collapsed="false">
      <c r="A18" s="46"/>
      <c r="B18" s="47"/>
      <c r="C18" s="47" t="s">
        <v>36</v>
      </c>
      <c r="D18" s="48"/>
      <c r="E18" s="50"/>
      <c r="F18" s="50"/>
      <c r="G18" s="50"/>
      <c r="H18" s="47"/>
      <c r="I18" s="50"/>
      <c r="J18" s="50"/>
      <c r="K18" s="47"/>
      <c r="L18" s="51" t="n">
        <v>1567.38659</v>
      </c>
      <c r="M18" s="52"/>
      <c r="N18" s="47"/>
      <c r="O18" s="51" t="n">
        <v>-1588.32365</v>
      </c>
      <c r="P18" s="51" t="n">
        <v>-2118.10335</v>
      </c>
      <c r="Q18" s="51" t="n">
        <v>-3092.46692</v>
      </c>
      <c r="R18" s="51" t="n">
        <v>23533.57366</v>
      </c>
      <c r="S18" s="51" t="n">
        <v>41433.97566</v>
      </c>
      <c r="U18" s="51"/>
      <c r="V18" s="51"/>
    </row>
    <row r="19" customFormat="false" ht="13.5" hidden="true" customHeight="false" outlineLevel="0" collapsed="false">
      <c r="A19" s="46"/>
      <c r="B19" s="47"/>
      <c r="C19" s="47" t="s">
        <v>37</v>
      </c>
      <c r="D19" s="48"/>
      <c r="E19" s="50"/>
      <c r="F19" s="50"/>
      <c r="G19" s="50"/>
      <c r="H19" s="47"/>
      <c r="I19" s="50"/>
      <c r="J19" s="50"/>
      <c r="K19" s="47"/>
      <c r="L19" s="51" t="n">
        <v>0</v>
      </c>
      <c r="M19" s="52"/>
      <c r="N19" s="47"/>
      <c r="O19" s="51" t="n">
        <v>-82.894</v>
      </c>
      <c r="P19" s="51" t="n">
        <v>-269.278</v>
      </c>
      <c r="Q19" s="51" t="n">
        <v>-676.855</v>
      </c>
      <c r="R19" s="51" t="n">
        <v>95.988</v>
      </c>
      <c r="S19" s="51" t="n">
        <v>2259.754</v>
      </c>
      <c r="U19" s="51"/>
      <c r="V19" s="51"/>
    </row>
    <row r="20" customFormat="false" ht="13.5" hidden="true" customHeight="false" outlineLevel="0" collapsed="false">
      <c r="A20" s="46"/>
      <c r="B20" s="47"/>
      <c r="C20" s="47" t="s">
        <v>38</v>
      </c>
      <c r="D20" s="48"/>
      <c r="E20" s="50"/>
      <c r="F20" s="50"/>
      <c r="G20" s="50"/>
      <c r="H20" s="47"/>
      <c r="I20" s="50"/>
      <c r="J20" s="50"/>
      <c r="K20" s="47"/>
      <c r="L20" s="51" t="n">
        <v>0</v>
      </c>
      <c r="M20" s="52"/>
      <c r="N20" s="47"/>
      <c r="O20" s="51" t="n">
        <v>151.448</v>
      </c>
      <c r="P20" s="51" t="n">
        <v>152.094</v>
      </c>
      <c r="Q20" s="51" t="n">
        <v>158.594</v>
      </c>
      <c r="R20" s="51" t="n">
        <v>752.664</v>
      </c>
      <c r="S20" s="51" t="n">
        <v>25527.741</v>
      </c>
      <c r="U20" s="51"/>
      <c r="V20" s="51"/>
    </row>
    <row r="21" customFormat="false" ht="13.5" hidden="true" customHeight="false" outlineLevel="0" collapsed="false">
      <c r="A21" s="46"/>
      <c r="B21" s="47"/>
      <c r="C21" s="47" t="s">
        <v>39</v>
      </c>
      <c r="D21" s="48"/>
      <c r="E21" s="50"/>
      <c r="F21" s="50"/>
      <c r="G21" s="50"/>
      <c r="H21" s="47"/>
      <c r="I21" s="50"/>
      <c r="J21" s="50"/>
      <c r="K21" s="47"/>
      <c r="L21" s="51" t="n">
        <v>0</v>
      </c>
      <c r="M21" s="52"/>
      <c r="N21" s="47"/>
      <c r="O21" s="51" t="n">
        <v>271.823</v>
      </c>
      <c r="P21" s="51" t="n">
        <v>668.134</v>
      </c>
      <c r="Q21" s="51" t="n">
        <v>696.395</v>
      </c>
      <c r="R21" s="51" t="n">
        <v>265.34</v>
      </c>
      <c r="S21" s="51" t="n">
        <v>-6437.591</v>
      </c>
      <c r="U21" s="51"/>
      <c r="V21" s="51"/>
    </row>
    <row r="22" customFormat="false" ht="13.5" hidden="true" customHeight="false" outlineLevel="0" collapsed="false">
      <c r="A22" s="46"/>
      <c r="B22" s="47"/>
      <c r="C22" s="47" t="s">
        <v>40</v>
      </c>
      <c r="D22" s="48"/>
      <c r="E22" s="50"/>
      <c r="F22" s="50"/>
      <c r="G22" s="50"/>
      <c r="H22" s="47"/>
      <c r="I22" s="50"/>
      <c r="J22" s="50"/>
      <c r="K22" s="47"/>
      <c r="L22" s="51" t="n">
        <v>1567.38659</v>
      </c>
      <c r="M22" s="52"/>
      <c r="N22" s="47"/>
      <c r="O22" s="51" t="n">
        <v>-1508.92687</v>
      </c>
      <c r="P22" s="51" t="n">
        <v>-1714.3576</v>
      </c>
      <c r="Q22" s="51" t="n">
        <v>-2243.08297</v>
      </c>
      <c r="R22" s="51" t="n">
        <v>-3911.33848</v>
      </c>
      <c r="S22" s="51" t="n">
        <v>-2078.68118</v>
      </c>
      <c r="U22" s="51"/>
      <c r="V22" s="51"/>
    </row>
    <row r="23" customFormat="false" ht="13.5" hidden="true" customHeight="false" outlineLevel="0" collapsed="false">
      <c r="A23" s="46"/>
      <c r="B23" s="47"/>
      <c r="C23" s="47" t="s">
        <v>41</v>
      </c>
      <c r="D23" s="48"/>
      <c r="E23" s="50"/>
      <c r="F23" s="50"/>
      <c r="G23" s="50"/>
      <c r="H23" s="47"/>
      <c r="I23" s="50"/>
      <c r="J23" s="50"/>
      <c r="K23" s="47"/>
      <c r="L23" s="57" t="e">
        <f aca="false"/>
        <v>#REF!</v>
      </c>
      <c r="M23" s="52"/>
      <c r="N23" s="47"/>
      <c r="O23" s="51" t="n">
        <v>0</v>
      </c>
      <c r="P23" s="51" t="n">
        <v>0</v>
      </c>
      <c r="Q23" s="51" t="n">
        <v>0</v>
      </c>
      <c r="R23" s="51" t="n">
        <v>0</v>
      </c>
      <c r="S23" s="51" t="n">
        <v>9.70418</v>
      </c>
      <c r="U23" s="51"/>
      <c r="V23" s="51"/>
    </row>
    <row r="24" customFormat="false" ht="13.5" hidden="false" customHeight="false" outlineLevel="0" collapsed="false">
      <c r="A24" s="38"/>
      <c r="B24" s="39" t="s">
        <v>42</v>
      </c>
      <c r="C24" s="39"/>
      <c r="D24" s="40"/>
      <c r="E24" s="54"/>
      <c r="F24" s="54"/>
      <c r="G24" s="54"/>
      <c r="H24" s="39"/>
      <c r="I24" s="54"/>
      <c r="J24" s="54"/>
      <c r="K24" s="39"/>
      <c r="L24" s="58"/>
      <c r="M24" s="55"/>
      <c r="N24" s="39"/>
      <c r="O24" s="43" t="n">
        <v>0</v>
      </c>
      <c r="P24" s="43" t="n">
        <v>0</v>
      </c>
      <c r="Q24" s="43" t="n">
        <v>0</v>
      </c>
      <c r="R24" s="43" t="n">
        <v>-18808</v>
      </c>
      <c r="S24" s="43" t="n">
        <v>754359</v>
      </c>
      <c r="U24" s="43"/>
      <c r="V24" s="43"/>
    </row>
    <row r="25" customFormat="false" ht="13.5" hidden="false" customHeight="false" outlineLevel="0" collapsed="false">
      <c r="A25" s="38"/>
      <c r="B25" s="39" t="s">
        <v>43</v>
      </c>
      <c r="C25" s="39"/>
      <c r="D25" s="40"/>
      <c r="E25" s="54"/>
      <c r="F25" s="54"/>
      <c r="G25" s="54"/>
      <c r="H25" s="39"/>
      <c r="I25" s="54"/>
      <c r="J25" s="54"/>
      <c r="K25" s="39"/>
      <c r="L25" s="59"/>
      <c r="M25" s="55"/>
      <c r="N25" s="39"/>
      <c r="O25" s="43" t="n">
        <v>0</v>
      </c>
      <c r="P25" s="43" t="n">
        <v>0</v>
      </c>
      <c r="Q25" s="43" t="n">
        <v>0</v>
      </c>
      <c r="R25" s="43" t="n">
        <v>23203.6315</v>
      </c>
      <c r="S25" s="43" t="n">
        <v>112828.3945</v>
      </c>
      <c r="U25" s="43"/>
      <c r="V25" s="43"/>
    </row>
    <row r="26" customFormat="false" ht="16.5" hidden="false" customHeight="false" outlineLevel="0" collapsed="false">
      <c r="A26" s="46"/>
      <c r="B26" s="18"/>
      <c r="C26" s="3"/>
      <c r="D26" s="48"/>
      <c r="E26" s="50"/>
      <c r="F26" s="50"/>
      <c r="G26" s="50"/>
      <c r="H26" s="47"/>
      <c r="I26" s="50"/>
      <c r="J26" s="50"/>
      <c r="K26" s="47"/>
      <c r="L26" s="60"/>
      <c r="M26" s="60"/>
      <c r="N26" s="47"/>
      <c r="O26" s="60"/>
      <c r="P26" s="60"/>
      <c r="Q26" s="60"/>
      <c r="R26" s="60"/>
      <c r="S26" s="60"/>
      <c r="U26" s="60"/>
      <c r="V26" s="60"/>
    </row>
    <row r="27" customFormat="false" ht="14.25" hidden="false" customHeight="false" outlineLevel="0" collapsed="false">
      <c r="A27" s="17" t="s">
        <v>44</v>
      </c>
      <c r="B27" s="3"/>
      <c r="C27" s="3"/>
      <c r="D27" s="19"/>
      <c r="E27" s="20"/>
      <c r="F27" s="61"/>
      <c r="G27" s="61"/>
      <c r="H27" s="3"/>
      <c r="I27" s="20"/>
      <c r="J27" s="34"/>
      <c r="K27" s="34"/>
      <c r="L27" s="62"/>
      <c r="M27" s="62"/>
      <c r="N27" s="3"/>
      <c r="O27" s="36" t="n">
        <v>162056.552</v>
      </c>
      <c r="P27" s="36" t="n">
        <v>104713.17131</v>
      </c>
      <c r="Q27" s="36" t="n">
        <v>90289.52231</v>
      </c>
      <c r="R27" s="36" t="n">
        <v>160300.48167</v>
      </c>
      <c r="S27" s="36" t="n">
        <v>-559256.52552</v>
      </c>
      <c r="U27" s="36" t="n">
        <f aca="false">SUM(U28:U29)</f>
        <v>-48311.593</v>
      </c>
      <c r="V27" s="36" t="n">
        <f aca="false">SUM(V28:V29)</f>
        <v>-72577.69469</v>
      </c>
    </row>
    <row r="28" customFormat="false" ht="13.5" hidden="false" customHeight="false" outlineLevel="0" collapsed="false">
      <c r="A28" s="38"/>
      <c r="B28" s="39" t="s">
        <v>45</v>
      </c>
      <c r="C28" s="39"/>
      <c r="D28" s="40"/>
      <c r="E28" s="63" t="n">
        <v>-2.2</v>
      </c>
      <c r="F28" s="42" t="s">
        <v>46</v>
      </c>
      <c r="G28" s="42" t="s">
        <v>47</v>
      </c>
      <c r="H28" s="54"/>
      <c r="I28" s="42" t="n">
        <v>-1.71</v>
      </c>
      <c r="J28" s="63" t="s">
        <v>46</v>
      </c>
      <c r="K28" s="54"/>
      <c r="L28" s="51" t="n">
        <v>585.37063</v>
      </c>
      <c r="M28" s="55"/>
      <c r="N28" s="39"/>
      <c r="O28" s="43" t="n">
        <v>-603.819</v>
      </c>
      <c r="P28" s="43" t="n">
        <v>221.073</v>
      </c>
      <c r="Q28" s="43" t="n">
        <v>463.285</v>
      </c>
      <c r="R28" s="43" t="n">
        <v>-1506.42304</v>
      </c>
      <c r="S28" s="43" t="n">
        <v>-12100.55804</v>
      </c>
      <c r="U28" s="43" t="n">
        <f aca="false">+O28</f>
        <v>-603.819</v>
      </c>
      <c r="V28" s="43" t="n">
        <f aca="false">+P28</f>
        <v>221.073</v>
      </c>
    </row>
    <row r="29" customFormat="false" ht="13.5" hidden="false" customHeight="false" outlineLevel="0" collapsed="false">
      <c r="A29" s="38"/>
      <c r="B29" s="39" t="s">
        <v>48</v>
      </c>
      <c r="C29" s="39"/>
      <c r="D29" s="40"/>
      <c r="E29" s="63" t="n">
        <v>-18.28276862</v>
      </c>
      <c r="F29" s="42" t="s">
        <v>49</v>
      </c>
      <c r="G29" s="42" t="s">
        <v>50</v>
      </c>
      <c r="H29" s="54"/>
      <c r="I29" s="64"/>
      <c r="J29" s="64"/>
      <c r="K29" s="54"/>
      <c r="L29" s="65" t="n">
        <v>18018.17836</v>
      </c>
      <c r="M29" s="55"/>
      <c r="N29" s="39"/>
      <c r="O29" s="43" t="n">
        <v>160892.226</v>
      </c>
      <c r="P29" s="43" t="n">
        <v>135801.23231</v>
      </c>
      <c r="Q29" s="43" t="n">
        <v>120768.44331</v>
      </c>
      <c r="R29" s="43" t="n">
        <v>167327.11496</v>
      </c>
      <c r="S29" s="43" t="n">
        <v>-163131.71566</v>
      </c>
      <c r="T29" s="66" t="n">
        <v>208600</v>
      </c>
      <c r="U29" s="43" t="n">
        <f aca="false">+O29-T29</f>
        <v>-47707.774</v>
      </c>
      <c r="V29" s="43" t="n">
        <f aca="false">+P29-T29</f>
        <v>-72798.76769</v>
      </c>
    </row>
    <row r="30" customFormat="false" ht="13.5" hidden="false" customHeight="false" outlineLevel="0" collapsed="false">
      <c r="A30" s="38"/>
      <c r="B30" s="39" t="s">
        <v>51</v>
      </c>
      <c r="C30" s="39"/>
      <c r="D30" s="40"/>
      <c r="E30" s="54"/>
      <c r="F30" s="54"/>
      <c r="G30" s="54"/>
      <c r="H30" s="39"/>
      <c r="I30" s="54"/>
      <c r="J30" s="54"/>
      <c r="K30" s="54"/>
      <c r="L30" s="55"/>
      <c r="M30" s="55"/>
      <c r="N30" s="39"/>
      <c r="O30" s="43" t="n">
        <v>1768.145</v>
      </c>
      <c r="P30" s="43" t="n">
        <v>1751.61</v>
      </c>
      <c r="Q30" s="43" t="n">
        <v>2118.538</v>
      </c>
      <c r="R30" s="43" t="n">
        <v>18973.08825</v>
      </c>
      <c r="S30" s="43" t="n">
        <v>-373465.45429</v>
      </c>
      <c r="U30" s="43"/>
      <c r="V30" s="43"/>
    </row>
    <row r="31" customFormat="false" ht="13.5" hidden="false" customHeight="false" outlineLevel="0" collapsed="false">
      <c r="A31" s="38"/>
      <c r="B31" s="39" t="s">
        <v>52</v>
      </c>
      <c r="C31" s="39"/>
      <c r="D31" s="40"/>
      <c r="E31" s="54"/>
      <c r="F31" s="67"/>
      <c r="G31" s="67"/>
      <c r="H31" s="54"/>
      <c r="I31" s="54"/>
      <c r="J31" s="54"/>
      <c r="K31" s="54"/>
      <c r="L31" s="68"/>
      <c r="M31" s="68"/>
      <c r="N31" s="39"/>
      <c r="O31" s="43" t="n">
        <v>0</v>
      </c>
      <c r="P31" s="43" t="n">
        <v>0</v>
      </c>
      <c r="Q31" s="43" t="n">
        <v>0</v>
      </c>
      <c r="R31" s="43" t="n">
        <v>8567.4455</v>
      </c>
      <c r="S31" s="43" t="n">
        <v>22501.94647</v>
      </c>
      <c r="U31" s="43"/>
      <c r="V31" s="43"/>
    </row>
    <row r="32" customFormat="false" ht="13.5" hidden="false" customHeight="false" outlineLevel="0" collapsed="false">
      <c r="A32" s="38"/>
      <c r="B32" s="39" t="s">
        <v>53</v>
      </c>
      <c r="C32" s="39"/>
      <c r="D32" s="40"/>
      <c r="E32" s="54"/>
      <c r="F32" s="67"/>
      <c r="G32" s="67"/>
      <c r="H32" s="54"/>
      <c r="I32" s="54"/>
      <c r="J32" s="54"/>
      <c r="K32" s="54"/>
      <c r="L32" s="68"/>
      <c r="M32" s="68"/>
      <c r="N32" s="39"/>
      <c r="O32" s="43" t="n">
        <v>0</v>
      </c>
      <c r="P32" s="43" t="n">
        <v>-33060.744</v>
      </c>
      <c r="Q32" s="43" t="n">
        <v>-33060.744</v>
      </c>
      <c r="R32" s="43" t="n">
        <v>-33060.744</v>
      </c>
      <c r="S32" s="43" t="n">
        <v>-33060.744</v>
      </c>
      <c r="U32" s="43"/>
      <c r="V32" s="43"/>
    </row>
    <row r="34" customFormat="false" ht="12.75" hidden="false" customHeight="false" outlineLevel="0" collapsed="false">
      <c r="L34" s="37" t="s">
        <v>54</v>
      </c>
      <c r="O34" s="69" t="n">
        <f aca="false">+O9+O27</f>
        <v>693714.29667</v>
      </c>
      <c r="P34" s="69"/>
      <c r="Q34" s="69"/>
      <c r="R34" s="69"/>
      <c r="S34" s="69"/>
      <c r="T34" s="69" t="n">
        <f aca="false">SUM(T11:T29)</f>
        <v>803600</v>
      </c>
      <c r="U34" s="69" t="n">
        <f aca="false">+U9+U27</f>
        <v>-111653.84833</v>
      </c>
    </row>
    <row r="35" customFormat="false" ht="12.75" hidden="false" customHeight="false" outlineLevel="0" collapsed="false">
      <c r="O35" s="69"/>
      <c r="P35" s="69"/>
      <c r="Q35" s="69"/>
      <c r="R35" s="69"/>
      <c r="S35" s="69"/>
      <c r="T35" s="69"/>
      <c r="U35" s="69"/>
    </row>
    <row r="36" customFormat="false" ht="12.75" hidden="false" customHeight="false" outlineLevel="0" collapsed="false">
      <c r="L36" s="37" t="s">
        <v>55</v>
      </c>
      <c r="O36" s="69" t="n">
        <v>672583</v>
      </c>
      <c r="P36" s="69"/>
      <c r="Q36" s="69"/>
      <c r="R36" s="69"/>
      <c r="S36" s="69"/>
      <c r="T36" s="69" t="n">
        <v>803600</v>
      </c>
      <c r="U36" s="70" t="n">
        <f aca="false">+O36-T36</f>
        <v>-131017</v>
      </c>
      <c r="W36" s="37" t="s">
        <v>56</v>
      </c>
    </row>
  </sheetData>
  <mergeCells count="5">
    <mergeCell ref="O5:S5"/>
    <mergeCell ref="E6:F6"/>
    <mergeCell ref="I6:J6"/>
    <mergeCell ref="L6:M6"/>
    <mergeCell ref="O6:S6"/>
  </mergeCells>
  <conditionalFormatting sqref="E10">
    <cfRule type="expression" priority="2" aboveAverage="0" equalAverage="0" bottom="0" percent="0" rank="0" text="" dxfId="0">
      <formula>ABS($E$10)&gt;$BA$10</formula>
    </cfRule>
  </conditionalFormatting>
  <conditionalFormatting sqref="E13">
    <cfRule type="expression" priority="3" aboveAverage="0" equalAverage="0" bottom="0" percent="0" rank="0" text="" dxfId="1">
      <formula>ABS($E$13)&gt;$BA$13</formula>
    </cfRule>
  </conditionalFormatting>
  <conditionalFormatting sqref="L9">
    <cfRule type="expression" priority="4" aboveAverage="0" equalAverage="0" bottom="0" percent="0" rank="0" text="" dxfId="2">
      <formula>$L9&gt;$BE9</formula>
    </cfRule>
  </conditionalFormatting>
  <conditionalFormatting sqref="I13">
    <cfRule type="expression" priority="5" aboveAverage="0" equalAverage="0" bottom="0" percent="0" rank="0" text="" dxfId="3">
      <formula>ABS($I$13)&gt;$BC$13</formula>
    </cfRule>
  </conditionalFormatting>
  <conditionalFormatting sqref="L13">
    <cfRule type="expression" priority="6" aboveAverage="0" equalAverage="0" bottom="0" percent="0" rank="0" text="" dxfId="4">
      <formula>$L$13&gt;$BE$13</formula>
    </cfRule>
  </conditionalFormatting>
  <conditionalFormatting sqref="L10">
    <cfRule type="expression" priority="7" aboveAverage="0" equalAverage="0" bottom="0" percent="0" rank="0" text="" dxfId="5">
      <formula>$L$10&gt;$BE$10</formula>
    </cfRule>
  </conditionalFormatting>
  <conditionalFormatting sqref="I10">
    <cfRule type="expression" priority="8" aboveAverage="0" equalAverage="0" bottom="0" percent="0" rank="0" text="" dxfId="6">
      <formula>ABS($I$10)&gt;$BC$10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2001-09-17T13:17:02Z</dcterms:created>
  <dc:creator>cabel</dc:creator>
  <dc:description/>
  <dc:language>en-US</dc:language>
  <cp:lastModifiedBy>jallison</cp:lastModifiedBy>
  <cp:lastPrinted>2001-09-17T14:24:23Z</cp:lastPrinted>
  <dcterms:modified xsi:type="dcterms:W3CDTF">2001-09-17T17:28:52Z</dcterms:modified>
  <cp:revision>0</cp:revision>
  <dc:subject/>
  <dc:title/>
</cp:coreProperties>
</file>