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01" sheetId="1" state="visible" r:id="rId3"/>
    <sheet name="Feb01" sheetId="2" state="visible" r:id="rId4"/>
    <sheet name="Mar01" sheetId="3" state="visible" r:id="rId5"/>
    <sheet name="Apr01" sheetId="4" state="visible" r:id="rId6"/>
    <sheet name="May01" sheetId="5" state="visible" r:id="rId7"/>
    <sheet name="June01" sheetId="6" state="visible" r:id="rId8"/>
    <sheet name="July01" sheetId="7" state="visible" r:id="rId9"/>
    <sheet name="Aug01" sheetId="8" state="visible" r:id="rId10"/>
    <sheet name="Sept01" sheetId="9" state="visible" r:id="rId11"/>
    <sheet name="Oct01" sheetId="10" state="visible" r:id="rId12"/>
    <sheet name="Nov01" sheetId="11" state="visible" r:id="rId13"/>
    <sheet name="Dec01" sheetId="12" state="visible" r:id="rId14"/>
  </sheets>
  <definedNames>
    <definedName function="false" hidden="false" localSheetId="3" name="_xlnm.Print_Area" vbProcedure="false">Apr01!$A$1:$I$29</definedName>
    <definedName function="false" hidden="false" localSheetId="7" name="_xlnm.Print_Area" vbProcedure="false">Aug01!$A$1:$H$29</definedName>
    <definedName function="false" hidden="false" localSheetId="11" name="_xlnm.Print_Area" vbProcedure="false">Dec01!$A$1:$H$29</definedName>
    <definedName function="false" hidden="false" localSheetId="1" name="_xlnm.Print_Area" vbProcedure="false">Feb01!$A$1:$I$29</definedName>
    <definedName function="false" hidden="false" localSheetId="0" name="_xlnm.Print_Area" vbProcedure="false">Jan01!$A$1:$H$29</definedName>
    <definedName function="false" hidden="false" localSheetId="6" name="_xlnm.Print_Area" vbProcedure="false">July01!$A$1:$H$29</definedName>
    <definedName function="false" hidden="false" localSheetId="5" name="_xlnm.Print_Area" vbProcedure="false">June01!$A$1:$H$29</definedName>
    <definedName function="false" hidden="false" localSheetId="2" name="_xlnm.Print_Area" vbProcedure="false">Mar01!$A$1:$I$29</definedName>
    <definedName function="false" hidden="false" localSheetId="4" name="_xlnm.Print_Area" vbProcedure="false">May01!$A$1:$H$29</definedName>
    <definedName function="false" hidden="false" localSheetId="10" name="_xlnm.Print_Area" vbProcedure="false">Nov01!$A$1:$H$29</definedName>
    <definedName function="false" hidden="false" localSheetId="9" name="_xlnm.Print_Area" vbProcedure="false">Oct01!$A$1:$H$29</definedName>
    <definedName function="false" hidden="false" localSheetId="8" name="_xlnm.Print_Area" vbProcedure="false">Sept01!$A$1:$H$29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<sst xmlns="http://schemas.openxmlformats.org/spreadsheetml/2006/main" count="637" uniqueCount="45">
  <si>
    <t xml:space="preserve">REVISED</t>
  </si>
  <si>
    <t xml:space="preserve">DOER - 110 INVESTOR OWNED UTILITY DATA REQUEST</t>
  </si>
  <si>
    <t xml:space="preserve">Division of Energy Resources</t>
  </si>
  <si>
    <t xml:space="preserve">FORM</t>
  </si>
  <si>
    <t xml:space="preserve">Company Name:</t>
  </si>
  <si>
    <t xml:space="preserve">Boston Edison</t>
  </si>
  <si>
    <t xml:space="preserve">Form DOER - 110 (1999)</t>
  </si>
  <si>
    <t xml:space="preserve">Standard Offer, Default, and Competitive Generation Customers as of the last day of the month: </t>
  </si>
  <si>
    <t xml:space="preserve">Month Ending:</t>
  </si>
  <si>
    <t xml:space="preserve">PRIVILEGED &amp; CONFIDENTIAL INFORMATION - NOT TO BE USED ON A COMPANY BASIS</t>
  </si>
  <si>
    <t xml:space="preserve">Incumbent Generation</t>
  </si>
  <si>
    <t xml:space="preserve">Competitive Generation</t>
  </si>
  <si>
    <t xml:space="preserve">Customer Rate Class</t>
  </si>
  <si>
    <t xml:space="preserve">Number of Std. Offer Service Customers                             (a)</t>
  </si>
  <si>
    <t xml:space="preserve">kWh Used by Std. Offer Customers for Month                                         (b) </t>
  </si>
  <si>
    <t xml:space="preserve">Number of Default Service Customers                                     ( c )</t>
  </si>
  <si>
    <t xml:space="preserve">kWh Used by Default Service Customers for Month                        (d)</t>
  </si>
  <si>
    <t xml:space="preserve">Number of Competitive Generation Customers                      (g)</t>
  </si>
  <si>
    <t xml:space="preserve">kWh of Competitive Generation Used for Month                                                        (h)</t>
  </si>
  <si>
    <t xml:space="preserve">R-1</t>
  </si>
  <si>
    <t xml:space="preserve">R-2</t>
  </si>
  <si>
    <t xml:space="preserve">R-3</t>
  </si>
  <si>
    <t xml:space="preserve">R-4</t>
  </si>
  <si>
    <t xml:space="preserve">R-5</t>
  </si>
  <si>
    <t xml:space="preserve">N/A</t>
  </si>
  <si>
    <t xml:space="preserve">R-6</t>
  </si>
  <si>
    <t xml:space="preserve">G-0</t>
  </si>
  <si>
    <t xml:space="preserve">G-1</t>
  </si>
  <si>
    <t xml:space="preserve">G-2</t>
  </si>
  <si>
    <t xml:space="preserve">G-3</t>
  </si>
  <si>
    <t xml:space="preserve">G-4</t>
  </si>
  <si>
    <t xml:space="preserve">G-5</t>
  </si>
  <si>
    <t xml:space="preserve">G-6</t>
  </si>
  <si>
    <t xml:space="preserve">G-7</t>
  </si>
  <si>
    <t xml:space="preserve">T-0</t>
  </si>
  <si>
    <t xml:space="preserve">T-1</t>
  </si>
  <si>
    <t xml:space="preserve">T-2</t>
  </si>
  <si>
    <t xml:space="preserve">T-4</t>
  </si>
  <si>
    <t xml:space="preserve">Farms</t>
  </si>
  <si>
    <t xml:space="preserve">Street Lights</t>
  </si>
  <si>
    <t xml:space="preserve">TOTAL</t>
  </si>
  <si>
    <t xml:space="preserve">DOER - 110</t>
  </si>
  <si>
    <t xml:space="preserve">Prepared By:</t>
  </si>
  <si>
    <t xml:space="preserve">Lynda Lee</t>
  </si>
  <si>
    <t xml:space="preserve">Date: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</si>
</sst>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[$-409]d\-mmm\-yy"/>
    <numFmt numFmtId="167" formatCode="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22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8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2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8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21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20.56"/>
    <col collapsed="false" customWidth="true" hidden="false" outlineLevel="0" max="8" min="3" style="1" width="24.7"/>
    <col collapsed="false" customWidth="true" hidden="false" outlineLevel="0" max="11" min="9" style="2" width="18.7"/>
    <col collapsed="false" customWidth="true" hidden="false" outlineLevel="0" max="12" min="12" style="2" width="18.41"/>
    <col collapsed="false" customWidth="true" hidden="false" outlineLevel="0" max="13" min="13" style="3" width="14.41"/>
  </cols>
  <sheetData>
    <row r="1" customFormat="false" ht="21.75" hidden="false" customHeight="true" outlineLevel="0" collapsed="false">
      <c r="A1" s="4"/>
      <c r="B1" s="5" t="s">
        <v>0</v>
      </c>
      <c r="E1" s="6" t="s">
        <v>1</v>
      </c>
      <c r="M1" s="7"/>
    </row>
    <row r="2" customFormat="false" ht="21.75" hidden="false" customHeight="true" outlineLevel="0" collapsed="false">
      <c r="A2" s="8" t="s">
        <v>2</v>
      </c>
      <c r="E2" s="6" t="s">
        <v>3</v>
      </c>
      <c r="G2" s="6" t="s">
        <v>4</v>
      </c>
      <c r="H2" s="9" t="s">
        <v>5</v>
      </c>
    </row>
    <row r="3" customFormat="false" ht="21.75" hidden="false" customHeight="true" outlineLevel="0" collapsed="false">
      <c r="A3" s="0" t="s">
        <v>6</v>
      </c>
    </row>
    <row r="4" customFormat="false" ht="21.75" hidden="false" customHeight="true" outlineLevel="0" collapsed="false">
      <c r="A4" s="10" t="s">
        <v>7</v>
      </c>
      <c r="C4" s="11"/>
      <c r="D4" s="12"/>
      <c r="E4" s="11"/>
      <c r="F4" s="11"/>
      <c r="G4" s="11" t="s">
        <v>8</v>
      </c>
      <c r="H4" s="13" t="n">
        <v>36922</v>
      </c>
    </row>
    <row r="5" customFormat="false" ht="21.75" hidden="false" customHeight="true" outlineLevel="0" collapsed="false">
      <c r="A5" s="10" t="s">
        <v>9</v>
      </c>
      <c r="C5" s="11"/>
      <c r="D5" s="12"/>
      <c r="E5" s="11"/>
      <c r="F5" s="11"/>
      <c r="G5" s="11"/>
    </row>
    <row r="6" customFormat="false" ht="47.25" hidden="false" customHeight="true" outlineLevel="0" collapsed="false">
      <c r="B6" s="14"/>
      <c r="C6" s="15" t="s">
        <v>10</v>
      </c>
      <c r="D6" s="16"/>
      <c r="E6" s="16"/>
      <c r="F6" s="16"/>
      <c r="G6" s="17" t="s">
        <v>11</v>
      </c>
      <c r="H6" s="18"/>
    </row>
    <row r="7" customFormat="false" ht="70.5" hidden="false" customHeight="true" outlineLevel="0" collapsed="false">
      <c r="B7" s="14" t="s">
        <v>12</v>
      </c>
      <c r="C7" s="19" t="s">
        <v>13</v>
      </c>
      <c r="D7" s="20" t="s">
        <v>14</v>
      </c>
      <c r="E7" s="19" t="s">
        <v>15</v>
      </c>
      <c r="F7" s="21" t="s">
        <v>16</v>
      </c>
      <c r="G7" s="19" t="s">
        <v>17</v>
      </c>
      <c r="H7" s="22" t="s">
        <v>18</v>
      </c>
    </row>
    <row r="8" customFormat="false" ht="30" hidden="false" customHeight="true" outlineLevel="0" collapsed="false">
      <c r="B8" s="23" t="s">
        <v>19</v>
      </c>
      <c r="C8" s="24" t="n">
        <v>349591</v>
      </c>
      <c r="D8" s="25" t="n">
        <v>238120684</v>
      </c>
      <c r="E8" s="24" t="n">
        <v>165946</v>
      </c>
      <c r="F8" s="26" t="n">
        <v>79251272</v>
      </c>
      <c r="G8" s="24" t="n">
        <v>2000</v>
      </c>
      <c r="H8" s="27" t="n">
        <v>1869276</v>
      </c>
      <c r="I8" s="28"/>
      <c r="J8" s="28"/>
      <c r="K8" s="28"/>
      <c r="L8" s="28"/>
      <c r="M8" s="29"/>
      <c r="N8" s="30"/>
      <c r="O8" s="30"/>
      <c r="P8" s="30"/>
      <c r="Q8" s="30"/>
      <c r="R8" s="30"/>
    </row>
    <row r="9" customFormat="false" ht="30" hidden="false" customHeight="true" outlineLevel="0" collapsed="false">
      <c r="B9" s="31" t="s">
        <v>20</v>
      </c>
      <c r="C9" s="32" t="n">
        <v>31910</v>
      </c>
      <c r="D9" s="33" t="n">
        <f aca="false">18321040-1647</f>
        <v>18319393</v>
      </c>
      <c r="E9" s="32"/>
      <c r="F9" s="34"/>
      <c r="G9" s="32" t="n">
        <v>5</v>
      </c>
      <c r="H9" s="35" t="n">
        <v>9821</v>
      </c>
      <c r="I9" s="28"/>
      <c r="J9" s="28"/>
      <c r="K9" s="28"/>
      <c r="L9" s="28"/>
      <c r="M9" s="29"/>
      <c r="N9" s="30"/>
      <c r="O9" s="30"/>
      <c r="P9" s="30"/>
      <c r="Q9" s="30"/>
      <c r="R9" s="30"/>
    </row>
    <row r="10" customFormat="false" ht="30" hidden="false" customHeight="true" outlineLevel="0" collapsed="false">
      <c r="B10" s="31" t="s">
        <v>21</v>
      </c>
      <c r="C10" s="32" t="n">
        <v>24892</v>
      </c>
      <c r="D10" s="33" t="n">
        <v>49957678</v>
      </c>
      <c r="E10" s="32" t="n">
        <v>18930</v>
      </c>
      <c r="F10" s="34" t="n">
        <v>26943540</v>
      </c>
      <c r="G10" s="32" t="n">
        <v>294</v>
      </c>
      <c r="H10" s="35" t="n">
        <v>621410</v>
      </c>
      <c r="I10" s="28"/>
      <c r="J10" s="28"/>
      <c r="K10" s="28"/>
      <c r="L10" s="28"/>
      <c r="M10" s="29"/>
      <c r="N10" s="30"/>
      <c r="O10" s="30"/>
      <c r="P10" s="30"/>
      <c r="Q10" s="30"/>
      <c r="R10" s="30"/>
    </row>
    <row r="11" customFormat="false" ht="30" hidden="false" customHeight="true" outlineLevel="0" collapsed="false">
      <c r="B11" s="31" t="s">
        <v>22</v>
      </c>
      <c r="C11" s="32" t="n">
        <v>110</v>
      </c>
      <c r="D11" s="33" t="n">
        <v>203186</v>
      </c>
      <c r="E11" s="32" t="n">
        <v>18</v>
      </c>
      <c r="F11" s="34" t="n">
        <v>13633</v>
      </c>
      <c r="G11" s="32" t="n">
        <v>2</v>
      </c>
      <c r="H11" s="35" t="n">
        <v>3032</v>
      </c>
      <c r="I11" s="28"/>
      <c r="J11" s="28"/>
      <c r="K11" s="28"/>
      <c r="L11" s="28"/>
      <c r="M11" s="29"/>
      <c r="N11" s="30"/>
      <c r="O11" s="30"/>
      <c r="P11" s="30"/>
      <c r="Q11" s="30"/>
      <c r="R11" s="30"/>
    </row>
    <row r="12" customFormat="false" ht="30" hidden="false" customHeight="true" outlineLevel="0" collapsed="false">
      <c r="B12" s="36" t="s">
        <v>23</v>
      </c>
      <c r="C12" s="32" t="s">
        <v>24</v>
      </c>
      <c r="D12" s="37"/>
      <c r="E12" s="38"/>
      <c r="F12" s="39"/>
      <c r="G12" s="38"/>
      <c r="H12" s="40"/>
      <c r="I12" s="28"/>
      <c r="J12" s="28"/>
      <c r="K12" s="28"/>
      <c r="L12" s="28"/>
      <c r="M12" s="29"/>
      <c r="N12" s="30"/>
      <c r="O12" s="30"/>
      <c r="P12" s="30"/>
      <c r="Q12" s="30"/>
      <c r="R12" s="30"/>
    </row>
    <row r="13" customFormat="false" ht="30" hidden="false" customHeight="true" outlineLevel="0" collapsed="false">
      <c r="B13" s="36" t="s">
        <v>25</v>
      </c>
      <c r="C13" s="32" t="s">
        <v>24</v>
      </c>
      <c r="D13" s="37"/>
      <c r="E13" s="38"/>
      <c r="F13" s="39"/>
      <c r="G13" s="38"/>
      <c r="H13" s="40"/>
      <c r="I13" s="28"/>
      <c r="J13" s="28"/>
      <c r="K13" s="28"/>
      <c r="L13" s="28"/>
      <c r="M13" s="29"/>
      <c r="N13" s="30"/>
      <c r="O13" s="30"/>
      <c r="P13" s="30"/>
      <c r="Q13" s="30"/>
      <c r="R13" s="30"/>
    </row>
    <row r="14" customFormat="false" ht="30" hidden="false" customHeight="true" outlineLevel="0" collapsed="false">
      <c r="B14" s="36" t="s">
        <v>26</v>
      </c>
      <c r="C14" s="32" t="s">
        <v>24</v>
      </c>
      <c r="D14" s="37"/>
      <c r="E14" s="38"/>
      <c r="F14" s="39"/>
      <c r="G14" s="38"/>
      <c r="H14" s="40"/>
      <c r="I14" s="28"/>
      <c r="J14" s="28"/>
      <c r="K14" s="28"/>
      <c r="L14" s="28"/>
      <c r="M14" s="29"/>
      <c r="N14" s="30"/>
      <c r="O14" s="30"/>
      <c r="P14" s="30"/>
      <c r="Q14" s="30"/>
      <c r="R14" s="30"/>
    </row>
    <row r="15" customFormat="false" ht="30" hidden="false" customHeight="true" outlineLevel="0" collapsed="false">
      <c r="B15" s="41" t="s">
        <v>27</v>
      </c>
      <c r="C15" s="42" t="n">
        <v>40870</v>
      </c>
      <c r="D15" s="43" t="n">
        <v>35092460</v>
      </c>
      <c r="E15" s="42" t="n">
        <v>19382</v>
      </c>
      <c r="F15" s="44" t="n">
        <v>17000288</v>
      </c>
      <c r="G15" s="42" t="n">
        <v>445</v>
      </c>
      <c r="H15" s="45" t="n">
        <v>447997</v>
      </c>
      <c r="I15" s="28"/>
      <c r="J15" s="28"/>
      <c r="K15" s="28"/>
      <c r="L15" s="28"/>
      <c r="M15" s="29"/>
      <c r="N15" s="30"/>
      <c r="O15" s="30"/>
      <c r="P15" s="30"/>
      <c r="Q15" s="30"/>
      <c r="R15" s="30"/>
    </row>
    <row r="16" customFormat="false" ht="30" hidden="false" customHeight="true" outlineLevel="0" collapsed="false">
      <c r="B16" s="41" t="s">
        <v>28</v>
      </c>
      <c r="C16" s="42" t="n">
        <v>19670</v>
      </c>
      <c r="D16" s="43" t="n">
        <v>174127771</v>
      </c>
      <c r="E16" s="42" t="n">
        <v>6965</v>
      </c>
      <c r="F16" s="44" t="n">
        <v>53769589</v>
      </c>
      <c r="G16" s="42" t="n">
        <v>563</v>
      </c>
      <c r="H16" s="45" t="n">
        <v>7014071</v>
      </c>
      <c r="I16" s="28"/>
      <c r="J16" s="28"/>
      <c r="K16" s="28"/>
      <c r="L16" s="28"/>
      <c r="M16" s="29"/>
      <c r="N16" s="30"/>
      <c r="O16" s="30"/>
      <c r="P16" s="30"/>
      <c r="Q16" s="30"/>
      <c r="R16" s="30"/>
    </row>
    <row r="17" customFormat="false" ht="30" hidden="false" customHeight="true" outlineLevel="0" collapsed="false">
      <c r="B17" s="41" t="s">
        <v>29</v>
      </c>
      <c r="C17" s="46" t="n">
        <v>275</v>
      </c>
      <c r="D17" s="47" t="n">
        <v>141466671</v>
      </c>
      <c r="E17" s="46" t="n">
        <v>126</v>
      </c>
      <c r="F17" s="48" t="n">
        <v>37825287</v>
      </c>
      <c r="G17" s="46" t="n">
        <v>83</v>
      </c>
      <c r="H17" s="49" t="n">
        <v>79438971</v>
      </c>
      <c r="I17" s="28"/>
      <c r="J17" s="28"/>
      <c r="K17" s="28"/>
      <c r="L17" s="28"/>
      <c r="M17" s="29"/>
      <c r="N17" s="30"/>
      <c r="O17" s="30"/>
      <c r="P17" s="30"/>
      <c r="Q17" s="30"/>
      <c r="R17" s="30"/>
    </row>
    <row r="18" customFormat="false" ht="30" hidden="false" customHeight="true" outlineLevel="0" collapsed="false">
      <c r="B18" s="41" t="s">
        <v>30</v>
      </c>
      <c r="C18" s="32" t="s">
        <v>24</v>
      </c>
      <c r="D18" s="47"/>
      <c r="E18" s="46"/>
      <c r="F18" s="48"/>
      <c r="G18" s="46"/>
      <c r="H18" s="49"/>
      <c r="I18" s="28"/>
      <c r="J18" s="28"/>
      <c r="K18" s="28"/>
      <c r="L18" s="28"/>
      <c r="M18" s="29"/>
      <c r="N18" s="30"/>
      <c r="O18" s="30"/>
      <c r="P18" s="30"/>
      <c r="Q18" s="30"/>
      <c r="R18" s="30"/>
    </row>
    <row r="19" customFormat="false" ht="30" hidden="false" customHeight="true" outlineLevel="0" collapsed="false">
      <c r="B19" s="41" t="s">
        <v>31</v>
      </c>
      <c r="C19" s="32" t="s">
        <v>24</v>
      </c>
      <c r="D19" s="47"/>
      <c r="E19" s="46"/>
      <c r="F19" s="48"/>
      <c r="G19" s="46"/>
      <c r="H19" s="49"/>
      <c r="I19" s="28"/>
      <c r="J19" s="28"/>
      <c r="K19" s="28"/>
      <c r="L19" s="28"/>
      <c r="M19" s="29"/>
      <c r="N19" s="30"/>
      <c r="O19" s="30"/>
      <c r="P19" s="30"/>
      <c r="Q19" s="30"/>
      <c r="R19" s="30"/>
    </row>
    <row r="20" customFormat="false" ht="30" hidden="false" customHeight="true" outlineLevel="0" collapsed="false">
      <c r="B20" s="41" t="s">
        <v>32</v>
      </c>
      <c r="C20" s="32" t="s">
        <v>24</v>
      </c>
      <c r="D20" s="47"/>
      <c r="E20" s="46"/>
      <c r="F20" s="48"/>
      <c r="G20" s="46"/>
      <c r="H20" s="49"/>
      <c r="I20" s="28"/>
      <c r="J20" s="28"/>
      <c r="K20" s="28"/>
      <c r="L20" s="28"/>
      <c r="M20" s="29"/>
      <c r="N20" s="30"/>
      <c r="O20" s="30"/>
      <c r="P20" s="30"/>
      <c r="Q20" s="30"/>
      <c r="R20" s="30"/>
    </row>
    <row r="21" customFormat="false" ht="30" hidden="false" customHeight="true" outlineLevel="0" collapsed="false">
      <c r="B21" s="41" t="s">
        <v>33</v>
      </c>
      <c r="C21" s="32" t="s">
        <v>24</v>
      </c>
      <c r="D21" s="47"/>
      <c r="E21" s="46"/>
      <c r="F21" s="48"/>
      <c r="G21" s="46"/>
      <c r="H21" s="49"/>
      <c r="I21" s="28"/>
      <c r="J21" s="28"/>
      <c r="K21" s="28"/>
      <c r="L21" s="28"/>
      <c r="M21" s="29"/>
      <c r="N21" s="30"/>
      <c r="O21" s="30"/>
      <c r="P21" s="30"/>
      <c r="Q21" s="30"/>
      <c r="R21" s="30"/>
    </row>
    <row r="22" customFormat="false" ht="30" hidden="false" customHeight="true" outlineLevel="0" collapsed="false">
      <c r="B22" s="41" t="s">
        <v>34</v>
      </c>
      <c r="C22" s="32" t="s">
        <v>24</v>
      </c>
      <c r="D22" s="47"/>
      <c r="E22" s="46"/>
      <c r="F22" s="48"/>
      <c r="G22" s="46"/>
      <c r="H22" s="49"/>
      <c r="I22" s="28"/>
      <c r="J22" s="28"/>
      <c r="K22" s="28"/>
      <c r="L22" s="28"/>
      <c r="M22" s="29"/>
      <c r="N22" s="30"/>
      <c r="O22" s="30"/>
      <c r="P22" s="30"/>
      <c r="Q22" s="30"/>
      <c r="R22" s="30"/>
    </row>
    <row r="23" customFormat="false" ht="30" hidden="false" customHeight="true" outlineLevel="0" collapsed="false">
      <c r="B23" s="41" t="s">
        <v>35</v>
      </c>
      <c r="C23" s="46" t="n">
        <v>17</v>
      </c>
      <c r="D23" s="47" t="n">
        <v>12095</v>
      </c>
      <c r="E23" s="46" t="n">
        <v>1</v>
      </c>
      <c r="F23" s="48" t="n">
        <v>588</v>
      </c>
      <c r="G23" s="46"/>
      <c r="H23" s="49"/>
      <c r="I23" s="28"/>
      <c r="J23" s="28"/>
      <c r="K23" s="28"/>
      <c r="L23" s="28"/>
      <c r="M23" s="29"/>
      <c r="N23" s="30"/>
      <c r="O23" s="30"/>
      <c r="P23" s="30"/>
      <c r="Q23" s="30"/>
      <c r="R23" s="30"/>
    </row>
    <row r="24" customFormat="false" ht="30" hidden="false" customHeight="true" outlineLevel="0" collapsed="false">
      <c r="B24" s="41" t="s">
        <v>36</v>
      </c>
      <c r="C24" s="46" t="n">
        <v>1409</v>
      </c>
      <c r="D24" s="47" t="n">
        <v>201187815</v>
      </c>
      <c r="E24" s="46" t="n">
        <v>592</v>
      </c>
      <c r="F24" s="48" t="n">
        <v>91342757</v>
      </c>
      <c r="G24" s="46" t="n">
        <v>189</v>
      </c>
      <c r="H24" s="49" t="n">
        <v>30402050</v>
      </c>
      <c r="I24" s="28"/>
      <c r="J24" s="28"/>
      <c r="K24" s="28"/>
      <c r="L24" s="28"/>
      <c r="M24" s="29"/>
      <c r="N24" s="30"/>
      <c r="O24" s="30"/>
      <c r="P24" s="30"/>
      <c r="Q24" s="30"/>
      <c r="R24" s="30"/>
    </row>
    <row r="25" customFormat="false" ht="30" hidden="false" customHeight="true" outlineLevel="0" collapsed="false">
      <c r="B25" s="41" t="s">
        <v>37</v>
      </c>
      <c r="C25" s="32" t="s">
        <v>24</v>
      </c>
      <c r="D25" s="47"/>
      <c r="E25" s="46"/>
      <c r="F25" s="48"/>
      <c r="G25" s="46"/>
      <c r="H25" s="49"/>
      <c r="I25" s="28"/>
      <c r="J25" s="28"/>
      <c r="K25" s="28"/>
      <c r="L25" s="28"/>
      <c r="M25" s="29"/>
      <c r="N25" s="30"/>
      <c r="O25" s="30"/>
      <c r="P25" s="30"/>
      <c r="Q25" s="30"/>
      <c r="R25" s="30"/>
    </row>
    <row r="26" customFormat="false" ht="30" hidden="false" customHeight="true" outlineLevel="0" collapsed="false">
      <c r="B26" s="50" t="s">
        <v>38</v>
      </c>
      <c r="C26" s="32" t="s">
        <v>24</v>
      </c>
      <c r="D26" s="47"/>
      <c r="E26" s="46"/>
      <c r="F26" s="48"/>
      <c r="G26" s="46"/>
      <c r="H26" s="49"/>
      <c r="I26" s="28"/>
      <c r="J26" s="28"/>
      <c r="K26" s="28"/>
      <c r="L26" s="28"/>
      <c r="M26" s="29"/>
      <c r="N26" s="30"/>
      <c r="O26" s="30"/>
      <c r="P26" s="30"/>
      <c r="Q26" s="30"/>
      <c r="R26" s="30"/>
    </row>
    <row r="27" customFormat="false" ht="30" hidden="false" customHeight="true" outlineLevel="0" collapsed="false">
      <c r="B27" s="50" t="s">
        <v>39</v>
      </c>
      <c r="C27" s="46" t="n">
        <v>6740</v>
      </c>
      <c r="D27" s="47" t="n">
        <v>12061940</v>
      </c>
      <c r="E27" s="46" t="n">
        <v>1120</v>
      </c>
      <c r="F27" s="48" t="n">
        <v>2181683</v>
      </c>
      <c r="G27" s="46" t="n">
        <v>129</v>
      </c>
      <c r="H27" s="49" t="n">
        <v>613732</v>
      </c>
      <c r="I27" s="28"/>
      <c r="J27" s="28"/>
      <c r="K27" s="28"/>
      <c r="L27" s="28"/>
      <c r="M27" s="29"/>
      <c r="N27" s="30"/>
      <c r="O27" s="30"/>
      <c r="P27" s="30"/>
      <c r="Q27" s="30"/>
      <c r="R27" s="30"/>
    </row>
    <row r="28" customFormat="false" ht="30" hidden="false" customHeight="true" outlineLevel="0" collapsed="false">
      <c r="B28" s="51" t="s">
        <v>40</v>
      </c>
      <c r="C28" s="52" t="n">
        <f aca="false">SUM(C8:C27)</f>
        <v>475484</v>
      </c>
      <c r="D28" s="52" t="n">
        <f aca="false">SUM(D8:D27)</f>
        <v>870549693</v>
      </c>
      <c r="E28" s="52" t="n">
        <f aca="false">SUM(E8:E27)</f>
        <v>213080</v>
      </c>
      <c r="F28" s="52" t="n">
        <f aca="false">SUM(F8:F27)</f>
        <v>308328637</v>
      </c>
      <c r="G28" s="52" t="n">
        <f aca="false">SUM(G8:G27)</f>
        <v>3710</v>
      </c>
      <c r="H28" s="52" t="n">
        <f aca="false">SUM(H8:H27)</f>
        <v>120420360</v>
      </c>
      <c r="I28" s="28"/>
      <c r="J28" s="28"/>
      <c r="K28" s="28"/>
      <c r="L28" s="28"/>
      <c r="M28" s="29"/>
      <c r="N28" s="30"/>
      <c r="O28" s="30"/>
      <c r="P28" s="30"/>
      <c r="Q28" s="30"/>
      <c r="R28" s="30"/>
    </row>
    <row r="29" customFormat="false" ht="30" hidden="false" customHeight="true" outlineLevel="0" collapsed="false">
      <c r="B29" s="53" t="s">
        <v>41</v>
      </c>
      <c r="C29" s="54"/>
      <c r="D29" s="12"/>
      <c r="E29" s="55" t="s">
        <v>42</v>
      </c>
      <c r="F29" s="56" t="s">
        <v>43</v>
      </c>
      <c r="G29" s="55" t="s">
        <v>44</v>
      </c>
      <c r="H29" s="57" t="n">
        <f aca="true">NOW()</f>
        <v>45926.9406550396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6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58" width="5.71"/>
    <col collapsed="false" customWidth="true" hidden="false" outlineLevel="0" max="2" min="2" style="58" width="18.7"/>
    <col collapsed="false" customWidth="true" hidden="false" outlineLevel="0" max="8" min="3" style="59" width="24.7"/>
    <col collapsed="false" customWidth="true" hidden="false" outlineLevel="0" max="11" min="9" style="60" width="18.7"/>
    <col collapsed="false" customWidth="true" hidden="false" outlineLevel="0" max="12" min="12" style="60" width="18.41"/>
    <col collapsed="false" customWidth="true" hidden="false" outlineLevel="0" max="13" min="13" style="61" width="14.41"/>
    <col collapsed="false" customWidth="false" hidden="false" outlineLevel="0" max="257" min="14" style="58" width="9.14"/>
  </cols>
  <sheetData>
    <row r="1" customFormat="false" ht="21.75" hidden="false" customHeight="true" outlineLevel="0" collapsed="false">
      <c r="A1" s="62"/>
      <c r="B1" s="62"/>
      <c r="E1" s="59" t="s">
        <v>1</v>
      </c>
      <c r="M1" s="64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</row>
    <row r="2" customFormat="false" ht="21.75" hidden="false" customHeight="true" outlineLevel="0" collapsed="false">
      <c r="A2" s="58" t="s">
        <v>2</v>
      </c>
      <c r="E2" s="59" t="s">
        <v>3</v>
      </c>
      <c r="G2" s="59" t="s">
        <v>4</v>
      </c>
      <c r="H2" s="66" t="s">
        <v>5</v>
      </c>
    </row>
    <row r="3" customFormat="false" ht="21.75" hidden="false" customHeight="true" outlineLevel="0" collapsed="false">
      <c r="A3" s="58" t="s">
        <v>6</v>
      </c>
    </row>
    <row r="4" customFormat="false" ht="21.75" hidden="false" customHeight="true" outlineLevel="0" collapsed="false">
      <c r="A4" s="119" t="s">
        <v>7</v>
      </c>
      <c r="C4" s="60"/>
      <c r="D4" s="68"/>
      <c r="E4" s="60"/>
      <c r="F4" s="60"/>
      <c r="G4" s="60" t="s">
        <v>8</v>
      </c>
      <c r="H4" s="69" t="n">
        <v>37195</v>
      </c>
    </row>
    <row r="5" customFormat="false" ht="21.75" hidden="false" customHeight="true" outlineLevel="0" collapsed="false">
      <c r="A5" s="119" t="s">
        <v>9</v>
      </c>
      <c r="C5" s="60"/>
      <c r="D5" s="68"/>
      <c r="E5" s="60"/>
      <c r="F5" s="60"/>
      <c r="G5" s="60"/>
    </row>
    <row r="6" customFormat="false" ht="47.25" hidden="false" customHeight="true" outlineLevel="0" collapsed="false">
      <c r="B6" s="70"/>
      <c r="C6" s="71" t="s">
        <v>10</v>
      </c>
      <c r="D6" s="72"/>
      <c r="E6" s="72"/>
      <c r="F6" s="72"/>
      <c r="G6" s="73" t="s">
        <v>11</v>
      </c>
      <c r="H6" s="74"/>
    </row>
    <row r="7" customFormat="false" ht="70.5" hidden="false" customHeight="true" outlineLevel="0" collapsed="false">
      <c r="B7" s="70" t="s">
        <v>12</v>
      </c>
      <c r="C7" s="75" t="s">
        <v>13</v>
      </c>
      <c r="D7" s="76" t="s">
        <v>14</v>
      </c>
      <c r="E7" s="75" t="s">
        <v>15</v>
      </c>
      <c r="F7" s="77" t="s">
        <v>16</v>
      </c>
      <c r="G7" s="75" t="s">
        <v>17</v>
      </c>
      <c r="H7" s="77" t="s">
        <v>18</v>
      </c>
    </row>
    <row r="8" customFormat="false" ht="30" hidden="false" customHeight="true" outlineLevel="0" collapsed="false">
      <c r="B8" s="78" t="s">
        <v>19</v>
      </c>
      <c r="C8" s="79"/>
      <c r="D8" s="80"/>
      <c r="E8" s="79"/>
      <c r="F8" s="81"/>
      <c r="G8" s="79"/>
      <c r="H8" s="81"/>
      <c r="I8" s="82"/>
      <c r="J8" s="82"/>
      <c r="K8" s="82"/>
      <c r="L8" s="82"/>
      <c r="M8" s="83"/>
      <c r="N8" s="84"/>
      <c r="O8" s="84"/>
      <c r="P8" s="84"/>
      <c r="Q8" s="84"/>
      <c r="R8" s="84"/>
    </row>
    <row r="9" customFormat="false" ht="30" hidden="false" customHeight="true" outlineLevel="0" collapsed="false">
      <c r="B9" s="85" t="s">
        <v>20</v>
      </c>
      <c r="C9" s="86"/>
      <c r="D9" s="87"/>
      <c r="E9" s="86"/>
      <c r="F9" s="88"/>
      <c r="G9" s="86"/>
      <c r="H9" s="88"/>
      <c r="I9" s="82"/>
      <c r="J9" s="82"/>
      <c r="K9" s="82"/>
      <c r="L9" s="82"/>
      <c r="M9" s="83"/>
      <c r="N9" s="84"/>
      <c r="O9" s="84"/>
      <c r="P9" s="84"/>
      <c r="Q9" s="84"/>
      <c r="R9" s="84"/>
    </row>
    <row r="10" customFormat="false" ht="30" hidden="false" customHeight="true" outlineLevel="0" collapsed="false">
      <c r="B10" s="85" t="s">
        <v>21</v>
      </c>
      <c r="C10" s="86"/>
      <c r="D10" s="87"/>
      <c r="E10" s="86"/>
      <c r="F10" s="88"/>
      <c r="G10" s="86"/>
      <c r="H10" s="88"/>
      <c r="I10" s="82"/>
      <c r="J10" s="82"/>
      <c r="K10" s="82"/>
      <c r="L10" s="82"/>
      <c r="M10" s="83"/>
      <c r="N10" s="84"/>
      <c r="O10" s="84"/>
      <c r="P10" s="84"/>
      <c r="Q10" s="84"/>
      <c r="R10" s="84"/>
    </row>
    <row r="11" customFormat="false" ht="30" hidden="false" customHeight="true" outlineLevel="0" collapsed="false">
      <c r="B11" s="85" t="s">
        <v>22</v>
      </c>
      <c r="C11" s="86"/>
      <c r="D11" s="87"/>
      <c r="E11" s="86"/>
      <c r="F11" s="88"/>
      <c r="G11" s="86"/>
      <c r="H11" s="88"/>
      <c r="I11" s="82"/>
      <c r="J11" s="82"/>
      <c r="K11" s="82"/>
      <c r="L11" s="82"/>
      <c r="M11" s="83"/>
      <c r="N11" s="84"/>
      <c r="O11" s="84"/>
      <c r="P11" s="84"/>
      <c r="Q11" s="84"/>
      <c r="R11" s="84"/>
    </row>
    <row r="12" customFormat="false" ht="30" hidden="false" customHeight="true" outlineLevel="0" collapsed="false">
      <c r="B12" s="89" t="s">
        <v>23</v>
      </c>
      <c r="C12" s="86" t="s">
        <v>24</v>
      </c>
      <c r="D12" s="90"/>
      <c r="E12" s="91"/>
      <c r="F12" s="92"/>
      <c r="G12" s="91"/>
      <c r="H12" s="92"/>
      <c r="I12" s="82"/>
      <c r="J12" s="82"/>
      <c r="K12" s="82"/>
      <c r="L12" s="82"/>
      <c r="M12" s="83"/>
      <c r="N12" s="84"/>
      <c r="O12" s="84"/>
      <c r="P12" s="84"/>
      <c r="Q12" s="84"/>
      <c r="R12" s="84"/>
    </row>
    <row r="13" customFormat="false" ht="30" hidden="false" customHeight="true" outlineLevel="0" collapsed="false">
      <c r="B13" s="89" t="s">
        <v>25</v>
      </c>
      <c r="C13" s="86" t="s">
        <v>24</v>
      </c>
      <c r="D13" s="90"/>
      <c r="E13" s="91"/>
      <c r="F13" s="92"/>
      <c r="G13" s="91"/>
      <c r="H13" s="92"/>
      <c r="I13" s="82"/>
      <c r="J13" s="82"/>
      <c r="K13" s="82"/>
      <c r="L13" s="82"/>
      <c r="M13" s="83"/>
      <c r="N13" s="84"/>
      <c r="O13" s="84"/>
      <c r="P13" s="84"/>
      <c r="Q13" s="84"/>
      <c r="R13" s="84"/>
    </row>
    <row r="14" customFormat="false" ht="30" hidden="false" customHeight="true" outlineLevel="0" collapsed="false">
      <c r="B14" s="89" t="s">
        <v>26</v>
      </c>
      <c r="C14" s="86" t="s">
        <v>24</v>
      </c>
      <c r="D14" s="90"/>
      <c r="E14" s="91"/>
      <c r="F14" s="92"/>
      <c r="G14" s="91"/>
      <c r="H14" s="92"/>
      <c r="I14" s="82"/>
      <c r="J14" s="82"/>
      <c r="K14" s="82"/>
      <c r="L14" s="82"/>
      <c r="M14" s="83"/>
      <c r="N14" s="84"/>
      <c r="O14" s="84"/>
      <c r="P14" s="84"/>
      <c r="Q14" s="84"/>
      <c r="R14" s="84"/>
    </row>
    <row r="15" customFormat="false" ht="30" hidden="false" customHeight="true" outlineLevel="0" collapsed="false">
      <c r="B15" s="93" t="s">
        <v>27</v>
      </c>
      <c r="C15" s="94"/>
      <c r="D15" s="95"/>
      <c r="E15" s="94"/>
      <c r="F15" s="96"/>
      <c r="G15" s="94"/>
      <c r="H15" s="96"/>
      <c r="I15" s="82"/>
      <c r="J15" s="82"/>
      <c r="K15" s="82"/>
      <c r="L15" s="82"/>
      <c r="M15" s="83"/>
      <c r="N15" s="84"/>
      <c r="O15" s="84"/>
      <c r="P15" s="84"/>
      <c r="Q15" s="84"/>
      <c r="R15" s="84"/>
    </row>
    <row r="16" customFormat="false" ht="30" hidden="false" customHeight="true" outlineLevel="0" collapsed="false">
      <c r="B16" s="93" t="s">
        <v>28</v>
      </c>
      <c r="C16" s="94"/>
      <c r="D16" s="95"/>
      <c r="E16" s="94"/>
      <c r="F16" s="96"/>
      <c r="G16" s="94"/>
      <c r="H16" s="96"/>
      <c r="I16" s="82"/>
      <c r="J16" s="82"/>
      <c r="K16" s="82"/>
      <c r="L16" s="82"/>
      <c r="M16" s="83"/>
      <c r="N16" s="84"/>
      <c r="O16" s="84"/>
      <c r="P16" s="84"/>
      <c r="Q16" s="84"/>
      <c r="R16" s="84"/>
    </row>
    <row r="17" customFormat="false" ht="30" hidden="false" customHeight="true" outlineLevel="0" collapsed="false">
      <c r="B17" s="93" t="s">
        <v>29</v>
      </c>
      <c r="C17" s="97"/>
      <c r="D17" s="98"/>
      <c r="E17" s="97"/>
      <c r="F17" s="99"/>
      <c r="G17" s="97"/>
      <c r="H17" s="99"/>
      <c r="I17" s="82"/>
      <c r="J17" s="82"/>
      <c r="K17" s="82"/>
      <c r="L17" s="82"/>
      <c r="M17" s="83"/>
      <c r="N17" s="84"/>
      <c r="O17" s="84"/>
      <c r="P17" s="84"/>
      <c r="Q17" s="84"/>
      <c r="R17" s="84"/>
    </row>
    <row r="18" customFormat="false" ht="30" hidden="false" customHeight="true" outlineLevel="0" collapsed="false">
      <c r="B18" s="93" t="s">
        <v>30</v>
      </c>
      <c r="C18" s="86" t="s">
        <v>24</v>
      </c>
      <c r="D18" s="98"/>
      <c r="E18" s="97"/>
      <c r="F18" s="99"/>
      <c r="G18" s="97"/>
      <c r="H18" s="99"/>
      <c r="I18" s="82"/>
      <c r="J18" s="82"/>
      <c r="K18" s="82"/>
      <c r="L18" s="82"/>
      <c r="M18" s="83"/>
      <c r="N18" s="84"/>
      <c r="O18" s="84"/>
      <c r="P18" s="84"/>
      <c r="Q18" s="84"/>
      <c r="R18" s="84"/>
    </row>
    <row r="19" customFormat="false" ht="30" hidden="false" customHeight="true" outlineLevel="0" collapsed="false">
      <c r="B19" s="93" t="s">
        <v>31</v>
      </c>
      <c r="C19" s="86" t="s">
        <v>24</v>
      </c>
      <c r="D19" s="98"/>
      <c r="E19" s="97"/>
      <c r="F19" s="99"/>
      <c r="G19" s="97"/>
      <c r="H19" s="99"/>
      <c r="I19" s="82"/>
      <c r="J19" s="82"/>
      <c r="K19" s="82"/>
      <c r="L19" s="82"/>
      <c r="M19" s="83"/>
      <c r="N19" s="84"/>
      <c r="O19" s="84"/>
      <c r="P19" s="84"/>
      <c r="Q19" s="84"/>
      <c r="R19" s="84"/>
    </row>
    <row r="20" customFormat="false" ht="30" hidden="false" customHeight="true" outlineLevel="0" collapsed="false">
      <c r="B20" s="93" t="s">
        <v>32</v>
      </c>
      <c r="C20" s="86" t="s">
        <v>24</v>
      </c>
      <c r="D20" s="98"/>
      <c r="E20" s="97"/>
      <c r="F20" s="99"/>
      <c r="G20" s="97"/>
      <c r="H20" s="99"/>
      <c r="I20" s="82"/>
      <c r="J20" s="82"/>
      <c r="K20" s="82"/>
      <c r="L20" s="82"/>
      <c r="M20" s="83"/>
      <c r="N20" s="84"/>
      <c r="O20" s="84"/>
      <c r="P20" s="84"/>
      <c r="Q20" s="84"/>
      <c r="R20" s="84"/>
    </row>
    <row r="21" customFormat="false" ht="30" hidden="false" customHeight="true" outlineLevel="0" collapsed="false">
      <c r="B21" s="93" t="s">
        <v>33</v>
      </c>
      <c r="C21" s="86" t="s">
        <v>24</v>
      </c>
      <c r="D21" s="98"/>
      <c r="E21" s="97"/>
      <c r="F21" s="99"/>
      <c r="G21" s="97"/>
      <c r="H21" s="99"/>
      <c r="I21" s="82"/>
      <c r="J21" s="82"/>
      <c r="K21" s="82"/>
      <c r="L21" s="82"/>
      <c r="M21" s="83"/>
      <c r="N21" s="84"/>
      <c r="O21" s="84"/>
      <c r="P21" s="84"/>
      <c r="Q21" s="84"/>
      <c r="R21" s="84"/>
    </row>
    <row r="22" customFormat="false" ht="30" hidden="false" customHeight="true" outlineLevel="0" collapsed="false">
      <c r="B22" s="93" t="s">
        <v>34</v>
      </c>
      <c r="C22" s="86" t="s">
        <v>24</v>
      </c>
      <c r="D22" s="98"/>
      <c r="E22" s="97"/>
      <c r="F22" s="99"/>
      <c r="G22" s="97"/>
      <c r="H22" s="99"/>
      <c r="I22" s="82"/>
      <c r="J22" s="82"/>
      <c r="K22" s="82"/>
      <c r="L22" s="82"/>
      <c r="M22" s="83"/>
      <c r="N22" s="84"/>
      <c r="O22" s="84"/>
      <c r="P22" s="84"/>
      <c r="Q22" s="84"/>
      <c r="R22" s="84"/>
    </row>
    <row r="23" customFormat="false" ht="30" hidden="false" customHeight="true" outlineLevel="0" collapsed="false">
      <c r="B23" s="93" t="s">
        <v>35</v>
      </c>
      <c r="C23" s="97"/>
      <c r="D23" s="98"/>
      <c r="E23" s="97"/>
      <c r="F23" s="99"/>
      <c r="G23" s="97"/>
      <c r="H23" s="99"/>
      <c r="I23" s="82"/>
      <c r="J23" s="82"/>
      <c r="K23" s="82"/>
      <c r="L23" s="82"/>
      <c r="M23" s="83"/>
      <c r="N23" s="84"/>
      <c r="O23" s="84"/>
      <c r="P23" s="84"/>
      <c r="Q23" s="84"/>
      <c r="R23" s="84"/>
    </row>
    <row r="24" customFormat="false" ht="30" hidden="false" customHeight="true" outlineLevel="0" collapsed="false">
      <c r="B24" s="93" t="s">
        <v>36</v>
      </c>
      <c r="C24" s="97"/>
      <c r="D24" s="98"/>
      <c r="E24" s="97"/>
      <c r="F24" s="99"/>
      <c r="G24" s="97"/>
      <c r="H24" s="99"/>
      <c r="I24" s="82"/>
      <c r="J24" s="82"/>
      <c r="K24" s="82"/>
      <c r="L24" s="82"/>
      <c r="M24" s="83"/>
      <c r="N24" s="84"/>
      <c r="O24" s="84"/>
      <c r="P24" s="84"/>
      <c r="Q24" s="84"/>
      <c r="R24" s="84"/>
    </row>
    <row r="25" customFormat="false" ht="30" hidden="false" customHeight="true" outlineLevel="0" collapsed="false">
      <c r="B25" s="93" t="s">
        <v>37</v>
      </c>
      <c r="C25" s="86" t="s">
        <v>24</v>
      </c>
      <c r="D25" s="98"/>
      <c r="E25" s="97"/>
      <c r="F25" s="99"/>
      <c r="G25" s="97"/>
      <c r="H25" s="99"/>
      <c r="I25" s="82"/>
      <c r="J25" s="82"/>
      <c r="K25" s="82"/>
      <c r="L25" s="82"/>
      <c r="M25" s="83"/>
      <c r="N25" s="84"/>
      <c r="O25" s="84"/>
      <c r="P25" s="84"/>
      <c r="Q25" s="84"/>
      <c r="R25" s="84"/>
    </row>
    <row r="26" customFormat="false" ht="30" hidden="false" customHeight="true" outlineLevel="0" collapsed="false">
      <c r="B26" s="100" t="s">
        <v>38</v>
      </c>
      <c r="C26" s="86" t="s">
        <v>24</v>
      </c>
      <c r="D26" s="98"/>
      <c r="E26" s="97"/>
      <c r="F26" s="99"/>
      <c r="G26" s="97"/>
      <c r="H26" s="99"/>
      <c r="I26" s="82"/>
      <c r="J26" s="82"/>
      <c r="K26" s="82"/>
      <c r="L26" s="82"/>
      <c r="M26" s="83"/>
      <c r="N26" s="84"/>
      <c r="O26" s="84"/>
      <c r="P26" s="84"/>
      <c r="Q26" s="84"/>
      <c r="R26" s="84"/>
    </row>
    <row r="27" customFormat="false" ht="30" hidden="false" customHeight="true" outlineLevel="0" collapsed="false">
      <c r="B27" s="100" t="s">
        <v>39</v>
      </c>
      <c r="C27" s="97"/>
      <c r="D27" s="98"/>
      <c r="E27" s="97"/>
      <c r="F27" s="99"/>
      <c r="G27" s="97"/>
      <c r="H27" s="99"/>
      <c r="I27" s="82"/>
      <c r="J27" s="82"/>
      <c r="K27" s="82"/>
      <c r="L27" s="82"/>
      <c r="M27" s="83"/>
      <c r="N27" s="84"/>
      <c r="O27" s="84"/>
      <c r="P27" s="84"/>
      <c r="Q27" s="84"/>
      <c r="R27" s="84"/>
    </row>
    <row r="28" customFormat="false" ht="30" hidden="false" customHeight="true" outlineLevel="0" collapsed="false">
      <c r="B28" s="101" t="s">
        <v>40</v>
      </c>
      <c r="C28" s="102" t="n">
        <f aca="false">SUM(C8:C27)</f>
        <v>0</v>
      </c>
      <c r="D28" s="102" t="n">
        <f aca="false">SUM(D8:D27)</f>
        <v>0</v>
      </c>
      <c r="E28" s="102" t="n">
        <f aca="false">SUM(E8:E27)</f>
        <v>0</v>
      </c>
      <c r="F28" s="102" t="n">
        <f aca="false">SUM(F8:F27)</f>
        <v>0</v>
      </c>
      <c r="G28" s="102" t="n">
        <f aca="false">SUM(G8:G27)</f>
        <v>0</v>
      </c>
      <c r="H28" s="102" t="n">
        <f aca="false">SUM(H8:H27)</f>
        <v>0</v>
      </c>
      <c r="I28" s="82"/>
      <c r="J28" s="82"/>
      <c r="K28" s="82"/>
      <c r="L28" s="82"/>
      <c r="M28" s="83"/>
      <c r="N28" s="84"/>
      <c r="O28" s="84"/>
      <c r="P28" s="84"/>
      <c r="Q28" s="84"/>
      <c r="R28" s="84"/>
    </row>
    <row r="29" customFormat="false" ht="30" hidden="false" customHeight="true" outlineLevel="0" collapsed="false">
      <c r="B29" s="120" t="s">
        <v>41</v>
      </c>
      <c r="C29" s="60"/>
      <c r="D29" s="68"/>
      <c r="E29" s="121" t="s">
        <v>42</v>
      </c>
      <c r="F29" s="122" t="s">
        <v>43</v>
      </c>
      <c r="G29" s="121" t="s">
        <v>44</v>
      </c>
      <c r="H29" s="123" t="n">
        <f aca="true">NOW()</f>
        <v>45926.9406552192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58" width="5.71"/>
    <col collapsed="false" customWidth="true" hidden="false" outlineLevel="0" max="2" min="2" style="58" width="18.7"/>
    <col collapsed="false" customWidth="true" hidden="false" outlineLevel="0" max="8" min="3" style="59" width="24.7"/>
    <col collapsed="false" customWidth="true" hidden="false" outlineLevel="0" max="11" min="9" style="60" width="18.7"/>
    <col collapsed="false" customWidth="true" hidden="false" outlineLevel="0" max="12" min="12" style="60" width="18.41"/>
    <col collapsed="false" customWidth="true" hidden="false" outlineLevel="0" max="13" min="13" style="61" width="14.41"/>
    <col collapsed="false" customWidth="false" hidden="false" outlineLevel="0" max="257" min="14" style="58" width="9.14"/>
  </cols>
  <sheetData>
    <row r="1" customFormat="false" ht="21.75" hidden="false" customHeight="true" outlineLevel="0" collapsed="false">
      <c r="A1" s="62"/>
      <c r="B1" s="62"/>
      <c r="E1" s="59" t="s">
        <v>1</v>
      </c>
      <c r="M1" s="64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</row>
    <row r="2" customFormat="false" ht="21.75" hidden="false" customHeight="true" outlineLevel="0" collapsed="false">
      <c r="A2" s="58" t="s">
        <v>2</v>
      </c>
      <c r="E2" s="59" t="s">
        <v>3</v>
      </c>
      <c r="G2" s="59" t="s">
        <v>4</v>
      </c>
      <c r="H2" s="66" t="s">
        <v>5</v>
      </c>
    </row>
    <row r="3" customFormat="false" ht="21.75" hidden="false" customHeight="true" outlineLevel="0" collapsed="false">
      <c r="A3" s="58" t="s">
        <v>6</v>
      </c>
    </row>
    <row r="4" customFormat="false" ht="21.75" hidden="false" customHeight="true" outlineLevel="0" collapsed="false">
      <c r="A4" s="119" t="s">
        <v>7</v>
      </c>
      <c r="C4" s="60"/>
      <c r="D4" s="68"/>
      <c r="E4" s="60"/>
      <c r="F4" s="60"/>
      <c r="G4" s="60" t="s">
        <v>8</v>
      </c>
      <c r="H4" s="69" t="n">
        <v>37225</v>
      </c>
    </row>
    <row r="5" customFormat="false" ht="21.75" hidden="false" customHeight="true" outlineLevel="0" collapsed="false">
      <c r="A5" s="119" t="s">
        <v>9</v>
      </c>
      <c r="C5" s="60"/>
      <c r="D5" s="68"/>
      <c r="E5" s="60"/>
      <c r="F5" s="60"/>
      <c r="G5" s="60"/>
    </row>
    <row r="6" customFormat="false" ht="47.25" hidden="false" customHeight="true" outlineLevel="0" collapsed="false">
      <c r="B6" s="70"/>
      <c r="C6" s="71" t="s">
        <v>10</v>
      </c>
      <c r="D6" s="72"/>
      <c r="E6" s="72"/>
      <c r="F6" s="72"/>
      <c r="G6" s="73" t="s">
        <v>11</v>
      </c>
      <c r="H6" s="74"/>
    </row>
    <row r="7" customFormat="false" ht="70.5" hidden="false" customHeight="true" outlineLevel="0" collapsed="false">
      <c r="B7" s="70" t="s">
        <v>12</v>
      </c>
      <c r="C7" s="75" t="s">
        <v>13</v>
      </c>
      <c r="D7" s="76" t="s">
        <v>14</v>
      </c>
      <c r="E7" s="75" t="s">
        <v>15</v>
      </c>
      <c r="F7" s="77" t="s">
        <v>16</v>
      </c>
      <c r="G7" s="75" t="s">
        <v>17</v>
      </c>
      <c r="H7" s="77" t="s">
        <v>18</v>
      </c>
    </row>
    <row r="8" customFormat="false" ht="30" hidden="false" customHeight="true" outlineLevel="0" collapsed="false">
      <c r="B8" s="78" t="s">
        <v>19</v>
      </c>
      <c r="C8" s="79"/>
      <c r="D8" s="80"/>
      <c r="E8" s="79"/>
      <c r="F8" s="81"/>
      <c r="G8" s="79"/>
      <c r="H8" s="81"/>
      <c r="I8" s="82"/>
      <c r="J8" s="82"/>
      <c r="K8" s="82"/>
      <c r="L8" s="82"/>
      <c r="M8" s="83"/>
      <c r="N8" s="84"/>
      <c r="O8" s="84"/>
      <c r="P8" s="84"/>
      <c r="Q8" s="84"/>
      <c r="R8" s="84"/>
    </row>
    <row r="9" customFormat="false" ht="30" hidden="false" customHeight="true" outlineLevel="0" collapsed="false">
      <c r="B9" s="85" t="s">
        <v>20</v>
      </c>
      <c r="C9" s="86"/>
      <c r="D9" s="87"/>
      <c r="E9" s="86"/>
      <c r="F9" s="88"/>
      <c r="G9" s="86"/>
      <c r="H9" s="88"/>
      <c r="I9" s="82"/>
      <c r="J9" s="82"/>
      <c r="K9" s="82"/>
      <c r="L9" s="82"/>
      <c r="M9" s="83"/>
      <c r="N9" s="84"/>
      <c r="O9" s="84"/>
      <c r="P9" s="84"/>
      <c r="Q9" s="84"/>
      <c r="R9" s="84"/>
    </row>
    <row r="10" customFormat="false" ht="30" hidden="false" customHeight="true" outlineLevel="0" collapsed="false">
      <c r="B10" s="85" t="s">
        <v>21</v>
      </c>
      <c r="C10" s="86"/>
      <c r="D10" s="87"/>
      <c r="E10" s="86"/>
      <c r="F10" s="88"/>
      <c r="G10" s="86"/>
      <c r="H10" s="88"/>
      <c r="I10" s="82"/>
      <c r="J10" s="82"/>
      <c r="K10" s="82"/>
      <c r="L10" s="82"/>
      <c r="M10" s="83"/>
      <c r="N10" s="84"/>
      <c r="O10" s="84"/>
      <c r="P10" s="84"/>
      <c r="Q10" s="84"/>
      <c r="R10" s="84"/>
    </row>
    <row r="11" customFormat="false" ht="30" hidden="false" customHeight="true" outlineLevel="0" collapsed="false">
      <c r="B11" s="85" t="s">
        <v>22</v>
      </c>
      <c r="C11" s="86"/>
      <c r="D11" s="87"/>
      <c r="E11" s="86"/>
      <c r="F11" s="88"/>
      <c r="G11" s="86"/>
      <c r="H11" s="88"/>
      <c r="I11" s="82"/>
      <c r="J11" s="82"/>
      <c r="K11" s="82"/>
      <c r="L11" s="82"/>
      <c r="M11" s="83"/>
      <c r="N11" s="84"/>
      <c r="O11" s="84"/>
      <c r="P11" s="84"/>
      <c r="Q11" s="84"/>
      <c r="R11" s="84"/>
    </row>
    <row r="12" customFormat="false" ht="30" hidden="false" customHeight="true" outlineLevel="0" collapsed="false">
      <c r="B12" s="89" t="s">
        <v>23</v>
      </c>
      <c r="C12" s="86" t="s">
        <v>24</v>
      </c>
      <c r="D12" s="90"/>
      <c r="E12" s="91"/>
      <c r="F12" s="92"/>
      <c r="G12" s="91"/>
      <c r="H12" s="92"/>
      <c r="I12" s="82"/>
      <c r="J12" s="82"/>
      <c r="K12" s="82"/>
      <c r="L12" s="82"/>
      <c r="M12" s="83"/>
      <c r="N12" s="84"/>
      <c r="O12" s="84"/>
      <c r="P12" s="84"/>
      <c r="Q12" s="84"/>
      <c r="R12" s="84"/>
    </row>
    <row r="13" customFormat="false" ht="30" hidden="false" customHeight="true" outlineLevel="0" collapsed="false">
      <c r="B13" s="89" t="s">
        <v>25</v>
      </c>
      <c r="C13" s="86" t="s">
        <v>24</v>
      </c>
      <c r="D13" s="90"/>
      <c r="E13" s="91"/>
      <c r="F13" s="92"/>
      <c r="G13" s="91"/>
      <c r="H13" s="92"/>
      <c r="I13" s="82"/>
      <c r="J13" s="82"/>
      <c r="K13" s="82"/>
      <c r="L13" s="82"/>
      <c r="M13" s="83"/>
      <c r="N13" s="84"/>
      <c r="O13" s="84"/>
      <c r="P13" s="84"/>
      <c r="Q13" s="84"/>
      <c r="R13" s="84"/>
    </row>
    <row r="14" customFormat="false" ht="30" hidden="false" customHeight="true" outlineLevel="0" collapsed="false">
      <c r="B14" s="89" t="s">
        <v>26</v>
      </c>
      <c r="C14" s="86" t="s">
        <v>24</v>
      </c>
      <c r="D14" s="90"/>
      <c r="E14" s="91"/>
      <c r="F14" s="92"/>
      <c r="G14" s="91"/>
      <c r="H14" s="92"/>
      <c r="I14" s="82"/>
      <c r="J14" s="82"/>
      <c r="K14" s="82"/>
      <c r="L14" s="82"/>
      <c r="M14" s="83"/>
      <c r="N14" s="84"/>
      <c r="O14" s="84"/>
      <c r="P14" s="84"/>
      <c r="Q14" s="84"/>
      <c r="R14" s="84"/>
    </row>
    <row r="15" customFormat="false" ht="30" hidden="false" customHeight="true" outlineLevel="0" collapsed="false">
      <c r="B15" s="93" t="s">
        <v>27</v>
      </c>
      <c r="C15" s="94"/>
      <c r="D15" s="95"/>
      <c r="E15" s="94"/>
      <c r="F15" s="96"/>
      <c r="G15" s="94"/>
      <c r="H15" s="96"/>
      <c r="I15" s="82"/>
      <c r="J15" s="82"/>
      <c r="K15" s="82"/>
      <c r="L15" s="82"/>
      <c r="M15" s="83"/>
      <c r="N15" s="84"/>
      <c r="O15" s="84"/>
      <c r="P15" s="84"/>
      <c r="Q15" s="84"/>
      <c r="R15" s="84"/>
    </row>
    <row r="16" customFormat="false" ht="30" hidden="false" customHeight="true" outlineLevel="0" collapsed="false">
      <c r="B16" s="93" t="s">
        <v>28</v>
      </c>
      <c r="C16" s="94"/>
      <c r="D16" s="95"/>
      <c r="E16" s="94"/>
      <c r="F16" s="96"/>
      <c r="G16" s="94"/>
      <c r="H16" s="96"/>
      <c r="I16" s="82"/>
      <c r="J16" s="82"/>
      <c r="K16" s="82"/>
      <c r="L16" s="82"/>
      <c r="M16" s="83"/>
      <c r="N16" s="84"/>
      <c r="O16" s="84"/>
      <c r="P16" s="84"/>
      <c r="Q16" s="84"/>
      <c r="R16" s="84"/>
    </row>
    <row r="17" customFormat="false" ht="30" hidden="false" customHeight="true" outlineLevel="0" collapsed="false">
      <c r="B17" s="93" t="s">
        <v>29</v>
      </c>
      <c r="C17" s="97"/>
      <c r="D17" s="98"/>
      <c r="E17" s="97"/>
      <c r="F17" s="99"/>
      <c r="G17" s="97"/>
      <c r="H17" s="99"/>
      <c r="I17" s="82"/>
      <c r="J17" s="82"/>
      <c r="K17" s="82"/>
      <c r="L17" s="82"/>
      <c r="M17" s="83"/>
      <c r="N17" s="84"/>
      <c r="O17" s="84"/>
      <c r="P17" s="84"/>
      <c r="Q17" s="84"/>
      <c r="R17" s="84"/>
    </row>
    <row r="18" customFormat="false" ht="30" hidden="false" customHeight="true" outlineLevel="0" collapsed="false">
      <c r="B18" s="93" t="s">
        <v>30</v>
      </c>
      <c r="C18" s="86" t="s">
        <v>24</v>
      </c>
      <c r="D18" s="98"/>
      <c r="E18" s="97"/>
      <c r="F18" s="99"/>
      <c r="G18" s="97"/>
      <c r="H18" s="99"/>
      <c r="I18" s="82"/>
      <c r="J18" s="82"/>
      <c r="K18" s="82"/>
      <c r="L18" s="82"/>
      <c r="M18" s="83"/>
      <c r="N18" s="84"/>
      <c r="O18" s="84"/>
      <c r="P18" s="84"/>
      <c r="Q18" s="84"/>
      <c r="R18" s="84"/>
    </row>
    <row r="19" customFormat="false" ht="30" hidden="false" customHeight="true" outlineLevel="0" collapsed="false">
      <c r="B19" s="93" t="s">
        <v>31</v>
      </c>
      <c r="C19" s="86" t="s">
        <v>24</v>
      </c>
      <c r="D19" s="98"/>
      <c r="E19" s="97"/>
      <c r="F19" s="99"/>
      <c r="G19" s="97"/>
      <c r="H19" s="99"/>
      <c r="I19" s="82"/>
      <c r="J19" s="82"/>
      <c r="K19" s="82"/>
      <c r="L19" s="82"/>
      <c r="M19" s="83"/>
      <c r="N19" s="84"/>
      <c r="O19" s="84"/>
      <c r="P19" s="84"/>
      <c r="Q19" s="84"/>
      <c r="R19" s="84"/>
    </row>
    <row r="20" customFormat="false" ht="30" hidden="false" customHeight="true" outlineLevel="0" collapsed="false">
      <c r="B20" s="93" t="s">
        <v>32</v>
      </c>
      <c r="C20" s="86" t="s">
        <v>24</v>
      </c>
      <c r="D20" s="98"/>
      <c r="E20" s="97"/>
      <c r="F20" s="99"/>
      <c r="G20" s="97"/>
      <c r="H20" s="99"/>
      <c r="I20" s="82"/>
      <c r="J20" s="82"/>
      <c r="K20" s="82"/>
      <c r="L20" s="82"/>
      <c r="M20" s="83"/>
      <c r="N20" s="84"/>
      <c r="O20" s="84"/>
      <c r="P20" s="84"/>
      <c r="Q20" s="84"/>
      <c r="R20" s="84"/>
    </row>
    <row r="21" customFormat="false" ht="30" hidden="false" customHeight="true" outlineLevel="0" collapsed="false">
      <c r="B21" s="93" t="s">
        <v>33</v>
      </c>
      <c r="C21" s="86" t="s">
        <v>24</v>
      </c>
      <c r="D21" s="98"/>
      <c r="E21" s="97"/>
      <c r="F21" s="99"/>
      <c r="G21" s="97"/>
      <c r="H21" s="99"/>
      <c r="I21" s="82"/>
      <c r="J21" s="82"/>
      <c r="K21" s="82"/>
      <c r="L21" s="82"/>
      <c r="M21" s="83"/>
      <c r="N21" s="84"/>
      <c r="O21" s="84"/>
      <c r="P21" s="84"/>
      <c r="Q21" s="84"/>
      <c r="R21" s="84"/>
    </row>
    <row r="22" customFormat="false" ht="30" hidden="false" customHeight="true" outlineLevel="0" collapsed="false">
      <c r="B22" s="93" t="s">
        <v>34</v>
      </c>
      <c r="C22" s="86" t="s">
        <v>24</v>
      </c>
      <c r="D22" s="98"/>
      <c r="E22" s="97"/>
      <c r="F22" s="99"/>
      <c r="G22" s="97"/>
      <c r="H22" s="99"/>
      <c r="I22" s="82"/>
      <c r="J22" s="82"/>
      <c r="K22" s="82"/>
      <c r="L22" s="82"/>
      <c r="M22" s="83"/>
      <c r="N22" s="84"/>
      <c r="O22" s="84"/>
      <c r="P22" s="84"/>
      <c r="Q22" s="84"/>
      <c r="R22" s="84"/>
    </row>
    <row r="23" customFormat="false" ht="30" hidden="false" customHeight="true" outlineLevel="0" collapsed="false">
      <c r="B23" s="93" t="s">
        <v>35</v>
      </c>
      <c r="C23" s="97"/>
      <c r="D23" s="98"/>
      <c r="E23" s="97"/>
      <c r="F23" s="99"/>
      <c r="G23" s="97"/>
      <c r="H23" s="99"/>
      <c r="I23" s="82"/>
      <c r="J23" s="82"/>
      <c r="K23" s="82"/>
      <c r="L23" s="82"/>
      <c r="M23" s="83"/>
      <c r="N23" s="84"/>
      <c r="O23" s="84"/>
      <c r="P23" s="84"/>
      <c r="Q23" s="84"/>
      <c r="R23" s="84"/>
    </row>
    <row r="24" customFormat="false" ht="30" hidden="false" customHeight="true" outlineLevel="0" collapsed="false">
      <c r="B24" s="93" t="s">
        <v>36</v>
      </c>
      <c r="C24" s="97"/>
      <c r="D24" s="98"/>
      <c r="E24" s="97"/>
      <c r="F24" s="99"/>
      <c r="G24" s="97"/>
      <c r="H24" s="99"/>
      <c r="I24" s="82"/>
      <c r="J24" s="82"/>
      <c r="K24" s="82"/>
      <c r="L24" s="82"/>
      <c r="M24" s="83"/>
      <c r="N24" s="84"/>
      <c r="O24" s="84"/>
      <c r="P24" s="84"/>
      <c r="Q24" s="84"/>
      <c r="R24" s="84"/>
    </row>
    <row r="25" customFormat="false" ht="30" hidden="false" customHeight="true" outlineLevel="0" collapsed="false">
      <c r="B25" s="93" t="s">
        <v>37</v>
      </c>
      <c r="C25" s="86" t="s">
        <v>24</v>
      </c>
      <c r="D25" s="98"/>
      <c r="E25" s="97"/>
      <c r="F25" s="99"/>
      <c r="G25" s="97"/>
      <c r="H25" s="99"/>
      <c r="I25" s="82"/>
      <c r="J25" s="82"/>
      <c r="K25" s="82"/>
      <c r="L25" s="82"/>
      <c r="M25" s="83"/>
      <c r="N25" s="84"/>
      <c r="O25" s="84"/>
      <c r="P25" s="84"/>
      <c r="Q25" s="84"/>
      <c r="R25" s="84"/>
    </row>
    <row r="26" customFormat="false" ht="30" hidden="false" customHeight="true" outlineLevel="0" collapsed="false">
      <c r="B26" s="100" t="s">
        <v>38</v>
      </c>
      <c r="C26" s="86" t="s">
        <v>24</v>
      </c>
      <c r="D26" s="98"/>
      <c r="E26" s="97"/>
      <c r="F26" s="99"/>
      <c r="G26" s="97"/>
      <c r="H26" s="99"/>
      <c r="I26" s="82"/>
      <c r="J26" s="82"/>
      <c r="K26" s="82"/>
      <c r="L26" s="82"/>
      <c r="M26" s="83"/>
      <c r="N26" s="84"/>
      <c r="O26" s="84"/>
      <c r="P26" s="84"/>
      <c r="Q26" s="84"/>
      <c r="R26" s="84"/>
    </row>
    <row r="27" customFormat="false" ht="30" hidden="false" customHeight="true" outlineLevel="0" collapsed="false">
      <c r="B27" s="100" t="s">
        <v>39</v>
      </c>
      <c r="C27" s="97"/>
      <c r="D27" s="98"/>
      <c r="E27" s="97"/>
      <c r="F27" s="99"/>
      <c r="G27" s="97"/>
      <c r="H27" s="99"/>
      <c r="I27" s="82"/>
      <c r="J27" s="82"/>
      <c r="K27" s="82"/>
      <c r="L27" s="82"/>
      <c r="M27" s="83"/>
      <c r="N27" s="84"/>
      <c r="O27" s="84"/>
      <c r="P27" s="84"/>
      <c r="Q27" s="84"/>
      <c r="R27" s="84"/>
    </row>
    <row r="28" customFormat="false" ht="30" hidden="false" customHeight="true" outlineLevel="0" collapsed="false">
      <c r="B28" s="101" t="s">
        <v>40</v>
      </c>
      <c r="C28" s="102" t="n">
        <f aca="false">SUM(C8:C27)</f>
        <v>0</v>
      </c>
      <c r="D28" s="102" t="n">
        <f aca="false">SUM(D8:D27)</f>
        <v>0</v>
      </c>
      <c r="E28" s="102" t="n">
        <f aca="false">SUM(E8:E27)</f>
        <v>0</v>
      </c>
      <c r="F28" s="102" t="n">
        <f aca="false">SUM(F8:F27)</f>
        <v>0</v>
      </c>
      <c r="G28" s="102" t="n">
        <f aca="false">SUM(G8:G27)</f>
        <v>0</v>
      </c>
      <c r="H28" s="102" t="n">
        <f aca="false">SUM(H8:H27)</f>
        <v>0</v>
      </c>
      <c r="I28" s="82"/>
      <c r="J28" s="82"/>
      <c r="K28" s="82"/>
      <c r="L28" s="82"/>
      <c r="M28" s="83"/>
      <c r="N28" s="84"/>
      <c r="O28" s="84"/>
      <c r="P28" s="84"/>
      <c r="Q28" s="84"/>
      <c r="R28" s="84"/>
    </row>
    <row r="29" customFormat="false" ht="30" hidden="false" customHeight="true" outlineLevel="0" collapsed="false">
      <c r="B29" s="120" t="s">
        <v>41</v>
      </c>
      <c r="C29" s="60"/>
      <c r="D29" s="68"/>
      <c r="E29" s="121" t="s">
        <v>42</v>
      </c>
      <c r="F29" s="122" t="s">
        <v>43</v>
      </c>
      <c r="G29" s="121" t="s">
        <v>44</v>
      </c>
      <c r="H29" s="123" t="n">
        <f aca="true">NOW()</f>
        <v>45926.9406552344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E15" activeCellId="0" sqref="E15 E15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58" width="5.71"/>
    <col collapsed="false" customWidth="true" hidden="false" outlineLevel="0" max="2" min="2" style="58" width="18.7"/>
    <col collapsed="false" customWidth="true" hidden="false" outlineLevel="0" max="8" min="3" style="59" width="24.7"/>
    <col collapsed="false" customWidth="true" hidden="false" outlineLevel="0" max="11" min="9" style="60" width="18.7"/>
    <col collapsed="false" customWidth="true" hidden="false" outlineLevel="0" max="12" min="12" style="60" width="18.41"/>
    <col collapsed="false" customWidth="true" hidden="false" outlineLevel="0" max="13" min="13" style="61" width="14.41"/>
    <col collapsed="false" customWidth="false" hidden="false" outlineLevel="0" max="257" min="14" style="58" width="9.14"/>
  </cols>
  <sheetData>
    <row r="1" customFormat="false" ht="21.75" hidden="false" customHeight="true" outlineLevel="0" collapsed="false">
      <c r="A1" s="62"/>
      <c r="B1" s="62"/>
      <c r="E1" s="59" t="s">
        <v>1</v>
      </c>
      <c r="M1" s="64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</row>
    <row r="2" customFormat="false" ht="21.75" hidden="false" customHeight="true" outlineLevel="0" collapsed="false">
      <c r="A2" s="58" t="s">
        <v>2</v>
      </c>
      <c r="E2" s="59" t="s">
        <v>3</v>
      </c>
      <c r="G2" s="59" t="s">
        <v>4</v>
      </c>
      <c r="H2" s="66" t="s">
        <v>5</v>
      </c>
    </row>
    <row r="3" customFormat="false" ht="21.75" hidden="false" customHeight="true" outlineLevel="0" collapsed="false">
      <c r="A3" s="58" t="s">
        <v>6</v>
      </c>
    </row>
    <row r="4" customFormat="false" ht="21.75" hidden="false" customHeight="true" outlineLevel="0" collapsed="false">
      <c r="A4" s="119" t="s">
        <v>7</v>
      </c>
      <c r="C4" s="60"/>
      <c r="D4" s="68"/>
      <c r="E4" s="60"/>
      <c r="F4" s="60"/>
      <c r="G4" s="60" t="s">
        <v>8</v>
      </c>
      <c r="H4" s="69" t="n">
        <v>37256</v>
      </c>
    </row>
    <row r="5" customFormat="false" ht="21.75" hidden="false" customHeight="true" outlineLevel="0" collapsed="false">
      <c r="A5" s="119" t="s">
        <v>9</v>
      </c>
      <c r="C5" s="60"/>
      <c r="D5" s="68"/>
      <c r="E5" s="60"/>
      <c r="F5" s="60"/>
      <c r="G5" s="60"/>
    </row>
    <row r="6" customFormat="false" ht="47.25" hidden="false" customHeight="true" outlineLevel="0" collapsed="false">
      <c r="B6" s="70"/>
      <c r="C6" s="71" t="s">
        <v>10</v>
      </c>
      <c r="D6" s="72"/>
      <c r="E6" s="72"/>
      <c r="F6" s="72"/>
      <c r="G6" s="73" t="s">
        <v>11</v>
      </c>
      <c r="H6" s="74"/>
    </row>
    <row r="7" customFormat="false" ht="70.5" hidden="false" customHeight="true" outlineLevel="0" collapsed="false">
      <c r="B7" s="70" t="s">
        <v>12</v>
      </c>
      <c r="C7" s="75" t="s">
        <v>13</v>
      </c>
      <c r="D7" s="76" t="s">
        <v>14</v>
      </c>
      <c r="E7" s="75" t="s">
        <v>15</v>
      </c>
      <c r="F7" s="77" t="s">
        <v>16</v>
      </c>
      <c r="G7" s="75" t="s">
        <v>17</v>
      </c>
      <c r="H7" s="77" t="s">
        <v>18</v>
      </c>
    </row>
    <row r="8" customFormat="false" ht="30" hidden="false" customHeight="true" outlineLevel="0" collapsed="false">
      <c r="B8" s="78" t="s">
        <v>19</v>
      </c>
      <c r="C8" s="79"/>
      <c r="D8" s="80"/>
      <c r="E8" s="79"/>
      <c r="F8" s="81"/>
      <c r="G8" s="79"/>
      <c r="H8" s="81"/>
      <c r="I8" s="82"/>
      <c r="J8" s="82"/>
      <c r="K8" s="82"/>
      <c r="L8" s="82"/>
      <c r="M8" s="83"/>
      <c r="N8" s="84"/>
      <c r="O8" s="84"/>
      <c r="P8" s="84"/>
      <c r="Q8" s="84"/>
      <c r="R8" s="84"/>
    </row>
    <row r="9" customFormat="false" ht="30" hidden="false" customHeight="true" outlineLevel="0" collapsed="false">
      <c r="B9" s="85" t="s">
        <v>20</v>
      </c>
      <c r="C9" s="86"/>
      <c r="D9" s="87"/>
      <c r="E9" s="86"/>
      <c r="F9" s="88"/>
      <c r="G9" s="86"/>
      <c r="H9" s="88"/>
      <c r="I9" s="82"/>
      <c r="J9" s="82"/>
      <c r="K9" s="82"/>
      <c r="L9" s="82"/>
      <c r="M9" s="83"/>
      <c r="N9" s="84"/>
      <c r="O9" s="84"/>
      <c r="P9" s="84"/>
      <c r="Q9" s="84"/>
      <c r="R9" s="84"/>
    </row>
    <row r="10" customFormat="false" ht="30" hidden="false" customHeight="true" outlineLevel="0" collapsed="false">
      <c r="B10" s="85" t="s">
        <v>21</v>
      </c>
      <c r="C10" s="86"/>
      <c r="D10" s="87"/>
      <c r="E10" s="86"/>
      <c r="F10" s="88"/>
      <c r="G10" s="86"/>
      <c r="H10" s="88"/>
      <c r="I10" s="82"/>
      <c r="J10" s="82"/>
      <c r="K10" s="82"/>
      <c r="L10" s="82"/>
      <c r="M10" s="83"/>
      <c r="N10" s="84"/>
      <c r="O10" s="84"/>
      <c r="P10" s="84"/>
      <c r="Q10" s="84"/>
      <c r="R10" s="84"/>
    </row>
    <row r="11" customFormat="false" ht="30" hidden="false" customHeight="true" outlineLevel="0" collapsed="false">
      <c r="B11" s="85" t="s">
        <v>22</v>
      </c>
      <c r="C11" s="86"/>
      <c r="D11" s="87"/>
      <c r="E11" s="86"/>
      <c r="F11" s="88"/>
      <c r="G11" s="86"/>
      <c r="H11" s="88"/>
      <c r="I11" s="82"/>
      <c r="J11" s="82"/>
      <c r="K11" s="82"/>
      <c r="L11" s="82"/>
      <c r="M11" s="83"/>
      <c r="N11" s="84"/>
      <c r="O11" s="84"/>
      <c r="P11" s="84"/>
      <c r="Q11" s="84"/>
      <c r="R11" s="84"/>
    </row>
    <row r="12" customFormat="false" ht="30" hidden="false" customHeight="true" outlineLevel="0" collapsed="false">
      <c r="B12" s="89" t="s">
        <v>23</v>
      </c>
      <c r="C12" s="86" t="s">
        <v>24</v>
      </c>
      <c r="D12" s="90"/>
      <c r="E12" s="91"/>
      <c r="F12" s="92"/>
      <c r="G12" s="91"/>
      <c r="H12" s="92"/>
      <c r="I12" s="82"/>
      <c r="J12" s="82"/>
      <c r="K12" s="82"/>
      <c r="L12" s="82"/>
      <c r="M12" s="83"/>
      <c r="N12" s="84"/>
      <c r="O12" s="84"/>
      <c r="P12" s="84"/>
      <c r="Q12" s="84"/>
      <c r="R12" s="84"/>
    </row>
    <row r="13" customFormat="false" ht="30" hidden="false" customHeight="true" outlineLevel="0" collapsed="false">
      <c r="B13" s="89" t="s">
        <v>25</v>
      </c>
      <c r="C13" s="86" t="s">
        <v>24</v>
      </c>
      <c r="D13" s="90"/>
      <c r="E13" s="91"/>
      <c r="F13" s="92"/>
      <c r="G13" s="91"/>
      <c r="H13" s="92"/>
      <c r="I13" s="82"/>
      <c r="J13" s="82"/>
      <c r="K13" s="82"/>
      <c r="L13" s="82"/>
      <c r="M13" s="83"/>
      <c r="N13" s="84"/>
      <c r="O13" s="84"/>
      <c r="P13" s="84"/>
      <c r="Q13" s="84"/>
      <c r="R13" s="84"/>
    </row>
    <row r="14" customFormat="false" ht="30" hidden="false" customHeight="true" outlineLevel="0" collapsed="false">
      <c r="B14" s="89" t="s">
        <v>26</v>
      </c>
      <c r="C14" s="86" t="s">
        <v>24</v>
      </c>
      <c r="D14" s="90"/>
      <c r="E14" s="91"/>
      <c r="F14" s="92"/>
      <c r="G14" s="91"/>
      <c r="H14" s="92"/>
      <c r="I14" s="82"/>
      <c r="J14" s="82"/>
      <c r="K14" s="82"/>
      <c r="L14" s="82"/>
      <c r="M14" s="83"/>
      <c r="N14" s="84"/>
      <c r="O14" s="84"/>
      <c r="P14" s="84"/>
      <c r="Q14" s="84"/>
      <c r="R14" s="84"/>
    </row>
    <row r="15" customFormat="false" ht="30" hidden="false" customHeight="true" outlineLevel="0" collapsed="false">
      <c r="B15" s="93" t="s">
        <v>27</v>
      </c>
      <c r="C15" s="94"/>
      <c r="D15" s="95"/>
      <c r="E15" s="94"/>
      <c r="F15" s="96"/>
      <c r="G15" s="94"/>
      <c r="H15" s="96"/>
      <c r="I15" s="82"/>
      <c r="J15" s="82"/>
      <c r="K15" s="82"/>
      <c r="L15" s="82"/>
      <c r="M15" s="83"/>
      <c r="N15" s="84"/>
      <c r="O15" s="84"/>
      <c r="P15" s="84"/>
      <c r="Q15" s="84"/>
      <c r="R15" s="84"/>
    </row>
    <row r="16" customFormat="false" ht="30" hidden="false" customHeight="true" outlineLevel="0" collapsed="false">
      <c r="B16" s="93" t="s">
        <v>28</v>
      </c>
      <c r="C16" s="94"/>
      <c r="D16" s="95"/>
      <c r="E16" s="94"/>
      <c r="F16" s="96"/>
      <c r="G16" s="94"/>
      <c r="H16" s="96"/>
      <c r="I16" s="82"/>
      <c r="J16" s="82"/>
      <c r="K16" s="82"/>
      <c r="L16" s="82"/>
      <c r="M16" s="83"/>
      <c r="N16" s="84"/>
      <c r="O16" s="84"/>
      <c r="P16" s="84"/>
      <c r="Q16" s="84"/>
      <c r="R16" s="84"/>
    </row>
    <row r="17" customFormat="false" ht="30" hidden="false" customHeight="true" outlineLevel="0" collapsed="false">
      <c r="B17" s="93" t="s">
        <v>29</v>
      </c>
      <c r="C17" s="97"/>
      <c r="D17" s="98"/>
      <c r="E17" s="97"/>
      <c r="F17" s="99"/>
      <c r="G17" s="97"/>
      <c r="H17" s="99"/>
      <c r="I17" s="82"/>
      <c r="J17" s="82"/>
      <c r="K17" s="82"/>
      <c r="L17" s="82"/>
      <c r="M17" s="83"/>
      <c r="N17" s="84"/>
      <c r="O17" s="84"/>
      <c r="P17" s="84"/>
      <c r="Q17" s="84"/>
      <c r="R17" s="84"/>
    </row>
    <row r="18" customFormat="false" ht="30" hidden="false" customHeight="true" outlineLevel="0" collapsed="false">
      <c r="B18" s="93" t="s">
        <v>30</v>
      </c>
      <c r="C18" s="86" t="s">
        <v>24</v>
      </c>
      <c r="D18" s="98"/>
      <c r="E18" s="97"/>
      <c r="F18" s="99"/>
      <c r="G18" s="97"/>
      <c r="H18" s="99"/>
      <c r="I18" s="82"/>
      <c r="J18" s="82"/>
      <c r="K18" s="82"/>
      <c r="L18" s="82"/>
      <c r="M18" s="83"/>
      <c r="N18" s="84"/>
      <c r="O18" s="84"/>
      <c r="P18" s="84"/>
      <c r="Q18" s="84"/>
      <c r="R18" s="84"/>
    </row>
    <row r="19" customFormat="false" ht="30" hidden="false" customHeight="true" outlineLevel="0" collapsed="false">
      <c r="B19" s="93" t="s">
        <v>31</v>
      </c>
      <c r="C19" s="86" t="s">
        <v>24</v>
      </c>
      <c r="D19" s="98"/>
      <c r="E19" s="97"/>
      <c r="F19" s="99"/>
      <c r="G19" s="97"/>
      <c r="H19" s="99"/>
      <c r="I19" s="82"/>
      <c r="J19" s="82"/>
      <c r="K19" s="82"/>
      <c r="L19" s="82"/>
      <c r="M19" s="83"/>
      <c r="N19" s="84"/>
      <c r="O19" s="84"/>
      <c r="P19" s="84"/>
      <c r="Q19" s="84"/>
      <c r="R19" s="84"/>
    </row>
    <row r="20" customFormat="false" ht="30" hidden="false" customHeight="true" outlineLevel="0" collapsed="false">
      <c r="B20" s="93" t="s">
        <v>32</v>
      </c>
      <c r="C20" s="86" t="s">
        <v>24</v>
      </c>
      <c r="D20" s="98"/>
      <c r="E20" s="97"/>
      <c r="F20" s="99"/>
      <c r="G20" s="97"/>
      <c r="H20" s="99"/>
      <c r="I20" s="82"/>
      <c r="J20" s="82"/>
      <c r="K20" s="82"/>
      <c r="L20" s="82"/>
      <c r="M20" s="83"/>
      <c r="N20" s="84"/>
      <c r="O20" s="84"/>
      <c r="P20" s="84"/>
      <c r="Q20" s="84"/>
      <c r="R20" s="84"/>
    </row>
    <row r="21" customFormat="false" ht="30" hidden="false" customHeight="true" outlineLevel="0" collapsed="false">
      <c r="B21" s="93" t="s">
        <v>33</v>
      </c>
      <c r="C21" s="86" t="s">
        <v>24</v>
      </c>
      <c r="D21" s="98"/>
      <c r="E21" s="97"/>
      <c r="F21" s="99"/>
      <c r="G21" s="97"/>
      <c r="H21" s="99"/>
      <c r="I21" s="82"/>
      <c r="J21" s="82"/>
      <c r="K21" s="82"/>
      <c r="L21" s="82"/>
      <c r="M21" s="83"/>
      <c r="N21" s="84"/>
      <c r="O21" s="84"/>
      <c r="P21" s="84"/>
      <c r="Q21" s="84"/>
      <c r="R21" s="84"/>
    </row>
    <row r="22" customFormat="false" ht="30" hidden="false" customHeight="true" outlineLevel="0" collapsed="false">
      <c r="B22" s="93" t="s">
        <v>34</v>
      </c>
      <c r="C22" s="86" t="s">
        <v>24</v>
      </c>
      <c r="D22" s="98"/>
      <c r="E22" s="97"/>
      <c r="F22" s="99"/>
      <c r="G22" s="97"/>
      <c r="H22" s="99"/>
      <c r="I22" s="82"/>
      <c r="J22" s="82"/>
      <c r="K22" s="82"/>
      <c r="L22" s="82"/>
      <c r="M22" s="83"/>
      <c r="N22" s="84"/>
      <c r="O22" s="84"/>
      <c r="P22" s="84"/>
      <c r="Q22" s="84"/>
      <c r="R22" s="84"/>
    </row>
    <row r="23" customFormat="false" ht="30" hidden="false" customHeight="true" outlineLevel="0" collapsed="false">
      <c r="B23" s="93" t="s">
        <v>35</v>
      </c>
      <c r="C23" s="97"/>
      <c r="D23" s="98"/>
      <c r="E23" s="97"/>
      <c r="F23" s="99"/>
      <c r="G23" s="97"/>
      <c r="H23" s="99"/>
      <c r="I23" s="82"/>
      <c r="J23" s="82"/>
      <c r="K23" s="82"/>
      <c r="L23" s="82"/>
      <c r="M23" s="83"/>
      <c r="N23" s="84"/>
      <c r="O23" s="84"/>
      <c r="P23" s="84"/>
      <c r="Q23" s="84"/>
      <c r="R23" s="84"/>
    </row>
    <row r="24" customFormat="false" ht="30" hidden="false" customHeight="true" outlineLevel="0" collapsed="false">
      <c r="B24" s="93" t="s">
        <v>36</v>
      </c>
      <c r="C24" s="97"/>
      <c r="D24" s="98"/>
      <c r="E24" s="97"/>
      <c r="F24" s="99"/>
      <c r="G24" s="97"/>
      <c r="H24" s="99"/>
      <c r="I24" s="82"/>
      <c r="J24" s="82"/>
      <c r="K24" s="82"/>
      <c r="L24" s="82"/>
      <c r="M24" s="83"/>
      <c r="N24" s="84"/>
      <c r="O24" s="84"/>
      <c r="P24" s="84"/>
      <c r="Q24" s="84"/>
      <c r="R24" s="84"/>
    </row>
    <row r="25" customFormat="false" ht="30" hidden="false" customHeight="true" outlineLevel="0" collapsed="false">
      <c r="B25" s="93" t="s">
        <v>37</v>
      </c>
      <c r="C25" s="86" t="s">
        <v>24</v>
      </c>
      <c r="D25" s="98"/>
      <c r="E25" s="97"/>
      <c r="F25" s="99"/>
      <c r="G25" s="97"/>
      <c r="H25" s="99"/>
      <c r="I25" s="82"/>
      <c r="J25" s="82"/>
      <c r="K25" s="82"/>
      <c r="L25" s="82"/>
      <c r="M25" s="83"/>
      <c r="N25" s="84"/>
      <c r="O25" s="84"/>
      <c r="P25" s="84"/>
      <c r="Q25" s="84"/>
      <c r="R25" s="84"/>
    </row>
    <row r="26" customFormat="false" ht="30" hidden="false" customHeight="true" outlineLevel="0" collapsed="false">
      <c r="B26" s="100" t="s">
        <v>38</v>
      </c>
      <c r="C26" s="86" t="s">
        <v>24</v>
      </c>
      <c r="D26" s="98"/>
      <c r="E26" s="97"/>
      <c r="F26" s="99"/>
      <c r="G26" s="97"/>
      <c r="H26" s="99"/>
      <c r="I26" s="82"/>
      <c r="J26" s="82"/>
      <c r="K26" s="82"/>
      <c r="L26" s="82"/>
      <c r="M26" s="83"/>
      <c r="N26" s="84"/>
      <c r="O26" s="84"/>
      <c r="P26" s="84"/>
      <c r="Q26" s="84"/>
      <c r="R26" s="84"/>
    </row>
    <row r="27" customFormat="false" ht="30" hidden="false" customHeight="true" outlineLevel="0" collapsed="false">
      <c r="B27" s="100" t="s">
        <v>39</v>
      </c>
      <c r="C27" s="97"/>
      <c r="D27" s="98"/>
      <c r="E27" s="97"/>
      <c r="F27" s="99"/>
      <c r="G27" s="97"/>
      <c r="H27" s="99"/>
      <c r="I27" s="82"/>
      <c r="J27" s="82"/>
      <c r="K27" s="82"/>
      <c r="L27" s="82"/>
      <c r="M27" s="83"/>
      <c r="N27" s="84"/>
      <c r="O27" s="84"/>
      <c r="P27" s="84"/>
      <c r="Q27" s="84"/>
      <c r="R27" s="84"/>
    </row>
    <row r="28" customFormat="false" ht="30" hidden="false" customHeight="true" outlineLevel="0" collapsed="false">
      <c r="B28" s="101" t="s">
        <v>40</v>
      </c>
      <c r="C28" s="102" t="n">
        <f aca="false">SUM(C8:C27)</f>
        <v>0</v>
      </c>
      <c r="D28" s="102" t="n">
        <f aca="false">SUM(D8:D27)</f>
        <v>0</v>
      </c>
      <c r="E28" s="102" t="n">
        <f aca="false">SUM(E8:E27)</f>
        <v>0</v>
      </c>
      <c r="F28" s="102" t="n">
        <f aca="false">SUM(F8:F27)</f>
        <v>0</v>
      </c>
      <c r="G28" s="102" t="n">
        <f aca="false">SUM(G8:G27)</f>
        <v>0</v>
      </c>
      <c r="H28" s="102" t="n">
        <f aca="false">SUM(H8:H27)</f>
        <v>0</v>
      </c>
      <c r="I28" s="82"/>
      <c r="J28" s="82"/>
      <c r="K28" s="82"/>
      <c r="L28" s="82"/>
      <c r="M28" s="83"/>
      <c r="N28" s="84"/>
      <c r="O28" s="84"/>
      <c r="P28" s="84"/>
      <c r="Q28" s="84"/>
      <c r="R28" s="84"/>
    </row>
    <row r="29" customFormat="false" ht="30" hidden="false" customHeight="true" outlineLevel="0" collapsed="false">
      <c r="B29" s="120" t="s">
        <v>41</v>
      </c>
      <c r="C29" s="60"/>
      <c r="D29" s="68"/>
      <c r="E29" s="121" t="s">
        <v>42</v>
      </c>
      <c r="F29" s="122" t="s">
        <v>43</v>
      </c>
      <c r="G29" s="121" t="s">
        <v>44</v>
      </c>
      <c r="H29" s="123" t="n">
        <f aca="true">NOW()</f>
        <v>45926.9406552495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H9" activeCellId="0" sqref="H9 H9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58" width="5.71"/>
    <col collapsed="false" customWidth="true" hidden="false" outlineLevel="0" max="2" min="2" style="58" width="18.7"/>
    <col collapsed="false" customWidth="true" hidden="false" outlineLevel="0" max="8" min="3" style="59" width="24.7"/>
    <col collapsed="false" customWidth="true" hidden="false" outlineLevel="0" max="11" min="9" style="60" width="18.7"/>
    <col collapsed="false" customWidth="true" hidden="false" outlineLevel="0" max="12" min="12" style="60" width="18.41"/>
    <col collapsed="false" customWidth="true" hidden="false" outlineLevel="0" max="13" min="13" style="61" width="14.41"/>
    <col collapsed="false" customWidth="false" hidden="false" outlineLevel="0" max="257" min="14" style="58" width="9.14"/>
  </cols>
  <sheetData>
    <row r="1" customFormat="false" ht="21.75" hidden="false" customHeight="true" outlineLevel="0" collapsed="false">
      <c r="A1" s="62"/>
      <c r="B1" s="62"/>
      <c r="E1" s="63" t="s">
        <v>1</v>
      </c>
      <c r="M1" s="64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</row>
    <row r="2" customFormat="false" ht="21.75" hidden="false" customHeight="true" outlineLevel="0" collapsed="false">
      <c r="A2" s="65" t="s">
        <v>2</v>
      </c>
      <c r="E2" s="63" t="s">
        <v>3</v>
      </c>
      <c r="G2" s="63" t="s">
        <v>4</v>
      </c>
      <c r="H2" s="66" t="s">
        <v>5</v>
      </c>
    </row>
    <row r="3" customFormat="false" ht="21.75" hidden="false" customHeight="true" outlineLevel="0" collapsed="false">
      <c r="A3" s="58" t="s">
        <v>6</v>
      </c>
    </row>
    <row r="4" customFormat="false" ht="21.75" hidden="false" customHeight="true" outlineLevel="0" collapsed="false">
      <c r="A4" s="67" t="s">
        <v>7</v>
      </c>
      <c r="C4" s="60"/>
      <c r="D4" s="68"/>
      <c r="E4" s="60"/>
      <c r="F4" s="60"/>
      <c r="G4" s="60" t="s">
        <v>8</v>
      </c>
      <c r="H4" s="69" t="n">
        <v>36950</v>
      </c>
    </row>
    <row r="5" customFormat="false" ht="21.75" hidden="false" customHeight="true" outlineLevel="0" collapsed="false">
      <c r="A5" s="67" t="s">
        <v>9</v>
      </c>
      <c r="B5" s="65"/>
      <c r="C5" s="60"/>
      <c r="D5" s="68"/>
      <c r="E5" s="60"/>
      <c r="F5" s="60"/>
      <c r="G5" s="60"/>
    </row>
    <row r="6" customFormat="false" ht="47.25" hidden="false" customHeight="true" outlineLevel="0" collapsed="false">
      <c r="B6" s="70"/>
      <c r="C6" s="71" t="s">
        <v>10</v>
      </c>
      <c r="D6" s="72"/>
      <c r="E6" s="72"/>
      <c r="F6" s="72"/>
      <c r="G6" s="73" t="s">
        <v>11</v>
      </c>
      <c r="H6" s="74"/>
    </row>
    <row r="7" customFormat="false" ht="70.5" hidden="false" customHeight="true" outlineLevel="0" collapsed="false">
      <c r="B7" s="70" t="s">
        <v>12</v>
      </c>
      <c r="C7" s="75" t="s">
        <v>13</v>
      </c>
      <c r="D7" s="76" t="s">
        <v>14</v>
      </c>
      <c r="E7" s="75" t="s">
        <v>15</v>
      </c>
      <c r="F7" s="77" t="s">
        <v>16</v>
      </c>
      <c r="G7" s="75" t="s">
        <v>17</v>
      </c>
      <c r="H7" s="77" t="s">
        <v>18</v>
      </c>
    </row>
    <row r="8" customFormat="false" ht="30" hidden="false" customHeight="true" outlineLevel="0" collapsed="false">
      <c r="B8" s="78" t="s">
        <v>19</v>
      </c>
      <c r="C8" s="79" t="n">
        <v>346048</v>
      </c>
      <c r="D8" s="80" t="n">
        <v>204846575</v>
      </c>
      <c r="E8" s="79" t="n">
        <v>168771</v>
      </c>
      <c r="F8" s="81" t="n">
        <v>73203497</v>
      </c>
      <c r="G8" s="79" t="n">
        <v>1744</v>
      </c>
      <c r="H8" s="81" t="n">
        <v>1844541</v>
      </c>
      <c r="I8" s="82"/>
      <c r="J8" s="82"/>
      <c r="K8" s="82"/>
      <c r="L8" s="82"/>
      <c r="M8" s="83"/>
      <c r="N8" s="84"/>
      <c r="O8" s="84"/>
      <c r="P8" s="84"/>
      <c r="Q8" s="84"/>
      <c r="R8" s="84"/>
    </row>
    <row r="9" customFormat="false" ht="30" hidden="false" customHeight="true" outlineLevel="0" collapsed="false">
      <c r="B9" s="85" t="s">
        <v>20</v>
      </c>
      <c r="C9" s="86" t="n">
        <v>32320</v>
      </c>
      <c r="D9" s="87" t="n">
        <v>15914385</v>
      </c>
      <c r="E9" s="86"/>
      <c r="F9" s="88"/>
      <c r="G9" s="86" t="n">
        <v>3</v>
      </c>
      <c r="H9" s="88" t="n">
        <v>3901</v>
      </c>
      <c r="I9" s="82"/>
      <c r="J9" s="82"/>
      <c r="K9" s="82"/>
      <c r="L9" s="82"/>
      <c r="M9" s="83"/>
      <c r="N9" s="84"/>
      <c r="O9" s="84"/>
      <c r="P9" s="84"/>
      <c r="Q9" s="84"/>
      <c r="R9" s="84"/>
    </row>
    <row r="10" customFormat="false" ht="30" hidden="false" customHeight="true" outlineLevel="0" collapsed="false">
      <c r="B10" s="85" t="s">
        <v>21</v>
      </c>
      <c r="C10" s="86" t="n">
        <v>24663</v>
      </c>
      <c r="D10" s="87" t="n">
        <v>42213530</v>
      </c>
      <c r="E10" s="86" t="n">
        <v>19270</v>
      </c>
      <c r="F10" s="88" t="n">
        <v>23370431</v>
      </c>
      <c r="G10" s="86" t="n">
        <v>257</v>
      </c>
      <c r="H10" s="88" t="n">
        <v>453497</v>
      </c>
      <c r="I10" s="82"/>
      <c r="J10" s="82"/>
      <c r="K10" s="82"/>
      <c r="L10" s="82"/>
      <c r="M10" s="83"/>
      <c r="N10" s="84"/>
      <c r="O10" s="84"/>
      <c r="P10" s="84"/>
      <c r="Q10" s="84"/>
      <c r="R10" s="84"/>
    </row>
    <row r="11" customFormat="false" ht="30" hidden="false" customHeight="true" outlineLevel="0" collapsed="false">
      <c r="B11" s="85" t="s">
        <v>22</v>
      </c>
      <c r="C11" s="86" t="n">
        <v>89</v>
      </c>
      <c r="D11" s="87" t="n">
        <v>158282</v>
      </c>
      <c r="E11" s="86" t="n">
        <v>13</v>
      </c>
      <c r="F11" s="88" t="n">
        <v>9823</v>
      </c>
      <c r="G11" s="86" t="n">
        <v>2</v>
      </c>
      <c r="H11" s="88" t="n">
        <v>2340</v>
      </c>
      <c r="I11" s="82"/>
      <c r="J11" s="82"/>
      <c r="K11" s="82"/>
      <c r="L11" s="82"/>
      <c r="M11" s="83"/>
      <c r="N11" s="84"/>
      <c r="O11" s="84"/>
      <c r="P11" s="84"/>
      <c r="Q11" s="84"/>
      <c r="R11" s="84"/>
    </row>
    <row r="12" customFormat="false" ht="30" hidden="false" customHeight="true" outlineLevel="0" collapsed="false">
      <c r="B12" s="89" t="s">
        <v>23</v>
      </c>
      <c r="C12" s="86" t="s">
        <v>24</v>
      </c>
      <c r="D12" s="90"/>
      <c r="E12" s="91"/>
      <c r="F12" s="92"/>
      <c r="G12" s="91"/>
      <c r="H12" s="92"/>
      <c r="I12" s="82"/>
      <c r="J12" s="82"/>
      <c r="K12" s="82"/>
      <c r="L12" s="82"/>
      <c r="M12" s="83"/>
      <c r="N12" s="84"/>
      <c r="O12" s="84"/>
      <c r="P12" s="84"/>
      <c r="Q12" s="84"/>
      <c r="R12" s="84"/>
    </row>
    <row r="13" customFormat="false" ht="30" hidden="false" customHeight="true" outlineLevel="0" collapsed="false">
      <c r="B13" s="89" t="s">
        <v>25</v>
      </c>
      <c r="C13" s="86" t="s">
        <v>24</v>
      </c>
      <c r="D13" s="90"/>
      <c r="E13" s="91"/>
      <c r="F13" s="92"/>
      <c r="G13" s="91"/>
      <c r="H13" s="92"/>
      <c r="I13" s="82"/>
      <c r="J13" s="82"/>
      <c r="K13" s="82"/>
      <c r="L13" s="82"/>
      <c r="M13" s="83"/>
      <c r="N13" s="84"/>
      <c r="O13" s="84"/>
      <c r="P13" s="84"/>
      <c r="Q13" s="84"/>
      <c r="R13" s="84"/>
    </row>
    <row r="14" customFormat="false" ht="30" hidden="false" customHeight="true" outlineLevel="0" collapsed="false">
      <c r="B14" s="89" t="s">
        <v>26</v>
      </c>
      <c r="C14" s="86" t="s">
        <v>24</v>
      </c>
      <c r="D14" s="90"/>
      <c r="E14" s="91"/>
      <c r="F14" s="92"/>
      <c r="G14" s="91"/>
      <c r="H14" s="92"/>
      <c r="I14" s="82"/>
      <c r="J14" s="82"/>
      <c r="K14" s="82"/>
      <c r="L14" s="82"/>
      <c r="M14" s="83"/>
      <c r="N14" s="84"/>
      <c r="O14" s="84"/>
      <c r="P14" s="84"/>
      <c r="Q14" s="84"/>
      <c r="R14" s="84"/>
    </row>
    <row r="15" customFormat="false" ht="30" hidden="false" customHeight="true" outlineLevel="0" collapsed="false">
      <c r="B15" s="93" t="s">
        <v>27</v>
      </c>
      <c r="C15" s="94" t="n">
        <f aca="false">34063-32+9183</f>
        <v>43214</v>
      </c>
      <c r="D15" s="95" t="n">
        <f aca="false">26060070-91881-3038+11439+5559756+959518+515473-40843-9944-6111</f>
        <v>32954439</v>
      </c>
      <c r="E15" s="94" t="n">
        <f aca="false">16177+3514</f>
        <v>19691</v>
      </c>
      <c r="F15" s="96" t="n">
        <f aca="false">10069423-15622+3447796+1094819+622029+15184</f>
        <v>15233629</v>
      </c>
      <c r="G15" s="94" t="n">
        <f aca="false">348+106</f>
        <v>454</v>
      </c>
      <c r="H15" s="96" t="n">
        <f aca="false">332442</f>
        <v>332442</v>
      </c>
      <c r="I15" s="82"/>
      <c r="J15" s="82"/>
      <c r="K15" s="82"/>
      <c r="L15" s="82"/>
      <c r="M15" s="83"/>
      <c r="N15" s="84"/>
      <c r="O15" s="84"/>
      <c r="P15" s="84"/>
      <c r="Q15" s="84"/>
      <c r="R15" s="84"/>
    </row>
    <row r="16" customFormat="false" ht="30" hidden="false" customHeight="true" outlineLevel="0" collapsed="false">
      <c r="B16" s="93" t="s">
        <v>28</v>
      </c>
      <c r="C16" s="94" t="n">
        <v>19298</v>
      </c>
      <c r="D16" s="95" t="n">
        <f aca="false">34189974-10916-1060+65767698+60911129-75452+29908+81150</f>
        <v>160892431</v>
      </c>
      <c r="E16" s="94" t="n">
        <v>7151</v>
      </c>
      <c r="F16" s="96" t="n">
        <f aca="false">11576146+18667181+18513962+52482+58411+22093</f>
        <v>48890275</v>
      </c>
      <c r="G16" s="94" t="n">
        <v>535</v>
      </c>
      <c r="H16" s="96" t="n">
        <f aca="false">978085+2641824+3253602-54919-18325-1481</f>
        <v>6798786</v>
      </c>
      <c r="I16" s="82"/>
      <c r="J16" s="82"/>
      <c r="K16" s="82"/>
      <c r="L16" s="82"/>
      <c r="M16" s="83"/>
      <c r="N16" s="84"/>
      <c r="O16" s="84"/>
      <c r="P16" s="84"/>
      <c r="Q16" s="84"/>
      <c r="R16" s="84"/>
    </row>
    <row r="17" customFormat="false" ht="30" hidden="false" customHeight="true" outlineLevel="0" collapsed="false">
      <c r="B17" s="93" t="s">
        <v>29</v>
      </c>
      <c r="C17" s="97" t="n">
        <v>256</v>
      </c>
      <c r="D17" s="98" t="n">
        <f aca="false">59755222+80686877-93914-167902</f>
        <v>140180283</v>
      </c>
      <c r="E17" s="97" t="n">
        <v>115</v>
      </c>
      <c r="F17" s="99" t="n">
        <f aca="false">12397228+18083234</f>
        <v>30480462</v>
      </c>
      <c r="G17" s="97" t="n">
        <v>70</v>
      </c>
      <c r="H17" s="99" t="n">
        <f aca="false">32222977+45688077</f>
        <v>77911054</v>
      </c>
      <c r="I17" s="82"/>
      <c r="J17" s="82"/>
      <c r="K17" s="82"/>
      <c r="L17" s="82"/>
      <c r="M17" s="83"/>
      <c r="N17" s="84"/>
      <c r="O17" s="84"/>
      <c r="P17" s="84"/>
      <c r="Q17" s="84"/>
      <c r="R17" s="84"/>
    </row>
    <row r="18" customFormat="false" ht="30" hidden="false" customHeight="true" outlineLevel="0" collapsed="false">
      <c r="B18" s="93" t="s">
        <v>30</v>
      </c>
      <c r="C18" s="32" t="s">
        <v>24</v>
      </c>
      <c r="D18" s="98"/>
      <c r="E18" s="97"/>
      <c r="F18" s="99"/>
      <c r="G18" s="97"/>
      <c r="H18" s="99"/>
      <c r="I18" s="82"/>
      <c r="J18" s="82"/>
      <c r="K18" s="82"/>
      <c r="L18" s="82"/>
      <c r="M18" s="83"/>
      <c r="N18" s="84"/>
      <c r="O18" s="84"/>
      <c r="P18" s="84"/>
      <c r="Q18" s="84"/>
      <c r="R18" s="84"/>
    </row>
    <row r="19" customFormat="false" ht="30" hidden="false" customHeight="true" outlineLevel="0" collapsed="false">
      <c r="B19" s="93" t="s">
        <v>31</v>
      </c>
      <c r="C19" s="86" t="s">
        <v>24</v>
      </c>
      <c r="D19" s="98"/>
      <c r="E19" s="97"/>
      <c r="F19" s="99"/>
      <c r="G19" s="97"/>
      <c r="H19" s="99"/>
      <c r="I19" s="82"/>
      <c r="J19" s="82"/>
      <c r="K19" s="82"/>
      <c r="L19" s="82"/>
      <c r="M19" s="83"/>
      <c r="N19" s="84"/>
      <c r="O19" s="84"/>
      <c r="P19" s="84"/>
      <c r="Q19" s="84"/>
      <c r="R19" s="84"/>
    </row>
    <row r="20" customFormat="false" ht="30" hidden="false" customHeight="true" outlineLevel="0" collapsed="false">
      <c r="B20" s="93" t="s">
        <v>32</v>
      </c>
      <c r="C20" s="86" t="s">
        <v>24</v>
      </c>
      <c r="D20" s="98"/>
      <c r="E20" s="97"/>
      <c r="F20" s="99"/>
      <c r="G20" s="97"/>
      <c r="H20" s="99"/>
      <c r="I20" s="82"/>
      <c r="J20" s="82"/>
      <c r="K20" s="82"/>
      <c r="L20" s="82"/>
      <c r="M20" s="83"/>
      <c r="N20" s="84"/>
      <c r="O20" s="84"/>
      <c r="P20" s="84"/>
      <c r="Q20" s="84"/>
      <c r="R20" s="84"/>
    </row>
    <row r="21" customFormat="false" ht="30" hidden="false" customHeight="true" outlineLevel="0" collapsed="false">
      <c r="B21" s="93" t="s">
        <v>33</v>
      </c>
      <c r="C21" s="86" t="s">
        <v>24</v>
      </c>
      <c r="D21" s="98"/>
      <c r="E21" s="97"/>
      <c r="F21" s="99"/>
      <c r="G21" s="97"/>
      <c r="H21" s="99"/>
      <c r="I21" s="82"/>
      <c r="J21" s="82"/>
      <c r="K21" s="82"/>
      <c r="L21" s="82"/>
      <c r="M21" s="83"/>
      <c r="N21" s="84"/>
      <c r="O21" s="84"/>
      <c r="P21" s="84"/>
      <c r="Q21" s="84"/>
      <c r="R21" s="84"/>
    </row>
    <row r="22" customFormat="false" ht="30" hidden="false" customHeight="true" outlineLevel="0" collapsed="false">
      <c r="B22" s="93" t="s">
        <v>34</v>
      </c>
      <c r="C22" s="86" t="s">
        <v>24</v>
      </c>
      <c r="D22" s="98"/>
      <c r="E22" s="97"/>
      <c r="F22" s="99"/>
      <c r="G22" s="97"/>
      <c r="H22" s="99"/>
      <c r="I22" s="82"/>
      <c r="J22" s="82"/>
      <c r="K22" s="82"/>
      <c r="L22" s="82"/>
      <c r="M22" s="83"/>
      <c r="N22" s="84"/>
      <c r="O22" s="84"/>
      <c r="P22" s="84"/>
      <c r="Q22" s="84"/>
      <c r="R22" s="84"/>
    </row>
    <row r="23" customFormat="false" ht="30" hidden="false" customHeight="true" outlineLevel="0" collapsed="false">
      <c r="B23" s="93" t="s">
        <v>35</v>
      </c>
      <c r="C23" s="97" t="n">
        <v>9</v>
      </c>
      <c r="D23" s="98" t="n">
        <v>11569</v>
      </c>
      <c r="E23" s="97" t="n">
        <v>1</v>
      </c>
      <c r="F23" s="99" t="n">
        <f aca="false">93+408</f>
        <v>501</v>
      </c>
      <c r="G23" s="97"/>
      <c r="H23" s="99"/>
      <c r="I23" s="82"/>
      <c r="J23" s="82"/>
      <c r="K23" s="82"/>
      <c r="L23" s="82"/>
      <c r="M23" s="83"/>
      <c r="N23" s="84"/>
      <c r="O23" s="84"/>
      <c r="P23" s="84"/>
      <c r="Q23" s="84"/>
      <c r="R23" s="84"/>
    </row>
    <row r="24" customFormat="false" ht="30" hidden="false" customHeight="true" outlineLevel="0" collapsed="false">
      <c r="B24" s="93" t="s">
        <v>36</v>
      </c>
      <c r="C24" s="97" t="n">
        <v>1293</v>
      </c>
      <c r="D24" s="98" t="n">
        <f aca="false">37497+79927914+31567+99474327+463477+680467</f>
        <v>180615249</v>
      </c>
      <c r="E24" s="97" t="n">
        <v>517</v>
      </c>
      <c r="F24" s="99" t="n">
        <f aca="false">36470016+46110896+513801+981398</f>
        <v>84076111</v>
      </c>
      <c r="G24" s="97" t="n">
        <v>169</v>
      </c>
      <c r="H24" s="99" t="n">
        <f aca="false">11519169+14681475+7032+16350</f>
        <v>26224026</v>
      </c>
      <c r="I24" s="82"/>
      <c r="J24" s="82"/>
      <c r="K24" s="82"/>
      <c r="L24" s="82"/>
      <c r="M24" s="83"/>
      <c r="N24" s="84"/>
      <c r="O24" s="84"/>
      <c r="P24" s="84"/>
      <c r="Q24" s="84"/>
      <c r="R24" s="84"/>
    </row>
    <row r="25" customFormat="false" ht="30" hidden="false" customHeight="true" outlineLevel="0" collapsed="false">
      <c r="B25" s="93" t="s">
        <v>37</v>
      </c>
      <c r="C25" s="86" t="s">
        <v>24</v>
      </c>
      <c r="D25" s="98"/>
      <c r="E25" s="97"/>
      <c r="F25" s="99"/>
      <c r="G25" s="97"/>
      <c r="H25" s="99"/>
      <c r="I25" s="82"/>
      <c r="J25" s="82"/>
      <c r="K25" s="82"/>
      <c r="L25" s="82"/>
      <c r="M25" s="83"/>
      <c r="N25" s="84"/>
      <c r="O25" s="84"/>
      <c r="P25" s="84"/>
      <c r="Q25" s="84"/>
      <c r="R25" s="84"/>
    </row>
    <row r="26" customFormat="false" ht="30" hidden="false" customHeight="true" outlineLevel="0" collapsed="false">
      <c r="B26" s="100" t="s">
        <v>38</v>
      </c>
      <c r="C26" s="86" t="s">
        <v>24</v>
      </c>
      <c r="D26" s="98"/>
      <c r="E26" s="97"/>
      <c r="F26" s="99"/>
      <c r="G26" s="97"/>
      <c r="H26" s="99"/>
      <c r="I26" s="82"/>
      <c r="J26" s="82"/>
      <c r="K26" s="82"/>
      <c r="L26" s="82"/>
      <c r="M26" s="83"/>
      <c r="N26" s="84"/>
      <c r="O26" s="84"/>
      <c r="P26" s="84"/>
      <c r="Q26" s="84"/>
      <c r="R26" s="84"/>
    </row>
    <row r="27" customFormat="false" ht="30" hidden="false" customHeight="true" outlineLevel="0" collapsed="false">
      <c r="B27" s="100" t="s">
        <v>39</v>
      </c>
      <c r="C27" s="97" t="n">
        <f aca="false">121+2883+49+3868</f>
        <v>6921</v>
      </c>
      <c r="D27" s="98" t="n">
        <f aca="false">4617637+4598073+10208+1280291</f>
        <v>10506209</v>
      </c>
      <c r="E27" s="97" t="n">
        <f aca="false">19+377+705</f>
        <v>1101</v>
      </c>
      <c r="F27" s="99" t="n">
        <f aca="false">1404955+251846+221936</f>
        <v>1878737</v>
      </c>
      <c r="G27" s="97" t="n">
        <f aca="false">8+57+63</f>
        <v>128</v>
      </c>
      <c r="H27" s="99" t="n">
        <f aca="false">470976+25676+21861</f>
        <v>518513</v>
      </c>
      <c r="I27" s="82"/>
      <c r="J27" s="82"/>
      <c r="K27" s="82"/>
      <c r="L27" s="82"/>
      <c r="M27" s="83"/>
      <c r="N27" s="84"/>
      <c r="O27" s="84"/>
      <c r="P27" s="84"/>
      <c r="Q27" s="84"/>
      <c r="R27" s="84"/>
    </row>
    <row r="28" customFormat="false" ht="30" hidden="false" customHeight="true" outlineLevel="0" collapsed="false">
      <c r="B28" s="101" t="s">
        <v>40</v>
      </c>
      <c r="C28" s="102" t="n">
        <f aca="false">SUM(C8:C27)</f>
        <v>474111</v>
      </c>
      <c r="D28" s="102" t="n">
        <f aca="false">SUM(D8:D27)</f>
        <v>788292952</v>
      </c>
      <c r="E28" s="102" t="n">
        <f aca="false">SUM(E8:E27)</f>
        <v>216630</v>
      </c>
      <c r="F28" s="102" t="n">
        <f aca="false">SUM(F8:F27)</f>
        <v>277143466</v>
      </c>
      <c r="G28" s="102" t="n">
        <f aca="false">SUM(G8:G27)</f>
        <v>3362</v>
      </c>
      <c r="H28" s="102" t="n">
        <f aca="false">SUM(H8:H27)</f>
        <v>114089100</v>
      </c>
      <c r="I28" s="82"/>
      <c r="J28" s="82"/>
      <c r="K28" s="82"/>
      <c r="L28" s="82"/>
      <c r="M28" s="83"/>
      <c r="N28" s="84"/>
      <c r="O28" s="84"/>
      <c r="P28" s="84"/>
      <c r="Q28" s="84"/>
      <c r="R28" s="84"/>
    </row>
    <row r="29" customFormat="false" ht="30" hidden="false" customHeight="true" outlineLevel="0" collapsed="false">
      <c r="B29" s="103" t="s">
        <v>41</v>
      </c>
      <c r="C29" s="104"/>
      <c r="D29" s="68"/>
      <c r="E29" s="105" t="s">
        <v>42</v>
      </c>
      <c r="F29" s="106" t="s">
        <v>43</v>
      </c>
      <c r="G29" s="105" t="s">
        <v>44</v>
      </c>
      <c r="H29" s="107" t="n">
        <f aca="true">NOW()</f>
        <v>45926.9406550565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08" width="5.71"/>
    <col collapsed="false" customWidth="true" hidden="false" outlineLevel="0" max="2" min="2" style="108" width="18.7"/>
    <col collapsed="false" customWidth="true" hidden="false" outlineLevel="0" max="8" min="3" style="59" width="24.7"/>
    <col collapsed="false" customWidth="true" hidden="false" outlineLevel="0" max="11" min="9" style="60" width="18.7"/>
    <col collapsed="false" customWidth="true" hidden="false" outlineLevel="0" max="12" min="12" style="60" width="18.41"/>
    <col collapsed="false" customWidth="true" hidden="false" outlineLevel="0" max="13" min="13" style="109" width="14.41"/>
    <col collapsed="false" customWidth="false" hidden="false" outlineLevel="0" max="257" min="14" style="108" width="9.14"/>
  </cols>
  <sheetData>
    <row r="1" customFormat="false" ht="21.75" hidden="false" customHeight="true" outlineLevel="0" collapsed="false">
      <c r="A1" s="110"/>
      <c r="B1" s="110"/>
      <c r="E1" s="63" t="s">
        <v>1</v>
      </c>
      <c r="M1" s="111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  <c r="IW1" s="110"/>
    </row>
    <row r="2" customFormat="false" ht="21.75" hidden="false" customHeight="true" outlineLevel="0" collapsed="false">
      <c r="A2" s="65" t="s">
        <v>2</v>
      </c>
      <c r="E2" s="63" t="s">
        <v>3</v>
      </c>
      <c r="G2" s="63" t="s">
        <v>4</v>
      </c>
      <c r="H2" s="66" t="s">
        <v>5</v>
      </c>
    </row>
    <row r="3" customFormat="false" ht="21.75" hidden="false" customHeight="true" outlineLevel="0" collapsed="false">
      <c r="A3" s="108" t="s">
        <v>6</v>
      </c>
    </row>
    <row r="4" customFormat="false" ht="21.75" hidden="false" customHeight="true" outlineLevel="0" collapsed="false">
      <c r="A4" s="67" t="s">
        <v>7</v>
      </c>
      <c r="C4" s="60"/>
      <c r="D4" s="68"/>
      <c r="E4" s="60"/>
      <c r="F4" s="60"/>
      <c r="G4" s="60" t="s">
        <v>8</v>
      </c>
      <c r="H4" s="69" t="n">
        <v>36981</v>
      </c>
    </row>
    <row r="5" customFormat="false" ht="21.75" hidden="false" customHeight="true" outlineLevel="0" collapsed="false">
      <c r="A5" s="67" t="s">
        <v>9</v>
      </c>
      <c r="B5" s="65"/>
      <c r="C5" s="60"/>
      <c r="D5" s="68"/>
      <c r="E5" s="60"/>
      <c r="F5" s="60"/>
      <c r="G5" s="60"/>
    </row>
    <row r="6" customFormat="false" ht="47.25" hidden="false" customHeight="true" outlineLevel="0" collapsed="false">
      <c r="B6" s="70"/>
      <c r="C6" s="71" t="s">
        <v>10</v>
      </c>
      <c r="D6" s="72"/>
      <c r="E6" s="72"/>
      <c r="F6" s="72"/>
      <c r="G6" s="73" t="s">
        <v>11</v>
      </c>
      <c r="H6" s="74"/>
    </row>
    <row r="7" customFormat="false" ht="70.5" hidden="false" customHeight="true" outlineLevel="0" collapsed="false">
      <c r="B7" s="70" t="s">
        <v>12</v>
      </c>
      <c r="C7" s="75" t="s">
        <v>13</v>
      </c>
      <c r="D7" s="76" t="s">
        <v>14</v>
      </c>
      <c r="E7" s="75" t="s">
        <v>15</v>
      </c>
      <c r="F7" s="77" t="s">
        <v>16</v>
      </c>
      <c r="G7" s="75" t="s">
        <v>17</v>
      </c>
      <c r="H7" s="77" t="s">
        <v>18</v>
      </c>
    </row>
    <row r="8" customFormat="false" ht="30" hidden="false" customHeight="true" outlineLevel="0" collapsed="false">
      <c r="B8" s="78" t="s">
        <v>19</v>
      </c>
      <c r="C8" s="79" t="n">
        <v>345253</v>
      </c>
      <c r="D8" s="80" t="n">
        <v>194156987</v>
      </c>
      <c r="E8" s="79" t="n">
        <v>173251</v>
      </c>
      <c r="F8" s="81" t="n">
        <v>71175631</v>
      </c>
      <c r="G8" s="79" t="n">
        <v>1239</v>
      </c>
      <c r="H8" s="81" t="n">
        <v>1154547</v>
      </c>
      <c r="I8" s="82"/>
      <c r="J8" s="82"/>
      <c r="K8" s="82"/>
      <c r="L8" s="82"/>
      <c r="M8" s="112"/>
      <c r="N8" s="113"/>
      <c r="O8" s="113"/>
      <c r="P8" s="113"/>
      <c r="Q8" s="113"/>
      <c r="R8" s="113"/>
    </row>
    <row r="9" customFormat="false" ht="30" hidden="false" customHeight="true" outlineLevel="0" collapsed="false">
      <c r="B9" s="85" t="s">
        <v>20</v>
      </c>
      <c r="C9" s="86" t="n">
        <v>32972</v>
      </c>
      <c r="D9" s="87" t="n">
        <v>16076413</v>
      </c>
      <c r="E9" s="86"/>
      <c r="F9" s="88"/>
      <c r="G9" s="86"/>
      <c r="H9" s="88"/>
      <c r="I9" s="82"/>
      <c r="J9" s="82"/>
      <c r="K9" s="82"/>
      <c r="L9" s="82"/>
      <c r="M9" s="112"/>
      <c r="N9" s="113"/>
      <c r="O9" s="113"/>
      <c r="P9" s="113"/>
      <c r="Q9" s="113"/>
      <c r="R9" s="113"/>
    </row>
    <row r="10" customFormat="false" ht="30" hidden="false" customHeight="true" outlineLevel="0" collapsed="false">
      <c r="B10" s="85" t="s">
        <v>21</v>
      </c>
      <c r="C10" s="86" t="n">
        <v>24236</v>
      </c>
      <c r="D10" s="87" t="n">
        <v>38933911</v>
      </c>
      <c r="E10" s="86" t="n">
        <v>19599</v>
      </c>
      <c r="F10" s="88" t="n">
        <v>23148546</v>
      </c>
      <c r="G10" s="86" t="n">
        <v>161</v>
      </c>
      <c r="H10" s="88" t="n">
        <f aca="false">259832</f>
        <v>259832</v>
      </c>
      <c r="I10" s="82"/>
      <c r="J10" s="82"/>
      <c r="K10" s="82"/>
      <c r="L10" s="82"/>
      <c r="M10" s="112"/>
      <c r="N10" s="113"/>
      <c r="O10" s="113"/>
      <c r="P10" s="113"/>
      <c r="Q10" s="113"/>
      <c r="R10" s="113"/>
    </row>
    <row r="11" customFormat="false" ht="30" hidden="false" customHeight="true" outlineLevel="0" collapsed="false">
      <c r="B11" s="85" t="s">
        <v>22</v>
      </c>
      <c r="C11" s="86" t="n">
        <v>128</v>
      </c>
      <c r="D11" s="87" t="n">
        <v>217180</v>
      </c>
      <c r="E11" s="86" t="n">
        <v>22</v>
      </c>
      <c r="F11" s="88" t="n">
        <v>22130</v>
      </c>
      <c r="G11" s="86"/>
      <c r="H11" s="88"/>
      <c r="I11" s="82"/>
      <c r="J11" s="82"/>
      <c r="K11" s="82"/>
      <c r="L11" s="82"/>
      <c r="M11" s="112"/>
      <c r="N11" s="113"/>
      <c r="O11" s="113"/>
      <c r="P11" s="113"/>
      <c r="Q11" s="113"/>
      <c r="R11" s="113"/>
    </row>
    <row r="12" customFormat="false" ht="30" hidden="false" customHeight="true" outlineLevel="0" collapsed="false">
      <c r="B12" s="89" t="s">
        <v>23</v>
      </c>
      <c r="C12" s="86" t="s">
        <v>24</v>
      </c>
      <c r="D12" s="90"/>
      <c r="E12" s="91"/>
      <c r="F12" s="92"/>
      <c r="G12" s="91"/>
      <c r="H12" s="92"/>
      <c r="I12" s="82"/>
      <c r="J12" s="82"/>
      <c r="K12" s="82"/>
      <c r="L12" s="82"/>
      <c r="M12" s="112"/>
      <c r="N12" s="113"/>
      <c r="O12" s="113"/>
      <c r="P12" s="113"/>
      <c r="Q12" s="113"/>
      <c r="R12" s="113"/>
    </row>
    <row r="13" customFormat="false" ht="30" hidden="false" customHeight="true" outlineLevel="0" collapsed="false">
      <c r="B13" s="89" t="s">
        <v>25</v>
      </c>
      <c r="C13" s="86" t="s">
        <v>24</v>
      </c>
      <c r="D13" s="90"/>
      <c r="E13" s="91"/>
      <c r="F13" s="92"/>
      <c r="G13" s="91"/>
      <c r="H13" s="92"/>
      <c r="I13" s="82"/>
      <c r="J13" s="82"/>
      <c r="K13" s="82"/>
      <c r="L13" s="82"/>
      <c r="M13" s="112"/>
      <c r="N13" s="113"/>
      <c r="O13" s="113"/>
      <c r="P13" s="113"/>
      <c r="Q13" s="113"/>
      <c r="R13" s="113"/>
    </row>
    <row r="14" customFormat="false" ht="30" hidden="false" customHeight="true" outlineLevel="0" collapsed="false">
      <c r="B14" s="89" t="s">
        <v>26</v>
      </c>
      <c r="C14" s="86" t="s">
        <v>24</v>
      </c>
      <c r="D14" s="90"/>
      <c r="E14" s="91"/>
      <c r="F14" s="92"/>
      <c r="G14" s="91"/>
      <c r="H14" s="92"/>
      <c r="I14" s="82"/>
      <c r="J14" s="82"/>
      <c r="K14" s="82"/>
      <c r="L14" s="82"/>
      <c r="M14" s="112"/>
      <c r="N14" s="113"/>
      <c r="O14" s="113"/>
      <c r="P14" s="113"/>
      <c r="Q14" s="113"/>
      <c r="R14" s="113"/>
    </row>
    <row r="15" customFormat="false" ht="30" hidden="false" customHeight="true" outlineLevel="0" collapsed="false">
      <c r="B15" s="93" t="s">
        <v>27</v>
      </c>
      <c r="C15" s="94" t="n">
        <v>40151</v>
      </c>
      <c r="D15" s="95" t="n">
        <v>31422274</v>
      </c>
      <c r="E15" s="94" t="n">
        <v>19891</v>
      </c>
      <c r="F15" s="96" t="n">
        <v>15013161</v>
      </c>
      <c r="G15" s="94" t="n">
        <v>442</v>
      </c>
      <c r="H15" s="96" t="n">
        <v>198113</v>
      </c>
      <c r="I15" s="82"/>
      <c r="J15" s="82"/>
      <c r="K15" s="82"/>
      <c r="L15" s="82"/>
      <c r="M15" s="112"/>
      <c r="N15" s="113"/>
      <c r="O15" s="113"/>
      <c r="P15" s="113"/>
      <c r="Q15" s="113"/>
      <c r="R15" s="113"/>
    </row>
    <row r="16" customFormat="false" ht="30" hidden="false" customHeight="true" outlineLevel="0" collapsed="false">
      <c r="B16" s="93" t="s">
        <v>28</v>
      </c>
      <c r="C16" s="94" t="n">
        <v>19292</v>
      </c>
      <c r="D16" s="95" t="n">
        <v>157056729</v>
      </c>
      <c r="E16" s="94" t="n">
        <v>7387</v>
      </c>
      <c r="F16" s="96" t="n">
        <v>51937235</v>
      </c>
      <c r="G16" s="94" t="n">
        <v>264</v>
      </c>
      <c r="H16" s="96" t="n">
        <v>4264637</v>
      </c>
      <c r="I16" s="82"/>
      <c r="J16" s="82"/>
      <c r="K16" s="82"/>
      <c r="L16" s="82"/>
      <c r="M16" s="112"/>
      <c r="N16" s="113"/>
      <c r="O16" s="113"/>
      <c r="P16" s="113"/>
      <c r="Q16" s="113"/>
      <c r="R16" s="113"/>
    </row>
    <row r="17" customFormat="false" ht="30" hidden="false" customHeight="true" outlineLevel="0" collapsed="false">
      <c r="B17" s="93" t="s">
        <v>29</v>
      </c>
      <c r="C17" s="97" t="n">
        <v>301</v>
      </c>
      <c r="D17" s="98" t="n">
        <v>146484469</v>
      </c>
      <c r="E17" s="97" t="n">
        <v>150</v>
      </c>
      <c r="F17" s="99" t="n">
        <v>49051558</v>
      </c>
      <c r="G17" s="97" t="n">
        <v>72</v>
      </c>
      <c r="H17" s="99" t="n">
        <v>75102382</v>
      </c>
      <c r="I17" s="82"/>
      <c r="J17" s="82"/>
      <c r="K17" s="82"/>
      <c r="L17" s="82"/>
      <c r="M17" s="112"/>
      <c r="N17" s="113"/>
      <c r="O17" s="113"/>
      <c r="P17" s="113"/>
      <c r="Q17" s="113"/>
      <c r="R17" s="113"/>
    </row>
    <row r="18" customFormat="false" ht="30" hidden="false" customHeight="true" outlineLevel="0" collapsed="false">
      <c r="B18" s="93" t="s">
        <v>30</v>
      </c>
      <c r="C18" s="86" t="s">
        <v>24</v>
      </c>
      <c r="D18" s="98"/>
      <c r="E18" s="97"/>
      <c r="F18" s="99"/>
      <c r="G18" s="97"/>
      <c r="H18" s="99"/>
      <c r="I18" s="82"/>
      <c r="J18" s="82"/>
      <c r="K18" s="82"/>
      <c r="L18" s="82"/>
      <c r="M18" s="112"/>
      <c r="N18" s="113"/>
      <c r="O18" s="113"/>
      <c r="P18" s="113"/>
      <c r="Q18" s="113"/>
      <c r="R18" s="113"/>
    </row>
    <row r="19" customFormat="false" ht="30" hidden="false" customHeight="true" outlineLevel="0" collapsed="false">
      <c r="B19" s="93" t="s">
        <v>31</v>
      </c>
      <c r="C19" s="86" t="s">
        <v>24</v>
      </c>
      <c r="D19" s="98"/>
      <c r="E19" s="97"/>
      <c r="F19" s="99"/>
      <c r="G19" s="97"/>
      <c r="H19" s="99"/>
      <c r="I19" s="82"/>
      <c r="J19" s="82"/>
      <c r="K19" s="82"/>
      <c r="L19" s="82"/>
      <c r="M19" s="112"/>
      <c r="N19" s="113"/>
      <c r="O19" s="113"/>
      <c r="P19" s="113"/>
      <c r="Q19" s="113"/>
      <c r="R19" s="113"/>
    </row>
    <row r="20" customFormat="false" ht="30" hidden="false" customHeight="true" outlineLevel="0" collapsed="false">
      <c r="B20" s="93" t="s">
        <v>32</v>
      </c>
      <c r="C20" s="86" t="s">
        <v>24</v>
      </c>
      <c r="D20" s="98"/>
      <c r="E20" s="97"/>
      <c r="F20" s="99"/>
      <c r="G20" s="97"/>
      <c r="H20" s="99"/>
      <c r="I20" s="82"/>
      <c r="J20" s="82"/>
      <c r="K20" s="82"/>
      <c r="L20" s="82"/>
      <c r="M20" s="112"/>
      <c r="N20" s="113"/>
      <c r="O20" s="113"/>
      <c r="P20" s="113"/>
      <c r="Q20" s="113"/>
      <c r="R20" s="113"/>
    </row>
    <row r="21" customFormat="false" ht="30" hidden="false" customHeight="true" outlineLevel="0" collapsed="false">
      <c r="B21" s="93" t="s">
        <v>33</v>
      </c>
      <c r="C21" s="86" t="s">
        <v>24</v>
      </c>
      <c r="D21" s="98"/>
      <c r="E21" s="97"/>
      <c r="F21" s="99"/>
      <c r="G21" s="97"/>
      <c r="H21" s="99"/>
      <c r="I21" s="82"/>
      <c r="J21" s="82"/>
      <c r="K21" s="82"/>
      <c r="L21" s="82"/>
      <c r="M21" s="112"/>
      <c r="N21" s="113"/>
      <c r="O21" s="113"/>
      <c r="P21" s="113"/>
      <c r="Q21" s="113"/>
      <c r="R21" s="113"/>
    </row>
    <row r="22" customFormat="false" ht="30" hidden="false" customHeight="true" outlineLevel="0" collapsed="false">
      <c r="B22" s="93" t="s">
        <v>34</v>
      </c>
      <c r="C22" s="86" t="s">
        <v>24</v>
      </c>
      <c r="D22" s="98"/>
      <c r="E22" s="97"/>
      <c r="F22" s="99"/>
      <c r="G22" s="97"/>
      <c r="H22" s="99"/>
      <c r="I22" s="82"/>
      <c r="J22" s="82"/>
      <c r="K22" s="82"/>
      <c r="L22" s="82"/>
      <c r="M22" s="112"/>
      <c r="N22" s="113"/>
      <c r="O22" s="113"/>
      <c r="P22" s="113"/>
      <c r="Q22" s="113"/>
      <c r="R22" s="113"/>
    </row>
    <row r="23" customFormat="false" ht="30" hidden="false" customHeight="true" outlineLevel="0" collapsed="false">
      <c r="B23" s="93" t="s">
        <v>35</v>
      </c>
      <c r="C23" s="97" t="n">
        <v>7</v>
      </c>
      <c r="D23" s="98" t="n">
        <v>9503</v>
      </c>
      <c r="E23" s="97" t="n">
        <v>1</v>
      </c>
      <c r="F23" s="99" t="n">
        <v>431</v>
      </c>
      <c r="G23" s="97"/>
      <c r="H23" s="99"/>
      <c r="I23" s="82"/>
      <c r="J23" s="82"/>
      <c r="K23" s="82"/>
      <c r="L23" s="82"/>
      <c r="M23" s="112"/>
      <c r="N23" s="113"/>
      <c r="O23" s="113"/>
      <c r="P23" s="113"/>
      <c r="Q23" s="113"/>
      <c r="R23" s="113"/>
    </row>
    <row r="24" customFormat="false" ht="30" hidden="false" customHeight="true" outlineLevel="0" collapsed="false">
      <c r="B24" s="93" t="s">
        <v>36</v>
      </c>
      <c r="C24" s="97" t="n">
        <v>1546</v>
      </c>
      <c r="D24" s="98" t="n">
        <v>196074770</v>
      </c>
      <c r="E24" s="97" t="n">
        <v>654</v>
      </c>
      <c r="F24" s="99" t="n">
        <v>89498379</v>
      </c>
      <c r="G24" s="97" t="n">
        <v>231</v>
      </c>
      <c r="H24" s="99" t="n">
        <v>32955002</v>
      </c>
      <c r="I24" s="82"/>
      <c r="J24" s="82"/>
      <c r="K24" s="82"/>
      <c r="L24" s="82"/>
      <c r="M24" s="112"/>
      <c r="N24" s="113"/>
      <c r="O24" s="113"/>
      <c r="P24" s="113"/>
      <c r="Q24" s="113"/>
      <c r="R24" s="113"/>
    </row>
    <row r="25" customFormat="false" ht="30" hidden="false" customHeight="true" outlineLevel="0" collapsed="false">
      <c r="B25" s="93" t="s">
        <v>37</v>
      </c>
      <c r="C25" s="86" t="s">
        <v>24</v>
      </c>
      <c r="D25" s="98"/>
      <c r="E25" s="97"/>
      <c r="F25" s="99"/>
      <c r="G25" s="97"/>
      <c r="H25" s="99"/>
      <c r="I25" s="82"/>
      <c r="J25" s="82"/>
      <c r="K25" s="82"/>
      <c r="L25" s="82"/>
      <c r="M25" s="112"/>
      <c r="N25" s="113"/>
      <c r="O25" s="113"/>
      <c r="P25" s="113"/>
      <c r="Q25" s="113"/>
      <c r="R25" s="113"/>
    </row>
    <row r="26" customFormat="false" ht="30" hidden="false" customHeight="true" outlineLevel="0" collapsed="false">
      <c r="B26" s="100" t="s">
        <v>38</v>
      </c>
      <c r="C26" s="86" t="s">
        <v>24</v>
      </c>
      <c r="D26" s="98"/>
      <c r="E26" s="97"/>
      <c r="F26" s="99"/>
      <c r="G26" s="97"/>
      <c r="H26" s="99"/>
      <c r="I26" s="82"/>
      <c r="J26" s="82"/>
      <c r="K26" s="82"/>
      <c r="L26" s="82"/>
      <c r="M26" s="112"/>
      <c r="N26" s="113"/>
      <c r="O26" s="113"/>
      <c r="P26" s="113"/>
      <c r="Q26" s="113"/>
      <c r="R26" s="113"/>
    </row>
    <row r="27" customFormat="false" ht="30" hidden="false" customHeight="true" outlineLevel="0" collapsed="false">
      <c r="B27" s="100" t="s">
        <v>39</v>
      </c>
      <c r="C27" s="97" t="n">
        <v>6832</v>
      </c>
      <c r="D27" s="95" t="n">
        <v>10337243</v>
      </c>
      <c r="E27" s="97" t="n">
        <v>1217</v>
      </c>
      <c r="F27" s="99" t="n">
        <v>2157486</v>
      </c>
      <c r="G27" s="97" t="n">
        <v>103</v>
      </c>
      <c r="H27" s="99" t="n">
        <v>273321</v>
      </c>
      <c r="I27" s="82"/>
      <c r="J27" s="82"/>
      <c r="K27" s="82"/>
      <c r="L27" s="82"/>
      <c r="M27" s="112"/>
      <c r="N27" s="113"/>
      <c r="O27" s="113"/>
      <c r="P27" s="113"/>
      <c r="Q27" s="113"/>
      <c r="R27" s="113"/>
    </row>
    <row r="28" customFormat="false" ht="30" hidden="false" customHeight="true" outlineLevel="0" collapsed="false">
      <c r="B28" s="101" t="s">
        <v>40</v>
      </c>
      <c r="C28" s="114" t="n">
        <f aca="false">SUM(C8:C27)</f>
        <v>470718</v>
      </c>
      <c r="D28" s="115" t="n">
        <f aca="false">SUM(D8:D27)</f>
        <v>790769479</v>
      </c>
      <c r="E28" s="102" t="n">
        <f aca="false">SUM(E8:E27)</f>
        <v>222172</v>
      </c>
      <c r="F28" s="116" t="n">
        <f aca="false">SUM(F8:F27)</f>
        <v>302004557</v>
      </c>
      <c r="G28" s="102" t="n">
        <f aca="false">SUM(G8:G27)</f>
        <v>2512</v>
      </c>
      <c r="H28" s="117" t="n">
        <f aca="false">SUM(H8:H27)</f>
        <v>114207834</v>
      </c>
      <c r="I28" s="82"/>
      <c r="J28" s="82"/>
      <c r="K28" s="82"/>
      <c r="L28" s="82"/>
      <c r="M28" s="112"/>
      <c r="N28" s="113"/>
      <c r="O28" s="113"/>
      <c r="P28" s="113"/>
      <c r="Q28" s="113"/>
      <c r="R28" s="113"/>
    </row>
    <row r="29" customFormat="false" ht="30" hidden="false" customHeight="true" outlineLevel="0" collapsed="false">
      <c r="B29" s="103" t="s">
        <v>41</v>
      </c>
      <c r="C29" s="104"/>
      <c r="D29" s="68"/>
      <c r="E29" s="105" t="s">
        <v>42</v>
      </c>
      <c r="F29" s="106" t="s">
        <v>43</v>
      </c>
      <c r="G29" s="105" t="s">
        <v>44</v>
      </c>
      <c r="H29" s="107" t="n">
        <f aca="true">NOW()</f>
        <v>45926.9406550766</v>
      </c>
    </row>
    <row r="30" customFormat="false" ht="21.75" hidden="false" customHeight="true" outlineLevel="0" collapsed="false">
      <c r="C30" s="118"/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08" width="5.71"/>
    <col collapsed="false" customWidth="true" hidden="false" outlineLevel="0" max="2" min="2" style="108" width="18.7"/>
    <col collapsed="false" customWidth="true" hidden="false" outlineLevel="0" max="8" min="3" style="59" width="24.7"/>
    <col collapsed="false" customWidth="true" hidden="false" outlineLevel="0" max="11" min="9" style="60" width="18.7"/>
    <col collapsed="false" customWidth="true" hidden="false" outlineLevel="0" max="12" min="12" style="60" width="18.41"/>
    <col collapsed="false" customWidth="true" hidden="false" outlineLevel="0" max="13" min="13" style="109" width="14.41"/>
    <col collapsed="false" customWidth="false" hidden="false" outlineLevel="0" max="257" min="14" style="108" width="9.14"/>
  </cols>
  <sheetData>
    <row r="1" customFormat="false" ht="21.75" hidden="false" customHeight="true" outlineLevel="0" collapsed="false">
      <c r="A1" s="110"/>
      <c r="B1" s="110"/>
      <c r="E1" s="63" t="s">
        <v>1</v>
      </c>
      <c r="M1" s="111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  <c r="IW1" s="110"/>
    </row>
    <row r="2" customFormat="false" ht="21.75" hidden="false" customHeight="true" outlineLevel="0" collapsed="false">
      <c r="A2" s="65" t="s">
        <v>2</v>
      </c>
      <c r="E2" s="63" t="s">
        <v>3</v>
      </c>
      <c r="G2" s="63" t="s">
        <v>4</v>
      </c>
      <c r="H2" s="66" t="s">
        <v>5</v>
      </c>
    </row>
    <row r="3" customFormat="false" ht="21.75" hidden="false" customHeight="true" outlineLevel="0" collapsed="false">
      <c r="A3" s="108" t="s">
        <v>6</v>
      </c>
    </row>
    <row r="4" customFormat="false" ht="21.75" hidden="false" customHeight="true" outlineLevel="0" collapsed="false">
      <c r="A4" s="67" t="s">
        <v>7</v>
      </c>
      <c r="C4" s="60"/>
      <c r="D4" s="68"/>
      <c r="E4" s="60"/>
      <c r="F4" s="60"/>
      <c r="G4" s="60" t="s">
        <v>8</v>
      </c>
      <c r="H4" s="69" t="n">
        <v>37011</v>
      </c>
    </row>
    <row r="5" customFormat="false" ht="21.75" hidden="false" customHeight="true" outlineLevel="0" collapsed="false">
      <c r="A5" s="67" t="s">
        <v>9</v>
      </c>
      <c r="B5" s="65"/>
      <c r="C5" s="60"/>
      <c r="D5" s="68"/>
      <c r="E5" s="60"/>
      <c r="F5" s="60"/>
      <c r="G5" s="60"/>
    </row>
    <row r="6" customFormat="false" ht="47.25" hidden="false" customHeight="true" outlineLevel="0" collapsed="false">
      <c r="B6" s="70"/>
      <c r="C6" s="71" t="s">
        <v>10</v>
      </c>
      <c r="D6" s="72"/>
      <c r="E6" s="72"/>
      <c r="F6" s="72"/>
      <c r="G6" s="73" t="s">
        <v>11</v>
      </c>
      <c r="H6" s="74"/>
    </row>
    <row r="7" customFormat="false" ht="70.5" hidden="false" customHeight="true" outlineLevel="0" collapsed="false">
      <c r="B7" s="70" t="s">
        <v>12</v>
      </c>
      <c r="C7" s="75" t="s">
        <v>13</v>
      </c>
      <c r="D7" s="76" t="s">
        <v>14</v>
      </c>
      <c r="E7" s="75" t="s">
        <v>15</v>
      </c>
      <c r="F7" s="77" t="s">
        <v>16</v>
      </c>
      <c r="G7" s="75" t="s">
        <v>17</v>
      </c>
      <c r="H7" s="77" t="s">
        <v>18</v>
      </c>
    </row>
    <row r="8" customFormat="false" ht="30" hidden="false" customHeight="true" outlineLevel="0" collapsed="false">
      <c r="B8" s="78" t="s">
        <v>19</v>
      </c>
      <c r="C8" s="79" t="n">
        <f aca="false">347416+69</f>
        <v>347485</v>
      </c>
      <c r="D8" s="80" t="n">
        <f aca="false">221889+192702481</f>
        <v>192924370</v>
      </c>
      <c r="E8" s="79" t="n">
        <v>170423</v>
      </c>
      <c r="F8" s="81" t="n">
        <v>65866870</v>
      </c>
      <c r="G8" s="79" t="n">
        <v>602</v>
      </c>
      <c r="H8" s="81" t="n">
        <v>487040</v>
      </c>
      <c r="I8" s="82"/>
      <c r="J8" s="82"/>
      <c r="K8" s="82"/>
      <c r="L8" s="82"/>
      <c r="M8" s="112"/>
      <c r="N8" s="113"/>
      <c r="O8" s="113"/>
      <c r="P8" s="113"/>
      <c r="Q8" s="113"/>
      <c r="R8" s="113"/>
    </row>
    <row r="9" customFormat="false" ht="30" hidden="false" customHeight="true" outlineLevel="0" collapsed="false">
      <c r="B9" s="85" t="s">
        <v>20</v>
      </c>
      <c r="C9" s="86" t="n">
        <f aca="false">30713+2026+1-11</f>
        <v>32729</v>
      </c>
      <c r="D9" s="87" t="n">
        <f aca="false">-4000+12349888-6256+2330714+1232</f>
        <v>14671578</v>
      </c>
      <c r="E9" s="86"/>
      <c r="F9" s="88"/>
      <c r="G9" s="86"/>
      <c r="H9" s="88"/>
      <c r="I9" s="82"/>
      <c r="J9" s="82"/>
      <c r="K9" s="82"/>
      <c r="L9" s="82"/>
      <c r="M9" s="112"/>
      <c r="N9" s="113"/>
      <c r="O9" s="113"/>
      <c r="P9" s="113"/>
      <c r="Q9" s="113"/>
      <c r="R9" s="113"/>
    </row>
    <row r="10" customFormat="false" ht="30" hidden="false" customHeight="true" outlineLevel="0" collapsed="false">
      <c r="B10" s="85" t="s">
        <v>21</v>
      </c>
      <c r="C10" s="86" t="n">
        <v>24693</v>
      </c>
      <c r="D10" s="87" t="n">
        <f aca="false">9856+32372865</f>
        <v>32382721</v>
      </c>
      <c r="E10" s="86" t="n">
        <v>19128</v>
      </c>
      <c r="F10" s="88" t="n">
        <v>18173984</v>
      </c>
      <c r="G10" s="86" t="n">
        <v>149</v>
      </c>
      <c r="H10" s="88" t="n">
        <v>185920</v>
      </c>
      <c r="I10" s="82"/>
      <c r="J10" s="82"/>
      <c r="K10" s="82"/>
      <c r="L10" s="82"/>
      <c r="M10" s="112"/>
      <c r="N10" s="113"/>
      <c r="O10" s="113"/>
      <c r="P10" s="113"/>
      <c r="Q10" s="113"/>
      <c r="R10" s="113"/>
    </row>
    <row r="11" customFormat="false" ht="30" hidden="false" customHeight="true" outlineLevel="0" collapsed="false">
      <c r="B11" s="85" t="s">
        <v>22</v>
      </c>
      <c r="C11" s="86" t="n">
        <v>120</v>
      </c>
      <c r="D11" s="87" t="n">
        <f aca="false">54461+96365+474+1431</f>
        <v>152731</v>
      </c>
      <c r="E11" s="86" t="n">
        <v>34</v>
      </c>
      <c r="F11" s="88" t="n">
        <f aca="false">17862+29080+652+2452</f>
        <v>50046</v>
      </c>
      <c r="G11" s="86"/>
      <c r="H11" s="88"/>
      <c r="I11" s="82"/>
      <c r="J11" s="82"/>
      <c r="K11" s="82"/>
      <c r="L11" s="82"/>
      <c r="M11" s="112"/>
      <c r="N11" s="113"/>
      <c r="O11" s="113"/>
      <c r="P11" s="113"/>
      <c r="Q11" s="113"/>
      <c r="R11" s="113"/>
    </row>
    <row r="12" customFormat="false" ht="30" hidden="false" customHeight="true" outlineLevel="0" collapsed="false">
      <c r="B12" s="89" t="s">
        <v>23</v>
      </c>
      <c r="C12" s="86" t="s">
        <v>24</v>
      </c>
      <c r="D12" s="90"/>
      <c r="E12" s="91"/>
      <c r="F12" s="92"/>
      <c r="G12" s="91"/>
      <c r="H12" s="92"/>
      <c r="I12" s="82"/>
      <c r="J12" s="82"/>
      <c r="K12" s="82"/>
      <c r="L12" s="82"/>
      <c r="M12" s="112"/>
      <c r="N12" s="113"/>
      <c r="O12" s="113"/>
      <c r="P12" s="113"/>
      <c r="Q12" s="113"/>
      <c r="R12" s="113"/>
    </row>
    <row r="13" customFormat="false" ht="30" hidden="false" customHeight="true" outlineLevel="0" collapsed="false">
      <c r="B13" s="89" t="s">
        <v>25</v>
      </c>
      <c r="C13" s="86" t="s">
        <v>24</v>
      </c>
      <c r="D13" s="90"/>
      <c r="E13" s="91"/>
      <c r="F13" s="92"/>
      <c r="G13" s="91"/>
      <c r="H13" s="92"/>
      <c r="I13" s="82"/>
      <c r="J13" s="82"/>
      <c r="K13" s="82"/>
      <c r="L13" s="82"/>
      <c r="M13" s="112"/>
      <c r="N13" s="113"/>
      <c r="O13" s="113"/>
      <c r="P13" s="113"/>
      <c r="Q13" s="113"/>
      <c r="R13" s="113"/>
    </row>
    <row r="14" customFormat="false" ht="30" hidden="false" customHeight="true" outlineLevel="0" collapsed="false">
      <c r="B14" s="89" t="s">
        <v>26</v>
      </c>
      <c r="C14" s="86" t="s">
        <v>24</v>
      </c>
      <c r="D14" s="90"/>
      <c r="E14" s="91"/>
      <c r="F14" s="92"/>
      <c r="G14" s="91"/>
      <c r="H14" s="92"/>
      <c r="I14" s="82"/>
      <c r="J14" s="82"/>
      <c r="K14" s="82"/>
      <c r="L14" s="82"/>
      <c r="M14" s="112"/>
      <c r="N14" s="113"/>
      <c r="O14" s="113"/>
      <c r="P14" s="113"/>
      <c r="Q14" s="113"/>
      <c r="R14" s="113"/>
    </row>
    <row r="15" customFormat="false" ht="30" hidden="false" customHeight="true" outlineLevel="0" collapsed="false">
      <c r="B15" s="93" t="s">
        <v>27</v>
      </c>
      <c r="C15" s="94" t="n">
        <f aca="false">-145+33742-34+6207</f>
        <v>39770</v>
      </c>
      <c r="D15" s="95" t="n">
        <f aca="false">-71497+23809020+1892-30662+1300+5461803+954697+849534+22876+1779-3573</f>
        <v>30997169</v>
      </c>
      <c r="E15" s="94" t="n">
        <f aca="false">16677+3850</f>
        <v>20527</v>
      </c>
      <c r="F15" s="96" t="n">
        <f aca="false">10017381-46759+3683710+1283154+866098-15377-2633-672</f>
        <v>15784902</v>
      </c>
      <c r="G15" s="94" t="n">
        <f aca="false">106+32</f>
        <v>138</v>
      </c>
      <c r="H15" s="96" t="n">
        <f aca="false">78112+13198+7798+3631</f>
        <v>102739</v>
      </c>
      <c r="I15" s="82"/>
      <c r="J15" s="82"/>
      <c r="K15" s="82"/>
      <c r="L15" s="82"/>
      <c r="M15" s="112"/>
      <c r="N15" s="113"/>
      <c r="O15" s="113"/>
      <c r="P15" s="113"/>
      <c r="Q15" s="113"/>
      <c r="R15" s="113"/>
    </row>
    <row r="16" customFormat="false" ht="30" hidden="false" customHeight="true" outlineLevel="0" collapsed="false">
      <c r="B16" s="93" t="s">
        <v>28</v>
      </c>
      <c r="C16" s="94" t="n">
        <f aca="false">-70+18250</f>
        <v>18180</v>
      </c>
      <c r="D16" s="95" t="n">
        <f aca="false">-205122+32199999-77183+62761129-58440+60258218-149200-31432-14205-9948-4995+79001</f>
        <v>154747822</v>
      </c>
      <c r="E16" s="94" t="n">
        <v>7364</v>
      </c>
      <c r="F16" s="96" t="n">
        <f aca="false">11548580+20466803+20888782+31610-75823-122843</f>
        <v>52737109</v>
      </c>
      <c r="G16" s="94" t="n">
        <v>436</v>
      </c>
      <c r="H16" s="96" t="n">
        <f aca="false">562430+1785646+2290726-60947+213296+295395</f>
        <v>5086546</v>
      </c>
      <c r="I16" s="82"/>
      <c r="J16" s="82"/>
      <c r="K16" s="82"/>
      <c r="L16" s="82"/>
      <c r="M16" s="112"/>
      <c r="N16" s="113"/>
      <c r="O16" s="113"/>
      <c r="P16" s="113"/>
      <c r="Q16" s="113"/>
      <c r="R16" s="113"/>
    </row>
    <row r="17" customFormat="false" ht="30" hidden="false" customHeight="true" outlineLevel="0" collapsed="false">
      <c r="B17" s="93" t="s">
        <v>29</v>
      </c>
      <c r="C17" s="97" t="n">
        <v>308</v>
      </c>
      <c r="D17" s="98" t="n">
        <f aca="false">478771+58156406+598157+73881561+61793+66229</f>
        <v>133242917</v>
      </c>
      <c r="E17" s="97" t="n">
        <v>167</v>
      </c>
      <c r="F17" s="99" t="n">
        <f aca="false">33630979+47126149+142303+324555</f>
        <v>81223986</v>
      </c>
      <c r="G17" s="97" t="n">
        <v>43</v>
      </c>
      <c r="H17" s="99" t="n">
        <f aca="false">18235413+24133434</f>
        <v>42368847</v>
      </c>
      <c r="I17" s="82"/>
      <c r="J17" s="82"/>
      <c r="K17" s="82"/>
      <c r="L17" s="82"/>
      <c r="M17" s="112"/>
      <c r="N17" s="113"/>
      <c r="O17" s="113"/>
      <c r="P17" s="113"/>
      <c r="Q17" s="113"/>
      <c r="R17" s="113"/>
    </row>
    <row r="18" customFormat="false" ht="30" hidden="false" customHeight="true" outlineLevel="0" collapsed="false">
      <c r="B18" s="93" t="s">
        <v>30</v>
      </c>
      <c r="C18" s="86" t="s">
        <v>24</v>
      </c>
      <c r="D18" s="98"/>
      <c r="E18" s="97"/>
      <c r="F18" s="99"/>
      <c r="G18" s="97"/>
      <c r="H18" s="99"/>
      <c r="I18" s="82"/>
      <c r="J18" s="82"/>
      <c r="K18" s="82"/>
      <c r="L18" s="82"/>
      <c r="M18" s="112"/>
      <c r="N18" s="113"/>
      <c r="O18" s="113"/>
      <c r="P18" s="113"/>
      <c r="Q18" s="113"/>
      <c r="R18" s="113"/>
    </row>
    <row r="19" customFormat="false" ht="30" hidden="false" customHeight="true" outlineLevel="0" collapsed="false">
      <c r="B19" s="93" t="s">
        <v>31</v>
      </c>
      <c r="C19" s="86" t="s">
        <v>24</v>
      </c>
      <c r="D19" s="98"/>
      <c r="E19" s="97"/>
      <c r="F19" s="99"/>
      <c r="G19" s="97"/>
      <c r="H19" s="99"/>
      <c r="I19" s="82"/>
      <c r="J19" s="82"/>
      <c r="K19" s="82"/>
      <c r="L19" s="82"/>
      <c r="M19" s="112"/>
      <c r="N19" s="113"/>
      <c r="O19" s="113"/>
      <c r="P19" s="113"/>
      <c r="Q19" s="113"/>
      <c r="R19" s="113"/>
    </row>
    <row r="20" customFormat="false" ht="30" hidden="false" customHeight="true" outlineLevel="0" collapsed="false">
      <c r="B20" s="93" t="s">
        <v>32</v>
      </c>
      <c r="C20" s="86" t="s">
        <v>24</v>
      </c>
      <c r="D20" s="98"/>
      <c r="E20" s="97"/>
      <c r="F20" s="99"/>
      <c r="G20" s="97"/>
      <c r="H20" s="99"/>
      <c r="I20" s="82"/>
      <c r="J20" s="82"/>
      <c r="K20" s="82"/>
      <c r="L20" s="82"/>
      <c r="M20" s="112"/>
      <c r="N20" s="113"/>
      <c r="O20" s="113"/>
      <c r="P20" s="113"/>
      <c r="Q20" s="113"/>
      <c r="R20" s="113"/>
    </row>
    <row r="21" customFormat="false" ht="30" hidden="false" customHeight="true" outlineLevel="0" collapsed="false">
      <c r="B21" s="93" t="s">
        <v>33</v>
      </c>
      <c r="C21" s="86" t="s">
        <v>24</v>
      </c>
      <c r="D21" s="98"/>
      <c r="E21" s="97"/>
      <c r="F21" s="99"/>
      <c r="G21" s="97"/>
      <c r="H21" s="99"/>
      <c r="I21" s="82"/>
      <c r="J21" s="82"/>
      <c r="K21" s="82"/>
      <c r="L21" s="82"/>
      <c r="M21" s="112"/>
      <c r="N21" s="113"/>
      <c r="O21" s="113"/>
      <c r="P21" s="113"/>
      <c r="Q21" s="113"/>
      <c r="R21" s="113"/>
    </row>
    <row r="22" customFormat="false" ht="30" hidden="false" customHeight="true" outlineLevel="0" collapsed="false">
      <c r="B22" s="93" t="s">
        <v>34</v>
      </c>
      <c r="C22" s="86" t="s">
        <v>24</v>
      </c>
      <c r="D22" s="98"/>
      <c r="E22" s="97"/>
      <c r="F22" s="99"/>
      <c r="G22" s="97"/>
      <c r="H22" s="99"/>
      <c r="I22" s="82"/>
      <c r="J22" s="82"/>
      <c r="K22" s="82"/>
      <c r="L22" s="82"/>
      <c r="M22" s="112"/>
      <c r="N22" s="113"/>
      <c r="O22" s="113"/>
      <c r="P22" s="113"/>
      <c r="Q22" s="113"/>
      <c r="R22" s="113"/>
    </row>
    <row r="23" customFormat="false" ht="30" hidden="false" customHeight="true" outlineLevel="0" collapsed="false">
      <c r="B23" s="93" t="s">
        <v>35</v>
      </c>
      <c r="C23" s="97" t="n">
        <v>9</v>
      </c>
      <c r="D23" s="98" t="n">
        <f aca="false">3468+6921</f>
        <v>10389</v>
      </c>
      <c r="E23" s="97" t="n">
        <v>1</v>
      </c>
      <c r="F23" s="99" t="n">
        <f aca="false">50+379</f>
        <v>429</v>
      </c>
      <c r="G23" s="97"/>
      <c r="H23" s="99"/>
      <c r="I23" s="82"/>
      <c r="J23" s="82"/>
      <c r="K23" s="82"/>
      <c r="L23" s="82"/>
      <c r="M23" s="112"/>
      <c r="N23" s="113"/>
      <c r="O23" s="113"/>
      <c r="P23" s="113"/>
      <c r="Q23" s="113"/>
      <c r="R23" s="113"/>
    </row>
    <row r="24" customFormat="false" ht="30" hidden="false" customHeight="true" outlineLevel="0" collapsed="false">
      <c r="B24" s="93" t="s">
        <v>36</v>
      </c>
      <c r="C24" s="97" t="n">
        <v>1487</v>
      </c>
      <c r="D24" s="98" t="n">
        <f aca="false">73313+88566962+93041+104005198+233114+492364</f>
        <v>193463992</v>
      </c>
      <c r="E24" s="97" t="n">
        <v>752</v>
      </c>
      <c r="F24" s="99" t="n">
        <f aca="false">44509985+52005144+370322+563157</f>
        <v>97448608</v>
      </c>
      <c r="G24" s="97" t="n">
        <v>161</v>
      </c>
      <c r="H24" s="99" t="n">
        <f aca="false">11527724+14521109+253127+379569</f>
        <v>26681529</v>
      </c>
      <c r="I24" s="82"/>
      <c r="J24" s="82"/>
      <c r="K24" s="82"/>
      <c r="L24" s="82"/>
      <c r="M24" s="112"/>
      <c r="N24" s="113"/>
      <c r="O24" s="113"/>
      <c r="P24" s="113"/>
      <c r="Q24" s="113"/>
      <c r="R24" s="113"/>
    </row>
    <row r="25" customFormat="false" ht="30" hidden="false" customHeight="true" outlineLevel="0" collapsed="false">
      <c r="B25" s="93" t="s">
        <v>37</v>
      </c>
      <c r="C25" s="86" t="s">
        <v>24</v>
      </c>
      <c r="D25" s="98"/>
      <c r="E25" s="97"/>
      <c r="F25" s="99"/>
      <c r="G25" s="97"/>
      <c r="H25" s="99"/>
      <c r="I25" s="82"/>
      <c r="J25" s="82"/>
      <c r="K25" s="82"/>
      <c r="L25" s="82"/>
      <c r="M25" s="112"/>
      <c r="N25" s="113"/>
      <c r="O25" s="113"/>
      <c r="P25" s="113"/>
      <c r="Q25" s="113"/>
      <c r="R25" s="113"/>
    </row>
    <row r="26" customFormat="false" ht="30" hidden="false" customHeight="true" outlineLevel="0" collapsed="false">
      <c r="B26" s="100" t="s">
        <v>38</v>
      </c>
      <c r="C26" s="86" t="s">
        <v>24</v>
      </c>
      <c r="D26" s="98"/>
      <c r="E26" s="97"/>
      <c r="F26" s="99"/>
      <c r="G26" s="97"/>
      <c r="H26" s="99"/>
      <c r="I26" s="82"/>
      <c r="J26" s="82"/>
      <c r="K26" s="82"/>
      <c r="L26" s="82"/>
      <c r="M26" s="112"/>
      <c r="N26" s="113"/>
      <c r="O26" s="113"/>
      <c r="P26" s="113"/>
      <c r="Q26" s="113"/>
      <c r="R26" s="113"/>
    </row>
    <row r="27" customFormat="false" ht="30" hidden="false" customHeight="true" outlineLevel="0" collapsed="false">
      <c r="B27" s="100" t="s">
        <v>39</v>
      </c>
      <c r="C27" s="97" t="n">
        <f aca="false">121+2786+47+2859</f>
        <v>5813</v>
      </c>
      <c r="D27" s="98" t="n">
        <f aca="false">3926907+4075065+9524+1282431</f>
        <v>9293927</v>
      </c>
      <c r="E27" s="97" t="n">
        <f aca="false">23+427+748</f>
        <v>1198</v>
      </c>
      <c r="F27" s="99" t="n">
        <f aca="false">1397840+257621+227571</f>
        <v>1883032</v>
      </c>
      <c r="G27" s="97" t="n">
        <f aca="false">4+41+46</f>
        <v>91</v>
      </c>
      <c r="H27" s="99" t="n">
        <f aca="false">195228+19221+15258</f>
        <v>229707</v>
      </c>
      <c r="I27" s="82"/>
      <c r="J27" s="82"/>
      <c r="K27" s="82"/>
      <c r="L27" s="82"/>
      <c r="M27" s="112"/>
      <c r="N27" s="113"/>
      <c r="O27" s="113"/>
      <c r="P27" s="113"/>
      <c r="Q27" s="113"/>
      <c r="R27" s="113"/>
    </row>
    <row r="28" customFormat="false" ht="30" hidden="false" customHeight="true" outlineLevel="0" collapsed="false">
      <c r="B28" s="101" t="s">
        <v>40</v>
      </c>
      <c r="C28" s="102" t="n">
        <f aca="false">SUM(C8:C27)</f>
        <v>470594</v>
      </c>
      <c r="D28" s="102" t="n">
        <f aca="false">SUM(D8:D27)</f>
        <v>761887616</v>
      </c>
      <c r="E28" s="102" t="n">
        <f aca="false">SUM(E8:E27)</f>
        <v>219594</v>
      </c>
      <c r="F28" s="102" t="n">
        <f aca="false">SUM(F8:F27)</f>
        <v>333168966</v>
      </c>
      <c r="G28" s="102" t="n">
        <f aca="false">SUM(G8:G27)</f>
        <v>1620</v>
      </c>
      <c r="H28" s="102" t="n">
        <f aca="false">SUM(H8:H27)</f>
        <v>75142328</v>
      </c>
      <c r="I28" s="82"/>
      <c r="J28" s="82"/>
      <c r="K28" s="82"/>
      <c r="L28" s="82"/>
      <c r="M28" s="112"/>
      <c r="N28" s="113"/>
      <c r="O28" s="113"/>
      <c r="P28" s="113"/>
      <c r="Q28" s="113"/>
      <c r="R28" s="113"/>
    </row>
    <row r="29" customFormat="false" ht="30" hidden="false" customHeight="true" outlineLevel="0" collapsed="false">
      <c r="B29" s="103" t="s">
        <v>41</v>
      </c>
      <c r="C29" s="104"/>
      <c r="D29" s="68"/>
      <c r="E29" s="105" t="s">
        <v>42</v>
      </c>
      <c r="F29" s="106" t="s">
        <v>43</v>
      </c>
      <c r="G29" s="105" t="s">
        <v>44</v>
      </c>
      <c r="H29" s="107" t="n">
        <f aca="true">NOW()</f>
        <v>45926.9406550914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58" width="5.71"/>
    <col collapsed="false" customWidth="true" hidden="false" outlineLevel="0" max="2" min="2" style="58" width="18.7"/>
    <col collapsed="false" customWidth="true" hidden="false" outlineLevel="0" max="8" min="3" style="59" width="24.7"/>
    <col collapsed="false" customWidth="true" hidden="false" outlineLevel="0" max="11" min="9" style="60" width="18.7"/>
    <col collapsed="false" customWidth="true" hidden="false" outlineLevel="0" max="12" min="12" style="60" width="18.41"/>
    <col collapsed="false" customWidth="true" hidden="false" outlineLevel="0" max="13" min="13" style="61" width="14.41"/>
    <col collapsed="false" customWidth="false" hidden="false" outlineLevel="0" max="257" min="14" style="58" width="9.14"/>
  </cols>
  <sheetData>
    <row r="1" customFormat="false" ht="21.75" hidden="false" customHeight="true" outlineLevel="0" collapsed="false">
      <c r="A1" s="62"/>
      <c r="B1" s="62"/>
      <c r="E1" s="59" t="s">
        <v>1</v>
      </c>
      <c r="M1" s="64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</row>
    <row r="2" customFormat="false" ht="21.75" hidden="false" customHeight="true" outlineLevel="0" collapsed="false">
      <c r="A2" s="58" t="s">
        <v>2</v>
      </c>
      <c r="E2" s="59" t="s">
        <v>3</v>
      </c>
      <c r="G2" s="59" t="s">
        <v>4</v>
      </c>
      <c r="H2" s="66" t="s">
        <v>5</v>
      </c>
    </row>
    <row r="3" customFormat="false" ht="21.75" hidden="false" customHeight="true" outlineLevel="0" collapsed="false">
      <c r="A3" s="58" t="s">
        <v>6</v>
      </c>
    </row>
    <row r="4" customFormat="false" ht="21.75" hidden="false" customHeight="true" outlineLevel="0" collapsed="false">
      <c r="A4" s="119" t="s">
        <v>7</v>
      </c>
      <c r="C4" s="60"/>
      <c r="D4" s="68"/>
      <c r="E4" s="60"/>
      <c r="F4" s="60"/>
      <c r="G4" s="60" t="s">
        <v>8</v>
      </c>
      <c r="H4" s="69" t="n">
        <v>37042</v>
      </c>
    </row>
    <row r="5" customFormat="false" ht="21.75" hidden="false" customHeight="true" outlineLevel="0" collapsed="false">
      <c r="A5" s="119" t="s">
        <v>9</v>
      </c>
      <c r="C5" s="60"/>
      <c r="D5" s="68"/>
      <c r="E5" s="60"/>
      <c r="F5" s="60"/>
      <c r="G5" s="60"/>
    </row>
    <row r="6" customFormat="false" ht="47.25" hidden="false" customHeight="true" outlineLevel="0" collapsed="false">
      <c r="B6" s="70"/>
      <c r="C6" s="71" t="s">
        <v>10</v>
      </c>
      <c r="D6" s="72"/>
      <c r="E6" s="72"/>
      <c r="F6" s="72"/>
      <c r="G6" s="73" t="s">
        <v>11</v>
      </c>
      <c r="H6" s="74"/>
    </row>
    <row r="7" customFormat="false" ht="70.5" hidden="false" customHeight="true" outlineLevel="0" collapsed="false">
      <c r="B7" s="70" t="s">
        <v>12</v>
      </c>
      <c r="C7" s="75" t="s">
        <v>13</v>
      </c>
      <c r="D7" s="76" t="s">
        <v>14</v>
      </c>
      <c r="E7" s="75" t="s">
        <v>15</v>
      </c>
      <c r="F7" s="77" t="s">
        <v>16</v>
      </c>
      <c r="G7" s="75" t="s">
        <v>17</v>
      </c>
      <c r="H7" s="77" t="s">
        <v>18</v>
      </c>
    </row>
    <row r="8" customFormat="false" ht="30" hidden="false" customHeight="true" outlineLevel="0" collapsed="false">
      <c r="B8" s="78" t="s">
        <v>19</v>
      </c>
      <c r="C8" s="79"/>
      <c r="D8" s="80"/>
      <c r="E8" s="79"/>
      <c r="F8" s="81"/>
      <c r="G8" s="79"/>
      <c r="H8" s="81"/>
      <c r="I8" s="82"/>
      <c r="J8" s="82"/>
      <c r="K8" s="82"/>
      <c r="L8" s="82"/>
      <c r="M8" s="83"/>
      <c r="N8" s="84"/>
      <c r="O8" s="84"/>
      <c r="P8" s="84"/>
      <c r="Q8" s="84"/>
      <c r="R8" s="84"/>
    </row>
    <row r="9" customFormat="false" ht="30" hidden="false" customHeight="true" outlineLevel="0" collapsed="false">
      <c r="B9" s="85" t="s">
        <v>20</v>
      </c>
      <c r="C9" s="86"/>
      <c r="D9" s="87"/>
      <c r="E9" s="86"/>
      <c r="F9" s="88"/>
      <c r="G9" s="86"/>
      <c r="H9" s="88"/>
      <c r="I9" s="82"/>
      <c r="J9" s="82"/>
      <c r="K9" s="82"/>
      <c r="L9" s="82"/>
      <c r="M9" s="83"/>
      <c r="N9" s="84"/>
      <c r="O9" s="84"/>
      <c r="P9" s="84"/>
      <c r="Q9" s="84"/>
      <c r="R9" s="84"/>
    </row>
    <row r="10" customFormat="false" ht="30" hidden="false" customHeight="true" outlineLevel="0" collapsed="false">
      <c r="B10" s="85" t="s">
        <v>21</v>
      </c>
      <c r="C10" s="86"/>
      <c r="D10" s="87"/>
      <c r="E10" s="86"/>
      <c r="F10" s="88"/>
      <c r="G10" s="86"/>
      <c r="H10" s="88"/>
      <c r="I10" s="82"/>
      <c r="J10" s="82"/>
      <c r="K10" s="82"/>
      <c r="L10" s="82"/>
      <c r="M10" s="83"/>
      <c r="N10" s="84"/>
      <c r="O10" s="84"/>
      <c r="P10" s="84"/>
      <c r="Q10" s="84"/>
      <c r="R10" s="84"/>
    </row>
    <row r="11" customFormat="false" ht="30" hidden="false" customHeight="true" outlineLevel="0" collapsed="false">
      <c r="B11" s="85" t="s">
        <v>22</v>
      </c>
      <c r="C11" s="86"/>
      <c r="D11" s="87"/>
      <c r="E11" s="86"/>
      <c r="F11" s="88"/>
      <c r="G11" s="86"/>
      <c r="H11" s="88"/>
      <c r="I11" s="82"/>
      <c r="J11" s="82"/>
      <c r="K11" s="82"/>
      <c r="L11" s="82"/>
      <c r="M11" s="83"/>
      <c r="N11" s="84"/>
      <c r="O11" s="84"/>
      <c r="P11" s="84"/>
      <c r="Q11" s="84"/>
      <c r="R11" s="84"/>
    </row>
    <row r="12" customFormat="false" ht="30" hidden="false" customHeight="true" outlineLevel="0" collapsed="false">
      <c r="B12" s="89" t="s">
        <v>23</v>
      </c>
      <c r="C12" s="86" t="s">
        <v>24</v>
      </c>
      <c r="D12" s="90"/>
      <c r="E12" s="91"/>
      <c r="F12" s="92"/>
      <c r="G12" s="91"/>
      <c r="H12" s="92"/>
      <c r="I12" s="82"/>
      <c r="J12" s="82"/>
      <c r="K12" s="82"/>
      <c r="L12" s="82"/>
      <c r="M12" s="83"/>
      <c r="N12" s="84"/>
      <c r="O12" s="84"/>
      <c r="P12" s="84"/>
      <c r="Q12" s="84"/>
      <c r="R12" s="84"/>
    </row>
    <row r="13" customFormat="false" ht="30" hidden="false" customHeight="true" outlineLevel="0" collapsed="false">
      <c r="B13" s="89" t="s">
        <v>25</v>
      </c>
      <c r="C13" s="86" t="s">
        <v>24</v>
      </c>
      <c r="D13" s="90"/>
      <c r="E13" s="91"/>
      <c r="F13" s="92"/>
      <c r="G13" s="91"/>
      <c r="H13" s="92"/>
      <c r="I13" s="82"/>
      <c r="J13" s="82"/>
      <c r="K13" s="82"/>
      <c r="L13" s="82"/>
      <c r="M13" s="83"/>
      <c r="N13" s="84"/>
      <c r="O13" s="84"/>
      <c r="P13" s="84"/>
      <c r="Q13" s="84"/>
      <c r="R13" s="84"/>
    </row>
    <row r="14" customFormat="false" ht="30" hidden="false" customHeight="true" outlineLevel="0" collapsed="false">
      <c r="B14" s="89" t="s">
        <v>26</v>
      </c>
      <c r="C14" s="86" t="s">
        <v>24</v>
      </c>
      <c r="D14" s="90"/>
      <c r="E14" s="91"/>
      <c r="F14" s="92"/>
      <c r="G14" s="91"/>
      <c r="H14" s="92"/>
      <c r="I14" s="82"/>
      <c r="J14" s="82"/>
      <c r="K14" s="82"/>
      <c r="L14" s="82"/>
      <c r="M14" s="83"/>
      <c r="N14" s="84"/>
      <c r="O14" s="84"/>
      <c r="P14" s="84"/>
      <c r="Q14" s="84"/>
      <c r="R14" s="84"/>
    </row>
    <row r="15" customFormat="false" ht="30" hidden="false" customHeight="true" outlineLevel="0" collapsed="false">
      <c r="B15" s="93" t="s">
        <v>27</v>
      </c>
      <c r="C15" s="94"/>
      <c r="D15" s="95"/>
      <c r="E15" s="94"/>
      <c r="F15" s="96"/>
      <c r="G15" s="94"/>
      <c r="H15" s="96"/>
      <c r="I15" s="82"/>
      <c r="J15" s="82"/>
      <c r="K15" s="82"/>
      <c r="L15" s="82"/>
      <c r="M15" s="83"/>
      <c r="N15" s="84"/>
      <c r="O15" s="84"/>
      <c r="P15" s="84"/>
      <c r="Q15" s="84"/>
      <c r="R15" s="84"/>
    </row>
    <row r="16" customFormat="false" ht="30" hidden="false" customHeight="true" outlineLevel="0" collapsed="false">
      <c r="B16" s="93" t="s">
        <v>28</v>
      </c>
      <c r="C16" s="94"/>
      <c r="D16" s="95"/>
      <c r="E16" s="94"/>
      <c r="F16" s="96"/>
      <c r="G16" s="94"/>
      <c r="H16" s="96"/>
      <c r="I16" s="82"/>
      <c r="J16" s="82"/>
      <c r="K16" s="82"/>
      <c r="L16" s="82"/>
      <c r="M16" s="83"/>
      <c r="N16" s="84"/>
      <c r="O16" s="84"/>
      <c r="P16" s="84"/>
      <c r="Q16" s="84"/>
      <c r="R16" s="84"/>
    </row>
    <row r="17" customFormat="false" ht="30" hidden="false" customHeight="true" outlineLevel="0" collapsed="false">
      <c r="B17" s="93" t="s">
        <v>29</v>
      </c>
      <c r="C17" s="97"/>
      <c r="D17" s="98"/>
      <c r="E17" s="97"/>
      <c r="F17" s="99"/>
      <c r="G17" s="97"/>
      <c r="H17" s="99"/>
      <c r="I17" s="82"/>
      <c r="J17" s="82"/>
      <c r="K17" s="82"/>
      <c r="L17" s="82"/>
      <c r="M17" s="83"/>
      <c r="N17" s="84"/>
      <c r="O17" s="84"/>
      <c r="P17" s="84"/>
      <c r="Q17" s="84"/>
      <c r="R17" s="84"/>
    </row>
    <row r="18" customFormat="false" ht="30" hidden="false" customHeight="true" outlineLevel="0" collapsed="false">
      <c r="B18" s="93" t="s">
        <v>30</v>
      </c>
      <c r="C18" s="86" t="s">
        <v>24</v>
      </c>
      <c r="D18" s="98"/>
      <c r="E18" s="97"/>
      <c r="F18" s="99"/>
      <c r="G18" s="97"/>
      <c r="H18" s="99"/>
      <c r="I18" s="82"/>
      <c r="J18" s="82"/>
      <c r="K18" s="82"/>
      <c r="L18" s="82"/>
      <c r="M18" s="83"/>
      <c r="N18" s="84"/>
      <c r="O18" s="84"/>
      <c r="P18" s="84"/>
      <c r="Q18" s="84"/>
      <c r="R18" s="84"/>
    </row>
    <row r="19" customFormat="false" ht="30" hidden="false" customHeight="true" outlineLevel="0" collapsed="false">
      <c r="B19" s="93" t="s">
        <v>31</v>
      </c>
      <c r="C19" s="86" t="s">
        <v>24</v>
      </c>
      <c r="D19" s="98"/>
      <c r="E19" s="97"/>
      <c r="F19" s="99"/>
      <c r="G19" s="97"/>
      <c r="H19" s="99"/>
      <c r="I19" s="82"/>
      <c r="J19" s="82"/>
      <c r="K19" s="82"/>
      <c r="L19" s="82"/>
      <c r="M19" s="83"/>
      <c r="N19" s="84"/>
      <c r="O19" s="84"/>
      <c r="P19" s="84"/>
      <c r="Q19" s="84"/>
      <c r="R19" s="84"/>
    </row>
    <row r="20" customFormat="false" ht="30" hidden="false" customHeight="true" outlineLevel="0" collapsed="false">
      <c r="B20" s="93" t="s">
        <v>32</v>
      </c>
      <c r="C20" s="86" t="s">
        <v>24</v>
      </c>
      <c r="D20" s="98"/>
      <c r="E20" s="97"/>
      <c r="F20" s="99"/>
      <c r="G20" s="97"/>
      <c r="H20" s="99"/>
      <c r="I20" s="82"/>
      <c r="J20" s="82"/>
      <c r="K20" s="82"/>
      <c r="L20" s="82"/>
      <c r="M20" s="83"/>
      <c r="N20" s="84"/>
      <c r="O20" s="84"/>
      <c r="P20" s="84"/>
      <c r="Q20" s="84"/>
      <c r="R20" s="84"/>
    </row>
    <row r="21" customFormat="false" ht="30" hidden="false" customHeight="true" outlineLevel="0" collapsed="false">
      <c r="B21" s="93" t="s">
        <v>33</v>
      </c>
      <c r="C21" s="86" t="s">
        <v>24</v>
      </c>
      <c r="D21" s="98"/>
      <c r="E21" s="97"/>
      <c r="F21" s="99"/>
      <c r="G21" s="97"/>
      <c r="H21" s="99"/>
      <c r="I21" s="82"/>
      <c r="J21" s="82"/>
      <c r="K21" s="82"/>
      <c r="L21" s="82"/>
      <c r="M21" s="83"/>
      <c r="N21" s="84"/>
      <c r="O21" s="84"/>
      <c r="P21" s="84"/>
      <c r="Q21" s="84"/>
      <c r="R21" s="84"/>
    </row>
    <row r="22" customFormat="false" ht="30" hidden="false" customHeight="true" outlineLevel="0" collapsed="false">
      <c r="B22" s="93" t="s">
        <v>34</v>
      </c>
      <c r="C22" s="86" t="s">
        <v>24</v>
      </c>
      <c r="D22" s="98"/>
      <c r="E22" s="97"/>
      <c r="F22" s="99"/>
      <c r="G22" s="97"/>
      <c r="H22" s="99"/>
      <c r="I22" s="82"/>
      <c r="J22" s="82"/>
      <c r="K22" s="82"/>
      <c r="L22" s="82"/>
      <c r="M22" s="83"/>
      <c r="N22" s="84"/>
      <c r="O22" s="84"/>
      <c r="P22" s="84"/>
      <c r="Q22" s="84"/>
      <c r="R22" s="84"/>
    </row>
    <row r="23" customFormat="false" ht="30" hidden="false" customHeight="true" outlineLevel="0" collapsed="false">
      <c r="B23" s="93" t="s">
        <v>35</v>
      </c>
      <c r="C23" s="97"/>
      <c r="D23" s="98"/>
      <c r="E23" s="97"/>
      <c r="F23" s="99"/>
      <c r="G23" s="97"/>
      <c r="H23" s="99"/>
      <c r="I23" s="82"/>
      <c r="J23" s="82"/>
      <c r="K23" s="82"/>
      <c r="L23" s="82"/>
      <c r="M23" s="83"/>
      <c r="N23" s="84"/>
      <c r="O23" s="84"/>
      <c r="P23" s="84"/>
      <c r="Q23" s="84"/>
      <c r="R23" s="84"/>
    </row>
    <row r="24" customFormat="false" ht="30" hidden="false" customHeight="true" outlineLevel="0" collapsed="false">
      <c r="B24" s="93" t="s">
        <v>36</v>
      </c>
      <c r="C24" s="97"/>
      <c r="D24" s="98"/>
      <c r="E24" s="97"/>
      <c r="F24" s="99"/>
      <c r="G24" s="97"/>
      <c r="H24" s="99"/>
      <c r="I24" s="82"/>
      <c r="J24" s="82"/>
      <c r="K24" s="82"/>
      <c r="L24" s="82"/>
      <c r="M24" s="83"/>
      <c r="N24" s="84"/>
      <c r="O24" s="84"/>
      <c r="P24" s="84"/>
      <c r="Q24" s="84"/>
      <c r="R24" s="84"/>
    </row>
    <row r="25" customFormat="false" ht="30" hidden="false" customHeight="true" outlineLevel="0" collapsed="false">
      <c r="B25" s="93" t="s">
        <v>37</v>
      </c>
      <c r="C25" s="86" t="s">
        <v>24</v>
      </c>
      <c r="D25" s="98"/>
      <c r="E25" s="97"/>
      <c r="F25" s="99"/>
      <c r="G25" s="97"/>
      <c r="H25" s="99"/>
      <c r="I25" s="82"/>
      <c r="J25" s="82"/>
      <c r="K25" s="82"/>
      <c r="L25" s="82"/>
      <c r="M25" s="83"/>
      <c r="N25" s="84"/>
      <c r="O25" s="84"/>
      <c r="P25" s="84"/>
      <c r="Q25" s="84"/>
      <c r="R25" s="84"/>
    </row>
    <row r="26" customFormat="false" ht="30" hidden="false" customHeight="true" outlineLevel="0" collapsed="false">
      <c r="B26" s="100" t="s">
        <v>38</v>
      </c>
      <c r="C26" s="86" t="s">
        <v>24</v>
      </c>
      <c r="D26" s="98"/>
      <c r="E26" s="97"/>
      <c r="F26" s="99"/>
      <c r="G26" s="97"/>
      <c r="H26" s="99"/>
      <c r="I26" s="82"/>
      <c r="J26" s="82"/>
      <c r="K26" s="82"/>
      <c r="L26" s="82"/>
      <c r="M26" s="83"/>
      <c r="N26" s="84"/>
      <c r="O26" s="84"/>
      <c r="P26" s="84"/>
      <c r="Q26" s="84"/>
      <c r="R26" s="84"/>
    </row>
    <row r="27" customFormat="false" ht="30" hidden="false" customHeight="true" outlineLevel="0" collapsed="false">
      <c r="B27" s="100" t="s">
        <v>39</v>
      </c>
      <c r="C27" s="97"/>
      <c r="D27" s="98"/>
      <c r="E27" s="97"/>
      <c r="F27" s="99"/>
      <c r="G27" s="97"/>
      <c r="H27" s="99"/>
      <c r="I27" s="82"/>
      <c r="J27" s="82"/>
      <c r="K27" s="82"/>
      <c r="L27" s="82"/>
      <c r="M27" s="83"/>
      <c r="N27" s="84"/>
      <c r="O27" s="84"/>
      <c r="P27" s="84"/>
      <c r="Q27" s="84"/>
      <c r="R27" s="84"/>
    </row>
    <row r="28" customFormat="false" ht="30" hidden="false" customHeight="true" outlineLevel="0" collapsed="false">
      <c r="B28" s="101" t="s">
        <v>40</v>
      </c>
      <c r="C28" s="102" t="n">
        <f aca="false">SUM(C8:C27)</f>
        <v>0</v>
      </c>
      <c r="D28" s="102" t="n">
        <f aca="false">SUM(D8:D27)</f>
        <v>0</v>
      </c>
      <c r="E28" s="102" t="n">
        <f aca="false">SUM(E8:E27)</f>
        <v>0</v>
      </c>
      <c r="F28" s="102" t="n">
        <f aca="false">SUM(F8:F27)</f>
        <v>0</v>
      </c>
      <c r="G28" s="102" t="n">
        <f aca="false">SUM(G8:G27)</f>
        <v>0</v>
      </c>
      <c r="H28" s="102" t="n">
        <f aca="false">SUM(H8:H27)</f>
        <v>0</v>
      </c>
      <c r="I28" s="82"/>
      <c r="J28" s="82"/>
      <c r="K28" s="82"/>
      <c r="L28" s="82"/>
      <c r="M28" s="83"/>
      <c r="N28" s="84"/>
      <c r="O28" s="84"/>
      <c r="P28" s="84"/>
      <c r="Q28" s="84"/>
      <c r="R28" s="84"/>
    </row>
    <row r="29" customFormat="false" ht="30" hidden="false" customHeight="true" outlineLevel="0" collapsed="false">
      <c r="B29" s="120" t="s">
        <v>41</v>
      </c>
      <c r="C29" s="60"/>
      <c r="D29" s="68"/>
      <c r="E29" s="121" t="s">
        <v>42</v>
      </c>
      <c r="F29" s="122" t="s">
        <v>43</v>
      </c>
      <c r="G29" s="121" t="s">
        <v>44</v>
      </c>
      <c r="H29" s="123" t="n">
        <f aca="true">NOW()</f>
        <v>45926.9406551093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08" width="5.71"/>
    <col collapsed="false" customWidth="true" hidden="false" outlineLevel="0" max="2" min="2" style="108" width="18.7"/>
    <col collapsed="false" customWidth="true" hidden="false" outlineLevel="0" max="8" min="3" style="59" width="24.7"/>
    <col collapsed="false" customWidth="true" hidden="false" outlineLevel="0" max="11" min="9" style="60" width="18.7"/>
    <col collapsed="false" customWidth="true" hidden="false" outlineLevel="0" max="12" min="12" style="60" width="18.41"/>
    <col collapsed="false" customWidth="true" hidden="false" outlineLevel="0" max="13" min="13" style="109" width="14.41"/>
    <col collapsed="false" customWidth="false" hidden="false" outlineLevel="0" max="257" min="14" style="108" width="9.14"/>
  </cols>
  <sheetData>
    <row r="1" customFormat="false" ht="21.75" hidden="false" customHeight="true" outlineLevel="0" collapsed="false">
      <c r="A1" s="110"/>
      <c r="B1" s="110"/>
      <c r="E1" s="63" t="s">
        <v>1</v>
      </c>
      <c r="M1" s="111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  <c r="IW1" s="110"/>
    </row>
    <row r="2" customFormat="false" ht="21.75" hidden="false" customHeight="true" outlineLevel="0" collapsed="false">
      <c r="A2" s="65" t="s">
        <v>2</v>
      </c>
      <c r="E2" s="63" t="s">
        <v>3</v>
      </c>
      <c r="G2" s="63" t="s">
        <v>4</v>
      </c>
      <c r="H2" s="66" t="s">
        <v>5</v>
      </c>
    </row>
    <row r="3" customFormat="false" ht="21.75" hidden="false" customHeight="true" outlineLevel="0" collapsed="false">
      <c r="A3" s="108" t="s">
        <v>6</v>
      </c>
    </row>
    <row r="4" customFormat="false" ht="21.75" hidden="false" customHeight="true" outlineLevel="0" collapsed="false">
      <c r="A4" s="67" t="s">
        <v>7</v>
      </c>
      <c r="C4" s="60"/>
      <c r="D4" s="68"/>
      <c r="E4" s="60"/>
      <c r="F4" s="60"/>
      <c r="G4" s="60" t="s">
        <v>8</v>
      </c>
      <c r="H4" s="69" t="n">
        <v>37072</v>
      </c>
    </row>
    <row r="5" customFormat="false" ht="21.75" hidden="false" customHeight="true" outlineLevel="0" collapsed="false">
      <c r="A5" s="67" t="s">
        <v>9</v>
      </c>
      <c r="B5" s="65"/>
      <c r="C5" s="60"/>
      <c r="D5" s="68"/>
      <c r="E5" s="60"/>
      <c r="F5" s="60"/>
      <c r="G5" s="60"/>
    </row>
    <row r="6" customFormat="false" ht="47.25" hidden="false" customHeight="true" outlineLevel="0" collapsed="false">
      <c r="B6" s="70"/>
      <c r="C6" s="71" t="s">
        <v>10</v>
      </c>
      <c r="D6" s="72"/>
      <c r="E6" s="72"/>
      <c r="F6" s="72"/>
      <c r="G6" s="73" t="s">
        <v>11</v>
      </c>
      <c r="H6" s="74"/>
    </row>
    <row r="7" customFormat="false" ht="70.5" hidden="false" customHeight="true" outlineLevel="0" collapsed="false">
      <c r="B7" s="70" t="s">
        <v>12</v>
      </c>
      <c r="C7" s="75" t="s">
        <v>13</v>
      </c>
      <c r="D7" s="76" t="s">
        <v>14</v>
      </c>
      <c r="E7" s="75" t="s">
        <v>15</v>
      </c>
      <c r="F7" s="77" t="s">
        <v>16</v>
      </c>
      <c r="G7" s="75" t="s">
        <v>17</v>
      </c>
      <c r="H7" s="77" t="s">
        <v>18</v>
      </c>
    </row>
    <row r="8" customFormat="false" ht="30" hidden="false" customHeight="true" outlineLevel="0" collapsed="false">
      <c r="B8" s="78" t="s">
        <v>19</v>
      </c>
      <c r="C8" s="79"/>
      <c r="D8" s="80"/>
      <c r="E8" s="79"/>
      <c r="F8" s="81"/>
      <c r="G8" s="79"/>
      <c r="H8" s="81"/>
      <c r="I8" s="82"/>
      <c r="J8" s="82"/>
      <c r="K8" s="82"/>
      <c r="L8" s="82"/>
      <c r="M8" s="112"/>
      <c r="N8" s="113"/>
      <c r="O8" s="113"/>
      <c r="P8" s="113"/>
      <c r="Q8" s="113"/>
      <c r="R8" s="113"/>
    </row>
    <row r="9" customFormat="false" ht="30" hidden="false" customHeight="true" outlineLevel="0" collapsed="false">
      <c r="B9" s="85" t="s">
        <v>20</v>
      </c>
      <c r="C9" s="86"/>
      <c r="D9" s="87"/>
      <c r="E9" s="86"/>
      <c r="F9" s="88"/>
      <c r="G9" s="86"/>
      <c r="H9" s="88"/>
      <c r="I9" s="82"/>
      <c r="J9" s="82"/>
      <c r="K9" s="82"/>
      <c r="L9" s="82"/>
      <c r="M9" s="112"/>
      <c r="N9" s="113"/>
      <c r="O9" s="113"/>
      <c r="P9" s="113"/>
      <c r="Q9" s="113"/>
      <c r="R9" s="113"/>
    </row>
    <row r="10" customFormat="false" ht="30" hidden="false" customHeight="true" outlineLevel="0" collapsed="false">
      <c r="B10" s="85" t="s">
        <v>21</v>
      </c>
      <c r="C10" s="86"/>
      <c r="D10" s="87"/>
      <c r="E10" s="86"/>
      <c r="F10" s="88"/>
      <c r="G10" s="86"/>
      <c r="H10" s="88"/>
      <c r="I10" s="82"/>
      <c r="J10" s="82"/>
      <c r="K10" s="82"/>
      <c r="L10" s="82"/>
      <c r="M10" s="112"/>
      <c r="N10" s="113"/>
      <c r="O10" s="113"/>
      <c r="P10" s="113"/>
      <c r="Q10" s="113"/>
      <c r="R10" s="113"/>
    </row>
    <row r="11" customFormat="false" ht="30" hidden="false" customHeight="true" outlineLevel="0" collapsed="false">
      <c r="B11" s="85" t="s">
        <v>22</v>
      </c>
      <c r="C11" s="86"/>
      <c r="D11" s="87"/>
      <c r="E11" s="86"/>
      <c r="F11" s="88"/>
      <c r="G11" s="86"/>
      <c r="H11" s="88"/>
      <c r="I11" s="82"/>
      <c r="J11" s="82"/>
      <c r="K11" s="82"/>
      <c r="L11" s="82"/>
      <c r="M11" s="112"/>
      <c r="N11" s="113"/>
      <c r="O11" s="113"/>
      <c r="P11" s="113"/>
      <c r="Q11" s="113"/>
      <c r="R11" s="113"/>
    </row>
    <row r="12" customFormat="false" ht="30" hidden="false" customHeight="true" outlineLevel="0" collapsed="false">
      <c r="B12" s="89" t="s">
        <v>23</v>
      </c>
      <c r="C12" s="86" t="s">
        <v>24</v>
      </c>
      <c r="D12" s="90"/>
      <c r="E12" s="91"/>
      <c r="F12" s="92"/>
      <c r="G12" s="91"/>
      <c r="H12" s="92"/>
      <c r="I12" s="82"/>
      <c r="J12" s="82"/>
      <c r="K12" s="82"/>
      <c r="L12" s="82"/>
      <c r="M12" s="112"/>
      <c r="N12" s="113"/>
      <c r="O12" s="113"/>
      <c r="P12" s="113"/>
      <c r="Q12" s="113"/>
      <c r="R12" s="113"/>
    </row>
    <row r="13" customFormat="false" ht="30" hidden="false" customHeight="true" outlineLevel="0" collapsed="false">
      <c r="B13" s="89" t="s">
        <v>25</v>
      </c>
      <c r="C13" s="86" t="s">
        <v>24</v>
      </c>
      <c r="D13" s="90"/>
      <c r="E13" s="91"/>
      <c r="F13" s="92"/>
      <c r="G13" s="91"/>
      <c r="H13" s="92"/>
      <c r="I13" s="82"/>
      <c r="J13" s="82"/>
      <c r="K13" s="82"/>
      <c r="L13" s="82"/>
      <c r="M13" s="112"/>
      <c r="N13" s="113"/>
      <c r="O13" s="113"/>
      <c r="P13" s="113"/>
      <c r="Q13" s="113"/>
      <c r="R13" s="113"/>
    </row>
    <row r="14" customFormat="false" ht="30" hidden="false" customHeight="true" outlineLevel="0" collapsed="false">
      <c r="B14" s="89" t="s">
        <v>26</v>
      </c>
      <c r="C14" s="86" t="s">
        <v>24</v>
      </c>
      <c r="D14" s="90"/>
      <c r="E14" s="91"/>
      <c r="F14" s="92"/>
      <c r="G14" s="91"/>
      <c r="H14" s="92"/>
      <c r="I14" s="82"/>
      <c r="J14" s="82"/>
      <c r="K14" s="82"/>
      <c r="L14" s="82"/>
      <c r="M14" s="112"/>
      <c r="N14" s="113"/>
      <c r="O14" s="113"/>
      <c r="P14" s="113"/>
      <c r="Q14" s="113"/>
      <c r="R14" s="113"/>
    </row>
    <row r="15" customFormat="false" ht="30" hidden="false" customHeight="true" outlineLevel="0" collapsed="false">
      <c r="B15" s="93" t="s">
        <v>27</v>
      </c>
      <c r="C15" s="94"/>
      <c r="D15" s="95"/>
      <c r="E15" s="94"/>
      <c r="F15" s="96"/>
      <c r="G15" s="94"/>
      <c r="H15" s="96"/>
      <c r="I15" s="82"/>
      <c r="J15" s="82"/>
      <c r="K15" s="82"/>
      <c r="L15" s="82"/>
      <c r="M15" s="112"/>
      <c r="N15" s="113"/>
      <c r="O15" s="113"/>
      <c r="P15" s="113"/>
      <c r="Q15" s="113"/>
      <c r="R15" s="113"/>
    </row>
    <row r="16" customFormat="false" ht="30" hidden="false" customHeight="true" outlineLevel="0" collapsed="false">
      <c r="B16" s="93" t="s">
        <v>28</v>
      </c>
      <c r="C16" s="94"/>
      <c r="D16" s="95"/>
      <c r="E16" s="94"/>
      <c r="F16" s="96"/>
      <c r="G16" s="94"/>
      <c r="H16" s="96"/>
      <c r="I16" s="82"/>
      <c r="J16" s="82"/>
      <c r="K16" s="82"/>
      <c r="L16" s="82"/>
      <c r="M16" s="112"/>
      <c r="N16" s="113"/>
      <c r="O16" s="113"/>
      <c r="P16" s="113"/>
      <c r="Q16" s="113"/>
      <c r="R16" s="113"/>
    </row>
    <row r="17" customFormat="false" ht="30" hidden="false" customHeight="true" outlineLevel="0" collapsed="false">
      <c r="B17" s="93" t="s">
        <v>29</v>
      </c>
      <c r="C17" s="97"/>
      <c r="D17" s="98"/>
      <c r="E17" s="97"/>
      <c r="F17" s="99"/>
      <c r="G17" s="97"/>
      <c r="H17" s="99"/>
      <c r="I17" s="82"/>
      <c r="J17" s="82"/>
      <c r="K17" s="82"/>
      <c r="L17" s="82"/>
      <c r="M17" s="112"/>
      <c r="N17" s="113"/>
      <c r="O17" s="113"/>
      <c r="P17" s="113"/>
      <c r="Q17" s="113"/>
      <c r="R17" s="113"/>
    </row>
    <row r="18" customFormat="false" ht="30" hidden="false" customHeight="true" outlineLevel="0" collapsed="false">
      <c r="B18" s="93" t="s">
        <v>30</v>
      </c>
      <c r="C18" s="86" t="s">
        <v>24</v>
      </c>
      <c r="D18" s="98"/>
      <c r="E18" s="97"/>
      <c r="F18" s="99"/>
      <c r="G18" s="97"/>
      <c r="H18" s="99"/>
      <c r="I18" s="82"/>
      <c r="J18" s="82"/>
      <c r="K18" s="82"/>
      <c r="L18" s="82"/>
      <c r="M18" s="112"/>
      <c r="N18" s="113"/>
      <c r="O18" s="113"/>
      <c r="P18" s="113"/>
      <c r="Q18" s="113"/>
      <c r="R18" s="113"/>
    </row>
    <row r="19" customFormat="false" ht="30" hidden="false" customHeight="true" outlineLevel="0" collapsed="false">
      <c r="B19" s="93" t="s">
        <v>31</v>
      </c>
      <c r="C19" s="86" t="s">
        <v>24</v>
      </c>
      <c r="D19" s="98"/>
      <c r="E19" s="97"/>
      <c r="F19" s="99"/>
      <c r="G19" s="97"/>
      <c r="H19" s="99"/>
      <c r="I19" s="82"/>
      <c r="J19" s="82"/>
      <c r="K19" s="82"/>
      <c r="L19" s="82"/>
      <c r="M19" s="112"/>
      <c r="N19" s="113"/>
      <c r="O19" s="113"/>
      <c r="P19" s="113"/>
      <c r="Q19" s="113"/>
      <c r="R19" s="113"/>
    </row>
    <row r="20" customFormat="false" ht="30" hidden="false" customHeight="true" outlineLevel="0" collapsed="false">
      <c r="B20" s="93" t="s">
        <v>32</v>
      </c>
      <c r="C20" s="86" t="s">
        <v>24</v>
      </c>
      <c r="D20" s="98"/>
      <c r="E20" s="97"/>
      <c r="F20" s="99"/>
      <c r="G20" s="97"/>
      <c r="H20" s="99"/>
      <c r="I20" s="82"/>
      <c r="J20" s="82"/>
      <c r="K20" s="82"/>
      <c r="L20" s="82"/>
      <c r="M20" s="112"/>
      <c r="N20" s="113"/>
      <c r="O20" s="113"/>
      <c r="P20" s="113"/>
      <c r="Q20" s="113"/>
      <c r="R20" s="113"/>
    </row>
    <row r="21" customFormat="false" ht="30" hidden="false" customHeight="true" outlineLevel="0" collapsed="false">
      <c r="B21" s="93" t="s">
        <v>33</v>
      </c>
      <c r="C21" s="86" t="s">
        <v>24</v>
      </c>
      <c r="D21" s="98"/>
      <c r="E21" s="97"/>
      <c r="F21" s="99"/>
      <c r="G21" s="97"/>
      <c r="H21" s="99"/>
      <c r="I21" s="82"/>
      <c r="J21" s="82"/>
      <c r="K21" s="82"/>
      <c r="L21" s="82"/>
      <c r="M21" s="112"/>
      <c r="N21" s="113"/>
      <c r="O21" s="113"/>
      <c r="P21" s="113"/>
      <c r="Q21" s="113"/>
      <c r="R21" s="113"/>
    </row>
    <row r="22" customFormat="false" ht="30" hidden="false" customHeight="true" outlineLevel="0" collapsed="false">
      <c r="B22" s="93" t="s">
        <v>34</v>
      </c>
      <c r="C22" s="86" t="s">
        <v>24</v>
      </c>
      <c r="D22" s="98"/>
      <c r="E22" s="97"/>
      <c r="F22" s="99"/>
      <c r="G22" s="97"/>
      <c r="H22" s="99"/>
      <c r="I22" s="82"/>
      <c r="J22" s="82"/>
      <c r="K22" s="82"/>
      <c r="L22" s="82"/>
      <c r="M22" s="112"/>
      <c r="N22" s="113"/>
      <c r="O22" s="113"/>
      <c r="P22" s="113"/>
      <c r="Q22" s="113"/>
      <c r="R22" s="113"/>
    </row>
    <row r="23" customFormat="false" ht="30" hidden="false" customHeight="true" outlineLevel="0" collapsed="false">
      <c r="B23" s="93" t="s">
        <v>35</v>
      </c>
      <c r="C23" s="97"/>
      <c r="D23" s="98"/>
      <c r="E23" s="97"/>
      <c r="F23" s="99"/>
      <c r="G23" s="97"/>
      <c r="H23" s="99"/>
      <c r="I23" s="82"/>
      <c r="J23" s="82"/>
      <c r="K23" s="82"/>
      <c r="L23" s="82"/>
      <c r="M23" s="112"/>
      <c r="N23" s="113"/>
      <c r="O23" s="113"/>
      <c r="P23" s="113"/>
      <c r="Q23" s="113"/>
      <c r="R23" s="113"/>
    </row>
    <row r="24" customFormat="false" ht="30" hidden="false" customHeight="true" outlineLevel="0" collapsed="false">
      <c r="B24" s="93" t="s">
        <v>36</v>
      </c>
      <c r="C24" s="97"/>
      <c r="D24" s="98"/>
      <c r="E24" s="97"/>
      <c r="F24" s="99"/>
      <c r="G24" s="97"/>
      <c r="H24" s="99"/>
      <c r="I24" s="82"/>
      <c r="J24" s="82"/>
      <c r="K24" s="82"/>
      <c r="L24" s="82"/>
      <c r="M24" s="112"/>
      <c r="N24" s="113"/>
      <c r="O24" s="113"/>
      <c r="P24" s="113"/>
      <c r="Q24" s="113"/>
      <c r="R24" s="113"/>
    </row>
    <row r="25" customFormat="false" ht="30" hidden="false" customHeight="true" outlineLevel="0" collapsed="false">
      <c r="B25" s="93" t="s">
        <v>37</v>
      </c>
      <c r="C25" s="86" t="s">
        <v>24</v>
      </c>
      <c r="D25" s="98"/>
      <c r="E25" s="97"/>
      <c r="F25" s="99"/>
      <c r="G25" s="97"/>
      <c r="H25" s="99"/>
      <c r="I25" s="82"/>
      <c r="J25" s="82"/>
      <c r="K25" s="82"/>
      <c r="L25" s="82"/>
      <c r="M25" s="112"/>
      <c r="N25" s="113"/>
      <c r="O25" s="113"/>
      <c r="P25" s="113"/>
      <c r="Q25" s="113"/>
      <c r="R25" s="113"/>
    </row>
    <row r="26" customFormat="false" ht="30" hidden="false" customHeight="true" outlineLevel="0" collapsed="false">
      <c r="B26" s="100" t="s">
        <v>38</v>
      </c>
      <c r="C26" s="86" t="s">
        <v>24</v>
      </c>
      <c r="D26" s="98"/>
      <c r="E26" s="97"/>
      <c r="F26" s="99"/>
      <c r="G26" s="97"/>
      <c r="H26" s="99"/>
      <c r="I26" s="82"/>
      <c r="J26" s="82"/>
      <c r="K26" s="82"/>
      <c r="L26" s="82"/>
      <c r="M26" s="112"/>
      <c r="N26" s="113"/>
      <c r="O26" s="113"/>
      <c r="P26" s="113"/>
      <c r="Q26" s="113"/>
      <c r="R26" s="113"/>
    </row>
    <row r="27" customFormat="false" ht="30" hidden="false" customHeight="true" outlineLevel="0" collapsed="false">
      <c r="B27" s="100" t="s">
        <v>39</v>
      </c>
      <c r="C27" s="97"/>
      <c r="D27" s="98"/>
      <c r="E27" s="97"/>
      <c r="F27" s="99"/>
      <c r="G27" s="97"/>
      <c r="H27" s="99"/>
      <c r="I27" s="82"/>
      <c r="J27" s="82"/>
      <c r="K27" s="82"/>
      <c r="L27" s="82"/>
      <c r="M27" s="112"/>
      <c r="N27" s="113"/>
      <c r="O27" s="113"/>
      <c r="P27" s="113"/>
      <c r="Q27" s="113"/>
      <c r="R27" s="113"/>
    </row>
    <row r="28" customFormat="false" ht="30" hidden="false" customHeight="true" outlineLevel="0" collapsed="false">
      <c r="B28" s="101" t="s">
        <v>40</v>
      </c>
      <c r="C28" s="102" t="n">
        <f aca="false">SUM(C8:C27)</f>
        <v>0</v>
      </c>
      <c r="D28" s="102" t="n">
        <f aca="false">SUM(D8:D27)</f>
        <v>0</v>
      </c>
      <c r="E28" s="102" t="n">
        <f aca="false">SUM(E8:E27)</f>
        <v>0</v>
      </c>
      <c r="F28" s="102" t="n">
        <f aca="false">SUM(F8:F27)</f>
        <v>0</v>
      </c>
      <c r="G28" s="102" t="n">
        <f aca="false">SUM(G8:G27)</f>
        <v>0</v>
      </c>
      <c r="H28" s="102" t="n">
        <f aca="false">SUM(H8:H27)</f>
        <v>0</v>
      </c>
      <c r="I28" s="82"/>
      <c r="J28" s="82"/>
      <c r="K28" s="82"/>
      <c r="L28" s="82"/>
      <c r="M28" s="112"/>
      <c r="N28" s="113"/>
      <c r="O28" s="113"/>
      <c r="P28" s="113"/>
      <c r="Q28" s="113"/>
      <c r="R28" s="113"/>
    </row>
    <row r="29" customFormat="false" ht="30" hidden="false" customHeight="true" outlineLevel="0" collapsed="false">
      <c r="B29" s="103" t="s">
        <v>41</v>
      </c>
      <c r="C29" s="104"/>
      <c r="D29" s="68"/>
      <c r="E29" s="105" t="s">
        <v>42</v>
      </c>
      <c r="F29" s="106" t="s">
        <v>43</v>
      </c>
      <c r="G29" s="105" t="s">
        <v>44</v>
      </c>
      <c r="H29" s="107" t="n">
        <f aca="true">NOW()</f>
        <v>45926.9406551303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58" width="5.71"/>
    <col collapsed="false" customWidth="true" hidden="false" outlineLevel="0" max="2" min="2" style="58" width="18.7"/>
    <col collapsed="false" customWidth="true" hidden="false" outlineLevel="0" max="8" min="3" style="59" width="24.7"/>
    <col collapsed="false" customWidth="true" hidden="false" outlineLevel="0" max="11" min="9" style="60" width="18.7"/>
    <col collapsed="false" customWidth="true" hidden="false" outlineLevel="0" max="12" min="12" style="60" width="18.41"/>
    <col collapsed="false" customWidth="true" hidden="false" outlineLevel="0" max="13" min="13" style="61" width="14.41"/>
    <col collapsed="false" customWidth="false" hidden="false" outlineLevel="0" max="257" min="14" style="58" width="9.14"/>
  </cols>
  <sheetData>
    <row r="1" customFormat="false" ht="21.75" hidden="false" customHeight="true" outlineLevel="0" collapsed="false">
      <c r="A1" s="62"/>
      <c r="B1" s="62"/>
      <c r="E1" s="59" t="s">
        <v>1</v>
      </c>
      <c r="M1" s="64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</row>
    <row r="2" customFormat="false" ht="21.75" hidden="false" customHeight="true" outlineLevel="0" collapsed="false">
      <c r="A2" s="58" t="s">
        <v>2</v>
      </c>
      <c r="E2" s="59" t="s">
        <v>3</v>
      </c>
      <c r="G2" s="59" t="s">
        <v>4</v>
      </c>
      <c r="H2" s="66" t="s">
        <v>5</v>
      </c>
    </row>
    <row r="3" customFormat="false" ht="21.75" hidden="false" customHeight="true" outlineLevel="0" collapsed="false">
      <c r="A3" s="58" t="s">
        <v>6</v>
      </c>
    </row>
    <row r="4" customFormat="false" ht="21.75" hidden="false" customHeight="true" outlineLevel="0" collapsed="false">
      <c r="A4" s="119" t="s">
        <v>7</v>
      </c>
      <c r="C4" s="60"/>
      <c r="D4" s="68"/>
      <c r="E4" s="60"/>
      <c r="F4" s="60"/>
      <c r="G4" s="60" t="s">
        <v>8</v>
      </c>
      <c r="H4" s="69" t="n">
        <v>37103</v>
      </c>
    </row>
    <row r="5" customFormat="false" ht="21.75" hidden="false" customHeight="true" outlineLevel="0" collapsed="false">
      <c r="A5" s="119" t="s">
        <v>9</v>
      </c>
      <c r="C5" s="60"/>
      <c r="D5" s="68"/>
      <c r="E5" s="60"/>
      <c r="F5" s="60"/>
      <c r="G5" s="60"/>
    </row>
    <row r="6" customFormat="false" ht="47.25" hidden="false" customHeight="true" outlineLevel="0" collapsed="false">
      <c r="B6" s="70"/>
      <c r="C6" s="71" t="s">
        <v>10</v>
      </c>
      <c r="D6" s="72"/>
      <c r="E6" s="72"/>
      <c r="F6" s="72"/>
      <c r="G6" s="73" t="s">
        <v>11</v>
      </c>
      <c r="H6" s="74"/>
    </row>
    <row r="7" customFormat="false" ht="70.5" hidden="false" customHeight="true" outlineLevel="0" collapsed="false">
      <c r="B7" s="70" t="s">
        <v>12</v>
      </c>
      <c r="C7" s="75" t="s">
        <v>13</v>
      </c>
      <c r="D7" s="76" t="s">
        <v>14</v>
      </c>
      <c r="E7" s="75" t="s">
        <v>15</v>
      </c>
      <c r="F7" s="77" t="s">
        <v>16</v>
      </c>
      <c r="G7" s="75" t="s">
        <v>17</v>
      </c>
      <c r="H7" s="77" t="s">
        <v>18</v>
      </c>
    </row>
    <row r="8" customFormat="false" ht="30" hidden="false" customHeight="true" outlineLevel="0" collapsed="false">
      <c r="B8" s="78" t="s">
        <v>19</v>
      </c>
      <c r="C8" s="79"/>
      <c r="D8" s="80"/>
      <c r="E8" s="79"/>
      <c r="F8" s="81"/>
      <c r="G8" s="79"/>
      <c r="H8" s="81"/>
      <c r="I8" s="82"/>
      <c r="J8" s="82"/>
      <c r="K8" s="82"/>
      <c r="L8" s="82"/>
      <c r="M8" s="83"/>
      <c r="N8" s="84"/>
      <c r="O8" s="84"/>
      <c r="P8" s="84"/>
      <c r="Q8" s="84"/>
      <c r="R8" s="84"/>
    </row>
    <row r="9" customFormat="false" ht="30" hidden="false" customHeight="true" outlineLevel="0" collapsed="false">
      <c r="B9" s="85" t="s">
        <v>20</v>
      </c>
      <c r="C9" s="86"/>
      <c r="D9" s="87"/>
      <c r="E9" s="86"/>
      <c r="F9" s="88"/>
      <c r="G9" s="86"/>
      <c r="H9" s="88"/>
      <c r="I9" s="82"/>
      <c r="J9" s="82"/>
      <c r="K9" s="82"/>
      <c r="L9" s="82"/>
      <c r="M9" s="83"/>
      <c r="N9" s="84"/>
      <c r="O9" s="84"/>
      <c r="P9" s="84"/>
      <c r="Q9" s="84"/>
      <c r="R9" s="84"/>
    </row>
    <row r="10" customFormat="false" ht="30" hidden="false" customHeight="true" outlineLevel="0" collapsed="false">
      <c r="B10" s="85" t="s">
        <v>21</v>
      </c>
      <c r="C10" s="86"/>
      <c r="D10" s="87"/>
      <c r="E10" s="86"/>
      <c r="F10" s="88"/>
      <c r="G10" s="86"/>
      <c r="H10" s="88"/>
      <c r="I10" s="82"/>
      <c r="J10" s="82"/>
      <c r="K10" s="82"/>
      <c r="L10" s="82"/>
      <c r="M10" s="83"/>
      <c r="N10" s="84"/>
      <c r="O10" s="84"/>
      <c r="P10" s="84"/>
      <c r="Q10" s="84"/>
      <c r="R10" s="84"/>
    </row>
    <row r="11" customFormat="false" ht="30" hidden="false" customHeight="true" outlineLevel="0" collapsed="false">
      <c r="B11" s="85" t="s">
        <v>22</v>
      </c>
      <c r="C11" s="86"/>
      <c r="D11" s="87"/>
      <c r="E11" s="86"/>
      <c r="F11" s="88"/>
      <c r="G11" s="86"/>
      <c r="H11" s="88"/>
      <c r="I11" s="82"/>
      <c r="J11" s="82"/>
      <c r="K11" s="82"/>
      <c r="L11" s="82"/>
      <c r="M11" s="83"/>
      <c r="N11" s="84"/>
      <c r="O11" s="84"/>
      <c r="P11" s="84"/>
      <c r="Q11" s="84"/>
      <c r="R11" s="84"/>
    </row>
    <row r="12" customFormat="false" ht="30" hidden="false" customHeight="true" outlineLevel="0" collapsed="false">
      <c r="B12" s="89" t="s">
        <v>23</v>
      </c>
      <c r="C12" s="86" t="s">
        <v>24</v>
      </c>
      <c r="D12" s="90"/>
      <c r="E12" s="91"/>
      <c r="F12" s="92"/>
      <c r="G12" s="91"/>
      <c r="H12" s="92"/>
      <c r="I12" s="82"/>
      <c r="J12" s="82"/>
      <c r="K12" s="82"/>
      <c r="L12" s="82"/>
      <c r="M12" s="83"/>
      <c r="N12" s="84"/>
      <c r="O12" s="84"/>
      <c r="P12" s="84"/>
      <c r="Q12" s="84"/>
      <c r="R12" s="84"/>
    </row>
    <row r="13" customFormat="false" ht="30" hidden="false" customHeight="true" outlineLevel="0" collapsed="false">
      <c r="B13" s="89" t="s">
        <v>25</v>
      </c>
      <c r="C13" s="86" t="s">
        <v>24</v>
      </c>
      <c r="D13" s="90"/>
      <c r="E13" s="91"/>
      <c r="F13" s="92"/>
      <c r="G13" s="91"/>
      <c r="H13" s="92"/>
      <c r="I13" s="82"/>
      <c r="J13" s="82"/>
      <c r="K13" s="82"/>
      <c r="L13" s="82"/>
      <c r="M13" s="83"/>
      <c r="N13" s="84"/>
      <c r="O13" s="84"/>
      <c r="P13" s="84"/>
      <c r="Q13" s="84"/>
      <c r="R13" s="84"/>
    </row>
    <row r="14" customFormat="false" ht="30" hidden="false" customHeight="true" outlineLevel="0" collapsed="false">
      <c r="B14" s="89" t="s">
        <v>26</v>
      </c>
      <c r="C14" s="86" t="s">
        <v>24</v>
      </c>
      <c r="D14" s="90"/>
      <c r="E14" s="91"/>
      <c r="F14" s="92"/>
      <c r="G14" s="91"/>
      <c r="H14" s="92"/>
      <c r="I14" s="82"/>
      <c r="J14" s="82"/>
      <c r="K14" s="82"/>
      <c r="L14" s="82"/>
      <c r="M14" s="83"/>
      <c r="N14" s="84"/>
      <c r="O14" s="84"/>
      <c r="P14" s="84"/>
      <c r="Q14" s="84"/>
      <c r="R14" s="84"/>
    </row>
    <row r="15" customFormat="false" ht="30" hidden="false" customHeight="true" outlineLevel="0" collapsed="false">
      <c r="B15" s="93" t="s">
        <v>27</v>
      </c>
      <c r="C15" s="94"/>
      <c r="D15" s="95"/>
      <c r="E15" s="94"/>
      <c r="F15" s="96"/>
      <c r="G15" s="94"/>
      <c r="H15" s="96"/>
      <c r="I15" s="82"/>
      <c r="J15" s="82"/>
      <c r="K15" s="82"/>
      <c r="L15" s="82"/>
      <c r="M15" s="83"/>
      <c r="N15" s="84"/>
      <c r="O15" s="84"/>
      <c r="P15" s="84"/>
      <c r="Q15" s="84"/>
      <c r="R15" s="84"/>
    </row>
    <row r="16" customFormat="false" ht="30" hidden="false" customHeight="true" outlineLevel="0" collapsed="false">
      <c r="B16" s="93" t="s">
        <v>28</v>
      </c>
      <c r="C16" s="94"/>
      <c r="D16" s="95"/>
      <c r="E16" s="94"/>
      <c r="F16" s="96"/>
      <c r="G16" s="94"/>
      <c r="H16" s="96"/>
      <c r="I16" s="82"/>
      <c r="J16" s="82"/>
      <c r="K16" s="82"/>
      <c r="L16" s="82"/>
      <c r="M16" s="83"/>
      <c r="N16" s="84"/>
      <c r="O16" s="84"/>
      <c r="P16" s="84"/>
      <c r="Q16" s="84"/>
      <c r="R16" s="84"/>
    </row>
    <row r="17" customFormat="false" ht="30" hidden="false" customHeight="true" outlineLevel="0" collapsed="false">
      <c r="B17" s="93" t="s">
        <v>29</v>
      </c>
      <c r="C17" s="97"/>
      <c r="D17" s="98"/>
      <c r="E17" s="97"/>
      <c r="F17" s="99"/>
      <c r="G17" s="97"/>
      <c r="H17" s="99"/>
      <c r="I17" s="82"/>
      <c r="J17" s="82"/>
      <c r="K17" s="82"/>
      <c r="L17" s="82"/>
      <c r="M17" s="83"/>
      <c r="N17" s="84"/>
      <c r="O17" s="84"/>
      <c r="P17" s="84"/>
      <c r="Q17" s="84"/>
      <c r="R17" s="84"/>
    </row>
    <row r="18" customFormat="false" ht="30" hidden="false" customHeight="true" outlineLevel="0" collapsed="false">
      <c r="B18" s="93" t="s">
        <v>30</v>
      </c>
      <c r="C18" s="86" t="s">
        <v>24</v>
      </c>
      <c r="D18" s="98"/>
      <c r="E18" s="97"/>
      <c r="F18" s="99"/>
      <c r="G18" s="97"/>
      <c r="H18" s="99"/>
      <c r="I18" s="82"/>
      <c r="J18" s="82"/>
      <c r="K18" s="82"/>
      <c r="L18" s="82"/>
      <c r="M18" s="83"/>
      <c r="N18" s="84"/>
      <c r="O18" s="84"/>
      <c r="P18" s="84"/>
      <c r="Q18" s="84"/>
      <c r="R18" s="84"/>
    </row>
    <row r="19" customFormat="false" ht="30" hidden="false" customHeight="true" outlineLevel="0" collapsed="false">
      <c r="B19" s="93" t="s">
        <v>31</v>
      </c>
      <c r="C19" s="86" t="s">
        <v>24</v>
      </c>
      <c r="D19" s="98"/>
      <c r="E19" s="97"/>
      <c r="F19" s="99"/>
      <c r="G19" s="97"/>
      <c r="H19" s="99"/>
      <c r="I19" s="82"/>
      <c r="J19" s="82"/>
      <c r="K19" s="82"/>
      <c r="L19" s="82"/>
      <c r="M19" s="83"/>
      <c r="N19" s="84"/>
      <c r="O19" s="84"/>
      <c r="P19" s="84"/>
      <c r="Q19" s="84"/>
      <c r="R19" s="84"/>
    </row>
    <row r="20" customFormat="false" ht="30" hidden="false" customHeight="true" outlineLevel="0" collapsed="false">
      <c r="B20" s="93" t="s">
        <v>32</v>
      </c>
      <c r="C20" s="86" t="s">
        <v>24</v>
      </c>
      <c r="D20" s="98"/>
      <c r="E20" s="97"/>
      <c r="F20" s="99"/>
      <c r="G20" s="97"/>
      <c r="H20" s="99"/>
      <c r="I20" s="82"/>
      <c r="J20" s="82"/>
      <c r="K20" s="82"/>
      <c r="L20" s="82"/>
      <c r="M20" s="83"/>
      <c r="N20" s="84"/>
      <c r="O20" s="84"/>
      <c r="P20" s="84"/>
      <c r="Q20" s="84"/>
      <c r="R20" s="84"/>
    </row>
    <row r="21" customFormat="false" ht="30" hidden="false" customHeight="true" outlineLevel="0" collapsed="false">
      <c r="B21" s="93" t="s">
        <v>33</v>
      </c>
      <c r="C21" s="86" t="s">
        <v>24</v>
      </c>
      <c r="D21" s="98"/>
      <c r="E21" s="97"/>
      <c r="F21" s="99"/>
      <c r="G21" s="97"/>
      <c r="H21" s="99"/>
      <c r="I21" s="82"/>
      <c r="J21" s="82"/>
      <c r="K21" s="82"/>
      <c r="L21" s="82"/>
      <c r="M21" s="83"/>
      <c r="N21" s="84"/>
      <c r="O21" s="84"/>
      <c r="P21" s="84"/>
      <c r="Q21" s="84"/>
      <c r="R21" s="84"/>
    </row>
    <row r="22" customFormat="false" ht="30" hidden="false" customHeight="true" outlineLevel="0" collapsed="false">
      <c r="B22" s="93" t="s">
        <v>34</v>
      </c>
      <c r="C22" s="86" t="s">
        <v>24</v>
      </c>
      <c r="D22" s="98"/>
      <c r="E22" s="97"/>
      <c r="F22" s="99"/>
      <c r="G22" s="97"/>
      <c r="H22" s="99"/>
      <c r="I22" s="82"/>
      <c r="J22" s="82"/>
      <c r="K22" s="82"/>
      <c r="L22" s="82"/>
      <c r="M22" s="83"/>
      <c r="N22" s="84"/>
      <c r="O22" s="84"/>
      <c r="P22" s="84"/>
      <c r="Q22" s="84"/>
      <c r="R22" s="84"/>
    </row>
    <row r="23" customFormat="false" ht="30" hidden="false" customHeight="true" outlineLevel="0" collapsed="false">
      <c r="B23" s="93" t="s">
        <v>35</v>
      </c>
      <c r="C23" s="97"/>
      <c r="D23" s="98"/>
      <c r="E23" s="97"/>
      <c r="F23" s="99"/>
      <c r="G23" s="97"/>
      <c r="H23" s="99"/>
      <c r="I23" s="82"/>
      <c r="J23" s="82"/>
      <c r="K23" s="82"/>
      <c r="L23" s="82"/>
      <c r="M23" s="83"/>
      <c r="N23" s="84"/>
      <c r="O23" s="84"/>
      <c r="P23" s="84"/>
      <c r="Q23" s="84"/>
      <c r="R23" s="84"/>
    </row>
    <row r="24" customFormat="false" ht="30" hidden="false" customHeight="true" outlineLevel="0" collapsed="false">
      <c r="B24" s="93" t="s">
        <v>36</v>
      </c>
      <c r="C24" s="97"/>
      <c r="D24" s="98"/>
      <c r="E24" s="97"/>
      <c r="F24" s="99"/>
      <c r="G24" s="97"/>
      <c r="H24" s="99"/>
      <c r="I24" s="82"/>
      <c r="J24" s="82"/>
      <c r="K24" s="82"/>
      <c r="L24" s="82"/>
      <c r="M24" s="83"/>
      <c r="N24" s="84"/>
      <c r="O24" s="84"/>
      <c r="P24" s="84"/>
      <c r="Q24" s="84"/>
      <c r="R24" s="84"/>
    </row>
    <row r="25" customFormat="false" ht="30" hidden="false" customHeight="true" outlineLevel="0" collapsed="false">
      <c r="B25" s="93" t="s">
        <v>37</v>
      </c>
      <c r="C25" s="86" t="s">
        <v>24</v>
      </c>
      <c r="D25" s="98"/>
      <c r="E25" s="97"/>
      <c r="F25" s="99"/>
      <c r="G25" s="97"/>
      <c r="H25" s="99"/>
      <c r="I25" s="82"/>
      <c r="J25" s="82"/>
      <c r="K25" s="82"/>
      <c r="L25" s="82"/>
      <c r="M25" s="83"/>
      <c r="N25" s="84"/>
      <c r="O25" s="84"/>
      <c r="P25" s="84"/>
      <c r="Q25" s="84"/>
      <c r="R25" s="84"/>
    </row>
    <row r="26" customFormat="false" ht="30" hidden="false" customHeight="true" outlineLevel="0" collapsed="false">
      <c r="B26" s="100" t="s">
        <v>38</v>
      </c>
      <c r="C26" s="86" t="s">
        <v>24</v>
      </c>
      <c r="D26" s="98"/>
      <c r="E26" s="97"/>
      <c r="F26" s="99"/>
      <c r="G26" s="97"/>
      <c r="H26" s="99"/>
      <c r="I26" s="82"/>
      <c r="J26" s="82"/>
      <c r="K26" s="82"/>
      <c r="L26" s="82"/>
      <c r="M26" s="83"/>
      <c r="N26" s="84"/>
      <c r="O26" s="84"/>
      <c r="P26" s="84"/>
      <c r="Q26" s="84"/>
      <c r="R26" s="84"/>
    </row>
    <row r="27" customFormat="false" ht="30" hidden="false" customHeight="true" outlineLevel="0" collapsed="false">
      <c r="B27" s="100" t="s">
        <v>39</v>
      </c>
      <c r="C27" s="97"/>
      <c r="D27" s="98"/>
      <c r="E27" s="97"/>
      <c r="F27" s="99"/>
      <c r="G27" s="97"/>
      <c r="H27" s="99"/>
      <c r="I27" s="82"/>
      <c r="J27" s="82"/>
      <c r="K27" s="82"/>
      <c r="L27" s="82"/>
      <c r="M27" s="83"/>
      <c r="N27" s="84"/>
      <c r="O27" s="84"/>
      <c r="P27" s="84"/>
      <c r="Q27" s="84"/>
      <c r="R27" s="84"/>
    </row>
    <row r="28" customFormat="false" ht="30" hidden="false" customHeight="true" outlineLevel="0" collapsed="false">
      <c r="B28" s="101" t="s">
        <v>40</v>
      </c>
      <c r="C28" s="102" t="n">
        <f aca="false">SUM(C8:C27)</f>
        <v>0</v>
      </c>
      <c r="D28" s="102" t="n">
        <f aca="false">SUM(D8:D27)</f>
        <v>0</v>
      </c>
      <c r="E28" s="102" t="n">
        <f aca="false">SUM(E8:E27)</f>
        <v>0</v>
      </c>
      <c r="F28" s="102" t="n">
        <f aca="false">SUM(F8:F27)</f>
        <v>0</v>
      </c>
      <c r="G28" s="102" t="n">
        <f aca="false">SUM(G8:G27)</f>
        <v>0</v>
      </c>
      <c r="H28" s="102" t="n">
        <f aca="false">SUM(H8:H27)</f>
        <v>0</v>
      </c>
      <c r="I28" s="82"/>
      <c r="J28" s="82"/>
      <c r="K28" s="82"/>
      <c r="L28" s="82"/>
      <c r="M28" s="83"/>
      <c r="N28" s="84"/>
      <c r="O28" s="84"/>
      <c r="P28" s="84"/>
      <c r="Q28" s="84"/>
      <c r="R28" s="84"/>
    </row>
    <row r="29" customFormat="false" ht="30" hidden="false" customHeight="true" outlineLevel="0" collapsed="false">
      <c r="B29" s="120" t="s">
        <v>41</v>
      </c>
      <c r="C29" s="60"/>
      <c r="D29" s="68"/>
      <c r="E29" s="121" t="s">
        <v>42</v>
      </c>
      <c r="F29" s="122" t="s">
        <v>43</v>
      </c>
      <c r="G29" s="121" t="s">
        <v>44</v>
      </c>
      <c r="H29" s="123" t="n">
        <f aca="true">NOW()</f>
        <v>45926.9406551459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58" width="5.71"/>
    <col collapsed="false" customWidth="true" hidden="false" outlineLevel="0" max="2" min="2" style="58" width="18.7"/>
    <col collapsed="false" customWidth="true" hidden="false" outlineLevel="0" max="8" min="3" style="59" width="24.7"/>
    <col collapsed="false" customWidth="true" hidden="false" outlineLevel="0" max="11" min="9" style="60" width="18.7"/>
    <col collapsed="false" customWidth="true" hidden="false" outlineLevel="0" max="12" min="12" style="60" width="18.41"/>
    <col collapsed="false" customWidth="true" hidden="false" outlineLevel="0" max="13" min="13" style="61" width="14.41"/>
    <col collapsed="false" customWidth="false" hidden="false" outlineLevel="0" max="257" min="14" style="58" width="9.14"/>
  </cols>
  <sheetData>
    <row r="1" customFormat="false" ht="21.75" hidden="false" customHeight="true" outlineLevel="0" collapsed="false">
      <c r="A1" s="62"/>
      <c r="B1" s="62"/>
      <c r="E1" s="59" t="s">
        <v>1</v>
      </c>
      <c r="M1" s="64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</row>
    <row r="2" customFormat="false" ht="21.75" hidden="false" customHeight="true" outlineLevel="0" collapsed="false">
      <c r="A2" s="58" t="s">
        <v>2</v>
      </c>
      <c r="E2" s="59" t="s">
        <v>3</v>
      </c>
      <c r="G2" s="59" t="s">
        <v>4</v>
      </c>
      <c r="H2" s="66" t="s">
        <v>5</v>
      </c>
    </row>
    <row r="3" customFormat="false" ht="21.75" hidden="false" customHeight="true" outlineLevel="0" collapsed="false">
      <c r="A3" s="58" t="s">
        <v>6</v>
      </c>
    </row>
    <row r="4" customFormat="false" ht="21.75" hidden="false" customHeight="true" outlineLevel="0" collapsed="false">
      <c r="A4" s="119" t="s">
        <v>7</v>
      </c>
      <c r="C4" s="60"/>
      <c r="D4" s="68"/>
      <c r="E4" s="60"/>
      <c r="F4" s="60"/>
      <c r="G4" s="60" t="s">
        <v>8</v>
      </c>
      <c r="H4" s="69" t="n">
        <v>37134</v>
      </c>
    </row>
    <row r="5" customFormat="false" ht="21.75" hidden="false" customHeight="true" outlineLevel="0" collapsed="false">
      <c r="A5" s="119" t="s">
        <v>9</v>
      </c>
      <c r="C5" s="60"/>
      <c r="D5" s="68"/>
      <c r="E5" s="60"/>
      <c r="F5" s="60"/>
      <c r="G5" s="60"/>
    </row>
    <row r="6" customFormat="false" ht="47.25" hidden="false" customHeight="true" outlineLevel="0" collapsed="false">
      <c r="B6" s="70"/>
      <c r="C6" s="71" t="s">
        <v>10</v>
      </c>
      <c r="D6" s="72"/>
      <c r="E6" s="72"/>
      <c r="F6" s="72"/>
      <c r="G6" s="73" t="s">
        <v>11</v>
      </c>
      <c r="H6" s="74"/>
    </row>
    <row r="7" customFormat="false" ht="70.5" hidden="false" customHeight="true" outlineLevel="0" collapsed="false">
      <c r="B7" s="70" t="s">
        <v>12</v>
      </c>
      <c r="C7" s="75" t="s">
        <v>13</v>
      </c>
      <c r="D7" s="76" t="s">
        <v>14</v>
      </c>
      <c r="E7" s="75" t="s">
        <v>15</v>
      </c>
      <c r="F7" s="77" t="s">
        <v>16</v>
      </c>
      <c r="G7" s="75" t="s">
        <v>17</v>
      </c>
      <c r="H7" s="77" t="s">
        <v>18</v>
      </c>
    </row>
    <row r="8" customFormat="false" ht="30" hidden="false" customHeight="true" outlineLevel="0" collapsed="false">
      <c r="B8" s="78" t="s">
        <v>19</v>
      </c>
      <c r="C8" s="79"/>
      <c r="D8" s="80"/>
      <c r="E8" s="79"/>
      <c r="F8" s="81"/>
      <c r="G8" s="79"/>
      <c r="H8" s="81"/>
      <c r="I8" s="82"/>
      <c r="J8" s="82"/>
      <c r="K8" s="82"/>
      <c r="L8" s="82"/>
      <c r="M8" s="83"/>
      <c r="N8" s="84"/>
      <c r="O8" s="84"/>
      <c r="P8" s="84"/>
      <c r="Q8" s="84"/>
      <c r="R8" s="84"/>
    </row>
    <row r="9" customFormat="false" ht="30" hidden="false" customHeight="true" outlineLevel="0" collapsed="false">
      <c r="B9" s="85" t="s">
        <v>20</v>
      </c>
      <c r="C9" s="86"/>
      <c r="D9" s="87"/>
      <c r="E9" s="86"/>
      <c r="F9" s="88"/>
      <c r="G9" s="86"/>
      <c r="H9" s="88"/>
      <c r="I9" s="82"/>
      <c r="J9" s="82"/>
      <c r="K9" s="82"/>
      <c r="L9" s="82"/>
      <c r="M9" s="83"/>
      <c r="N9" s="84"/>
      <c r="O9" s="84"/>
      <c r="P9" s="84"/>
      <c r="Q9" s="84"/>
      <c r="R9" s="84"/>
    </row>
    <row r="10" customFormat="false" ht="30" hidden="false" customHeight="true" outlineLevel="0" collapsed="false">
      <c r="B10" s="85" t="s">
        <v>21</v>
      </c>
      <c r="C10" s="86"/>
      <c r="D10" s="87"/>
      <c r="E10" s="86"/>
      <c r="F10" s="88"/>
      <c r="G10" s="86"/>
      <c r="H10" s="88"/>
      <c r="I10" s="82"/>
      <c r="J10" s="82"/>
      <c r="K10" s="82"/>
      <c r="L10" s="82"/>
      <c r="M10" s="83"/>
      <c r="N10" s="84"/>
      <c r="O10" s="84"/>
      <c r="P10" s="84"/>
      <c r="Q10" s="84"/>
      <c r="R10" s="84"/>
    </row>
    <row r="11" customFormat="false" ht="30" hidden="false" customHeight="true" outlineLevel="0" collapsed="false">
      <c r="B11" s="85" t="s">
        <v>22</v>
      </c>
      <c r="C11" s="86"/>
      <c r="D11" s="87"/>
      <c r="E11" s="86"/>
      <c r="F11" s="88"/>
      <c r="G11" s="86"/>
      <c r="H11" s="88"/>
      <c r="I11" s="82"/>
      <c r="J11" s="82"/>
      <c r="K11" s="82"/>
      <c r="L11" s="82"/>
      <c r="M11" s="83"/>
      <c r="N11" s="84"/>
      <c r="O11" s="84"/>
      <c r="P11" s="84"/>
      <c r="Q11" s="84"/>
      <c r="R11" s="84"/>
    </row>
    <row r="12" customFormat="false" ht="30" hidden="false" customHeight="true" outlineLevel="0" collapsed="false">
      <c r="B12" s="89" t="s">
        <v>23</v>
      </c>
      <c r="C12" s="86" t="s">
        <v>24</v>
      </c>
      <c r="D12" s="90"/>
      <c r="E12" s="91"/>
      <c r="F12" s="92"/>
      <c r="G12" s="91"/>
      <c r="H12" s="92"/>
      <c r="I12" s="82"/>
      <c r="J12" s="82"/>
      <c r="K12" s="82"/>
      <c r="L12" s="82"/>
      <c r="M12" s="83"/>
      <c r="N12" s="84"/>
      <c r="O12" s="84"/>
      <c r="P12" s="84"/>
      <c r="Q12" s="84"/>
      <c r="R12" s="84"/>
    </row>
    <row r="13" customFormat="false" ht="30" hidden="false" customHeight="true" outlineLevel="0" collapsed="false">
      <c r="B13" s="89" t="s">
        <v>25</v>
      </c>
      <c r="C13" s="86" t="s">
        <v>24</v>
      </c>
      <c r="D13" s="90"/>
      <c r="E13" s="91"/>
      <c r="F13" s="92"/>
      <c r="G13" s="91"/>
      <c r="H13" s="92"/>
      <c r="I13" s="82"/>
      <c r="J13" s="82"/>
      <c r="K13" s="82"/>
      <c r="L13" s="82"/>
      <c r="M13" s="83"/>
      <c r="N13" s="84"/>
      <c r="O13" s="84"/>
      <c r="P13" s="84"/>
      <c r="Q13" s="84"/>
      <c r="R13" s="84"/>
    </row>
    <row r="14" customFormat="false" ht="30" hidden="false" customHeight="true" outlineLevel="0" collapsed="false">
      <c r="B14" s="89" t="s">
        <v>26</v>
      </c>
      <c r="C14" s="86" t="s">
        <v>24</v>
      </c>
      <c r="D14" s="90"/>
      <c r="E14" s="91"/>
      <c r="F14" s="92"/>
      <c r="G14" s="91"/>
      <c r="H14" s="92"/>
      <c r="I14" s="82"/>
      <c r="J14" s="82"/>
      <c r="K14" s="82"/>
      <c r="L14" s="82"/>
      <c r="M14" s="83"/>
      <c r="N14" s="84"/>
      <c r="O14" s="84"/>
      <c r="P14" s="84"/>
      <c r="Q14" s="84"/>
      <c r="R14" s="84"/>
    </row>
    <row r="15" customFormat="false" ht="30" hidden="false" customHeight="true" outlineLevel="0" collapsed="false">
      <c r="B15" s="93" t="s">
        <v>27</v>
      </c>
      <c r="C15" s="94"/>
      <c r="D15" s="95"/>
      <c r="E15" s="94"/>
      <c r="F15" s="96"/>
      <c r="G15" s="94"/>
      <c r="H15" s="96"/>
      <c r="I15" s="82"/>
      <c r="J15" s="82"/>
      <c r="K15" s="82"/>
      <c r="L15" s="82"/>
      <c r="M15" s="83"/>
      <c r="N15" s="84"/>
      <c r="O15" s="84"/>
      <c r="P15" s="84"/>
      <c r="Q15" s="84"/>
      <c r="R15" s="84"/>
    </row>
    <row r="16" customFormat="false" ht="30" hidden="false" customHeight="true" outlineLevel="0" collapsed="false">
      <c r="B16" s="93" t="s">
        <v>28</v>
      </c>
      <c r="C16" s="94"/>
      <c r="D16" s="95"/>
      <c r="E16" s="94"/>
      <c r="F16" s="96"/>
      <c r="G16" s="94"/>
      <c r="H16" s="96"/>
      <c r="I16" s="82"/>
      <c r="J16" s="82"/>
      <c r="K16" s="82"/>
      <c r="L16" s="82"/>
      <c r="M16" s="83"/>
      <c r="N16" s="84"/>
      <c r="O16" s="84"/>
      <c r="P16" s="84"/>
      <c r="Q16" s="84"/>
      <c r="R16" s="84"/>
    </row>
    <row r="17" customFormat="false" ht="30" hidden="false" customHeight="true" outlineLevel="0" collapsed="false">
      <c r="B17" s="93" t="s">
        <v>29</v>
      </c>
      <c r="C17" s="97"/>
      <c r="D17" s="98"/>
      <c r="E17" s="97"/>
      <c r="F17" s="99"/>
      <c r="G17" s="97"/>
      <c r="H17" s="99"/>
      <c r="I17" s="82"/>
      <c r="J17" s="82"/>
      <c r="K17" s="82"/>
      <c r="L17" s="82"/>
      <c r="M17" s="83"/>
      <c r="N17" s="84"/>
      <c r="O17" s="84"/>
      <c r="P17" s="84"/>
      <c r="Q17" s="84"/>
      <c r="R17" s="84"/>
    </row>
    <row r="18" customFormat="false" ht="30" hidden="false" customHeight="true" outlineLevel="0" collapsed="false">
      <c r="B18" s="93" t="s">
        <v>30</v>
      </c>
      <c r="C18" s="86" t="s">
        <v>24</v>
      </c>
      <c r="D18" s="98"/>
      <c r="E18" s="97"/>
      <c r="F18" s="99"/>
      <c r="G18" s="97"/>
      <c r="H18" s="99"/>
      <c r="I18" s="82"/>
      <c r="J18" s="82"/>
      <c r="K18" s="82"/>
      <c r="L18" s="82"/>
      <c r="M18" s="83"/>
      <c r="N18" s="84"/>
      <c r="O18" s="84"/>
      <c r="P18" s="84"/>
      <c r="Q18" s="84"/>
      <c r="R18" s="84"/>
    </row>
    <row r="19" customFormat="false" ht="30" hidden="false" customHeight="true" outlineLevel="0" collapsed="false">
      <c r="B19" s="93" t="s">
        <v>31</v>
      </c>
      <c r="C19" s="86" t="s">
        <v>24</v>
      </c>
      <c r="D19" s="98"/>
      <c r="E19" s="97"/>
      <c r="F19" s="99"/>
      <c r="G19" s="97"/>
      <c r="H19" s="99"/>
      <c r="I19" s="82"/>
      <c r="J19" s="82"/>
      <c r="K19" s="82"/>
      <c r="L19" s="82"/>
      <c r="M19" s="83"/>
      <c r="N19" s="84"/>
      <c r="O19" s="84"/>
      <c r="P19" s="84"/>
      <c r="Q19" s="84"/>
      <c r="R19" s="84"/>
    </row>
    <row r="20" customFormat="false" ht="30" hidden="false" customHeight="true" outlineLevel="0" collapsed="false">
      <c r="B20" s="93" t="s">
        <v>32</v>
      </c>
      <c r="C20" s="86" t="s">
        <v>24</v>
      </c>
      <c r="D20" s="98"/>
      <c r="E20" s="97"/>
      <c r="F20" s="99"/>
      <c r="G20" s="97"/>
      <c r="H20" s="99"/>
      <c r="I20" s="82"/>
      <c r="J20" s="82"/>
      <c r="K20" s="82"/>
      <c r="L20" s="82"/>
      <c r="M20" s="83"/>
      <c r="N20" s="84"/>
      <c r="O20" s="84"/>
      <c r="P20" s="84"/>
      <c r="Q20" s="84"/>
      <c r="R20" s="84"/>
    </row>
    <row r="21" customFormat="false" ht="30" hidden="false" customHeight="true" outlineLevel="0" collapsed="false">
      <c r="B21" s="93" t="s">
        <v>33</v>
      </c>
      <c r="C21" s="86" t="s">
        <v>24</v>
      </c>
      <c r="D21" s="98"/>
      <c r="E21" s="97"/>
      <c r="F21" s="99"/>
      <c r="G21" s="97"/>
      <c r="H21" s="99"/>
      <c r="I21" s="82"/>
      <c r="J21" s="82"/>
      <c r="K21" s="82"/>
      <c r="L21" s="82"/>
      <c r="M21" s="83"/>
      <c r="N21" s="84"/>
      <c r="O21" s="84"/>
      <c r="P21" s="84"/>
      <c r="Q21" s="84"/>
      <c r="R21" s="84"/>
    </row>
    <row r="22" customFormat="false" ht="30" hidden="false" customHeight="true" outlineLevel="0" collapsed="false">
      <c r="B22" s="93" t="s">
        <v>34</v>
      </c>
      <c r="C22" s="86" t="s">
        <v>24</v>
      </c>
      <c r="D22" s="98"/>
      <c r="E22" s="97"/>
      <c r="F22" s="99"/>
      <c r="G22" s="97"/>
      <c r="H22" s="99"/>
      <c r="I22" s="82"/>
      <c r="J22" s="82"/>
      <c r="K22" s="82"/>
      <c r="L22" s="82"/>
      <c r="M22" s="83"/>
      <c r="N22" s="84"/>
      <c r="O22" s="84"/>
      <c r="P22" s="84"/>
      <c r="Q22" s="84"/>
      <c r="R22" s="84"/>
    </row>
    <row r="23" customFormat="false" ht="30" hidden="false" customHeight="true" outlineLevel="0" collapsed="false">
      <c r="B23" s="93" t="s">
        <v>35</v>
      </c>
      <c r="C23" s="97"/>
      <c r="D23" s="98"/>
      <c r="E23" s="97"/>
      <c r="F23" s="99"/>
      <c r="G23" s="97"/>
      <c r="H23" s="99"/>
      <c r="I23" s="82"/>
      <c r="J23" s="82"/>
      <c r="K23" s="82"/>
      <c r="L23" s="82"/>
      <c r="M23" s="83"/>
      <c r="N23" s="84"/>
      <c r="O23" s="84"/>
      <c r="P23" s="84"/>
      <c r="Q23" s="84"/>
      <c r="R23" s="84"/>
    </row>
    <row r="24" customFormat="false" ht="30" hidden="false" customHeight="true" outlineLevel="0" collapsed="false">
      <c r="B24" s="93" t="s">
        <v>36</v>
      </c>
      <c r="C24" s="97"/>
      <c r="D24" s="98"/>
      <c r="E24" s="97"/>
      <c r="F24" s="99"/>
      <c r="G24" s="97"/>
      <c r="H24" s="99"/>
      <c r="I24" s="82"/>
      <c r="J24" s="82"/>
      <c r="K24" s="82"/>
      <c r="L24" s="82"/>
      <c r="M24" s="83"/>
      <c r="N24" s="84"/>
      <c r="O24" s="84"/>
      <c r="P24" s="84"/>
      <c r="Q24" s="84"/>
      <c r="R24" s="84"/>
    </row>
    <row r="25" customFormat="false" ht="30" hidden="false" customHeight="true" outlineLevel="0" collapsed="false">
      <c r="B25" s="93" t="s">
        <v>37</v>
      </c>
      <c r="C25" s="86" t="s">
        <v>24</v>
      </c>
      <c r="D25" s="98"/>
      <c r="E25" s="97"/>
      <c r="F25" s="99"/>
      <c r="G25" s="97"/>
      <c r="H25" s="99"/>
      <c r="I25" s="82"/>
      <c r="J25" s="82"/>
      <c r="K25" s="82"/>
      <c r="L25" s="82"/>
      <c r="M25" s="83"/>
      <c r="N25" s="84"/>
      <c r="O25" s="84"/>
      <c r="P25" s="84"/>
      <c r="Q25" s="84"/>
      <c r="R25" s="84"/>
    </row>
    <row r="26" customFormat="false" ht="30" hidden="false" customHeight="true" outlineLevel="0" collapsed="false">
      <c r="B26" s="100" t="s">
        <v>38</v>
      </c>
      <c r="C26" s="86" t="s">
        <v>24</v>
      </c>
      <c r="D26" s="98"/>
      <c r="E26" s="97"/>
      <c r="F26" s="99"/>
      <c r="G26" s="97"/>
      <c r="H26" s="99"/>
      <c r="I26" s="82"/>
      <c r="J26" s="82"/>
      <c r="K26" s="82"/>
      <c r="L26" s="82"/>
      <c r="M26" s="83"/>
      <c r="N26" s="84"/>
      <c r="O26" s="84"/>
      <c r="P26" s="84"/>
      <c r="Q26" s="84"/>
      <c r="R26" s="84"/>
    </row>
    <row r="27" customFormat="false" ht="30" hidden="false" customHeight="true" outlineLevel="0" collapsed="false">
      <c r="B27" s="100" t="s">
        <v>39</v>
      </c>
      <c r="C27" s="97"/>
      <c r="D27" s="98"/>
      <c r="E27" s="97"/>
      <c r="F27" s="99"/>
      <c r="G27" s="97"/>
      <c r="H27" s="99"/>
      <c r="I27" s="82"/>
      <c r="J27" s="82"/>
      <c r="K27" s="82"/>
      <c r="L27" s="82"/>
      <c r="M27" s="83"/>
      <c r="N27" s="84"/>
      <c r="O27" s="84"/>
      <c r="P27" s="84"/>
      <c r="Q27" s="84"/>
      <c r="R27" s="84"/>
    </row>
    <row r="28" customFormat="false" ht="30" hidden="false" customHeight="true" outlineLevel="0" collapsed="false">
      <c r="B28" s="101" t="s">
        <v>40</v>
      </c>
      <c r="C28" s="102" t="n">
        <f aca="false">SUM(C8:C27)</f>
        <v>0</v>
      </c>
      <c r="D28" s="102" t="n">
        <f aca="false">SUM(D8:D27)</f>
        <v>0</v>
      </c>
      <c r="E28" s="102" t="n">
        <f aca="false">SUM(E8:E27)</f>
        <v>0</v>
      </c>
      <c r="F28" s="102" t="n">
        <f aca="false">SUM(F8:F27)</f>
        <v>0</v>
      </c>
      <c r="G28" s="102" t="n">
        <f aca="false">SUM(G8:G27)</f>
        <v>0</v>
      </c>
      <c r="H28" s="102" t="n">
        <f aca="false">SUM(H8:H27)</f>
        <v>0</v>
      </c>
      <c r="I28" s="82"/>
      <c r="J28" s="82"/>
      <c r="K28" s="82"/>
      <c r="L28" s="82"/>
      <c r="M28" s="83"/>
      <c r="N28" s="84"/>
      <c r="O28" s="84"/>
      <c r="P28" s="84"/>
      <c r="Q28" s="84"/>
      <c r="R28" s="84"/>
    </row>
    <row r="29" customFormat="false" ht="30" hidden="false" customHeight="true" outlineLevel="0" collapsed="false">
      <c r="B29" s="120" t="s">
        <v>41</v>
      </c>
      <c r="C29" s="60"/>
      <c r="D29" s="68"/>
      <c r="E29" s="121" t="s">
        <v>42</v>
      </c>
      <c r="F29" s="122" t="s">
        <v>43</v>
      </c>
      <c r="G29" s="121" t="s">
        <v>44</v>
      </c>
      <c r="H29" s="123" t="n">
        <f aca="true">NOW()</f>
        <v>45926.9406551603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58" width="5.71"/>
    <col collapsed="false" customWidth="true" hidden="false" outlineLevel="0" max="2" min="2" style="58" width="18.7"/>
    <col collapsed="false" customWidth="true" hidden="false" outlineLevel="0" max="8" min="3" style="59" width="24.7"/>
    <col collapsed="false" customWidth="true" hidden="false" outlineLevel="0" max="11" min="9" style="60" width="18.7"/>
    <col collapsed="false" customWidth="true" hidden="false" outlineLevel="0" max="12" min="12" style="60" width="18.41"/>
    <col collapsed="false" customWidth="true" hidden="false" outlineLevel="0" max="13" min="13" style="61" width="14.41"/>
    <col collapsed="false" customWidth="false" hidden="false" outlineLevel="0" max="257" min="14" style="58" width="9.14"/>
  </cols>
  <sheetData>
    <row r="1" customFormat="false" ht="21.75" hidden="false" customHeight="true" outlineLevel="0" collapsed="false">
      <c r="A1" s="62"/>
      <c r="B1" s="62"/>
      <c r="E1" s="59" t="s">
        <v>1</v>
      </c>
      <c r="M1" s="64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</row>
    <row r="2" customFormat="false" ht="21.75" hidden="false" customHeight="true" outlineLevel="0" collapsed="false">
      <c r="A2" s="58" t="s">
        <v>2</v>
      </c>
      <c r="E2" s="59" t="s">
        <v>3</v>
      </c>
      <c r="G2" s="59" t="s">
        <v>4</v>
      </c>
      <c r="H2" s="66" t="s">
        <v>5</v>
      </c>
    </row>
    <row r="3" customFormat="false" ht="21.75" hidden="false" customHeight="true" outlineLevel="0" collapsed="false">
      <c r="A3" s="58" t="s">
        <v>6</v>
      </c>
    </row>
    <row r="4" customFormat="false" ht="21.75" hidden="false" customHeight="true" outlineLevel="0" collapsed="false">
      <c r="A4" s="119" t="s">
        <v>7</v>
      </c>
      <c r="C4" s="60"/>
      <c r="D4" s="68"/>
      <c r="E4" s="60"/>
      <c r="F4" s="60"/>
      <c r="G4" s="60" t="s">
        <v>8</v>
      </c>
      <c r="H4" s="69" t="n">
        <v>37164</v>
      </c>
    </row>
    <row r="5" customFormat="false" ht="21.75" hidden="false" customHeight="true" outlineLevel="0" collapsed="false">
      <c r="A5" s="119" t="s">
        <v>9</v>
      </c>
      <c r="C5" s="60"/>
      <c r="D5" s="68"/>
      <c r="E5" s="60"/>
      <c r="F5" s="60"/>
      <c r="G5" s="60"/>
    </row>
    <row r="6" customFormat="false" ht="47.25" hidden="false" customHeight="true" outlineLevel="0" collapsed="false">
      <c r="B6" s="70"/>
      <c r="C6" s="71" t="s">
        <v>10</v>
      </c>
      <c r="D6" s="72"/>
      <c r="E6" s="72"/>
      <c r="F6" s="72"/>
      <c r="G6" s="73" t="s">
        <v>11</v>
      </c>
      <c r="H6" s="74"/>
    </row>
    <row r="7" customFormat="false" ht="70.5" hidden="false" customHeight="true" outlineLevel="0" collapsed="false">
      <c r="B7" s="70" t="s">
        <v>12</v>
      </c>
      <c r="C7" s="75" t="s">
        <v>13</v>
      </c>
      <c r="D7" s="76" t="s">
        <v>14</v>
      </c>
      <c r="E7" s="75" t="s">
        <v>15</v>
      </c>
      <c r="F7" s="77" t="s">
        <v>16</v>
      </c>
      <c r="G7" s="75" t="s">
        <v>17</v>
      </c>
      <c r="H7" s="77" t="s">
        <v>18</v>
      </c>
    </row>
    <row r="8" customFormat="false" ht="30" hidden="false" customHeight="true" outlineLevel="0" collapsed="false">
      <c r="B8" s="78" t="s">
        <v>19</v>
      </c>
      <c r="C8" s="79"/>
      <c r="D8" s="80"/>
      <c r="E8" s="79"/>
      <c r="F8" s="81"/>
      <c r="G8" s="79"/>
      <c r="H8" s="81"/>
      <c r="I8" s="82"/>
      <c r="J8" s="82"/>
      <c r="K8" s="82"/>
      <c r="L8" s="82"/>
      <c r="M8" s="83"/>
      <c r="N8" s="84"/>
      <c r="O8" s="84"/>
      <c r="P8" s="84"/>
      <c r="Q8" s="84"/>
      <c r="R8" s="84"/>
    </row>
    <row r="9" customFormat="false" ht="30" hidden="false" customHeight="true" outlineLevel="0" collapsed="false">
      <c r="B9" s="85" t="s">
        <v>20</v>
      </c>
      <c r="C9" s="86"/>
      <c r="D9" s="87"/>
      <c r="E9" s="86"/>
      <c r="F9" s="88"/>
      <c r="G9" s="86"/>
      <c r="H9" s="88"/>
      <c r="I9" s="82"/>
      <c r="J9" s="82"/>
      <c r="K9" s="82"/>
      <c r="L9" s="82"/>
      <c r="M9" s="83"/>
      <c r="N9" s="84"/>
      <c r="O9" s="84"/>
      <c r="P9" s="84"/>
      <c r="Q9" s="84"/>
      <c r="R9" s="84"/>
    </row>
    <row r="10" customFormat="false" ht="30" hidden="false" customHeight="true" outlineLevel="0" collapsed="false">
      <c r="B10" s="85" t="s">
        <v>21</v>
      </c>
      <c r="C10" s="86"/>
      <c r="D10" s="87"/>
      <c r="E10" s="86"/>
      <c r="F10" s="88"/>
      <c r="G10" s="86"/>
      <c r="H10" s="88"/>
      <c r="I10" s="82"/>
      <c r="J10" s="82"/>
      <c r="K10" s="82"/>
      <c r="L10" s="82"/>
      <c r="M10" s="83"/>
      <c r="N10" s="84"/>
      <c r="O10" s="84"/>
      <c r="P10" s="84"/>
      <c r="Q10" s="84"/>
      <c r="R10" s="84"/>
    </row>
    <row r="11" customFormat="false" ht="30" hidden="false" customHeight="true" outlineLevel="0" collapsed="false">
      <c r="B11" s="85" t="s">
        <v>22</v>
      </c>
      <c r="C11" s="86"/>
      <c r="D11" s="87"/>
      <c r="E11" s="86"/>
      <c r="F11" s="88"/>
      <c r="G11" s="86"/>
      <c r="H11" s="88"/>
      <c r="I11" s="82"/>
      <c r="J11" s="82"/>
      <c r="K11" s="82"/>
      <c r="L11" s="82"/>
      <c r="M11" s="83"/>
      <c r="N11" s="84"/>
      <c r="O11" s="84"/>
      <c r="P11" s="84"/>
      <c r="Q11" s="84"/>
      <c r="R11" s="84"/>
    </row>
    <row r="12" customFormat="false" ht="30" hidden="false" customHeight="true" outlineLevel="0" collapsed="false">
      <c r="B12" s="89" t="s">
        <v>23</v>
      </c>
      <c r="C12" s="86" t="s">
        <v>24</v>
      </c>
      <c r="D12" s="90"/>
      <c r="E12" s="91"/>
      <c r="F12" s="92"/>
      <c r="G12" s="91"/>
      <c r="H12" s="92"/>
      <c r="I12" s="82"/>
      <c r="J12" s="82"/>
      <c r="K12" s="82"/>
      <c r="L12" s="82"/>
      <c r="M12" s="83"/>
      <c r="N12" s="84"/>
      <c r="O12" s="84"/>
      <c r="P12" s="84"/>
      <c r="Q12" s="84"/>
      <c r="R12" s="84"/>
    </row>
    <row r="13" customFormat="false" ht="30" hidden="false" customHeight="true" outlineLevel="0" collapsed="false">
      <c r="B13" s="89" t="s">
        <v>25</v>
      </c>
      <c r="C13" s="86" t="s">
        <v>24</v>
      </c>
      <c r="D13" s="90"/>
      <c r="E13" s="91"/>
      <c r="F13" s="92"/>
      <c r="G13" s="91"/>
      <c r="H13" s="92"/>
      <c r="I13" s="82"/>
      <c r="J13" s="82"/>
      <c r="K13" s="82"/>
      <c r="L13" s="82"/>
      <c r="M13" s="83"/>
      <c r="N13" s="84"/>
      <c r="O13" s="84"/>
      <c r="P13" s="84"/>
      <c r="Q13" s="84"/>
      <c r="R13" s="84"/>
    </row>
    <row r="14" customFormat="false" ht="30" hidden="false" customHeight="true" outlineLevel="0" collapsed="false">
      <c r="B14" s="89" t="s">
        <v>26</v>
      </c>
      <c r="C14" s="86" t="s">
        <v>24</v>
      </c>
      <c r="D14" s="90"/>
      <c r="E14" s="91"/>
      <c r="F14" s="92"/>
      <c r="G14" s="91"/>
      <c r="H14" s="92"/>
      <c r="I14" s="82"/>
      <c r="J14" s="82"/>
      <c r="K14" s="82"/>
      <c r="L14" s="82"/>
      <c r="M14" s="83"/>
      <c r="N14" s="84"/>
      <c r="O14" s="84"/>
      <c r="P14" s="84"/>
      <c r="Q14" s="84"/>
      <c r="R14" s="84"/>
    </row>
    <row r="15" customFormat="false" ht="30" hidden="false" customHeight="true" outlineLevel="0" collapsed="false">
      <c r="B15" s="93" t="s">
        <v>27</v>
      </c>
      <c r="C15" s="94"/>
      <c r="D15" s="95"/>
      <c r="E15" s="94"/>
      <c r="F15" s="96"/>
      <c r="G15" s="94"/>
      <c r="H15" s="96"/>
      <c r="I15" s="82"/>
      <c r="J15" s="82"/>
      <c r="K15" s="82"/>
      <c r="L15" s="82"/>
      <c r="M15" s="83"/>
      <c r="N15" s="84"/>
      <c r="O15" s="84"/>
      <c r="P15" s="84"/>
      <c r="Q15" s="84"/>
      <c r="R15" s="84"/>
    </row>
    <row r="16" customFormat="false" ht="30" hidden="false" customHeight="true" outlineLevel="0" collapsed="false">
      <c r="B16" s="93" t="s">
        <v>28</v>
      </c>
      <c r="C16" s="94"/>
      <c r="D16" s="95"/>
      <c r="E16" s="94"/>
      <c r="F16" s="96"/>
      <c r="G16" s="94"/>
      <c r="H16" s="96"/>
      <c r="I16" s="82"/>
      <c r="J16" s="82"/>
      <c r="K16" s="82"/>
      <c r="L16" s="82"/>
      <c r="M16" s="83"/>
      <c r="N16" s="84"/>
      <c r="O16" s="84"/>
      <c r="P16" s="84"/>
      <c r="Q16" s="84"/>
      <c r="R16" s="84"/>
    </row>
    <row r="17" customFormat="false" ht="30" hidden="false" customHeight="true" outlineLevel="0" collapsed="false">
      <c r="B17" s="93" t="s">
        <v>29</v>
      </c>
      <c r="C17" s="97"/>
      <c r="D17" s="98"/>
      <c r="E17" s="97"/>
      <c r="F17" s="99"/>
      <c r="G17" s="97"/>
      <c r="H17" s="99"/>
      <c r="I17" s="82"/>
      <c r="J17" s="82"/>
      <c r="K17" s="82"/>
      <c r="L17" s="82"/>
      <c r="M17" s="83"/>
      <c r="N17" s="84"/>
      <c r="O17" s="84"/>
      <c r="P17" s="84"/>
      <c r="Q17" s="84"/>
      <c r="R17" s="84"/>
    </row>
    <row r="18" customFormat="false" ht="30" hidden="false" customHeight="true" outlineLevel="0" collapsed="false">
      <c r="B18" s="93" t="s">
        <v>30</v>
      </c>
      <c r="C18" s="86" t="s">
        <v>24</v>
      </c>
      <c r="D18" s="98"/>
      <c r="E18" s="97"/>
      <c r="F18" s="99"/>
      <c r="G18" s="97"/>
      <c r="H18" s="99"/>
      <c r="I18" s="82"/>
      <c r="J18" s="82"/>
      <c r="K18" s="82"/>
      <c r="L18" s="82"/>
      <c r="M18" s="83"/>
      <c r="N18" s="84"/>
      <c r="O18" s="84"/>
      <c r="P18" s="84"/>
      <c r="Q18" s="84"/>
      <c r="R18" s="84"/>
    </row>
    <row r="19" customFormat="false" ht="30" hidden="false" customHeight="true" outlineLevel="0" collapsed="false">
      <c r="B19" s="93" t="s">
        <v>31</v>
      </c>
      <c r="C19" s="86" t="s">
        <v>24</v>
      </c>
      <c r="D19" s="98"/>
      <c r="E19" s="97"/>
      <c r="F19" s="99"/>
      <c r="G19" s="97"/>
      <c r="H19" s="99"/>
      <c r="I19" s="82"/>
      <c r="J19" s="82"/>
      <c r="K19" s="82"/>
      <c r="L19" s="82"/>
      <c r="M19" s="83"/>
      <c r="N19" s="84"/>
      <c r="O19" s="84"/>
      <c r="P19" s="84"/>
      <c r="Q19" s="84"/>
      <c r="R19" s="84"/>
    </row>
    <row r="20" customFormat="false" ht="30" hidden="false" customHeight="true" outlineLevel="0" collapsed="false">
      <c r="B20" s="93" t="s">
        <v>32</v>
      </c>
      <c r="C20" s="86" t="s">
        <v>24</v>
      </c>
      <c r="D20" s="98"/>
      <c r="E20" s="97"/>
      <c r="F20" s="99"/>
      <c r="G20" s="97"/>
      <c r="H20" s="99"/>
      <c r="I20" s="82"/>
      <c r="J20" s="82"/>
      <c r="K20" s="82"/>
      <c r="L20" s="82"/>
      <c r="M20" s="83"/>
      <c r="N20" s="84"/>
      <c r="O20" s="84"/>
      <c r="P20" s="84"/>
      <c r="Q20" s="84"/>
      <c r="R20" s="84"/>
    </row>
    <row r="21" customFormat="false" ht="30" hidden="false" customHeight="true" outlineLevel="0" collapsed="false">
      <c r="B21" s="93" t="s">
        <v>33</v>
      </c>
      <c r="C21" s="86" t="s">
        <v>24</v>
      </c>
      <c r="D21" s="98"/>
      <c r="E21" s="97"/>
      <c r="F21" s="99"/>
      <c r="G21" s="97"/>
      <c r="H21" s="99"/>
      <c r="I21" s="82"/>
      <c r="J21" s="82"/>
      <c r="K21" s="82"/>
      <c r="L21" s="82"/>
      <c r="M21" s="83"/>
      <c r="N21" s="84"/>
      <c r="O21" s="84"/>
      <c r="P21" s="84"/>
      <c r="Q21" s="84"/>
      <c r="R21" s="84"/>
    </row>
    <row r="22" customFormat="false" ht="30" hidden="false" customHeight="true" outlineLevel="0" collapsed="false">
      <c r="B22" s="93" t="s">
        <v>34</v>
      </c>
      <c r="C22" s="86" t="s">
        <v>24</v>
      </c>
      <c r="D22" s="98"/>
      <c r="E22" s="97"/>
      <c r="F22" s="99"/>
      <c r="G22" s="97"/>
      <c r="H22" s="99"/>
      <c r="I22" s="82"/>
      <c r="J22" s="82"/>
      <c r="K22" s="82"/>
      <c r="L22" s="82"/>
      <c r="M22" s="83"/>
      <c r="N22" s="84"/>
      <c r="O22" s="84"/>
      <c r="P22" s="84"/>
      <c r="Q22" s="84"/>
      <c r="R22" s="84"/>
    </row>
    <row r="23" customFormat="false" ht="30" hidden="false" customHeight="true" outlineLevel="0" collapsed="false">
      <c r="B23" s="93" t="s">
        <v>35</v>
      </c>
      <c r="C23" s="97"/>
      <c r="D23" s="98"/>
      <c r="E23" s="97"/>
      <c r="F23" s="99"/>
      <c r="G23" s="97"/>
      <c r="H23" s="99"/>
      <c r="I23" s="82"/>
      <c r="J23" s="82"/>
      <c r="K23" s="82"/>
      <c r="L23" s="82"/>
      <c r="M23" s="83"/>
      <c r="N23" s="84"/>
      <c r="O23" s="84"/>
      <c r="P23" s="84"/>
      <c r="Q23" s="84"/>
      <c r="R23" s="84"/>
    </row>
    <row r="24" customFormat="false" ht="30" hidden="false" customHeight="true" outlineLevel="0" collapsed="false">
      <c r="B24" s="93" t="s">
        <v>36</v>
      </c>
      <c r="C24" s="97"/>
      <c r="D24" s="98"/>
      <c r="E24" s="97"/>
      <c r="F24" s="99"/>
      <c r="G24" s="97"/>
      <c r="H24" s="99"/>
      <c r="I24" s="82"/>
      <c r="J24" s="82"/>
      <c r="K24" s="82"/>
      <c r="L24" s="82"/>
      <c r="M24" s="83"/>
      <c r="N24" s="84"/>
      <c r="O24" s="84"/>
      <c r="P24" s="84"/>
      <c r="Q24" s="84"/>
      <c r="R24" s="84"/>
    </row>
    <row r="25" customFormat="false" ht="30" hidden="false" customHeight="true" outlineLevel="0" collapsed="false">
      <c r="B25" s="93" t="s">
        <v>37</v>
      </c>
      <c r="C25" s="86" t="s">
        <v>24</v>
      </c>
      <c r="D25" s="98"/>
      <c r="E25" s="97"/>
      <c r="F25" s="99"/>
      <c r="G25" s="97"/>
      <c r="H25" s="99"/>
      <c r="I25" s="82"/>
      <c r="J25" s="82"/>
      <c r="K25" s="82"/>
      <c r="L25" s="82"/>
      <c r="M25" s="83"/>
      <c r="N25" s="84"/>
      <c r="O25" s="84"/>
      <c r="P25" s="84"/>
      <c r="Q25" s="84"/>
      <c r="R25" s="84"/>
    </row>
    <row r="26" customFormat="false" ht="30" hidden="false" customHeight="true" outlineLevel="0" collapsed="false">
      <c r="B26" s="100" t="s">
        <v>38</v>
      </c>
      <c r="C26" s="86" t="s">
        <v>24</v>
      </c>
      <c r="D26" s="98"/>
      <c r="E26" s="97"/>
      <c r="F26" s="99"/>
      <c r="G26" s="97"/>
      <c r="H26" s="99"/>
      <c r="I26" s="82"/>
      <c r="J26" s="82"/>
      <c r="K26" s="82"/>
      <c r="L26" s="82"/>
      <c r="M26" s="83"/>
      <c r="N26" s="84"/>
      <c r="O26" s="84"/>
      <c r="P26" s="84"/>
      <c r="Q26" s="84"/>
      <c r="R26" s="84"/>
    </row>
    <row r="27" customFormat="false" ht="30" hidden="false" customHeight="true" outlineLevel="0" collapsed="false">
      <c r="B27" s="100" t="s">
        <v>39</v>
      </c>
      <c r="C27" s="97"/>
      <c r="D27" s="98"/>
      <c r="E27" s="97"/>
      <c r="F27" s="99"/>
      <c r="G27" s="97"/>
      <c r="H27" s="99"/>
      <c r="I27" s="82"/>
      <c r="J27" s="82"/>
      <c r="K27" s="82"/>
      <c r="L27" s="82"/>
      <c r="M27" s="83"/>
      <c r="N27" s="84"/>
      <c r="O27" s="84"/>
      <c r="P27" s="84"/>
      <c r="Q27" s="84"/>
      <c r="R27" s="84"/>
    </row>
    <row r="28" customFormat="false" ht="30" hidden="false" customHeight="true" outlineLevel="0" collapsed="false">
      <c r="B28" s="101" t="s">
        <v>40</v>
      </c>
      <c r="C28" s="102" t="n">
        <f aca="false">SUM(C8:C27)</f>
        <v>0</v>
      </c>
      <c r="D28" s="102" t="n">
        <f aca="false">SUM(D8:D27)</f>
        <v>0</v>
      </c>
      <c r="E28" s="102" t="n">
        <f aca="false">SUM(E8:E27)</f>
        <v>0</v>
      </c>
      <c r="F28" s="102" t="n">
        <f aca="false">SUM(F8:F27)</f>
        <v>0</v>
      </c>
      <c r="G28" s="102" t="n">
        <f aca="false">SUM(G8:G27)</f>
        <v>0</v>
      </c>
      <c r="H28" s="102" t="n">
        <f aca="false">SUM(H8:H27)</f>
        <v>0</v>
      </c>
      <c r="I28" s="82"/>
      <c r="J28" s="82"/>
      <c r="K28" s="82"/>
      <c r="L28" s="82"/>
      <c r="M28" s="83"/>
      <c r="N28" s="84"/>
      <c r="O28" s="84"/>
      <c r="P28" s="84"/>
      <c r="Q28" s="84"/>
      <c r="R28" s="84"/>
    </row>
    <row r="29" customFormat="false" ht="30" hidden="false" customHeight="true" outlineLevel="0" collapsed="false">
      <c r="B29" s="120" t="s">
        <v>41</v>
      </c>
      <c r="C29" s="60"/>
      <c r="D29" s="68"/>
      <c r="E29" s="121" t="s">
        <v>42</v>
      </c>
      <c r="F29" s="122" t="s">
        <v>43</v>
      </c>
      <c r="G29" s="121" t="s">
        <v>44</v>
      </c>
      <c r="H29" s="123" t="n">
        <f aca="true">NOW()</f>
        <v>45926.9406551778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