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msoanchor_1" vbProcedure="false">Sheet1!$C$17</definedName>
    <definedName function="false" hidden="false" localSheetId="0" name="_msoanchor_2" vbProcedure="false">Sheet1!$C$19</definedName>
    <definedName function="false" hidden="false" localSheetId="0" name="_msoanchor_3" vbProcedure="false">Sheet1!$C$21</definedName>
    <definedName function="false" hidden="false" localSheetId="0" name="_msoanchor_4" vbProcedure="false">Sheet1!$C$23</definedName>
    <definedName function="false" hidden="false" localSheetId="0" name="_msoanchor_5" vbProcedure="false">Sheet1!$C$25</definedName>
    <definedName function="false" hidden="false" localSheetId="0" name="_msoanchor_6" vbProcedure="false">Sheet1!$C$31</definedName>
    <definedName function="false" hidden="false" localSheetId="0" name="_msocom_1" vbProcedure="false">Sheet1!$A$46</definedName>
    <definedName function="false" hidden="false" localSheetId="0" name="_msocom_2" vbProcedure="false">Sheet1!$A$47</definedName>
    <definedName function="false" hidden="false" localSheetId="0" name="_msocom_3" vbProcedure="false">Sheet1!$A$48</definedName>
    <definedName function="false" hidden="false" localSheetId="0" name="_msocom_4" vbProcedure="false">Sheet1!$A$49</definedName>
    <definedName function="false" hidden="false" localSheetId="0" name="_msocom_5" vbProcedure="false">Sheet1!$A$50</definedName>
    <definedName function="false" hidden="false" localSheetId="0" name="_msocom_6" vbProcedure="false">Sheet1!$A$51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<sst xmlns="http://schemas.openxmlformats.org/spreadsheetml/2006/main" count="36" uniqueCount="29">
  <si>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</si>
  <si>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</si>
  <si>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</si>
  <si>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</si>
  <si>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</si>
  <si>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</si>
  <si>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</si>
  <si>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</si>
  <si>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</si>
  <si>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</si>
  <si>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</si>
  <si>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</si>
  <si>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Citation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</si>
  <si>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</si>
  <si>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</si>
  <si>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</si>
  <si>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</si>
  <si>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</si>
  <si>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</si>
  <si>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</si>
  <si>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</si>
  <si>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</si>
  <si>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</si>
  <si>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</si>
  <si>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</si>
  <si>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Per Unify</t>
  </si>
  <si>
    <t xml:space="preserve">Difference</t>
  </si>
  <si>
    <t xml:space="preserve">Positive Imbalance Due Producer</t>
  </si>
  <si>
    <t xml:space="preserve">Negative Imbalance Due Crestone Gathering Services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</si>
</sst>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#,##0.0000_);\(#,##0.0000\)"/>
    <numFmt numFmtId="167" formatCode="#,##0.000_);\(#,##0.000\)"/>
    <numFmt numFmtId="168" formatCode="_(* #,##0_);_(* \(#,##0\);_(* \-??_);_(@_)"/>
    <numFmt numFmtId="169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1</xdr:col>
      <xdr:colOff>744840</xdr:colOff>
      <xdr:row>5</xdr:row>
      <xdr:rowOff>218520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11" min="11" style="0" width="12.42"/>
    <col collapsed="false" customWidth="true" hidden="false" outlineLevel="0" max="12" min="12" style="0" width="21.42"/>
  </cols>
  <sheetData>
    <row r="3" customFormat="false" ht="18" hidden="false" customHeight="false" outlineLevel="0" collapsed="false">
      <c r="A3" s="1"/>
    </row>
    <row r="4" customFormat="false" ht="18" hidden="false" customHeight="false" outlineLevel="0" collapsed="false">
      <c r="A4" s="1"/>
    </row>
    <row r="5" customFormat="false" ht="18" hidden="false" customHeight="false" outlineLevel="0" collapsed="false">
      <c r="A5" s="1"/>
    </row>
    <row r="6" customFormat="false" ht="18" hidden="false" customHeight="false" outlineLevel="0" collapsed="false">
      <c r="A6" s="1"/>
    </row>
    <row r="7" customFormat="false" ht="18" hidden="false" customHeight="false" outlineLevel="0" collapsed="false">
      <c r="L7" s="1" t="s">
        <v>0</v>
      </c>
      <c r="M7" s="1"/>
      <c r="N7" s="1"/>
      <c r="R7" s="1"/>
    </row>
    <row r="8" customFormat="false" ht="12.75" hidden="false" customHeight="false" outlineLevel="0" collapsed="false">
      <c r="L8" s="2"/>
      <c r="M8" s="2"/>
      <c r="P8" s="3" t="s">
        <v>1</v>
      </c>
    </row>
    <row r="9" customFormat="false" ht="12.75" hidden="false" customHeight="false" outlineLevel="0" collapsed="false">
      <c r="A9" s="4"/>
      <c r="O9" s="2"/>
      <c r="P9" s="3" t="s">
        <v>2</v>
      </c>
      <c r="R9" s="4"/>
    </row>
    <row r="10" customFormat="false" ht="12.75" hidden="false" customHeight="false" outlineLevel="0" collapsed="false">
      <c r="K10" s="5"/>
      <c r="P10" s="6" t="s">
        <v>3</v>
      </c>
    </row>
    <row r="11" customFormat="false" ht="12.75" hidden="false" customHeight="false" outlineLevel="0" collapsed="false">
      <c r="A11" s="2"/>
      <c r="O11" s="2"/>
    </row>
    <row r="12" customFormat="false" ht="12.75" hidden="false" customHeight="false" outlineLevel="0" collapsed="false">
      <c r="A12" s="2"/>
      <c r="B12" s="7"/>
      <c r="C12" s="7"/>
      <c r="D12" s="7"/>
      <c r="E12" s="7"/>
      <c r="F12" s="7"/>
      <c r="G12" s="7"/>
      <c r="H12" s="7"/>
      <c r="I12" s="7"/>
      <c r="J12" s="7"/>
      <c r="P12" s="2" t="s">
        <v>4</v>
      </c>
    </row>
    <row r="13" customFormat="false" ht="13.5" hidden="false" customHeight="false" outlineLevel="0" collapsed="false"/>
    <row r="14" customFormat="false" ht="12.75" hidden="false" customHeight="false" outlineLevel="0" collapsed="false">
      <c r="B14" s="8" t="s">
        <v>5</v>
      </c>
      <c r="C14" s="8" t="s">
        <v>6</v>
      </c>
      <c r="D14" s="8" t="s">
        <v>7</v>
      </c>
      <c r="E14" s="8" t="s">
        <v>8</v>
      </c>
      <c r="F14" s="8" t="s">
        <v>9</v>
      </c>
      <c r="G14" s="8" t="s">
        <v>10</v>
      </c>
      <c r="H14" s="8" t="s">
        <v>11</v>
      </c>
      <c r="I14" s="8" t="s">
        <v>12</v>
      </c>
      <c r="J14" s="8" t="s">
        <v>13</v>
      </c>
      <c r="K14" s="9" t="s">
        <v>14</v>
      </c>
      <c r="L14" s="10"/>
      <c r="M14" s="11" t="s">
        <v>15</v>
      </c>
      <c r="N14" s="11" t="s">
        <v>16</v>
      </c>
      <c r="O14" s="12" t="s">
        <v>17</v>
      </c>
    </row>
    <row r="15" customFormat="false" ht="12.75" hidden="false" customHeight="false" outlineLevel="0" collapsed="false">
      <c r="B15" s="13" t="s">
        <v>18</v>
      </c>
      <c r="C15" s="13" t="s">
        <v>18</v>
      </c>
      <c r="D15" s="13" t="s">
        <v>18</v>
      </c>
      <c r="E15" s="13" t="s">
        <v>18</v>
      </c>
      <c r="F15" s="13" t="s">
        <v>18</v>
      </c>
      <c r="G15" s="13" t="s">
        <v>18</v>
      </c>
      <c r="H15" s="13" t="s">
        <v>18</v>
      </c>
      <c r="I15" s="13" t="s">
        <v>18</v>
      </c>
      <c r="J15" s="13" t="s">
        <v>19</v>
      </c>
      <c r="K15" s="14"/>
      <c r="L15" s="15" t="s">
        <v>20</v>
      </c>
      <c r="M15" s="16" t="s">
        <v>21</v>
      </c>
      <c r="N15" s="16" t="s">
        <v>22</v>
      </c>
      <c r="O15" s="17" t="s">
        <v>23</v>
      </c>
    </row>
    <row r="16" customFormat="false" ht="18" hidden="false" customHeight="false" outlineLevel="0" collapsed="false">
      <c r="A16" s="18" t="n">
        <v>37104</v>
      </c>
      <c r="B16" s="11"/>
      <c r="C16" s="11"/>
      <c r="D16" s="11"/>
      <c r="E16" s="11"/>
      <c r="F16" s="11"/>
      <c r="G16" s="11"/>
      <c r="H16" s="11"/>
      <c r="I16" s="11"/>
      <c r="J16" s="11"/>
      <c r="K16" s="19"/>
      <c r="L16" s="20"/>
      <c r="M16" s="21"/>
      <c r="N16" s="21"/>
      <c r="O16" s="22" t="n">
        <v>-34834</v>
      </c>
      <c r="S16" s="1"/>
    </row>
    <row r="17" customFormat="false" ht="12.75" hidden="false" customHeight="false" outlineLevel="0" collapsed="false">
      <c r="A17" s="23" t="n">
        <f aca="false">+A16</f>
        <v>37104</v>
      </c>
      <c r="B17" s="24" t="n">
        <v>29433.6620076514</v>
      </c>
      <c r="C17" s="24" t="n">
        <v>2434.43592</v>
      </c>
      <c r="D17" s="24" t="n">
        <v>11000.97</v>
      </c>
      <c r="E17" s="24" t="n">
        <v>988.955273772605</v>
      </c>
      <c r="F17" s="24" t="n">
        <v>376.65336691521</v>
      </c>
      <c r="G17" s="24" t="n">
        <v>13340.3672610349</v>
      </c>
      <c r="H17" s="24" t="n">
        <v>992.378337337444</v>
      </c>
      <c r="I17" s="24" t="n">
        <v>626.536416</v>
      </c>
      <c r="J17" s="24" t="n">
        <v>0</v>
      </c>
      <c r="K17" s="25" t="n">
        <f aca="false">SUM(B17:J17)</f>
        <v>59193.9585827115</v>
      </c>
      <c r="L17" s="26" t="n">
        <v>67564</v>
      </c>
      <c r="M17" s="27" t="n">
        <v>-769.295645802492</v>
      </c>
      <c r="N17" s="28" t="n">
        <f aca="false">+K17-L17+M17</f>
        <v>-9139.33706309095</v>
      </c>
      <c r="O17" s="29" t="n">
        <f aca="false">+O16+N17</f>
        <v>-43973.337063091</v>
      </c>
    </row>
    <row r="18" customFormat="false" ht="12.75" hidden="false" customHeight="false" outlineLevel="0" collapsed="false">
      <c r="A18" s="23" t="n">
        <f aca="false">+A17+1</f>
        <v>37105</v>
      </c>
      <c r="B18" s="24" t="n">
        <v>37178.3502583111</v>
      </c>
      <c r="C18" s="24" t="n">
        <v>2411.10288</v>
      </c>
      <c r="D18" s="24" t="n">
        <v>11000.97</v>
      </c>
      <c r="E18" s="24" t="n">
        <v>1003.16093881694</v>
      </c>
      <c r="F18" s="24" t="n">
        <v>369.167501943911</v>
      </c>
      <c r="G18" s="24" t="n">
        <v>13373.5625411855</v>
      </c>
      <c r="H18" s="24" t="n">
        <v>714.773987929317</v>
      </c>
      <c r="I18" s="24" t="n">
        <v>626.536416</v>
      </c>
      <c r="J18" s="24" t="n">
        <v>0</v>
      </c>
      <c r="K18" s="25" t="n">
        <f aca="false">SUM(B18:J18)</f>
        <v>66677.6245241868</v>
      </c>
      <c r="L18" s="26" t="n">
        <v>66089</v>
      </c>
      <c r="M18" s="27" t="n">
        <v>-938.558320093195</v>
      </c>
      <c r="N18" s="28" t="n">
        <f aca="false">+K18-L18+M18</f>
        <v>-349.933795906423</v>
      </c>
      <c r="O18" s="29" t="n">
        <f aca="false">+O17+N18</f>
        <v>-44323.2708589974</v>
      </c>
      <c r="S18" s="4"/>
    </row>
    <row r="19" customFormat="false" ht="12.75" hidden="false" customHeight="false" outlineLevel="0" collapsed="false">
      <c r="A19" s="23" t="n">
        <f aca="false">+A18+1</f>
        <v>37106</v>
      </c>
      <c r="B19" s="24" t="n">
        <v>37191.6646168469</v>
      </c>
      <c r="C19" s="24" t="n">
        <v>2451.6804</v>
      </c>
      <c r="D19" s="24" t="n">
        <v>11000.97</v>
      </c>
      <c r="E19" s="24" t="n">
        <v>979.680165456934</v>
      </c>
      <c r="F19" s="24" t="n">
        <v>625.903582857406</v>
      </c>
      <c r="G19" s="24" t="n">
        <v>13191.2505146837</v>
      </c>
      <c r="H19" s="24" t="n">
        <v>923.243212164652</v>
      </c>
      <c r="I19" s="24" t="n">
        <v>626.536416</v>
      </c>
      <c r="J19" s="24" t="n">
        <v>0</v>
      </c>
      <c r="K19" s="25" t="n">
        <f aca="false">SUM(B19:J19)</f>
        <v>66990.9289080096</v>
      </c>
      <c r="L19" s="26" t="n">
        <v>65029</v>
      </c>
      <c r="M19" s="27" t="n">
        <v>-630.813579366909</v>
      </c>
      <c r="N19" s="28" t="n">
        <f aca="false">+K19-L19+M19</f>
        <v>1331.11532864265</v>
      </c>
      <c r="O19" s="29" t="n">
        <f aca="false">+O18+N19</f>
        <v>-42992.1555303547</v>
      </c>
    </row>
    <row r="20" customFormat="false" ht="12.75" hidden="false" customHeight="false" outlineLevel="0" collapsed="false">
      <c r="A20" s="23" t="n">
        <f aca="false">+A19+1</f>
        <v>37107</v>
      </c>
      <c r="B20" s="24" t="n">
        <v>37926.8866188489</v>
      </c>
      <c r="C20" s="24" t="n">
        <v>2433.56376</v>
      </c>
      <c r="D20" s="24" t="n">
        <v>11000.97</v>
      </c>
      <c r="E20" s="24" t="n">
        <v>935.470163900191</v>
      </c>
      <c r="F20" s="24" t="n">
        <v>763.544200200205</v>
      </c>
      <c r="G20" s="24" t="n">
        <v>13597.3117523052</v>
      </c>
      <c r="H20" s="24" t="n">
        <v>964.539891727391</v>
      </c>
      <c r="I20" s="24" t="n">
        <v>626.536416</v>
      </c>
      <c r="J20" s="24" t="n">
        <v>0</v>
      </c>
      <c r="K20" s="25" t="n">
        <f aca="false">SUM(B20:J20)</f>
        <v>68248.8228029819</v>
      </c>
      <c r="L20" s="26" t="n">
        <v>64052</v>
      </c>
      <c r="M20" s="27" t="n">
        <v>-689.079779082835</v>
      </c>
      <c r="N20" s="28" t="n">
        <f aca="false">+K20-L20+M20</f>
        <v>3507.74302389902</v>
      </c>
      <c r="O20" s="29" t="n">
        <f aca="false">+O19+N20</f>
        <v>-39484.4125064557</v>
      </c>
    </row>
    <row r="21" customFormat="false" ht="12.75" hidden="false" customHeight="false" outlineLevel="0" collapsed="false">
      <c r="A21" s="23" t="n">
        <f aca="false">+A20+1</f>
        <v>37108</v>
      </c>
      <c r="B21" s="24" t="n">
        <v>37843.7417712046</v>
      </c>
      <c r="C21" s="24" t="n">
        <v>2396.4252</v>
      </c>
      <c r="D21" s="24" t="n">
        <v>11000.97</v>
      </c>
      <c r="E21" s="24" t="n">
        <v>960.747835226073</v>
      </c>
      <c r="F21" s="24" t="n">
        <v>829.854683907103</v>
      </c>
      <c r="G21" s="24" t="n">
        <v>13475.6697164564</v>
      </c>
      <c r="H21" s="24" t="n">
        <v>952.830062859965</v>
      </c>
      <c r="I21" s="24" t="n">
        <v>626.536416</v>
      </c>
      <c r="J21" s="24" t="n">
        <v>0</v>
      </c>
      <c r="K21" s="25" t="n">
        <f aca="false">SUM(B21:J21)</f>
        <v>68086.7756856542</v>
      </c>
      <c r="L21" s="26" t="n">
        <v>64053</v>
      </c>
      <c r="M21" s="27" t="n">
        <v>-626.223789484193</v>
      </c>
      <c r="N21" s="28" t="n">
        <f aca="false">+K21-L21+M21</f>
        <v>3407.55189616999</v>
      </c>
      <c r="O21" s="29" t="n">
        <f aca="false">+O20+N21</f>
        <v>-36076.8606102857</v>
      </c>
    </row>
    <row r="22" customFormat="false" ht="12.75" hidden="false" customHeight="false" outlineLevel="0" collapsed="false">
      <c r="A22" s="23" t="n">
        <f aca="false">+A21+1</f>
        <v>37109</v>
      </c>
      <c r="B22" s="24" t="n">
        <v>37660.6107500697</v>
      </c>
      <c r="C22" s="24" t="n">
        <v>2328.39396</v>
      </c>
      <c r="D22" s="24" t="n">
        <v>11000.97</v>
      </c>
      <c r="E22" s="24" t="n">
        <v>767.101745480783</v>
      </c>
      <c r="F22" s="24" t="n">
        <v>501.860370989599</v>
      </c>
      <c r="G22" s="24" t="n">
        <v>13324.4433887796</v>
      </c>
      <c r="H22" s="24" t="n">
        <v>936.033228638225</v>
      </c>
      <c r="I22" s="24" t="n">
        <v>626.536416</v>
      </c>
      <c r="J22" s="24" t="n">
        <v>0</v>
      </c>
      <c r="K22" s="25" t="n">
        <f aca="false">SUM(B22:J22)</f>
        <v>67145.9498599579</v>
      </c>
      <c r="L22" s="26" t="n">
        <v>64053</v>
      </c>
      <c r="M22" s="27" t="n">
        <v>-497.533954025531</v>
      </c>
      <c r="N22" s="28" t="n">
        <f aca="false">+K22-L22+M22</f>
        <v>2595.41590593236</v>
      </c>
      <c r="O22" s="29" t="n">
        <f aca="false">+O21+N22</f>
        <v>-33481.4447043534</v>
      </c>
    </row>
    <row r="23" customFormat="false" ht="12.75" hidden="false" customHeight="false" outlineLevel="0" collapsed="false">
      <c r="A23" s="23" t="n">
        <f aca="false">+A22+1</f>
        <v>37110</v>
      </c>
      <c r="B23" s="24" t="n">
        <v>34322.1975399716</v>
      </c>
      <c r="C23" s="24" t="n">
        <v>1749.13344</v>
      </c>
      <c r="D23" s="24" t="n">
        <v>11000.97</v>
      </c>
      <c r="E23" s="24" t="n">
        <v>776.542207415945</v>
      </c>
      <c r="F23" s="24" t="n">
        <v>395.144097413831</v>
      </c>
      <c r="G23" s="24" t="n">
        <v>13255.3285457024</v>
      </c>
      <c r="H23" s="24" t="n">
        <v>893.907261518809</v>
      </c>
      <c r="I23" s="24" t="n">
        <v>626.536416</v>
      </c>
      <c r="J23" s="24" t="n">
        <v>0</v>
      </c>
      <c r="K23" s="25" t="n">
        <f aca="false">SUM(B23:J23)</f>
        <v>63019.7595080226</v>
      </c>
      <c r="L23" s="26" t="n">
        <v>69029</v>
      </c>
      <c r="M23" s="27" t="n">
        <v>-624.96458265672</v>
      </c>
      <c r="N23" s="28" t="n">
        <f aca="false">+K23-L23+M23</f>
        <v>-6634.20507463409</v>
      </c>
      <c r="O23" s="29" t="n">
        <f aca="false">+O22+N23</f>
        <v>-40115.6497789874</v>
      </c>
    </row>
    <row r="24" customFormat="false" ht="12.75" hidden="false" customHeight="false" outlineLevel="0" collapsed="false">
      <c r="A24" s="23" t="n">
        <f aca="false">+A23+1</f>
        <v>37111</v>
      </c>
      <c r="B24" s="24" t="n">
        <v>35907.6031292323</v>
      </c>
      <c r="C24" s="24" t="n">
        <v>2193.4548</v>
      </c>
      <c r="D24" s="24" t="n">
        <v>11000.97</v>
      </c>
      <c r="E24" s="24" t="n">
        <v>865.561165601158</v>
      </c>
      <c r="F24" s="24" t="n">
        <v>920.344636378683</v>
      </c>
      <c r="G24" s="24" t="n">
        <v>13133.7881588518</v>
      </c>
      <c r="H24" s="24" t="n">
        <v>1007.4331140485</v>
      </c>
      <c r="I24" s="24" t="n">
        <v>626.536416</v>
      </c>
      <c r="J24" s="24" t="n">
        <v>0</v>
      </c>
      <c r="K24" s="25" t="n">
        <f aca="false">SUM(B24:J24)</f>
        <v>65655.6914201124</v>
      </c>
      <c r="L24" s="26" t="n">
        <v>69030</v>
      </c>
      <c r="M24" s="27" t="n">
        <v>-524.245211380008</v>
      </c>
      <c r="N24" s="28" t="n">
        <f aca="false">+K24-L24+M24</f>
        <v>-3898.55379126761</v>
      </c>
      <c r="O24" s="29" t="n">
        <f aca="false">+O23+N24</f>
        <v>-44014.2035702551</v>
      </c>
    </row>
    <row r="25" customFormat="false" ht="12.75" hidden="false" customHeight="false" outlineLevel="0" collapsed="false">
      <c r="A25" s="23" t="n">
        <f aca="false">+A24+1</f>
        <v>37112</v>
      </c>
      <c r="B25" s="24" t="n">
        <v>37580.494536288</v>
      </c>
      <c r="C25" s="24" t="n">
        <v>2189.18508</v>
      </c>
      <c r="D25" s="24" t="n">
        <v>11000.97</v>
      </c>
      <c r="E25" s="24" t="n">
        <v>889.867609050338</v>
      </c>
      <c r="F25" s="24" t="n">
        <v>788.44872371091</v>
      </c>
      <c r="G25" s="24" t="n">
        <v>12988.3544691153</v>
      </c>
      <c r="H25" s="24" t="n">
        <v>989.940829468511</v>
      </c>
      <c r="I25" s="24" t="n">
        <v>601</v>
      </c>
      <c r="J25" s="24" t="n">
        <v>0</v>
      </c>
      <c r="K25" s="25" t="n">
        <f aca="false">SUM(B25:J25)</f>
        <v>67028.2612476331</v>
      </c>
      <c r="L25" s="26" t="n">
        <v>69030</v>
      </c>
      <c r="M25" s="27" t="n">
        <v>-604.750444914908</v>
      </c>
      <c r="N25" s="28" t="n">
        <f aca="false">+K25-L25+M25</f>
        <v>-2606.48919728184</v>
      </c>
      <c r="O25" s="29" t="n">
        <f aca="false">+O24+N25</f>
        <v>-46620.6927675369</v>
      </c>
    </row>
    <row r="26" customFormat="false" ht="12.75" hidden="false" customHeight="false" outlineLevel="0" collapsed="false">
      <c r="A26" s="23" t="n">
        <f aca="false">+A25+1</f>
        <v>37113</v>
      </c>
      <c r="B26" s="24" t="n">
        <v>38796.217131053</v>
      </c>
      <c r="C26" s="24" t="n">
        <v>2196.86892</v>
      </c>
      <c r="D26" s="24" t="n">
        <v>11000.97</v>
      </c>
      <c r="E26" s="24" t="n">
        <v>864.225142671714</v>
      </c>
      <c r="F26" s="24" t="n">
        <v>666.041409718019</v>
      </c>
      <c r="G26" s="24" t="n">
        <v>13025.9454591107</v>
      </c>
      <c r="H26" s="24" t="n">
        <v>955.104659435973</v>
      </c>
      <c r="I26" s="24" t="n">
        <v>601</v>
      </c>
      <c r="J26" s="24" t="n">
        <v>0</v>
      </c>
      <c r="K26" s="25" t="n">
        <f aca="false">SUM(B26:J26)</f>
        <v>68106.3727219894</v>
      </c>
      <c r="L26" s="26" t="n">
        <v>61730</v>
      </c>
      <c r="M26" s="27" t="n">
        <v>-495.01325093488</v>
      </c>
      <c r="N26" s="28" t="n">
        <f aca="false">+K26-L26+M26</f>
        <v>5881.35947105448</v>
      </c>
      <c r="O26" s="29" t="n">
        <f aca="false">+O25+N26</f>
        <v>-40739.3332964824</v>
      </c>
    </row>
    <row r="27" customFormat="false" ht="12.75" hidden="false" customHeight="false" outlineLevel="0" collapsed="false">
      <c r="A27" s="23" t="n">
        <f aca="false">+A26+1</f>
        <v>37114</v>
      </c>
      <c r="B27" s="24" t="n">
        <v>34482.266092303</v>
      </c>
      <c r="C27" s="24" t="n">
        <v>1982.69016</v>
      </c>
      <c r="D27" s="24" t="n">
        <v>11000.97</v>
      </c>
      <c r="E27" s="24" t="n">
        <v>852.008488078443</v>
      </c>
      <c r="F27" s="24" t="n">
        <v>660.361183243548</v>
      </c>
      <c r="G27" s="24" t="n">
        <v>12951.5206561525</v>
      </c>
      <c r="H27" s="24" t="n">
        <v>947.131286000254</v>
      </c>
      <c r="I27" s="24" t="n">
        <v>601</v>
      </c>
      <c r="J27" s="24" t="n">
        <v>0</v>
      </c>
      <c r="K27" s="25" t="n">
        <f aca="false">SUM(B27:J27)</f>
        <v>63477.9478657777</v>
      </c>
      <c r="L27" s="26" t="n">
        <v>61401</v>
      </c>
      <c r="M27" s="27" t="n">
        <v>-630.686897375043</v>
      </c>
      <c r="N27" s="28" t="n">
        <f aca="false">+K27-L27+M27</f>
        <v>1446.26096840269</v>
      </c>
      <c r="O27" s="29" t="n">
        <f aca="false">+O26+N27</f>
        <v>-39293.0723280797</v>
      </c>
    </row>
    <row r="28" customFormat="false" ht="12.75" hidden="false" customHeight="false" outlineLevel="0" collapsed="false">
      <c r="A28" s="23" t="n">
        <f aca="false">+A27+1</f>
        <v>37115</v>
      </c>
      <c r="B28" s="24" t="n">
        <v>34314.7873722606</v>
      </c>
      <c r="C28" s="24" t="n">
        <v>1624.812</v>
      </c>
      <c r="D28" s="24" t="n">
        <v>11000.97</v>
      </c>
      <c r="E28" s="24" t="n">
        <v>804.489172054851</v>
      </c>
      <c r="F28" s="24" t="n">
        <v>780.04570448043</v>
      </c>
      <c r="G28" s="24" t="n">
        <v>11232.0778857316</v>
      </c>
      <c r="H28" s="24" t="n">
        <v>906.853292733322</v>
      </c>
      <c r="I28" s="24" t="n">
        <v>601</v>
      </c>
      <c r="J28" s="24" t="n">
        <v>0</v>
      </c>
      <c r="K28" s="25" t="n">
        <f aca="false">SUM(B28:J28)</f>
        <v>61265.0354272608</v>
      </c>
      <c r="L28" s="26" t="n">
        <v>61401</v>
      </c>
      <c r="M28" s="27" t="n">
        <v>-631.013555264319</v>
      </c>
      <c r="N28" s="28" t="n">
        <f aca="false">+K28-L28+M28</f>
        <v>-766.978128003496</v>
      </c>
      <c r="O28" s="29" t="n">
        <f aca="false">+O27+N28</f>
        <v>-40060.0504560832</v>
      </c>
    </row>
    <row r="29" customFormat="false" ht="12.75" hidden="false" customHeight="false" outlineLevel="0" collapsed="false">
      <c r="A29" s="23" t="n">
        <f aca="false">+A28+1</f>
        <v>37116</v>
      </c>
      <c r="B29" s="24" t="n">
        <v>38113.5134147698</v>
      </c>
      <c r="C29" s="24" t="n">
        <v>2543.202</v>
      </c>
      <c r="D29" s="24" t="n">
        <v>11000.97</v>
      </c>
      <c r="E29" s="24" t="n">
        <v>715.895139808392</v>
      </c>
      <c r="F29" s="24" t="n">
        <v>843.674126030605</v>
      </c>
      <c r="G29" s="24" t="n">
        <v>12804.9384368119</v>
      </c>
      <c r="H29" s="24" t="n">
        <v>957.401311335496</v>
      </c>
      <c r="I29" s="24" t="n">
        <v>599.794008</v>
      </c>
      <c r="J29" s="24" t="n">
        <v>0</v>
      </c>
      <c r="K29" s="25" t="n">
        <f aca="false">SUM(B29:J29)</f>
        <v>67579.3884367562</v>
      </c>
      <c r="L29" s="26" t="n">
        <v>61401</v>
      </c>
      <c r="M29" s="27" t="n">
        <v>-573.309048448644</v>
      </c>
      <c r="N29" s="28" t="n">
        <f aca="false">+K29-L29+M29</f>
        <v>5605.07938830756</v>
      </c>
      <c r="O29" s="29" t="n">
        <f aca="false">+O28+N29</f>
        <v>-34454.9710677757</v>
      </c>
    </row>
    <row r="30" customFormat="false" ht="12.75" hidden="false" customHeight="false" outlineLevel="0" collapsed="false">
      <c r="A30" s="23" t="n">
        <f aca="false">+A29+1</f>
        <v>37117</v>
      </c>
      <c r="B30" s="24" t="n">
        <v>37545.6498133211</v>
      </c>
      <c r="C30" s="24" t="n">
        <v>2424.95808</v>
      </c>
      <c r="D30" s="24" t="n">
        <v>11000.97</v>
      </c>
      <c r="E30" s="24" t="n">
        <v>479.454805114853</v>
      </c>
      <c r="F30" s="24" t="n">
        <v>35.8355011365923</v>
      </c>
      <c r="G30" s="24" t="n">
        <v>12724.2919669064</v>
      </c>
      <c r="H30" s="24" t="n">
        <v>938.130350697975</v>
      </c>
      <c r="I30" s="24" t="n">
        <v>599.794008</v>
      </c>
      <c r="J30" s="24" t="n">
        <v>0</v>
      </c>
      <c r="K30" s="25" t="n">
        <f aca="false">SUM(B30:J30)</f>
        <v>65749.0845251769</v>
      </c>
      <c r="L30" s="26" t="n">
        <v>60506</v>
      </c>
      <c r="M30" s="27" t="n">
        <v>-528.194968436239</v>
      </c>
      <c r="N30" s="28" t="n">
        <f aca="false">+K30-L30+M30</f>
        <v>4714.88955674068</v>
      </c>
      <c r="O30" s="29" t="n">
        <f aca="false">+O29+N30</f>
        <v>-29740.081511035</v>
      </c>
    </row>
    <row r="31" customFormat="false" ht="12.75" hidden="false" customHeight="false" outlineLevel="0" collapsed="false">
      <c r="A31" s="23" t="n">
        <f aca="false">+A30+1</f>
        <v>37118</v>
      </c>
      <c r="B31" s="24" t="n">
        <v>32557.197156802</v>
      </c>
      <c r="C31" s="24" t="n">
        <v>2384.364</v>
      </c>
      <c r="D31" s="24" t="n">
        <v>11000.97</v>
      </c>
      <c r="E31" s="24" t="n">
        <v>835.166984172363</v>
      </c>
      <c r="F31" s="24" t="n">
        <v>711.569119704944</v>
      </c>
      <c r="G31" s="24" t="n">
        <v>12488.7656539051</v>
      </c>
      <c r="H31" s="24" t="n">
        <v>986.829372362688</v>
      </c>
      <c r="I31" s="24" t="n">
        <v>599.794008</v>
      </c>
      <c r="J31" s="24" t="n">
        <v>0</v>
      </c>
      <c r="K31" s="25" t="n">
        <f aca="false">SUM(B31:J31)</f>
        <v>61564.6562949471</v>
      </c>
      <c r="L31" s="26" t="n">
        <v>65196</v>
      </c>
      <c r="M31" s="27" t="n">
        <v>-490.722157524156</v>
      </c>
      <c r="N31" s="28" t="n">
        <f aca="false">+K31-L31+M31</f>
        <v>-4122.06586257708</v>
      </c>
      <c r="O31" s="29" t="n">
        <f aca="false">+O30+N31</f>
        <v>-33862.1473736121</v>
      </c>
    </row>
    <row r="32" customFormat="false" ht="12.75" hidden="false" customHeight="false" outlineLevel="0" collapsed="false">
      <c r="A32" s="23" t="n">
        <f aca="false">+A31+1</f>
        <v>37119</v>
      </c>
      <c r="B32" s="24" t="n">
        <v>39060.1595720236</v>
      </c>
      <c r="C32" s="24" t="n">
        <v>2376.51456</v>
      </c>
      <c r="D32" s="24" t="n">
        <v>11000.97</v>
      </c>
      <c r="E32" s="24" t="n">
        <v>860.710122721</v>
      </c>
      <c r="F32" s="24" t="n">
        <v>813.048905721433</v>
      </c>
      <c r="G32" s="24" t="n">
        <v>13090.573078832</v>
      </c>
      <c r="H32" s="24" t="n">
        <v>960.779548162774</v>
      </c>
      <c r="I32" s="24" t="n">
        <v>599.794008</v>
      </c>
      <c r="J32" s="24" t="n">
        <v>0</v>
      </c>
      <c r="K32" s="25" t="n">
        <f aca="false">SUM(B32:J32)</f>
        <v>68762.5497954608</v>
      </c>
      <c r="L32" s="26" t="n">
        <v>64052</v>
      </c>
      <c r="M32" s="27" t="n">
        <v>-414.586399116196</v>
      </c>
      <c r="N32" s="28" t="n">
        <f aca="false">+K32-L32+M32</f>
        <v>4295.9633963446</v>
      </c>
      <c r="O32" s="29" t="n">
        <f aca="false">+O31+N32</f>
        <v>-29566.1839772675</v>
      </c>
    </row>
    <row r="33" customFormat="false" ht="12.75" hidden="false" customHeight="false" outlineLevel="0" collapsed="false">
      <c r="A33" s="23" t="n">
        <f aca="false">+A32+1</f>
        <v>37120</v>
      </c>
      <c r="B33" s="24" t="n">
        <v>36537.1932225452</v>
      </c>
      <c r="C33" s="24" t="n">
        <v>2511.45372</v>
      </c>
      <c r="D33" s="24" t="n">
        <v>11000.97</v>
      </c>
      <c r="E33" s="24" t="n">
        <v>892.906875189085</v>
      </c>
      <c r="F33" s="24" t="n">
        <v>913.094605456423</v>
      </c>
      <c r="G33" s="24" t="n">
        <v>12856.6949414542</v>
      </c>
      <c r="H33" s="24" t="n">
        <v>935.699568786033</v>
      </c>
      <c r="I33" s="24" t="n">
        <v>599.794008</v>
      </c>
      <c r="J33" s="24" t="n">
        <v>0</v>
      </c>
      <c r="K33" s="25" t="n">
        <f aca="false">SUM(B33:J33)</f>
        <v>66247.806941431</v>
      </c>
      <c r="L33" s="26" t="n">
        <v>64052</v>
      </c>
      <c r="M33" s="27" t="n">
        <v>-566.278408655014</v>
      </c>
      <c r="N33" s="28" t="n">
        <f aca="false">+K33-L33+M33</f>
        <v>1629.52853277594</v>
      </c>
      <c r="O33" s="29" t="n">
        <f aca="false">+O32+N33</f>
        <v>-27936.6554444915</v>
      </c>
    </row>
    <row r="34" customFormat="false" ht="12.75" hidden="false" customHeight="false" outlineLevel="0" collapsed="false">
      <c r="A34" s="23" t="n">
        <f aca="false">+A33+1</f>
        <v>37121</v>
      </c>
      <c r="B34" s="24" t="n">
        <v>38822.8283752785</v>
      </c>
      <c r="C34" s="24" t="n">
        <v>2374.04712</v>
      </c>
      <c r="D34" s="24" t="n">
        <v>11000.97</v>
      </c>
      <c r="E34" s="24" t="n">
        <v>580.962505920357</v>
      </c>
      <c r="F34" s="24" t="n">
        <v>666.497238501363</v>
      </c>
      <c r="G34" s="24" t="n">
        <v>12952.8977717178</v>
      </c>
      <c r="H34" s="24" t="n">
        <v>760.091822008022</v>
      </c>
      <c r="I34" s="24" t="n">
        <v>599.794008</v>
      </c>
      <c r="J34" s="24" t="n">
        <v>0</v>
      </c>
      <c r="K34" s="25" t="n">
        <f aca="false">SUM(B34:J34)</f>
        <v>67758.088841426</v>
      </c>
      <c r="L34" s="26" t="n">
        <v>64053</v>
      </c>
      <c r="M34" s="27" t="n">
        <v>-554.830992941899</v>
      </c>
      <c r="N34" s="28" t="n">
        <f aca="false">+K34-L34+M34</f>
        <v>3150.25784848414</v>
      </c>
      <c r="O34" s="29" t="n">
        <f aca="false">+O33+N34</f>
        <v>-24786.3975960074</v>
      </c>
    </row>
    <row r="35" customFormat="false" ht="12.75" hidden="false" customHeight="false" outlineLevel="0" collapsed="false">
      <c r="A35" s="23" t="n">
        <f aca="false">+A34+1</f>
        <v>37122</v>
      </c>
      <c r="B35" s="24" t="n">
        <v>37023.2613860539</v>
      </c>
      <c r="C35" s="24" t="n">
        <v>2338.67772</v>
      </c>
      <c r="D35" s="24" t="n">
        <v>11000.97</v>
      </c>
      <c r="E35" s="24" t="n">
        <v>851.857195108337</v>
      </c>
      <c r="F35" s="24" t="n">
        <v>766.011539904774</v>
      </c>
      <c r="G35" s="24" t="n">
        <v>12639.1581735927</v>
      </c>
      <c r="H35" s="24" t="n">
        <v>854.903123190921</v>
      </c>
      <c r="I35" s="24" t="n">
        <v>599.794008</v>
      </c>
      <c r="J35" s="24" t="n">
        <v>0</v>
      </c>
      <c r="K35" s="25" t="n">
        <f aca="false">SUM(B35:J35)</f>
        <v>66074.6331458507</v>
      </c>
      <c r="L35" s="26" t="n">
        <v>64053</v>
      </c>
      <c r="M35" s="27" t="n">
        <v>-518.5140733108</v>
      </c>
      <c r="N35" s="28" t="n">
        <f aca="false">+K35-L35+M35</f>
        <v>1503.11907253986</v>
      </c>
      <c r="O35" s="29" t="n">
        <f aca="false">+O34+N35</f>
        <v>-23283.2785234675</v>
      </c>
    </row>
    <row r="36" customFormat="false" ht="12.75" hidden="false" customHeight="false" outlineLevel="0" collapsed="false">
      <c r="A36" s="23" t="n">
        <f aca="false">+A35+1</f>
        <v>37123</v>
      </c>
      <c r="B36" s="24" t="n">
        <v>37673.7280442037</v>
      </c>
      <c r="C36" s="24" t="n">
        <v>2325.73608</v>
      </c>
      <c r="D36" s="24" t="n">
        <v>11000.97</v>
      </c>
      <c r="E36" s="24" t="n">
        <v>765.424013412748</v>
      </c>
      <c r="F36" s="24" t="n">
        <v>608.580370606911</v>
      </c>
      <c r="G36" s="24" t="n">
        <v>6367.880145</v>
      </c>
      <c r="H36" s="24" t="n">
        <v>917.053626318496</v>
      </c>
      <c r="I36" s="24" t="n">
        <v>599.794008</v>
      </c>
      <c r="J36" s="24" t="n">
        <v>0</v>
      </c>
      <c r="K36" s="25" t="n">
        <f aca="false">SUM(B36:J36)</f>
        <v>60259.1662875418</v>
      </c>
      <c r="L36" s="26" t="n">
        <v>64053</v>
      </c>
      <c r="M36" s="27" t="n">
        <v>-760.523181216861</v>
      </c>
      <c r="N36" s="28" t="n">
        <f aca="false">+K36-L36+M36</f>
        <v>-4554.35689367505</v>
      </c>
      <c r="O36" s="29" t="n">
        <f aca="false">+O35+N36</f>
        <v>-27837.6354171426</v>
      </c>
    </row>
    <row r="37" customFormat="false" ht="12.75" hidden="false" customHeight="false" outlineLevel="0" collapsed="false">
      <c r="A37" s="23" t="n">
        <f aca="false">+A36+1</f>
        <v>37124</v>
      </c>
      <c r="B37" s="24" t="n">
        <v>37423.3437334396</v>
      </c>
      <c r="C37" s="24" t="n">
        <v>2307.64428</v>
      </c>
      <c r="D37" s="24" t="n">
        <v>11000.97</v>
      </c>
      <c r="E37" s="24" t="n">
        <v>911.365200291727</v>
      </c>
      <c r="F37" s="24" t="n">
        <v>773.842246193338</v>
      </c>
      <c r="G37" s="24" t="n">
        <v>12630.8716574963</v>
      </c>
      <c r="H37" s="24" t="n">
        <v>765.606197872004</v>
      </c>
      <c r="I37" s="24" t="n">
        <v>599.794008</v>
      </c>
      <c r="J37" s="24" t="n">
        <v>0</v>
      </c>
      <c r="K37" s="25" t="n">
        <f aca="false">SUM(B37:J37)</f>
        <v>66413.437323293</v>
      </c>
      <c r="L37" s="26" t="n">
        <v>64053</v>
      </c>
      <c r="M37" s="27" t="n">
        <v>-508.121007786575</v>
      </c>
      <c r="N37" s="28" t="n">
        <f aca="false">+K37-L37+M37</f>
        <v>1852.31631550638</v>
      </c>
      <c r="O37" s="29" t="n">
        <f aca="false">+O36+N37</f>
        <v>-25985.3191016362</v>
      </c>
    </row>
    <row r="38" customFormat="false" ht="12.75" hidden="false" customHeight="false" outlineLevel="0" collapsed="false">
      <c r="A38" s="23" t="n">
        <f aca="false">+A37+1</f>
        <v>37125</v>
      </c>
      <c r="B38" s="24" t="n">
        <v>28103.7856432521</v>
      </c>
      <c r="C38" s="24" t="n">
        <v>1958.1648</v>
      </c>
      <c r="D38" s="24" t="n">
        <v>11000.97</v>
      </c>
      <c r="E38" s="24" t="n">
        <v>861.277335266375</v>
      </c>
      <c r="F38" s="24" t="n">
        <v>815.889440666603</v>
      </c>
      <c r="G38" s="24" t="n">
        <v>13093.6246116303</v>
      </c>
      <c r="H38" s="24" t="n">
        <v>638.794188889668</v>
      </c>
      <c r="I38" s="24" t="n">
        <v>599.794008</v>
      </c>
      <c r="J38" s="24" t="n">
        <v>0</v>
      </c>
      <c r="K38" s="25" t="n">
        <f aca="false">SUM(B38:J38)</f>
        <v>57072.300027705</v>
      </c>
      <c r="L38" s="26" t="n">
        <v>64052</v>
      </c>
      <c r="M38" s="27" t="n">
        <v>-776.964752876704</v>
      </c>
      <c r="N38" s="28" t="n">
        <f aca="false">+K38-L38+M38</f>
        <v>-7756.6647251717</v>
      </c>
      <c r="O38" s="29" t="n">
        <f aca="false">+O37+N38</f>
        <v>-33741.9838268079</v>
      </c>
    </row>
    <row r="39" customFormat="false" ht="12.75" hidden="false" customHeight="false" outlineLevel="0" collapsed="false">
      <c r="A39" s="23" t="n">
        <f aca="false">+A38+1</f>
        <v>37126</v>
      </c>
      <c r="B39" s="24" t="n">
        <v>36472.1548464766</v>
      </c>
      <c r="C39" s="24" t="n">
        <v>2308.48332</v>
      </c>
      <c r="D39" s="24" t="n">
        <v>11000.97</v>
      </c>
      <c r="E39" s="24" t="n">
        <v>859.601560520849</v>
      </c>
      <c r="F39" s="24" t="n">
        <v>848.903957521126</v>
      </c>
      <c r="G39" s="24" t="n">
        <v>13089.0214035014</v>
      </c>
      <c r="H39" s="24" t="n">
        <v>795.620292763734</v>
      </c>
      <c r="I39" s="24" t="n">
        <v>599.794008</v>
      </c>
      <c r="J39" s="24" t="n">
        <v>4000</v>
      </c>
      <c r="K39" s="25" t="n">
        <f aca="false">SUM(B39:J39)</f>
        <v>69974.5493887838</v>
      </c>
      <c r="L39" s="26" t="n">
        <v>68211</v>
      </c>
      <c r="M39" s="27" t="n">
        <v>-474.091739301534</v>
      </c>
      <c r="N39" s="28" t="n">
        <f aca="false">+K39-L39+M39</f>
        <v>1289.45764948223</v>
      </c>
      <c r="O39" s="29" t="n">
        <f aca="false">+O38+N39</f>
        <v>-32452.5261773257</v>
      </c>
    </row>
    <row r="40" customFormat="false" ht="12.75" hidden="false" customHeight="false" outlineLevel="0" collapsed="false">
      <c r="A40" s="23" t="n">
        <f aca="false">+A39+1</f>
        <v>37127</v>
      </c>
      <c r="B40" s="24" t="n">
        <v>38564.6169924671</v>
      </c>
      <c r="C40" s="24" t="n">
        <v>2169.73812</v>
      </c>
      <c r="D40" s="24" t="n">
        <v>11000.97</v>
      </c>
      <c r="E40" s="24" t="n">
        <v>617.03833334955</v>
      </c>
      <c r="F40" s="24" t="n">
        <v>778.924227284151</v>
      </c>
      <c r="G40" s="24" t="n">
        <v>13275.1126280142</v>
      </c>
      <c r="H40" s="24" t="n">
        <v>773.351832028604</v>
      </c>
      <c r="I40" s="24" t="n">
        <v>599.794008</v>
      </c>
      <c r="J40" s="24" t="n">
        <v>0</v>
      </c>
      <c r="K40" s="25" t="n">
        <f aca="false">SUM(B40:J40)</f>
        <v>67779.5461411436</v>
      </c>
      <c r="L40" s="26" t="n">
        <v>68196</v>
      </c>
      <c r="M40" s="27" t="n">
        <v>-506.355761918461</v>
      </c>
      <c r="N40" s="28" t="n">
        <f aca="false">+K40-L40+M40</f>
        <v>-922.809620774849</v>
      </c>
      <c r="O40" s="29" t="n">
        <f aca="false">+O39+N40</f>
        <v>-33375.3357981005</v>
      </c>
    </row>
    <row r="41" customFormat="false" ht="12.75" hidden="false" customHeight="false" outlineLevel="0" collapsed="false">
      <c r="A41" s="23" t="n">
        <f aca="false">+A40+1</f>
        <v>37128</v>
      </c>
      <c r="B41" s="24" t="n">
        <v>38849.64971626</v>
      </c>
      <c r="C41" s="24" t="n">
        <v>2241.89832</v>
      </c>
      <c r="D41" s="24" t="n">
        <v>11008.1474995428</v>
      </c>
      <c r="E41" s="24" t="n">
        <v>849.1282414484</v>
      </c>
      <c r="F41" s="24" t="n">
        <v>487.371649902807</v>
      </c>
      <c r="G41" s="24" t="n">
        <v>13265.3794893845</v>
      </c>
      <c r="H41" s="24" t="n">
        <v>777.314307835075</v>
      </c>
      <c r="I41" s="24" t="n">
        <v>599.794008</v>
      </c>
      <c r="J41" s="24" t="n">
        <v>6030</v>
      </c>
      <c r="K41" s="25" t="n">
        <f aca="false">SUM(B41:J41)</f>
        <v>74108.6832323735</v>
      </c>
      <c r="L41" s="26" t="n">
        <v>72235</v>
      </c>
      <c r="M41" s="27" t="n">
        <v>-456.211779738386</v>
      </c>
      <c r="N41" s="28" t="n">
        <f aca="false">+K41-L41+M41</f>
        <v>1417.4714526351</v>
      </c>
      <c r="O41" s="29" t="n">
        <f aca="false">+O40+N41</f>
        <v>-31957.8643454654</v>
      </c>
    </row>
    <row r="42" customFormat="false" ht="12.75" hidden="false" customHeight="false" outlineLevel="0" collapsed="false">
      <c r="A42" s="23" t="n">
        <f aca="false">+A41+1</f>
        <v>37129</v>
      </c>
      <c r="B42" s="24" t="n">
        <v>38889.4808820825</v>
      </c>
      <c r="C42" s="24" t="n">
        <v>2075.244</v>
      </c>
      <c r="D42" s="24" t="n">
        <v>11015.7401189128</v>
      </c>
      <c r="E42" s="24" t="n">
        <v>825.323326517494</v>
      </c>
      <c r="F42" s="24" t="n">
        <v>647.609226504237</v>
      </c>
      <c r="G42" s="24" t="n">
        <v>13221.6441783121</v>
      </c>
      <c r="H42" s="24" t="n">
        <v>726.74671160151</v>
      </c>
      <c r="I42" s="24" t="n">
        <v>599.794008</v>
      </c>
      <c r="J42" s="24" t="n">
        <v>6030</v>
      </c>
      <c r="K42" s="25" t="n">
        <f aca="false">SUM(B42:J42)</f>
        <v>74031.5824519306</v>
      </c>
      <c r="L42" s="26" t="n">
        <v>73235</v>
      </c>
      <c r="M42" s="27" t="n">
        <v>-807.460751928325</v>
      </c>
      <c r="N42" s="28" t="n">
        <f aca="false">+K42-L42+M42</f>
        <v>-10.8782999977786</v>
      </c>
      <c r="O42" s="29" t="n">
        <f aca="false">+O41+N42</f>
        <v>-31968.7426454632</v>
      </c>
    </row>
    <row r="43" customFormat="false" ht="12.75" hidden="false" customHeight="false" outlineLevel="0" collapsed="false">
      <c r="A43" s="23" t="n">
        <f aca="false">+A42+1</f>
        <v>37130</v>
      </c>
      <c r="B43" s="24" t="n">
        <v>39206.4144651586</v>
      </c>
      <c r="C43" s="24" t="n">
        <v>2076.04164</v>
      </c>
      <c r="D43" s="24" t="n">
        <v>11026.013409829</v>
      </c>
      <c r="E43" s="24" t="n">
        <v>888.882528049777</v>
      </c>
      <c r="F43" s="24" t="n">
        <v>444.938284362306</v>
      </c>
      <c r="G43" s="24" t="n">
        <v>11933.1342932849</v>
      </c>
      <c r="H43" s="24" t="n">
        <v>978.658675463071</v>
      </c>
      <c r="I43" s="24" t="n">
        <v>599.794008</v>
      </c>
      <c r="J43" s="24" t="n">
        <v>6030</v>
      </c>
      <c r="K43" s="25" t="n">
        <f aca="false">SUM(B43:J43)</f>
        <v>73183.8773041476</v>
      </c>
      <c r="L43" s="26" t="n">
        <v>73235</v>
      </c>
      <c r="M43" s="27" t="n">
        <v>-461.342104220604</v>
      </c>
      <c r="N43" s="28" t="n">
        <f aca="false">+K43-L43+M43</f>
        <v>-512.464800072966</v>
      </c>
      <c r="O43" s="29" t="n">
        <f aca="false">+O42+N43</f>
        <v>-32481.2074455361</v>
      </c>
    </row>
    <row r="44" customFormat="false" ht="12.75" hidden="false" customHeight="false" outlineLevel="0" collapsed="false">
      <c r="A44" s="23" t="n">
        <f aca="false">+A43+1</f>
        <v>37131</v>
      </c>
      <c r="B44" s="24" t="n">
        <v>33626.2355279603</v>
      </c>
      <c r="C44" s="24" t="n">
        <v>2250.07896</v>
      </c>
      <c r="D44" s="24" t="n">
        <v>11001.7006929551</v>
      </c>
      <c r="E44" s="24" t="n">
        <v>884.399755180776</v>
      </c>
      <c r="F44" s="24" t="n">
        <v>690.871279172843</v>
      </c>
      <c r="G44" s="24" t="n">
        <v>13116.8830675436</v>
      </c>
      <c r="H44" s="24" t="n">
        <v>963.375530722549</v>
      </c>
      <c r="I44" s="24" t="n">
        <v>599.794008</v>
      </c>
      <c r="J44" s="24" t="n">
        <v>0</v>
      </c>
      <c r="K44" s="25" t="n">
        <f aca="false">SUM(B44:J44)</f>
        <v>63133.3388215351</v>
      </c>
      <c r="L44" s="26" t="n">
        <v>67057</v>
      </c>
      <c r="M44" s="27" t="n">
        <v>-511.001470280888</v>
      </c>
      <c r="N44" s="28" t="n">
        <f aca="false">+K44-L44+M44</f>
        <v>-4434.66264874582</v>
      </c>
      <c r="O44" s="29" t="n">
        <f aca="false">+O43+N44</f>
        <v>-36915.870094282</v>
      </c>
    </row>
    <row r="45" customFormat="false" ht="12.75" hidden="false" customHeight="false" outlineLevel="0" collapsed="false">
      <c r="A45" s="23" t="n">
        <f aca="false">+A44+1</f>
        <v>37132</v>
      </c>
      <c r="B45" s="24" t="n">
        <v>39099.7705425084</v>
      </c>
      <c r="C45" s="24" t="n">
        <v>2254.06716</v>
      </c>
      <c r="D45" s="24" t="n">
        <v>11031.9957051612</v>
      </c>
      <c r="E45" s="24" t="n">
        <v>880.698664516886</v>
      </c>
      <c r="F45" s="24" t="n">
        <v>837.450733398598</v>
      </c>
      <c r="G45" s="24" t="n">
        <v>12848.1778502901</v>
      </c>
      <c r="H45" s="24" t="n">
        <v>970.955114324833</v>
      </c>
      <c r="I45" s="24" t="n">
        <v>599.794008</v>
      </c>
      <c r="J45" s="24" t="n">
        <v>0</v>
      </c>
      <c r="K45" s="25" t="n">
        <f aca="false">SUM(B45:J45)</f>
        <v>68522.9097782</v>
      </c>
      <c r="L45" s="26" t="n">
        <v>64052</v>
      </c>
      <c r="M45" s="27" t="n">
        <v>-464.479210215023</v>
      </c>
      <c r="N45" s="28" t="n">
        <f aca="false">+K45-L45+M45</f>
        <v>4006.43056798499</v>
      </c>
      <c r="O45" s="29" t="n">
        <f aca="false">+O44+N45</f>
        <v>-32909.439526297</v>
      </c>
    </row>
    <row r="46" customFormat="false" ht="12.75" hidden="false" customHeight="false" outlineLevel="0" collapsed="false">
      <c r="A46" s="23" t="n">
        <f aca="false">+A45+1</f>
        <v>37133</v>
      </c>
      <c r="B46" s="24" t="n">
        <v>39227.0000568817</v>
      </c>
      <c r="C46" s="24" t="n">
        <v>2227.1544</v>
      </c>
      <c r="D46" s="24" t="n">
        <v>11007.605090594</v>
      </c>
      <c r="E46" s="24" t="n">
        <v>853.452471220358</v>
      </c>
      <c r="F46" s="24" t="n">
        <v>763.306400844807</v>
      </c>
      <c r="G46" s="24" t="n">
        <v>12441.8235806315</v>
      </c>
      <c r="H46" s="24" t="n">
        <v>905.196763701737</v>
      </c>
      <c r="I46" s="24" t="n">
        <v>599.794008</v>
      </c>
      <c r="J46" s="24" t="n">
        <v>0</v>
      </c>
      <c r="K46" s="25" t="n">
        <f aca="false">SUM(B46:J46)</f>
        <v>68025.332771874</v>
      </c>
      <c r="L46" s="26" t="n">
        <v>59052</v>
      </c>
      <c r="M46" s="27" t="n">
        <v>-464.727971971708</v>
      </c>
      <c r="N46" s="28" t="n">
        <f aca="false">+K46-L46+M46</f>
        <v>8508.6047999023</v>
      </c>
      <c r="O46" s="29" t="n">
        <f aca="false">+O45+N46</f>
        <v>-24400.8347263947</v>
      </c>
    </row>
    <row r="47" customFormat="false" ht="12.75" hidden="false" customHeight="false" outlineLevel="0" collapsed="false">
      <c r="A47" s="23" t="n">
        <f aca="false">+A46+1</f>
        <v>37134</v>
      </c>
      <c r="B47" s="24" t="n">
        <v>39478.5186435583</v>
      </c>
      <c r="C47" s="24" t="n">
        <v>2214.46944</v>
      </c>
      <c r="D47" s="24" t="n">
        <v>11027.4844434371</v>
      </c>
      <c r="E47" s="24" t="n">
        <v>833.290090597443</v>
      </c>
      <c r="F47" s="24" t="n">
        <v>679.327099741442</v>
      </c>
      <c r="G47" s="24" t="n">
        <v>12597.0875157809</v>
      </c>
      <c r="H47" s="24" t="n">
        <v>965.812529209092</v>
      </c>
      <c r="I47" s="24" t="n">
        <v>599.794008</v>
      </c>
      <c r="J47" s="24" t="n">
        <v>0</v>
      </c>
      <c r="K47" s="25" t="n">
        <f aca="false">SUM(B47:J47)</f>
        <v>68395.7837703243</v>
      </c>
      <c r="L47" s="26" t="n">
        <v>67053</v>
      </c>
      <c r="M47" s="27" t="n">
        <v>-510.54381371684</v>
      </c>
      <c r="N47" s="28" t="n">
        <f aca="false">+K47-L47+M47</f>
        <v>832.239956607415</v>
      </c>
      <c r="O47" s="29" t="n">
        <f aca="false">+O46+N47</f>
        <v>-23568.5947697873</v>
      </c>
    </row>
    <row r="48" customFormat="false" ht="12.75" hidden="false" customHeight="false" outlineLevel="0" collapsed="false"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2"/>
      <c r="M48" s="33"/>
      <c r="N48" s="30"/>
      <c r="O48" s="34"/>
    </row>
    <row r="49" customFormat="false" ht="13.5" hidden="false" customHeight="false" outlineLevel="0" collapsed="false">
      <c r="A49" s="0" t="s">
        <v>24</v>
      </c>
      <c r="B49" s="28" t="n">
        <f aca="false">SUM(B17:B48)</f>
        <v>1138912.98385908</v>
      </c>
      <c r="C49" s="28" t="n">
        <f aca="false">SUM(C17:C48)</f>
        <v>69753.68424</v>
      </c>
      <c r="D49" s="28" t="n">
        <f aca="false">SUM(D17:D48)</f>
        <v>341141.966960432</v>
      </c>
      <c r="E49" s="28" t="n">
        <f aca="false">SUM(E17:E48)</f>
        <v>25934.6450559328</v>
      </c>
      <c r="F49" s="28" t="n">
        <f aca="false">SUM(F17:F48)</f>
        <v>20804.1154144142</v>
      </c>
      <c r="G49" s="28" t="n">
        <f aca="false">SUM(G17:G48)</f>
        <v>394327.580793199</v>
      </c>
      <c r="H49" s="28" t="n">
        <f aca="false">SUM(H17:H48)</f>
        <v>27756.4900311366</v>
      </c>
      <c r="I49" s="28" t="n">
        <f aca="false">SUM(I17:I48)</f>
        <v>18812.37748</v>
      </c>
      <c r="J49" s="28" t="n">
        <f aca="false">SUM(J17:J48)</f>
        <v>22090</v>
      </c>
      <c r="K49" s="35" t="n">
        <f aca="false">SUM(K17:K47)</f>
        <v>2059533.8438342</v>
      </c>
      <c r="L49" s="36" t="n">
        <f aca="false">SUM(L17:L47)</f>
        <v>2030258</v>
      </c>
      <c r="M49" s="28" t="n">
        <f aca="false">SUM(M17:M48)</f>
        <v>-18010.4386039859</v>
      </c>
      <c r="N49" s="28" t="n">
        <f aca="false">SUM(N17:N47)</f>
        <v>11265.4052302128</v>
      </c>
    </row>
    <row r="50" customFormat="false" ht="12.75" hidden="false" customHeight="false" outlineLevel="0" collapsed="false">
      <c r="A50" s="37" t="s">
        <v>25</v>
      </c>
      <c r="B50" s="38" t="n">
        <v>1138924</v>
      </c>
      <c r="C50" s="38" t="n">
        <v>69759</v>
      </c>
      <c r="D50" s="38" t="n">
        <v>341039</v>
      </c>
      <c r="E50" s="38" t="n">
        <v>25935</v>
      </c>
      <c r="F50" s="38" t="n">
        <v>20803</v>
      </c>
      <c r="G50" s="38" t="n">
        <v>394326</v>
      </c>
      <c r="H50" s="38" t="n">
        <v>27757</v>
      </c>
      <c r="I50" s="39" t="n">
        <v>18629</v>
      </c>
    </row>
    <row r="51" customFormat="false" ht="12.75" hidden="false" customHeight="false" outlineLevel="0" collapsed="false">
      <c r="A51" s="40" t="s">
        <v>26</v>
      </c>
      <c r="B51" s="41" t="n">
        <f aca="false">+B49-B50</f>
        <v>-11.0161409159191</v>
      </c>
      <c r="C51" s="41" t="n">
        <f aca="false">+C49-C50</f>
        <v>-5.31575999999768</v>
      </c>
      <c r="D51" s="41" t="n">
        <f aca="false">+D49-D50</f>
        <v>102.966960431833</v>
      </c>
      <c r="E51" s="41" t="n">
        <f aca="false">+E49-E50</f>
        <v>-0.354944067250472</v>
      </c>
      <c r="F51" s="41" t="n">
        <f aca="false">+F49-F50</f>
        <v>1.11541441415102</v>
      </c>
      <c r="G51" s="41" t="n">
        <f aca="false">+G49-G50</f>
        <v>1.58079319930403</v>
      </c>
      <c r="H51" s="41" t="n">
        <f aca="false">+H49-H50</f>
        <v>-0.509968863356335</v>
      </c>
      <c r="I51" s="42" t="n">
        <f aca="false">+I49-I50</f>
        <v>183.377479999999</v>
      </c>
      <c r="K51" s="28" t="n">
        <f aca="false">SUM(B49:H49)</f>
        <v>2018631.4663542</v>
      </c>
    </row>
    <row r="52" customFormat="false" ht="12.75" hidden="false" customHeight="false" outlineLevel="0" collapsed="false">
      <c r="A52" s="2" t="s">
        <v>27</v>
      </c>
      <c r="B52" s="2"/>
      <c r="C52" s="2"/>
    </row>
    <row r="53" customFormat="false" ht="12.75" hidden="false" customHeight="false" outlineLevel="0" collapsed="false">
      <c r="A53" s="2" t="s">
        <v>28</v>
      </c>
      <c r="B53" s="2"/>
      <c r="C53" s="2"/>
      <c r="D53" s="2"/>
      <c r="E53" s="2"/>
    </row>
    <row r="54" customFormat="false" ht="12.75" hidden="false" customHeight="false" outlineLevel="0" collapsed="false">
      <c r="A5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2001-10-08T17:29:34Z</dcterms:created>
  <dc:creator>tstaab</dc:creator>
  <dc:description/>
  <dc:language>en-US</dc:language>
  <cp:lastModifiedBy>tstaab</cp:lastModifiedBy>
  <cp:lastPrinted>2001-10-08T17:45:41Z</cp:lastPrinted>
  <dcterms:modified xsi:type="dcterms:W3CDTF">2001-10-08T18:48:57Z</dcterms:modified>
  <cp:revision>0</cp:revision>
  <dc:subject/>
  <dc:title/>
</cp:coreProperties>
</file>