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ios (2)" sheetId="1" state="visible" r:id="rId3"/>
  </sheets>
  <externalReferences>
    <externalReference r:id="rId4"/>
  </externalReferences>
  <definedNames>
    <definedName function="false" hidden="false" localSheetId="0" name="_xlnm.Print_Area" vbProcedure="false">'Ratios (2)'!$A$1:$R$69</definedName>
    <definedName function="false" hidden="false" name="AACFHDRCOL" vbProcedure="false">[2]JuneYTD!$BG$80</definedName>
    <definedName function="false" hidden="false" name="AACFHDRROW" vbProcedure="false">[2]JuneYTD!$BG$80</definedName>
    <definedName function="false" hidden="false" name="AACFWKS" vbProcedure="false">[2]JuneYTD!$BG$80</definedName>
    <definedName function="false" hidden="false" name="AACFWKS1" vbProcedure="false">[2]JuneYTD!$BG$80</definedName>
    <definedName function="false" hidden="false" name="AACFWKS2" vbProcedure="false">[2]JuneYTD!$BG$80</definedName>
    <definedName function="false" hidden="false" name="AAWSSIDEWAYS" vbProcedure="false">[2]JuneYTD!$BG$80</definedName>
    <definedName function="false" hidden="false" name="ADJUSTMENTS" vbProcedure="false">[2]JuneYTD!$BG$80</definedName>
    <definedName function="false" hidden="false" name="ASSETS" vbProcedure="false">[2]JuneYTD!$BG$80</definedName>
    <definedName function="false" hidden="false" name="AWAACF" vbProcedure="false">[2]JuneYTD!$BG$80</definedName>
    <definedName function="false" hidden="false" name="AWBALSHT" vbProcedure="false">[2]JuneYTD!$BG$80</definedName>
    <definedName function="false" hidden="false" name="AWCFWKS" vbProcedure="false">[2]JuneYTD!$BG$80</definedName>
    <definedName function="false" hidden="false" name="AWGRPCF" vbProcedure="false">[2]JuneYTD!$BG$80</definedName>
    <definedName function="false" hidden="false" name="AWGRPCF_BRDR" vbProcedure="false">[2]JuneYTD!$BG$80</definedName>
    <definedName function="false" hidden="false" name="BALSHT" vbProcedure="false">[2]JuneYTD!$BG$80</definedName>
    <definedName function="false" hidden="false" name="BB" vbProcedure="false">[2]JuneYTD!$BG$80</definedName>
    <definedName function="false" hidden="false" name="BBK" vbProcedure="false">[2]JuneYTD!$BG$80</definedName>
    <definedName function="false" hidden="false" name="BBK1" vbProcedure="false">[2]JuneYTD!$BG$80</definedName>
    <definedName function="false" hidden="false" name="BBTITLE" vbProcedure="false">[2]JuneYTD!$BG$80</definedName>
    <definedName function="false" hidden="false" name="BLANK" vbProcedure="false">[2]JuneYTD!$BG$80</definedName>
    <definedName function="false" hidden="false" name="BLANK1" vbProcedure="false">[2]JuneYTD!$BG$80</definedName>
    <definedName function="false" hidden="false" name="BORDERC" vbProcedure="false">[2]JuneYTD!$BG$80</definedName>
    <definedName function="false" hidden="false" name="BORDERC1" vbProcedure="false">[2]JuneYTD!$BG$80</definedName>
    <definedName function="false" hidden="false" name="BORDERCAAWP" vbProcedure="false">[2]JuneYTD!$BG$80</definedName>
    <definedName function="false" hidden="false" name="BORDERNONCUR" vbProcedure="false">[2]JuneYTD!$BG$80</definedName>
    <definedName function="false" hidden="false" name="BORDERR" vbProcedure="false">[2]JuneYTD!$BG$80</definedName>
    <definedName function="false" hidden="false" name="BORDERR1" vbProcedure="false">[2]JuneYTD!$BG$80</definedName>
    <definedName function="false" hidden="false" name="BORDERRAAWP" vbProcedure="false">[2]JuneYTD!$BG$80</definedName>
    <definedName function="false" hidden="false" name="BORDERRWWAP" vbProcedure="false">[2]JuneYTD!$BG$80</definedName>
    <definedName function="false" hidden="false" name="BSTITLE" vbProcedure="false">[2]JuneYTD!$BG$80</definedName>
    <definedName function="false" hidden="false" name="BSTITLE1" vbProcedure="false">[2]JuneYTD!$BG$80</definedName>
    <definedName function="false" hidden="false" name="BS_TitleRow" vbProcedure="false">[2]JuneYTD!$BG$80</definedName>
    <definedName function="false" hidden="false" name="CASHFLOW" vbProcedure="false">[2]JuneYTD!$BG$80</definedName>
    <definedName function="false" hidden="false" name="CASHFLOW1" vbProcedure="false">[2]JuneYTD!$BG$80</definedName>
    <definedName function="false" hidden="false" name="CATEGORY" vbProcedure="false">[2]JuneYTD!$BG$80</definedName>
    <definedName function="false" hidden="false" name="CATEGORY2" vbProcedure="false">[2]JuneYTD!$BG$80</definedName>
    <definedName function="false" hidden="false" name="CF" vbProcedure="false">[2]JuneYTD!$BG$80</definedName>
    <definedName function="false" hidden="false" name="CFTITLE" vbProcedure="false">[2]JuneYTD!$BG$80</definedName>
    <definedName function="false" hidden="false" name="CFTITLE1" vbProcedure="false">[2]JuneYTD!$BG$80</definedName>
    <definedName function="false" hidden="false" name="CF_WKS_TitleRow" vbProcedure="false">[2]JuneYTD!$BG$80</definedName>
    <definedName function="false" hidden="false" name="CHGNONCUR" vbProcedure="false">[2]JuneYTD!$BG$80</definedName>
    <definedName function="false" hidden="false" name="CM" vbProcedure="false">[2]JuneYTD!$BG$80</definedName>
    <definedName function="false" hidden="false" name="DATE1" vbProcedure="false">[2]JuneYTD!$BG$80</definedName>
    <definedName function="false" hidden="false" name="DATE2" vbProcedure="false">[2]JuneYTD!$BG$80</definedName>
    <definedName function="false" hidden="false" name="DATE3" vbProcedure="false">[2]JuneYTD!$BG$80</definedName>
    <definedName function="false" hidden="false" name="DATE4" vbProcedure="false">[2]JuneYTD!$BG$80</definedName>
    <definedName function="false" hidden="false" name="DATEPRYR" vbProcedure="false">[2]JuneYTD!$BG$80</definedName>
    <definedName function="false" hidden="false" name="DESC" vbProcedure="false">[2]JuneYTD!$BG$80</definedName>
    <definedName function="false" hidden="false" name="GROUP" vbProcedure="false">[2]JuneYTD!$BG$80</definedName>
    <definedName function="false" hidden="false" name="GROUPYTD" vbProcedure="false">[2]JuneYTD!$BG$80</definedName>
    <definedName function="false" hidden="false" name="GrpPrtRng" vbProcedure="false">[2]JuneYTD!$BG$80</definedName>
    <definedName function="false" hidden="false" name="GRPTITLE" vbProcedure="false">[2]JuneYTD!$BG$80</definedName>
    <definedName function="false" hidden="false" name="GRPTITLE1" vbProcedure="false">[2]JuneYTD!$BG$80</definedName>
    <definedName function="false" hidden="false" name="GRPTITLE2" vbProcedure="false">[2]JuneYTD!$BG$80</definedName>
    <definedName function="false" hidden="false" name="GrpTitleCol" vbProcedure="false">[2]JuneYTD!$BG$80</definedName>
    <definedName function="false" hidden="false" name="LIABILITIES" vbProcedure="false">[2]JuneYTD!$BG$80</definedName>
    <definedName function="false" hidden="false" name="NAME1" vbProcedure="false">[2]JuneYTD!$BG$80</definedName>
    <definedName function="false" hidden="false" name="OTHERBORDER" vbProcedure="false">[2]JuneYTD!$BG$80</definedName>
    <definedName function="false" hidden="false" name="OTHERNC" vbProcedure="false">[2]JuneYTD!$BG$80</definedName>
    <definedName function="false" hidden="false" name="OTHERTITLES" vbProcedure="false">[2]JuneYTD!$BG$80</definedName>
    <definedName function="false" hidden="false" name="Print_Area_MI" vbProcedure="false">[2]JuneYTD!$BG$80</definedName>
    <definedName function="false" hidden="false" name="Print_Titles_MI" vbProcedure="false">[2]JuneYTD!$BG$80,[2]JuneYTD!B$28417</definedName>
    <definedName function="false" hidden="false" name="PRIORBB" vbProcedure="false">[2]JuneYTD!$BG$80</definedName>
    <definedName function="false" hidden="false" name="PRT_RNG_AA" vbProcedure="false">[2]JuneYTD!$BG$80</definedName>
    <definedName function="false" hidden="false" name="REPORT" vbProcedure="false">[2]JuneYTD!$BG$80</definedName>
    <definedName function="false" hidden="false" name="Titles_Rptg_Grp_Wks" vbProcedure="false">[2]JuneYTD!$BG$80</definedName>
    <definedName function="false" hidden="false" name="YTDBB" vbProcedure="false">[2]JuneYTD!$BG$80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<sst xmlns="http://schemas.openxmlformats.org/spreadsheetml/2006/main" count="55" uniqueCount="47">
  <si>
    <t xml:space="preserve">ENRON</t>
  </si>
  <si>
    <t xml:space="preserve">OPERATING &amp; STRATEGIC PLAN</t>
  </si>
  <si>
    <t xml:space="preserve">CAPITALIZATION &amp; CREDIT RATIOS</t>
  </si>
  <si>
    <t xml:space="preserve">Agency</t>
  </si>
  <si>
    <t xml:space="preserve">Board</t>
  </si>
  <si>
    <t xml:space="preserve">variance</t>
  </si>
  <si>
    <t xml:space="preserve">RATIOS</t>
  </si>
  <si>
    <t xml:space="preserve">Plan</t>
  </si>
  <si>
    <t xml:space="preserve">Targets</t>
  </si>
  <si>
    <t xml:space="preserve">from Board</t>
  </si>
  <si>
    <t xml:space="preserve">Funds Flow/Interest</t>
  </si>
  <si>
    <t xml:space="preserve">Income from Operations</t>
  </si>
  <si>
    <t xml:space="preserve">Depreciation &amp; Exploration</t>
  </si>
  <si>
    <t xml:space="preserve">Deferred Income Taxes</t>
  </si>
  <si>
    <t xml:space="preserve">Changes in Price Risk Management</t>
  </si>
  <si>
    <t xml:space="preserve">Oil &amp; Gas Exploration</t>
  </si>
  <si>
    <t xml:space="preserve">Gain on Sale of Assets</t>
  </si>
  <si>
    <t xml:space="preserve">Impairment of Long-lived Assets</t>
  </si>
  <si>
    <t xml:space="preserve">Changes in Merchant Assets</t>
  </si>
  <si>
    <t xml:space="preserve">Equity Earnings net of Distributions</t>
  </si>
  <si>
    <t xml:space="preserve">Other Funds Flow/Fair Value</t>
  </si>
  <si>
    <t xml:space="preserve">Funds Flow</t>
  </si>
  <si>
    <t xml:space="preserve">Interest Expense</t>
  </si>
  <si>
    <t xml:space="preserve">Lease Interest</t>
  </si>
  <si>
    <t xml:space="preserve">Funds Flow / Interest</t>
  </si>
  <si>
    <t xml:space="preserve">Pre-Tax Interest</t>
  </si>
  <si>
    <t xml:space="preserve">Income before Interest, Minority Interest</t>
  </si>
  <si>
    <t xml:space="preserve">and Taxes</t>
  </si>
  <si>
    <t xml:space="preserve">Undistributed Equity Earnings</t>
  </si>
  <si>
    <t xml:space="preserve">Interest</t>
  </si>
  <si>
    <t xml:space="preserve">Pre-Tax Interest Coverage</t>
  </si>
  <si>
    <t xml:space="preserve">Obligations</t>
  </si>
  <si>
    <t xml:space="preserve">Balance Sheet Debt</t>
  </si>
  <si>
    <t xml:space="preserve">Account Receivable Sales</t>
  </si>
  <si>
    <t xml:space="preserve">Net Liability from PRM Activities</t>
  </si>
  <si>
    <t xml:space="preserve">Debt Exchangeable for EOG Shares</t>
  </si>
  <si>
    <t xml:space="preserve">Gurantees (10%)</t>
  </si>
  <si>
    <t xml:space="preserve">Residual Vale Guarantees</t>
  </si>
  <si>
    <t xml:space="preserve">Equity</t>
  </si>
  <si>
    <t xml:space="preserve">Minority Interest</t>
  </si>
  <si>
    <t xml:space="preserve">Perpetual Preferred Stock</t>
  </si>
  <si>
    <t xml:space="preserve">Shareholders' Equity</t>
  </si>
  <si>
    <t xml:space="preserve">Un-issued Flexi-trust shares (50%)</t>
  </si>
  <si>
    <t xml:space="preserve">Total Obligations/Total Capital</t>
  </si>
  <si>
    <t xml:space="preserve">Balance Sheet Debt / Capital</t>
  </si>
  <si>
    <t xml:space="preserve">Balance Sheet Debt / BS Capital</t>
  </si>
  <si>
    <t xml:space="preserve">Funds Flow / Total Obligations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</si>
</sst>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#,##0_);\(#,##0\)"/>
    <numFmt numFmtId="174" formatCode="#,##0.0_);\(#,##0.0\)"/>
    <numFmt numFmtId="175" formatCode="@"/>
    <numFmt numFmtId="176" formatCode="_(* #,##0.0_);_(* \(#,##0.0\);_(* \-?_);_(@_)"/>
    <numFmt numFmtId="177" formatCode="0.00"/>
    <numFmt numFmtId="178" formatCode="_(* #,##0.00_);_(* \(#,##0.00\);_(* \-?_);_(@_)"/>
    <numFmt numFmtId="179" formatCode="_(* #,##0_);_(* \(#,##0\);_(* \-?_);_(@_)"/>
    <numFmt numFmtId="180" formatCode="0%"/>
    <numFmt numFmtId="181" formatCode="0.0%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sz val="8"/>
      <name val="Arial"/>
      <family val="0"/>
    </font>
    <font>
      <sz val="8"/>
      <name val="SWISS"/>
      <family val="0"/>
    </font>
    <font>
      <sz val="10"/>
      <name val="Courier New"/>
      <family val="3"/>
    </font>
    <font>
      <sz val="10"/>
      <name val="MS Sans Serif"/>
      <family val="0"/>
    </font>
    <font>
      <b val="true"/>
      <sz val="14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i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7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6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9309REST" xfId="20"/>
    <cellStyle name="Comma [0]_BusinessUnitCashFlow" xfId="21"/>
    <cellStyle name="Comma [0]_cashflow" xfId="22"/>
    <cellStyle name="Comma [0]_Sheet1 (2)" xfId="23"/>
    <cellStyle name="Comma [0]_Working Cap Adj" xfId="24"/>
    <cellStyle name="Comma_9309REST" xfId="25"/>
    <cellStyle name="Comma_BusinessUnitCashFlow" xfId="26"/>
    <cellStyle name="Comma_cashflow" xfId="27"/>
    <cellStyle name="Comma_Sheet1 (2)" xfId="28"/>
    <cellStyle name="Comma_Working Cap Adj" xfId="29"/>
    <cellStyle name="Currency [0]_9309REST" xfId="30"/>
    <cellStyle name="Currency [0]_BusinessUnitCashFlow" xfId="31"/>
    <cellStyle name="Currency [0]_cashflow" xfId="32"/>
    <cellStyle name="Currency [0]_Sheet1 (2)" xfId="33"/>
    <cellStyle name="Currency [0]_Working Cap Adj" xfId="34"/>
    <cellStyle name="Currency_9309REST" xfId="35"/>
    <cellStyle name="Currency_BusinessUnitCashFlow" xfId="36"/>
    <cellStyle name="Currency_cashflow" xfId="37"/>
    <cellStyle name="Currency_Sheet1 (2)" xfId="38"/>
    <cellStyle name="Currency_Working Cap Adj" xfId="39"/>
    <cellStyle name="Normal_9206CFOT.XLS" xfId="40"/>
    <cellStyle name="Normal_9306OTHR.XLS" xfId="41"/>
    <cellStyle name="Normal_9306SALE.XLS" xfId="42"/>
    <cellStyle name="Normal_9309REST" xfId="43"/>
    <cellStyle name="Normal_9309REST_1" xfId="44"/>
    <cellStyle name="Normal_9403OTHR.XLS" xfId="45"/>
    <cellStyle name="Normal_9403SALE.XLS" xfId="46"/>
    <cellStyle name="Normal_BusinessUnitCashFlow" xfId="47"/>
    <cellStyle name="Normal_CashDetail1" xfId="48"/>
    <cellStyle name="Normal_cashflow" xfId="49"/>
    <cellStyle name="Normal_CFCONS.XLM" xfId="50"/>
    <cellStyle name="Normal_Sheet1 (2)" xfId="51"/>
    <cellStyle name="Normal_Working Cap Adj" xfId="5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JG-ADAMS/1999Cash/BusinessUnitCashFlo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QTRActivity"/>
      <sheetName val="DecYTD"/>
      <sheetName val="OctYTD"/>
      <sheetName val="SeptYTD"/>
      <sheetName val="JuneYTD"/>
      <sheetName val="MarchYTD"/>
      <sheetName val="AugustYTD"/>
      <sheetName val="SeptYTDAdj"/>
      <sheetName val="Working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3.14"/>
    <col collapsed="false" customWidth="true" hidden="false" outlineLevel="0" max="4" min="4" style="0" width="11.7"/>
    <col collapsed="false" customWidth="true" hidden="false" outlineLevel="0" max="5" min="5" style="0" width="2.7"/>
    <col collapsed="false" customWidth="true" hidden="false" outlineLevel="0" max="6" min="6" style="0" width="11.7"/>
    <col collapsed="false" customWidth="true" hidden="false" outlineLevel="0" max="7" min="7" style="0" width="2.7"/>
    <col collapsed="false" customWidth="true" hidden="false" outlineLevel="0" max="8" min="8" style="0" width="11.7"/>
    <col collapsed="false" customWidth="true" hidden="false" outlineLevel="0" max="9" min="9" style="0" width="2.7"/>
    <col collapsed="false" customWidth="true" hidden="false" outlineLevel="0" max="10" min="10" style="0" width="11.7"/>
    <col collapsed="false" customWidth="true" hidden="false" outlineLevel="0" max="12" min="12" style="0" width="11.7"/>
    <col collapsed="false" customWidth="true" hidden="false" outlineLevel="0" max="14" min="13" style="0" width="2.7"/>
    <col collapsed="false" customWidth="true" hidden="false" outlineLevel="0" max="15" min="15" style="0" width="11.7"/>
    <col collapsed="false" customWidth="true" hidden="false" outlineLevel="0" max="16" min="16" style="0" width="2.7"/>
    <col collapsed="false" customWidth="true" hidden="false" outlineLevel="0" max="17" min="17" style="0" width="11.7"/>
    <col collapsed="false" customWidth="true" hidden="false" outlineLevel="0" max="18" min="18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5.75" hidden="false" customHeight="false" outlineLevel="0" collapsed="false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D5" s="5" t="n">
        <v>1996</v>
      </c>
      <c r="F5" s="5" t="n">
        <v>1997</v>
      </c>
      <c r="H5" s="5" t="n">
        <v>1998</v>
      </c>
      <c r="J5" s="5" t="n">
        <v>1999</v>
      </c>
      <c r="L5" s="5" t="n">
        <v>2000</v>
      </c>
      <c r="M5" s="5"/>
      <c r="N5" s="5"/>
      <c r="O5" s="5"/>
      <c r="P5" s="5"/>
      <c r="Q5" s="5"/>
    </row>
    <row r="6" customFormat="false" ht="12.75" hidden="false" customHeight="false" outlineLevel="0" collapsed="false">
      <c r="D6" s="6" t="s">
        <v>3</v>
      </c>
      <c r="F6" s="6" t="s">
        <v>3</v>
      </c>
      <c r="H6" s="6" t="s">
        <v>3</v>
      </c>
      <c r="J6" s="6" t="s">
        <v>3</v>
      </c>
      <c r="L6" s="6" t="s">
        <v>4</v>
      </c>
      <c r="O6" s="6" t="s">
        <v>3</v>
      </c>
      <c r="Q6" s="7" t="s">
        <v>5</v>
      </c>
    </row>
    <row r="7" customFormat="false" ht="15" hidden="false" customHeight="false" outlineLevel="0" collapsed="false">
      <c r="A7" s="8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10" t="s">
        <v>7</v>
      </c>
      <c r="M7" s="9"/>
      <c r="N7" s="9"/>
      <c r="O7" s="6" t="s">
        <v>8</v>
      </c>
      <c r="P7" s="9"/>
      <c r="Q7" s="11" t="s">
        <v>9</v>
      </c>
      <c r="R7" s="9"/>
    </row>
    <row r="8" customFormat="false" ht="12.75" hidden="false" customHeight="false" outlineLevel="0" collapsed="false">
      <c r="A8" s="12"/>
      <c r="B8" s="12" t="s">
        <v>10</v>
      </c>
      <c r="C8" s="12"/>
      <c r="D8" s="13"/>
      <c r="E8" s="12"/>
      <c r="F8" s="13"/>
      <c r="G8" s="12"/>
      <c r="H8" s="13"/>
      <c r="I8" s="12"/>
      <c r="J8" s="13"/>
      <c r="K8" s="12"/>
      <c r="L8" s="13"/>
      <c r="M8" s="12"/>
      <c r="N8" s="12"/>
      <c r="O8" s="13"/>
      <c r="P8" s="12"/>
      <c r="Q8" s="13"/>
      <c r="R8" s="12"/>
    </row>
    <row r="9" customFormat="false" ht="12.75" hidden="false" customHeight="false" outlineLevel="0" collapsed="false">
      <c r="A9" s="12"/>
      <c r="B9" s="14" t="s">
        <v>11</v>
      </c>
      <c r="C9" s="12"/>
      <c r="D9" s="15" t="n">
        <v>584</v>
      </c>
      <c r="E9" s="12"/>
      <c r="F9" s="15" t="n">
        <v>716.7</v>
      </c>
      <c r="G9" s="12"/>
      <c r="H9" s="15" t="n">
        <v>703</v>
      </c>
      <c r="I9" s="12"/>
      <c r="J9" s="15" t="n">
        <v>1024</v>
      </c>
      <c r="K9" s="12"/>
      <c r="L9" s="15" t="n">
        <v>1144</v>
      </c>
      <c r="M9" s="12"/>
      <c r="N9" s="12"/>
      <c r="O9" s="15" t="n">
        <v>1144</v>
      </c>
      <c r="P9" s="12"/>
      <c r="Q9" s="15" t="n">
        <f aca="false">+O9-L9</f>
        <v>0</v>
      </c>
      <c r="R9" s="12"/>
    </row>
    <row r="10" customFormat="false" ht="12.75" hidden="false" customHeight="false" outlineLevel="0" collapsed="false">
      <c r="A10" s="12"/>
      <c r="B10" s="14" t="s">
        <v>12</v>
      </c>
      <c r="C10" s="12"/>
      <c r="D10" s="15" t="n">
        <v>474</v>
      </c>
      <c r="E10" s="12"/>
      <c r="F10" s="15" t="n">
        <v>678.4</v>
      </c>
      <c r="G10" s="12"/>
      <c r="H10" s="15" t="n">
        <v>827</v>
      </c>
      <c r="I10" s="12"/>
      <c r="J10" s="15" t="n">
        <v>870</v>
      </c>
      <c r="K10" s="12"/>
      <c r="L10" s="15" t="n">
        <v>693</v>
      </c>
      <c r="M10" s="12"/>
      <c r="N10" s="12"/>
      <c r="O10" s="15" t="n">
        <v>693</v>
      </c>
      <c r="P10" s="12"/>
      <c r="Q10" s="15" t="n">
        <f aca="false">+O10-L10</f>
        <v>0</v>
      </c>
      <c r="R10" s="12"/>
    </row>
    <row r="11" customFormat="false" ht="12.75" hidden="false" customHeight="false" outlineLevel="0" collapsed="false">
      <c r="A11" s="12"/>
      <c r="B11" s="14" t="s">
        <v>13</v>
      </c>
      <c r="C11" s="12"/>
      <c r="D11" s="15" t="n">
        <v>207</v>
      </c>
      <c r="E11" s="12"/>
      <c r="F11" s="15" t="n">
        <v>39.6</v>
      </c>
      <c r="G11" s="12"/>
      <c r="H11" s="15" t="n">
        <v>87</v>
      </c>
      <c r="I11" s="12"/>
      <c r="J11" s="15" t="n">
        <v>21</v>
      </c>
      <c r="K11" s="12"/>
      <c r="L11" s="15" t="n">
        <v>15.4</v>
      </c>
      <c r="M11" s="12"/>
      <c r="N11" s="12"/>
      <c r="O11" s="15" t="n">
        <v>15.4</v>
      </c>
      <c r="P11" s="12"/>
      <c r="Q11" s="15" t="n">
        <f aca="false">+O11-L11</f>
        <v>0</v>
      </c>
      <c r="R11" s="12"/>
    </row>
    <row r="12" customFormat="false" ht="12.75" hidden="false" customHeight="false" outlineLevel="0" collapsed="false">
      <c r="A12" s="12"/>
      <c r="B12" s="14" t="s">
        <v>14</v>
      </c>
      <c r="C12" s="12"/>
      <c r="D12" s="15" t="n">
        <v>15</v>
      </c>
      <c r="E12" s="12"/>
      <c r="F12" s="15" t="n">
        <v>11.1</v>
      </c>
      <c r="G12" s="12"/>
      <c r="H12" s="15" t="n">
        <v>350</v>
      </c>
      <c r="I12" s="12"/>
      <c r="J12" s="15" t="n">
        <v>-395</v>
      </c>
      <c r="K12" s="12"/>
      <c r="L12" s="15" t="n">
        <v>0</v>
      </c>
      <c r="M12" s="12"/>
      <c r="N12" s="12"/>
      <c r="O12" s="15" t="n">
        <v>0</v>
      </c>
      <c r="P12" s="12"/>
      <c r="Q12" s="15" t="n">
        <f aca="false">+O12-L12</f>
        <v>0</v>
      </c>
      <c r="R12" s="12"/>
    </row>
    <row r="13" customFormat="false" ht="12.75" hidden="false" customHeight="false" outlineLevel="0" collapsed="false">
      <c r="A13" s="12"/>
      <c r="B13" s="14" t="s">
        <v>15</v>
      </c>
      <c r="C13" s="12"/>
      <c r="D13" s="15" t="n">
        <v>89</v>
      </c>
      <c r="E13" s="12"/>
      <c r="F13" s="15" t="n">
        <v>102</v>
      </c>
      <c r="G13" s="12"/>
      <c r="H13" s="15" t="n">
        <v>121</v>
      </c>
      <c r="I13" s="12"/>
      <c r="J13" s="15" t="n">
        <v>49</v>
      </c>
      <c r="K13" s="12"/>
      <c r="L13" s="15" t="n">
        <v>22.5</v>
      </c>
      <c r="M13" s="12"/>
      <c r="N13" s="12"/>
      <c r="O13" s="15" t="n">
        <v>22.5</v>
      </c>
      <c r="P13" s="12"/>
      <c r="Q13" s="15"/>
      <c r="R13" s="12"/>
    </row>
    <row r="14" customFormat="false" ht="12.75" hidden="false" customHeight="false" outlineLevel="0" collapsed="false">
      <c r="A14" s="12"/>
      <c r="B14" s="14" t="s">
        <v>16</v>
      </c>
      <c r="C14" s="12"/>
      <c r="D14" s="15" t="n">
        <v>-274</v>
      </c>
      <c r="E14" s="12"/>
      <c r="F14" s="15" t="n">
        <v>-195</v>
      </c>
      <c r="G14" s="12"/>
      <c r="H14" s="15" t="n">
        <v>-82</v>
      </c>
      <c r="I14" s="12"/>
      <c r="J14" s="15" t="n">
        <v>-541</v>
      </c>
      <c r="K14" s="12"/>
      <c r="L14" s="15" t="n">
        <v>-217.5</v>
      </c>
      <c r="M14" s="12"/>
      <c r="N14" s="12"/>
      <c r="O14" s="15" t="n">
        <v>-204</v>
      </c>
      <c r="P14" s="12"/>
      <c r="Q14" s="15" t="n">
        <f aca="false">+O14-L14</f>
        <v>13.5</v>
      </c>
      <c r="R14" s="12"/>
    </row>
    <row r="15" customFormat="false" ht="12.75" hidden="false" customHeight="false" outlineLevel="0" collapsed="false">
      <c r="A15" s="12"/>
      <c r="B15" s="14" t="s">
        <v>17</v>
      </c>
      <c r="C15" s="12"/>
      <c r="D15" s="15" t="n">
        <v>0</v>
      </c>
      <c r="E15" s="12"/>
      <c r="F15" s="15" t="n">
        <v>0</v>
      </c>
      <c r="G15" s="12"/>
      <c r="H15" s="15" t="n">
        <v>0</v>
      </c>
      <c r="I15" s="12"/>
      <c r="J15" s="15" t="n">
        <v>441</v>
      </c>
      <c r="K15" s="12"/>
      <c r="L15" s="15" t="n">
        <v>0</v>
      </c>
      <c r="M15" s="12"/>
      <c r="N15" s="12"/>
      <c r="O15" s="15" t="n">
        <v>0</v>
      </c>
      <c r="P15" s="12"/>
      <c r="Q15" s="15" t="n">
        <f aca="false">+O15-L15</f>
        <v>0</v>
      </c>
      <c r="R15" s="12"/>
    </row>
    <row r="16" customFormat="false" ht="12.75" hidden="false" customHeight="false" outlineLevel="0" collapsed="false">
      <c r="A16" s="12"/>
      <c r="B16" s="14" t="s">
        <v>18</v>
      </c>
      <c r="C16" s="12"/>
      <c r="D16" s="15" t="n">
        <v>-192</v>
      </c>
      <c r="E16" s="12"/>
      <c r="F16" s="15" t="n">
        <v>-105</v>
      </c>
      <c r="G16" s="12"/>
      <c r="H16" s="15" t="n">
        <v>85</v>
      </c>
      <c r="I16" s="12"/>
      <c r="J16" s="15" t="n">
        <v>634</v>
      </c>
      <c r="K16" s="12"/>
      <c r="L16" s="15" t="n">
        <v>0</v>
      </c>
      <c r="M16" s="12"/>
      <c r="N16" s="12"/>
      <c r="O16" s="15" t="n">
        <v>692</v>
      </c>
      <c r="P16" s="12"/>
      <c r="Q16" s="15" t="n">
        <f aca="false">+O16-L16</f>
        <v>692</v>
      </c>
      <c r="R16" s="12"/>
    </row>
    <row r="17" customFormat="false" ht="12.75" hidden="false" customHeight="false" outlineLevel="0" collapsed="false">
      <c r="A17" s="12"/>
      <c r="B17" s="14" t="s">
        <v>19</v>
      </c>
      <c r="C17" s="12"/>
      <c r="D17" s="15" t="n">
        <f aca="false">-215.5+84</f>
        <v>-131.5</v>
      </c>
      <c r="E17" s="12"/>
      <c r="F17" s="15" t="n">
        <f aca="false">-216+204</f>
        <v>-12</v>
      </c>
      <c r="G17" s="12"/>
      <c r="H17" s="15" t="n">
        <f aca="false">-97+87</f>
        <v>-10</v>
      </c>
      <c r="I17" s="12"/>
      <c r="J17" s="15" t="n">
        <f aca="false">-309+482</f>
        <v>173</v>
      </c>
      <c r="K17" s="12"/>
      <c r="L17" s="15" t="n">
        <v>-60</v>
      </c>
      <c r="M17" s="12"/>
      <c r="N17" s="12"/>
      <c r="O17" s="15" t="n">
        <f aca="false">-405+476</f>
        <v>71</v>
      </c>
      <c r="P17" s="12"/>
      <c r="Q17" s="15" t="n">
        <f aca="false">+O17-L17</f>
        <v>131</v>
      </c>
      <c r="R17" s="12"/>
    </row>
    <row r="18" customFormat="false" ht="12.75" hidden="false" customHeight="false" outlineLevel="0" collapsed="false">
      <c r="A18" s="12"/>
      <c r="B18" s="14" t="s">
        <v>20</v>
      </c>
      <c r="C18" s="12"/>
      <c r="D18" s="16" t="n">
        <f aca="false">+D19-SUM(D9:D17)</f>
        <v>-65.5</v>
      </c>
      <c r="E18" s="12"/>
      <c r="F18" s="16" t="n">
        <f aca="false">+F19-SUM(F9:F17)</f>
        <v>-365.4</v>
      </c>
      <c r="G18" s="12"/>
      <c r="H18" s="16" t="n">
        <f aca="false">+H19-SUM(H9:H17)</f>
        <v>-208</v>
      </c>
      <c r="I18" s="12"/>
      <c r="J18" s="16" t="n">
        <f aca="false">+J19-SUM(J9:J17)</f>
        <v>-48</v>
      </c>
      <c r="K18" s="12"/>
      <c r="L18" s="16" t="n">
        <f aca="false">+L19-SUM(L9:L17)</f>
        <v>702.6</v>
      </c>
      <c r="M18" s="9"/>
      <c r="N18" s="9"/>
      <c r="O18" s="17" t="n">
        <v>0</v>
      </c>
      <c r="P18" s="9"/>
      <c r="Q18" s="17" t="n">
        <f aca="false">+O18-L18</f>
        <v>-702.6</v>
      </c>
      <c r="R18" s="9"/>
    </row>
    <row r="19" customFormat="false" ht="12.75" hidden="false" customHeight="false" outlineLevel="0" collapsed="false">
      <c r="A19" s="9"/>
      <c r="B19" s="14" t="s">
        <v>21</v>
      </c>
      <c r="C19" s="9"/>
      <c r="D19" s="18" t="n">
        <v>706</v>
      </c>
      <c r="E19" s="9"/>
      <c r="F19" s="18" t="n">
        <v>870.4</v>
      </c>
      <c r="G19" s="9"/>
      <c r="H19" s="18" t="n">
        <v>1873</v>
      </c>
      <c r="I19" s="9"/>
      <c r="J19" s="18" t="n">
        <v>2228</v>
      </c>
      <c r="K19" s="9"/>
      <c r="L19" s="18" t="n">
        <v>2300</v>
      </c>
      <c r="M19" s="9"/>
      <c r="N19" s="9"/>
      <c r="O19" s="18" t="n">
        <v>2474</v>
      </c>
      <c r="P19" s="9"/>
      <c r="Q19" s="18" t="n">
        <f aca="false">+O19-L19</f>
        <v>174</v>
      </c>
      <c r="R19" s="9"/>
    </row>
    <row r="20" customFormat="false" ht="12.75" hidden="false" customHeight="false" outlineLevel="0" collapsed="false">
      <c r="A20" s="12"/>
      <c r="B20" s="12"/>
      <c r="C20" s="12"/>
      <c r="D20" s="13"/>
      <c r="E20" s="12"/>
      <c r="F20" s="13"/>
      <c r="G20" s="12"/>
      <c r="H20" s="13"/>
      <c r="I20" s="12"/>
      <c r="J20" s="13"/>
      <c r="K20" s="12"/>
      <c r="L20" s="13"/>
      <c r="M20" s="12"/>
      <c r="N20" s="12"/>
      <c r="O20" s="13"/>
      <c r="P20" s="12"/>
      <c r="Q20" s="13"/>
      <c r="R20" s="12"/>
    </row>
    <row r="21" customFormat="false" ht="12.75" hidden="false" customHeight="false" outlineLevel="0" collapsed="false">
      <c r="A21" s="9"/>
      <c r="B21" s="14" t="s">
        <v>22</v>
      </c>
      <c r="C21" s="9"/>
      <c r="D21" s="18" t="n">
        <v>286</v>
      </c>
      <c r="E21" s="9"/>
      <c r="F21" s="18" t="n">
        <v>458.2</v>
      </c>
      <c r="G21" s="9"/>
      <c r="H21" s="18" t="n">
        <v>616</v>
      </c>
      <c r="I21" s="9"/>
      <c r="J21" s="18" t="n">
        <v>710</v>
      </c>
      <c r="K21" s="9"/>
      <c r="L21" s="18" t="n">
        <v>675.2</v>
      </c>
      <c r="M21" s="9"/>
      <c r="N21" s="9"/>
      <c r="O21" s="15" t="n">
        <v>718</v>
      </c>
      <c r="P21" s="9"/>
      <c r="Q21" s="18" t="n">
        <f aca="false">+O21-L21</f>
        <v>42.8</v>
      </c>
      <c r="R21" s="9"/>
    </row>
    <row r="22" customFormat="false" ht="12.75" hidden="false" customHeight="false" outlineLevel="0" collapsed="false">
      <c r="A22" s="9"/>
      <c r="B22" s="14" t="s">
        <v>23</v>
      </c>
      <c r="C22" s="9"/>
      <c r="D22" s="19" t="n">
        <v>140</v>
      </c>
      <c r="E22" s="9"/>
      <c r="F22" s="19" t="n">
        <v>124.9</v>
      </c>
      <c r="G22" s="9"/>
      <c r="H22" s="19" t="n">
        <v>124.9</v>
      </c>
      <c r="I22" s="9"/>
      <c r="J22" s="19" t="n">
        <v>124</v>
      </c>
      <c r="K22" s="9"/>
      <c r="L22" s="19" t="n">
        <v>84.8</v>
      </c>
      <c r="M22" s="9"/>
      <c r="N22" s="9"/>
      <c r="O22" s="17" t="n">
        <v>100</v>
      </c>
      <c r="P22" s="9"/>
      <c r="Q22" s="19" t="n">
        <f aca="false">+O22-L22</f>
        <v>15.2</v>
      </c>
      <c r="R22" s="9"/>
    </row>
    <row r="23" customFormat="false" ht="12.75" hidden="false" customHeight="false" outlineLevel="0" collapsed="false">
      <c r="A23" s="9"/>
      <c r="B23" s="9"/>
      <c r="C23" s="9"/>
      <c r="D23" s="18" t="n">
        <f aca="false">SUM(D21:D22)</f>
        <v>426</v>
      </c>
      <c r="E23" s="9"/>
      <c r="F23" s="18" t="n">
        <f aca="false">SUM(F21:F22)</f>
        <v>583.1</v>
      </c>
      <c r="G23" s="9"/>
      <c r="H23" s="18" t="n">
        <f aca="false">SUM(H21:H22)</f>
        <v>740.9</v>
      </c>
      <c r="I23" s="9"/>
      <c r="J23" s="18" t="n">
        <f aca="false">SUM(J21:J22)</f>
        <v>834</v>
      </c>
      <c r="K23" s="9"/>
      <c r="L23" s="18" t="n">
        <f aca="false">SUM(L21:L22)</f>
        <v>760</v>
      </c>
      <c r="M23" s="9"/>
      <c r="N23" s="9"/>
      <c r="O23" s="18" t="n">
        <f aca="false">SUM(O21:O22)</f>
        <v>818</v>
      </c>
      <c r="P23" s="9"/>
      <c r="Q23" s="18" t="n">
        <f aca="false">+O23-L23</f>
        <v>58</v>
      </c>
      <c r="R23" s="9"/>
    </row>
    <row r="24" customFormat="false" ht="12.75" hidden="false" customHeight="false" outlineLevel="0" collapsed="false">
      <c r="A24" s="9"/>
      <c r="B24" s="9"/>
      <c r="C24" s="9"/>
      <c r="D24" s="18"/>
      <c r="E24" s="9"/>
      <c r="F24" s="18"/>
      <c r="G24" s="9"/>
      <c r="H24" s="18"/>
      <c r="I24" s="9"/>
      <c r="J24" s="18"/>
      <c r="K24" s="9"/>
      <c r="L24" s="18"/>
      <c r="M24" s="9"/>
      <c r="N24" s="9"/>
      <c r="O24" s="18"/>
      <c r="P24" s="9"/>
      <c r="Q24" s="18"/>
      <c r="R24" s="9"/>
    </row>
    <row r="25" customFormat="false" ht="12.75" hidden="false" customHeight="false" outlineLevel="0" collapsed="false">
      <c r="B25" s="20" t="s">
        <v>24</v>
      </c>
      <c r="C25" s="21"/>
      <c r="D25" s="22" t="n">
        <f aca="false">(D19+D23)/D23</f>
        <v>2.65727699530516</v>
      </c>
      <c r="E25" s="21"/>
      <c r="F25" s="22" t="n">
        <f aca="false">(F19+F23)/F23</f>
        <v>2.49271137026239</v>
      </c>
      <c r="G25" s="21"/>
      <c r="H25" s="22" t="n">
        <f aca="false">(H19+H23)/H23</f>
        <v>3.5280064786071</v>
      </c>
      <c r="I25" s="21"/>
      <c r="J25" s="22" t="n">
        <f aca="false">(J19+J23)/J23</f>
        <v>3.67146282973621</v>
      </c>
      <c r="K25" s="21"/>
      <c r="L25" s="23" t="n">
        <f aca="false">(L19+L23)/L23</f>
        <v>4.02631578947368</v>
      </c>
      <c r="M25" s="9"/>
      <c r="N25" s="9"/>
      <c r="O25" s="24" t="n">
        <f aca="false">(O19+O23)/O23</f>
        <v>4.02444987775061</v>
      </c>
      <c r="P25" s="9"/>
      <c r="Q25" s="24" t="n">
        <f aca="false">+O25-L25</f>
        <v>-0.0018659117230726</v>
      </c>
      <c r="R25" s="9"/>
    </row>
    <row r="26" customFormat="false" ht="12.75" hidden="false" customHeight="false" outlineLevel="0" collapsed="false">
      <c r="A26" s="9"/>
      <c r="B26" s="9"/>
      <c r="C26" s="9"/>
      <c r="D26" s="18"/>
      <c r="E26" s="9"/>
      <c r="F26" s="18"/>
      <c r="G26" s="9"/>
      <c r="H26" s="18"/>
      <c r="I26" s="9"/>
      <c r="J26" s="18"/>
      <c r="K26" s="9"/>
      <c r="L26" s="18"/>
      <c r="M26" s="9"/>
      <c r="N26" s="9"/>
      <c r="O26" s="18"/>
      <c r="P26" s="9"/>
      <c r="Q26" s="18"/>
      <c r="R26" s="9"/>
    </row>
    <row r="27" customFormat="false" ht="12.75" hidden="false" customHeight="false" outlineLevel="0" collapsed="false">
      <c r="A27" s="9"/>
      <c r="B27" s="9"/>
      <c r="C27" s="9"/>
      <c r="D27" s="18"/>
      <c r="E27" s="9"/>
      <c r="F27" s="18"/>
      <c r="G27" s="9"/>
      <c r="H27" s="18"/>
      <c r="I27" s="9"/>
      <c r="J27" s="18"/>
      <c r="K27" s="9"/>
      <c r="L27" s="18"/>
      <c r="M27" s="9"/>
      <c r="N27" s="9"/>
      <c r="O27" s="18"/>
      <c r="P27" s="9"/>
      <c r="Q27" s="18"/>
      <c r="R27" s="9"/>
    </row>
    <row r="28" customFormat="false" ht="12.75" hidden="false" customHeight="false" outlineLevel="0" collapsed="false">
      <c r="A28" s="9"/>
      <c r="B28" s="12" t="s">
        <v>25</v>
      </c>
      <c r="C28" s="9"/>
      <c r="D28" s="9"/>
      <c r="E28" s="9"/>
      <c r="F28" s="9"/>
      <c r="G28" s="9"/>
      <c r="H28" s="9"/>
      <c r="I28" s="9"/>
      <c r="J28" s="9"/>
      <c r="K28" s="9"/>
      <c r="L28" s="18"/>
      <c r="M28" s="9"/>
      <c r="N28" s="9"/>
      <c r="O28" s="9"/>
      <c r="P28" s="9"/>
      <c r="Q28" s="9"/>
      <c r="R28" s="9"/>
    </row>
    <row r="29" customFormat="false" ht="12.75" hidden="false" customHeight="false" outlineLevel="0" collapsed="false">
      <c r="A29" s="9"/>
      <c r="B29" s="14" t="s">
        <v>26</v>
      </c>
      <c r="C29" s="9"/>
      <c r="D29" s="18" t="n">
        <v>1238</v>
      </c>
      <c r="E29" s="9"/>
      <c r="F29" s="18" t="n">
        <v>1522.1</v>
      </c>
      <c r="G29" s="9"/>
      <c r="H29" s="18" t="n">
        <v>1582</v>
      </c>
      <c r="I29" s="9"/>
      <c r="J29" s="18" t="n">
        <v>1995</v>
      </c>
      <c r="K29" s="9"/>
      <c r="L29" s="18" t="n">
        <v>2308.8</v>
      </c>
      <c r="M29" s="9"/>
      <c r="N29" s="9"/>
      <c r="O29" s="15" t="n">
        <v>2306.6</v>
      </c>
      <c r="P29" s="9"/>
      <c r="Q29" s="18" t="n">
        <f aca="false">+O29-L29</f>
        <v>-2.20000000000027</v>
      </c>
      <c r="R29" s="9"/>
    </row>
    <row r="30" customFormat="false" ht="12.75" hidden="false" customHeight="false" outlineLevel="0" collapsed="false">
      <c r="A30" s="9"/>
      <c r="B30" s="14" t="s">
        <v>27</v>
      </c>
      <c r="C30" s="9"/>
      <c r="D30" s="18"/>
      <c r="E30" s="9"/>
      <c r="F30" s="18"/>
      <c r="G30" s="9"/>
      <c r="H30" s="18"/>
      <c r="I30" s="9"/>
      <c r="J30" s="18"/>
      <c r="K30" s="9"/>
      <c r="L30" s="18"/>
      <c r="M30" s="9"/>
      <c r="N30" s="9"/>
      <c r="O30" s="15"/>
      <c r="P30" s="9"/>
      <c r="Q30" s="18"/>
      <c r="R30" s="9"/>
    </row>
    <row r="31" customFormat="false" ht="12.75" hidden="false" customHeight="false" outlineLevel="0" collapsed="false">
      <c r="A31" s="18"/>
      <c r="B31" s="25" t="s">
        <v>16</v>
      </c>
      <c r="C31" s="18"/>
      <c r="D31" s="18" t="n">
        <f aca="false">+D14</f>
        <v>-274</v>
      </c>
      <c r="E31" s="18"/>
      <c r="F31" s="18" t="n">
        <f aca="false">+F14</f>
        <v>-195</v>
      </c>
      <c r="G31" s="18"/>
      <c r="H31" s="18" t="n">
        <f aca="false">+H14</f>
        <v>-82</v>
      </c>
      <c r="I31" s="18"/>
      <c r="J31" s="18" t="n">
        <f aca="false">+J14</f>
        <v>-541</v>
      </c>
      <c r="K31" s="18"/>
      <c r="L31" s="18" t="n">
        <f aca="false">+L14</f>
        <v>-217.5</v>
      </c>
      <c r="M31" s="18"/>
      <c r="N31" s="18"/>
      <c r="O31" s="18" t="n">
        <f aca="false">+O14</f>
        <v>-204</v>
      </c>
      <c r="P31" s="18"/>
      <c r="Q31" s="18" t="n">
        <f aca="false">+O31-L31</f>
        <v>13.5</v>
      </c>
      <c r="R31" s="18"/>
    </row>
    <row r="32" customFormat="false" ht="12.75" hidden="false" customHeight="false" outlineLevel="0" collapsed="false">
      <c r="A32" s="18"/>
      <c r="B32" s="25" t="s">
        <v>17</v>
      </c>
      <c r="C32" s="26"/>
      <c r="D32" s="18" t="n">
        <f aca="false">+D15</f>
        <v>0</v>
      </c>
      <c r="E32" s="18"/>
      <c r="F32" s="18" t="n">
        <f aca="false">+F15</f>
        <v>0</v>
      </c>
      <c r="G32" s="18"/>
      <c r="H32" s="18" t="n">
        <f aca="false">+H15</f>
        <v>0</v>
      </c>
      <c r="I32" s="18"/>
      <c r="J32" s="18" t="n">
        <f aca="false">+J15</f>
        <v>441</v>
      </c>
      <c r="K32" s="18"/>
      <c r="L32" s="18" t="n">
        <f aca="false">+L15</f>
        <v>0</v>
      </c>
      <c r="M32" s="18"/>
      <c r="N32" s="18"/>
      <c r="O32" s="18" t="n">
        <f aca="false">+O15</f>
        <v>0</v>
      </c>
      <c r="P32" s="18"/>
      <c r="Q32" s="18" t="n">
        <f aca="false">+O32-L32</f>
        <v>0</v>
      </c>
      <c r="R32" s="18"/>
    </row>
    <row r="33" customFormat="false" ht="12.75" hidden="false" customHeight="false" outlineLevel="0" collapsed="false">
      <c r="A33" s="18"/>
      <c r="B33" s="25" t="s">
        <v>28</v>
      </c>
      <c r="C33" s="18"/>
      <c r="D33" s="18" t="n">
        <f aca="false">+D17</f>
        <v>-131.5</v>
      </c>
      <c r="E33" s="18"/>
      <c r="F33" s="18" t="n">
        <f aca="false">+F17</f>
        <v>-12</v>
      </c>
      <c r="G33" s="18"/>
      <c r="H33" s="18" t="n">
        <f aca="false">+H17</f>
        <v>-10</v>
      </c>
      <c r="I33" s="18"/>
      <c r="J33" s="18" t="n">
        <f aca="false">+J17</f>
        <v>173</v>
      </c>
      <c r="K33" s="18"/>
      <c r="L33" s="18" t="n">
        <f aca="false">+L17</f>
        <v>-60</v>
      </c>
      <c r="M33" s="18"/>
      <c r="N33" s="18"/>
      <c r="O33" s="18" t="n">
        <f aca="false">+O17</f>
        <v>71</v>
      </c>
      <c r="P33" s="18"/>
      <c r="Q33" s="18" t="n">
        <f aca="false">+O33-L33</f>
        <v>131</v>
      </c>
      <c r="R33" s="18"/>
    </row>
    <row r="34" customFormat="false" ht="12.75" hidden="false" customHeight="false" outlineLevel="0" collapsed="false">
      <c r="A34" s="18"/>
      <c r="B34" s="25" t="s">
        <v>23</v>
      </c>
      <c r="C34" s="18"/>
      <c r="D34" s="19" t="n">
        <f aca="false">+D22</f>
        <v>140</v>
      </c>
      <c r="E34" s="18"/>
      <c r="F34" s="19" t="n">
        <f aca="false">+F22</f>
        <v>124.9</v>
      </c>
      <c r="G34" s="18"/>
      <c r="H34" s="19" t="n">
        <f aca="false">+H22</f>
        <v>124.9</v>
      </c>
      <c r="I34" s="18"/>
      <c r="J34" s="19" t="n">
        <f aca="false">+J22</f>
        <v>124</v>
      </c>
      <c r="K34" s="18"/>
      <c r="L34" s="19" t="n">
        <f aca="false">+L22</f>
        <v>84.8</v>
      </c>
      <c r="M34" s="18"/>
      <c r="N34" s="18"/>
      <c r="O34" s="19" t="n">
        <f aca="false">+O22</f>
        <v>100</v>
      </c>
      <c r="P34" s="18"/>
      <c r="Q34" s="19" t="n">
        <f aca="false">+O34-L34</f>
        <v>15.2</v>
      </c>
      <c r="R34" s="18"/>
    </row>
    <row r="35" customFormat="false" ht="12.75" hidden="false" customHeight="false" outlineLevel="0" collapsed="false">
      <c r="A35" s="9"/>
      <c r="B35" s="14"/>
      <c r="C35" s="9"/>
      <c r="D35" s="18" t="n">
        <f aca="false">SUM(D29:D34)</f>
        <v>972.5</v>
      </c>
      <c r="E35" s="9"/>
      <c r="F35" s="18" t="n">
        <f aca="false">SUM(F29:F34)</f>
        <v>1440</v>
      </c>
      <c r="G35" s="9"/>
      <c r="H35" s="18" t="n">
        <f aca="false">SUM(H29:H34)</f>
        <v>1614.9</v>
      </c>
      <c r="I35" s="9"/>
      <c r="J35" s="18" t="n">
        <f aca="false">SUM(J29:J34)</f>
        <v>2192</v>
      </c>
      <c r="K35" s="9"/>
      <c r="L35" s="18" t="n">
        <f aca="false">SUM(L29:L34)</f>
        <v>2116.1</v>
      </c>
      <c r="M35" s="9"/>
      <c r="N35" s="9"/>
      <c r="O35" s="18" t="n">
        <f aca="false">SUM(O29:O34)</f>
        <v>2273.6</v>
      </c>
      <c r="P35" s="9"/>
      <c r="Q35" s="18" t="n">
        <f aca="false">+O35-L35</f>
        <v>157.5</v>
      </c>
      <c r="R35" s="9"/>
    </row>
    <row r="36" customFormat="false" ht="12.75" hidden="false" customHeight="false" outlineLevel="0" collapsed="false">
      <c r="A36" s="12"/>
      <c r="B36" s="27"/>
      <c r="C36" s="12"/>
      <c r="D36" s="13"/>
      <c r="E36" s="12"/>
      <c r="F36" s="13"/>
      <c r="G36" s="12"/>
      <c r="H36" s="13"/>
      <c r="I36" s="12"/>
      <c r="J36" s="13"/>
      <c r="K36" s="12"/>
      <c r="L36" s="13"/>
      <c r="M36" s="12"/>
      <c r="N36" s="12"/>
      <c r="O36" s="13"/>
      <c r="P36" s="12"/>
      <c r="Q36" s="13"/>
      <c r="R36" s="12"/>
    </row>
    <row r="37" customFormat="false" ht="12.75" hidden="false" customHeight="false" outlineLevel="0" collapsed="false">
      <c r="A37" s="9"/>
      <c r="B37" s="28" t="s">
        <v>29</v>
      </c>
      <c r="C37" s="9"/>
      <c r="D37" s="18" t="n">
        <f aca="false">+D21</f>
        <v>286</v>
      </c>
      <c r="E37" s="9"/>
      <c r="F37" s="18" t="n">
        <f aca="false">+F21</f>
        <v>458.2</v>
      </c>
      <c r="G37" s="9"/>
      <c r="H37" s="18" t="n">
        <f aca="false">+H21</f>
        <v>616</v>
      </c>
      <c r="I37" s="9"/>
      <c r="J37" s="18" t="n">
        <f aca="false">+J21</f>
        <v>710</v>
      </c>
      <c r="K37" s="9"/>
      <c r="L37" s="18" t="n">
        <f aca="false">+L21</f>
        <v>675.2</v>
      </c>
      <c r="M37" s="9"/>
      <c r="N37" s="9"/>
      <c r="O37" s="18" t="n">
        <f aca="false">+O21</f>
        <v>718</v>
      </c>
      <c r="P37" s="9"/>
      <c r="Q37" s="18" t="n">
        <f aca="false">+O37-L37</f>
        <v>42.8</v>
      </c>
      <c r="R37" s="9"/>
    </row>
    <row r="38" customFormat="false" ht="12.75" hidden="false" customHeight="false" outlineLevel="0" collapsed="false">
      <c r="A38" s="9"/>
      <c r="B38" s="28" t="s">
        <v>23</v>
      </c>
      <c r="C38" s="9"/>
      <c r="D38" s="19" t="n">
        <f aca="false">+D22</f>
        <v>140</v>
      </c>
      <c r="E38" s="9"/>
      <c r="F38" s="19" t="n">
        <f aca="false">+F22</f>
        <v>124.9</v>
      </c>
      <c r="G38" s="9"/>
      <c r="H38" s="19" t="n">
        <f aca="false">+H22</f>
        <v>124.9</v>
      </c>
      <c r="I38" s="9"/>
      <c r="J38" s="19" t="n">
        <f aca="false">+J22</f>
        <v>124</v>
      </c>
      <c r="K38" s="9"/>
      <c r="L38" s="19" t="n">
        <f aca="false">+L22</f>
        <v>84.8</v>
      </c>
      <c r="M38" s="9"/>
      <c r="N38" s="9"/>
      <c r="O38" s="19" t="n">
        <f aca="false">+O22</f>
        <v>100</v>
      </c>
      <c r="P38" s="9"/>
      <c r="Q38" s="19" t="n">
        <f aca="false">+O38-L38</f>
        <v>15.2</v>
      </c>
      <c r="R38" s="9"/>
    </row>
    <row r="39" customFormat="false" ht="12.75" hidden="false" customHeight="false" outlineLevel="0" collapsed="false">
      <c r="A39" s="9"/>
      <c r="B39" s="9"/>
      <c r="C39" s="9"/>
      <c r="D39" s="18" t="n">
        <f aca="false">SUM(D37:D38)</f>
        <v>426</v>
      </c>
      <c r="E39" s="9"/>
      <c r="F39" s="18" t="n">
        <f aca="false">SUM(F37:F38)</f>
        <v>583.1</v>
      </c>
      <c r="G39" s="9"/>
      <c r="H39" s="18" t="n">
        <f aca="false">SUM(H37:H38)</f>
        <v>740.9</v>
      </c>
      <c r="I39" s="9"/>
      <c r="J39" s="18" t="n">
        <f aca="false">SUM(J37:J38)</f>
        <v>834</v>
      </c>
      <c r="K39" s="9"/>
      <c r="L39" s="18" t="n">
        <f aca="false">SUM(L37:L38)</f>
        <v>760</v>
      </c>
      <c r="M39" s="9"/>
      <c r="N39" s="9"/>
      <c r="O39" s="18" t="n">
        <f aca="false">SUM(O37:O38)</f>
        <v>818</v>
      </c>
      <c r="P39" s="9"/>
      <c r="Q39" s="18" t="n">
        <f aca="false">+O39-L39</f>
        <v>58</v>
      </c>
      <c r="R39" s="9"/>
    </row>
    <row r="40" customFormat="false" ht="12.75" hidden="false" customHeight="false" outlineLevel="0" collapsed="false">
      <c r="A40" s="12"/>
      <c r="B40" s="12"/>
      <c r="C40" s="12"/>
      <c r="D40" s="13"/>
      <c r="E40" s="12"/>
      <c r="F40" s="13"/>
      <c r="G40" s="12"/>
      <c r="H40" s="13"/>
      <c r="I40" s="12"/>
      <c r="J40" s="13"/>
      <c r="K40" s="12"/>
      <c r="L40" s="13"/>
      <c r="M40" s="12"/>
      <c r="N40" s="12"/>
      <c r="O40" s="13"/>
      <c r="P40" s="12"/>
      <c r="Q40" s="13"/>
      <c r="R40" s="12"/>
    </row>
    <row r="41" customFormat="false" ht="12.75" hidden="false" customHeight="false" outlineLevel="0" collapsed="false">
      <c r="A41" s="9"/>
      <c r="B41" s="27" t="s">
        <v>30</v>
      </c>
      <c r="C41" s="9"/>
      <c r="D41" s="29" t="n">
        <f aca="false">+D35/D39</f>
        <v>2.28286384976526</v>
      </c>
      <c r="E41" s="9"/>
      <c r="F41" s="29" t="n">
        <f aca="false">+F35/F39</f>
        <v>2.46955925227234</v>
      </c>
      <c r="G41" s="9"/>
      <c r="H41" s="29" t="n">
        <f aca="false">+H35/H39</f>
        <v>2.17964637602915</v>
      </c>
      <c r="I41" s="9"/>
      <c r="J41" s="29" t="n">
        <f aca="false">+J35/J39</f>
        <v>2.62829736211031</v>
      </c>
      <c r="K41" s="9"/>
      <c r="L41" s="29" t="n">
        <f aca="false">+L35/L39</f>
        <v>2.78434210526316</v>
      </c>
      <c r="M41" s="9"/>
      <c r="N41" s="9"/>
      <c r="O41" s="29" t="n">
        <f aca="false">+O35/O39</f>
        <v>2.77946210268949</v>
      </c>
      <c r="P41" s="9"/>
      <c r="Q41" s="24" t="n">
        <f aca="false">+O41-L41</f>
        <v>-0.00488000257367194</v>
      </c>
      <c r="R41" s="9"/>
    </row>
    <row r="42" customFormat="false" ht="12.75" hidden="false" customHeight="fals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18"/>
      <c r="M42" s="9"/>
      <c r="N42" s="9"/>
      <c r="O42" s="9"/>
      <c r="P42" s="9"/>
      <c r="Q42" s="9"/>
      <c r="R42" s="9"/>
    </row>
    <row r="43" customFormat="false" ht="12.75" hidden="false" customHeight="false" outlineLevel="0" collapsed="false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8"/>
      <c r="M43" s="9"/>
      <c r="N43" s="9"/>
      <c r="O43" s="9"/>
      <c r="P43" s="9"/>
      <c r="Q43" s="9"/>
      <c r="R43" s="9"/>
    </row>
    <row r="44" customFormat="false" ht="12.75" hidden="false" customHeight="false" outlineLevel="0" collapsed="false">
      <c r="A44" s="9"/>
      <c r="B44" s="12" t="s">
        <v>31</v>
      </c>
      <c r="C44" s="9"/>
      <c r="D44" s="9"/>
      <c r="E44" s="9"/>
      <c r="F44" s="9"/>
      <c r="G44" s="9"/>
      <c r="H44" s="9"/>
      <c r="I44" s="9"/>
      <c r="J44" s="9"/>
      <c r="K44" s="9"/>
      <c r="L44" s="18"/>
      <c r="M44" s="9"/>
      <c r="N44" s="9"/>
      <c r="O44" s="9"/>
      <c r="P44" s="9"/>
      <c r="Q44" s="9"/>
      <c r="R44" s="9"/>
    </row>
    <row r="45" customFormat="false" ht="12.75" hidden="false" customHeight="false" outlineLevel="0" collapsed="false">
      <c r="A45" s="9"/>
      <c r="B45" s="14" t="s">
        <v>32</v>
      </c>
      <c r="C45" s="9"/>
      <c r="D45" s="30" t="n">
        <v>3349</v>
      </c>
      <c r="E45" s="9"/>
      <c r="F45" s="30" t="n">
        <v>6254</v>
      </c>
      <c r="G45" s="9"/>
      <c r="H45" s="30" t="n">
        <v>7357.4</v>
      </c>
      <c r="I45" s="9"/>
      <c r="J45" s="30" t="n">
        <v>8152</v>
      </c>
      <c r="K45" s="9"/>
      <c r="L45" s="30" t="n">
        <v>8787.3</v>
      </c>
      <c r="M45" s="9"/>
      <c r="N45" s="9"/>
      <c r="O45" s="15" t="n">
        <v>9120</v>
      </c>
      <c r="P45" s="9"/>
      <c r="Q45" s="18" t="n">
        <f aca="false">+O45-L45</f>
        <v>332.700000000001</v>
      </c>
      <c r="R45" s="9"/>
    </row>
    <row r="46" customFormat="false" ht="12.75" hidden="false" customHeight="false" outlineLevel="0" collapsed="false">
      <c r="A46" s="9"/>
      <c r="B46" s="14" t="s">
        <v>33</v>
      </c>
      <c r="C46" s="9"/>
      <c r="D46" s="30" t="n">
        <v>250</v>
      </c>
      <c r="E46" s="9"/>
      <c r="F46" s="30" t="n">
        <v>250</v>
      </c>
      <c r="G46" s="9"/>
      <c r="H46" s="30" t="n">
        <v>202</v>
      </c>
      <c r="I46" s="9"/>
      <c r="J46" s="30" t="n">
        <v>0</v>
      </c>
      <c r="K46" s="9"/>
      <c r="L46" s="30" t="n">
        <v>0</v>
      </c>
      <c r="M46" s="9"/>
      <c r="N46" s="9"/>
      <c r="O46" s="15" t="n">
        <v>0</v>
      </c>
      <c r="P46" s="9"/>
      <c r="Q46" s="18" t="n">
        <f aca="false">+O46-L46</f>
        <v>0</v>
      </c>
      <c r="R46" s="9"/>
    </row>
    <row r="47" customFormat="false" ht="12.75" hidden="false" customHeight="false" outlineLevel="0" collapsed="false">
      <c r="A47" s="9"/>
      <c r="B47" s="14" t="s">
        <v>34</v>
      </c>
      <c r="C47" s="9"/>
      <c r="D47" s="30" t="n">
        <v>0</v>
      </c>
      <c r="E47" s="9"/>
      <c r="F47" s="30" t="n">
        <v>0</v>
      </c>
      <c r="G47" s="9"/>
      <c r="H47" s="30" t="n">
        <v>87</v>
      </c>
      <c r="I47" s="9"/>
      <c r="J47" s="30" t="n">
        <v>0</v>
      </c>
      <c r="K47" s="9"/>
      <c r="L47" s="30" t="n">
        <v>0</v>
      </c>
      <c r="M47" s="9"/>
      <c r="N47" s="9"/>
      <c r="O47" s="15" t="n">
        <v>0</v>
      </c>
      <c r="P47" s="9"/>
      <c r="Q47" s="18"/>
      <c r="R47" s="9"/>
    </row>
    <row r="48" customFormat="false" ht="12.75" hidden="false" customHeight="false" outlineLevel="0" collapsed="false">
      <c r="A48" s="9"/>
      <c r="B48" s="14" t="s">
        <v>35</v>
      </c>
      <c r="C48" s="9"/>
      <c r="D48" s="30" t="n">
        <v>-228</v>
      </c>
      <c r="E48" s="9"/>
      <c r="F48" s="30" t="n">
        <v>-228</v>
      </c>
      <c r="G48" s="9"/>
      <c r="H48" s="30" t="n">
        <v>0</v>
      </c>
      <c r="I48" s="9"/>
      <c r="J48" s="30" t="n">
        <v>-239</v>
      </c>
      <c r="K48" s="9"/>
      <c r="L48" s="30" t="n">
        <v>0</v>
      </c>
      <c r="M48" s="9"/>
      <c r="N48" s="9"/>
      <c r="O48" s="15" t="n">
        <v>-239</v>
      </c>
      <c r="P48" s="9"/>
      <c r="Q48" s="18"/>
      <c r="R48" s="9"/>
    </row>
    <row r="49" customFormat="false" ht="12.75" hidden="false" customHeight="false" outlineLevel="0" collapsed="false">
      <c r="A49" s="9"/>
      <c r="B49" s="14" t="s">
        <v>36</v>
      </c>
      <c r="C49" s="9"/>
      <c r="D49" s="30" t="n">
        <v>54</v>
      </c>
      <c r="E49" s="9"/>
      <c r="F49" s="30" t="n">
        <v>115.2</v>
      </c>
      <c r="G49" s="9"/>
      <c r="H49" s="30" t="n">
        <v>96.5</v>
      </c>
      <c r="I49" s="9"/>
      <c r="J49" s="30" t="n">
        <v>180</v>
      </c>
      <c r="K49" s="9"/>
      <c r="L49" s="30" t="n">
        <v>96.5</v>
      </c>
      <c r="M49" s="9"/>
      <c r="N49" s="9"/>
      <c r="O49" s="15" t="n">
        <v>146</v>
      </c>
      <c r="P49" s="9"/>
      <c r="Q49" s="18" t="n">
        <f aca="false">+O49-L49</f>
        <v>49.5</v>
      </c>
      <c r="R49" s="9"/>
    </row>
    <row r="50" customFormat="false" ht="12.75" hidden="false" customHeight="false" outlineLevel="0" collapsed="false">
      <c r="A50" s="9"/>
      <c r="B50" s="14" t="s">
        <v>37</v>
      </c>
      <c r="C50" s="9"/>
      <c r="D50" s="31" t="n">
        <v>912</v>
      </c>
      <c r="E50" s="9"/>
      <c r="F50" s="31" t="n">
        <v>912</v>
      </c>
      <c r="G50" s="9"/>
      <c r="H50" s="31" t="n">
        <v>1039</v>
      </c>
      <c r="I50" s="9"/>
      <c r="J50" s="31" t="n">
        <v>715</v>
      </c>
      <c r="K50" s="9"/>
      <c r="L50" s="31" t="n">
        <v>489</v>
      </c>
      <c r="M50" s="9"/>
      <c r="N50" s="9"/>
      <c r="O50" s="17" t="n">
        <v>489</v>
      </c>
      <c r="P50" s="9"/>
      <c r="Q50" s="19" t="n">
        <f aca="false">+O50-L50</f>
        <v>0</v>
      </c>
      <c r="R50" s="9"/>
    </row>
    <row r="51" customFormat="false" ht="12.75" hidden="false" customHeight="false" outlineLevel="0" collapsed="false">
      <c r="A51" s="9"/>
      <c r="B51" s="14"/>
      <c r="C51" s="9"/>
      <c r="D51" s="32" t="n">
        <f aca="false">SUM(D45:D50)</f>
        <v>4337</v>
      </c>
      <c r="E51" s="9"/>
      <c r="F51" s="32" t="n">
        <f aca="false">SUM(F45:F50)</f>
        <v>7303.2</v>
      </c>
      <c r="G51" s="9"/>
      <c r="H51" s="32" t="n">
        <f aca="false">SUM(H45:H50)</f>
        <v>8781.9</v>
      </c>
      <c r="I51" s="9"/>
      <c r="J51" s="32" t="n">
        <f aca="false">SUM(J45:J50)</f>
        <v>8808</v>
      </c>
      <c r="K51" s="9"/>
      <c r="L51" s="32" t="n">
        <f aca="false">SUM(L45:L50)</f>
        <v>9372.8</v>
      </c>
      <c r="M51" s="9"/>
      <c r="N51" s="9"/>
      <c r="O51" s="32" t="n">
        <f aca="false">SUM(O45:O50)</f>
        <v>9516</v>
      </c>
      <c r="P51" s="9"/>
      <c r="Q51" s="18" t="n">
        <f aca="false">+O51-L51</f>
        <v>143.200000000001</v>
      </c>
      <c r="R51" s="9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customFormat="false" ht="12.75" hidden="false" customHeight="false" outlineLevel="0" collapsed="false">
      <c r="A53" s="9"/>
      <c r="B53" s="12" t="s">
        <v>38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customFormat="false" ht="12.75" hidden="false" customHeight="false" outlineLevel="0" collapsed="false">
      <c r="A54" s="9"/>
      <c r="B54" s="14" t="s">
        <v>39</v>
      </c>
      <c r="C54" s="9"/>
      <c r="D54" s="9" t="n">
        <v>755</v>
      </c>
      <c r="E54" s="9"/>
      <c r="F54" s="9" t="n">
        <v>1147</v>
      </c>
      <c r="G54" s="9"/>
      <c r="H54" s="9" t="n">
        <v>2143</v>
      </c>
      <c r="I54" s="9"/>
      <c r="J54" s="9" t="n">
        <v>2430</v>
      </c>
      <c r="K54" s="9"/>
      <c r="L54" s="9" t="n">
        <v>1479.5</v>
      </c>
      <c r="M54" s="9"/>
      <c r="N54" s="9"/>
      <c r="O54" s="15" t="n">
        <v>1815</v>
      </c>
      <c r="P54" s="9"/>
      <c r="Q54" s="18" t="n">
        <f aca="false">+O54-L54</f>
        <v>335.5</v>
      </c>
      <c r="R54" s="9"/>
    </row>
    <row r="55" customFormat="false" ht="12.75" hidden="false" customHeight="false" outlineLevel="0" collapsed="false">
      <c r="A55" s="9"/>
      <c r="B55" s="14" t="s">
        <v>40</v>
      </c>
      <c r="C55" s="9"/>
      <c r="D55" s="9" t="n">
        <v>592</v>
      </c>
      <c r="E55" s="9"/>
      <c r="F55" s="9" t="n">
        <v>993</v>
      </c>
      <c r="G55" s="9"/>
      <c r="H55" s="9" t="n">
        <v>1001</v>
      </c>
      <c r="I55" s="9"/>
      <c r="J55" s="9" t="n">
        <v>1000</v>
      </c>
      <c r="K55" s="9"/>
      <c r="L55" s="9" t="n">
        <v>1001</v>
      </c>
      <c r="M55" s="9"/>
      <c r="N55" s="9"/>
      <c r="O55" s="15" t="n">
        <v>1000</v>
      </c>
      <c r="P55" s="9"/>
      <c r="Q55" s="18" t="n">
        <f aca="false">+O55-L55</f>
        <v>-1</v>
      </c>
      <c r="R55" s="9"/>
    </row>
    <row r="56" customFormat="false" ht="12.75" hidden="false" customHeight="false" outlineLevel="0" collapsed="false">
      <c r="A56" s="9"/>
      <c r="B56" s="14" t="s">
        <v>41</v>
      </c>
      <c r="C56" s="9"/>
      <c r="D56" s="9" t="n">
        <v>3723</v>
      </c>
      <c r="E56" s="9"/>
      <c r="F56" s="9" t="n">
        <v>5618</v>
      </c>
      <c r="G56" s="9"/>
      <c r="H56" s="9" t="n">
        <v>7047.8</v>
      </c>
      <c r="I56" s="9"/>
      <c r="J56" s="9" t="n">
        <v>9570</v>
      </c>
      <c r="K56" s="9"/>
      <c r="L56" s="9" t="n">
        <v>10310.4</v>
      </c>
      <c r="M56" s="9"/>
      <c r="N56" s="9"/>
      <c r="O56" s="15" t="n">
        <v>10310</v>
      </c>
      <c r="P56" s="9"/>
      <c r="Q56" s="18"/>
      <c r="R56" s="9"/>
    </row>
    <row r="57" customFormat="false" ht="12.75" hidden="false" customHeight="false" outlineLevel="0" collapsed="false">
      <c r="A57" s="9"/>
      <c r="B57" s="33" t="s">
        <v>42</v>
      </c>
      <c r="C57" s="9"/>
      <c r="D57" s="31" t="n">
        <v>61.7</v>
      </c>
      <c r="E57" s="9"/>
      <c r="F57" s="31" t="n">
        <v>21.5</v>
      </c>
      <c r="G57" s="9"/>
      <c r="H57" s="31" t="n">
        <v>0</v>
      </c>
      <c r="I57" s="9"/>
      <c r="J57" s="31" t="n">
        <v>0</v>
      </c>
      <c r="K57" s="9"/>
      <c r="L57" s="31" t="n">
        <v>0</v>
      </c>
      <c r="M57" s="9"/>
      <c r="N57" s="9"/>
      <c r="O57" s="17" t="n">
        <f aca="false">SUM(N57)</f>
        <v>0</v>
      </c>
      <c r="P57" s="9"/>
      <c r="Q57" s="19" t="n">
        <f aca="false">+O57-L57</f>
        <v>0</v>
      </c>
      <c r="R57" s="9"/>
    </row>
    <row r="58" customFormat="false" ht="12.75" hidden="false" customHeight="false" outlineLevel="0" collapsed="false">
      <c r="A58" s="9"/>
      <c r="B58" s="14"/>
      <c r="C58" s="9"/>
      <c r="D58" s="32" t="n">
        <f aca="false">SUM(D54:D57)</f>
        <v>5131.7</v>
      </c>
      <c r="E58" s="9"/>
      <c r="F58" s="32" t="n">
        <f aca="false">SUM(F54:F57)</f>
        <v>7779.5</v>
      </c>
      <c r="G58" s="9"/>
      <c r="H58" s="32" t="n">
        <f aca="false">SUM(H54:H57)</f>
        <v>10191.8</v>
      </c>
      <c r="I58" s="9"/>
      <c r="J58" s="32" t="n">
        <f aca="false">SUM(J54:J57)</f>
        <v>13000</v>
      </c>
      <c r="K58" s="9"/>
      <c r="L58" s="32" t="n">
        <f aca="false">SUM(L54:L57)</f>
        <v>12790.9</v>
      </c>
      <c r="M58" s="9"/>
      <c r="N58" s="9"/>
      <c r="O58" s="32" t="n">
        <f aca="false">SUM(O54:O57)</f>
        <v>13125</v>
      </c>
      <c r="P58" s="9"/>
      <c r="Q58" s="18" t="n">
        <f aca="false">+O58-L58</f>
        <v>334.1</v>
      </c>
      <c r="R58" s="9"/>
    </row>
    <row r="59" customFormat="false" ht="12.75" hidden="false" customHeight="false" outlineLevel="0" collapsed="false">
      <c r="A59" s="9"/>
      <c r="B59" s="9"/>
      <c r="C59" s="9"/>
      <c r="D59" s="34"/>
      <c r="E59" s="9"/>
      <c r="F59" s="34"/>
      <c r="G59" s="9"/>
      <c r="H59" s="34"/>
      <c r="I59" s="9"/>
      <c r="J59" s="34"/>
      <c r="K59" s="9"/>
      <c r="L59" s="34"/>
      <c r="M59" s="9"/>
      <c r="N59" s="9"/>
      <c r="O59" s="34"/>
      <c r="P59" s="9"/>
      <c r="Q59" s="34"/>
      <c r="R59" s="9"/>
    </row>
    <row r="60" customFormat="false" ht="12.75" hidden="false" customHeight="false" outlineLevel="0" collapsed="false">
      <c r="A60" s="9"/>
      <c r="B60" s="12" t="s">
        <v>43</v>
      </c>
      <c r="C60" s="12"/>
      <c r="D60" s="35" t="n">
        <f aca="false">D51/(D51+D58)</f>
        <v>0.458035421969225</v>
      </c>
      <c r="E60" s="12"/>
      <c r="F60" s="35" t="n">
        <f aca="false">F51/(F51+F58)</f>
        <v>0.484210386734471</v>
      </c>
      <c r="G60" s="12"/>
      <c r="H60" s="35" t="n">
        <f aca="false">H51/(H51+H58)</f>
        <v>0.462845939379246</v>
      </c>
      <c r="I60" s="12"/>
      <c r="J60" s="35" t="n">
        <f aca="false">J51/(J51+J58)</f>
        <v>0.403888481291269</v>
      </c>
      <c r="K60" s="12"/>
      <c r="L60" s="35" t="n">
        <f aca="false">L51/(L51+L58)</f>
        <v>0.422889679972207</v>
      </c>
      <c r="M60" s="9"/>
      <c r="N60" s="9"/>
      <c r="O60" s="35" t="n">
        <f aca="false">O51/(O51+O58)</f>
        <v>0.420299456737777</v>
      </c>
      <c r="P60" s="9"/>
      <c r="Q60" s="35" t="n">
        <f aca="false">+O60-L60</f>
        <v>-0.00259022323443026</v>
      </c>
      <c r="R60" s="9"/>
    </row>
    <row r="61" customFormat="false" ht="6" hidden="false" customHeight="true" outlineLevel="0" collapsed="false">
      <c r="A61" s="9"/>
      <c r="B61" s="12"/>
      <c r="C61" s="12"/>
      <c r="D61" s="35"/>
      <c r="E61" s="12"/>
      <c r="F61" s="35"/>
      <c r="G61" s="12"/>
      <c r="H61" s="35"/>
      <c r="I61" s="12"/>
      <c r="J61" s="35"/>
      <c r="K61" s="12"/>
      <c r="L61" s="35"/>
      <c r="M61" s="9"/>
      <c r="N61" s="9"/>
      <c r="O61" s="35"/>
      <c r="P61" s="9"/>
      <c r="Q61" s="35"/>
      <c r="R61" s="9"/>
    </row>
    <row r="62" customFormat="false" ht="12.75" hidden="false" customHeight="false" outlineLevel="0" collapsed="false">
      <c r="A62" s="9"/>
      <c r="B62" s="12" t="s">
        <v>44</v>
      </c>
      <c r="C62" s="12"/>
      <c r="D62" s="35" t="n">
        <f aca="false">(D45/(D45+D58))</f>
        <v>0.394896647682385</v>
      </c>
      <c r="E62" s="12"/>
      <c r="F62" s="35" t="n">
        <f aca="false">(F45/(F45+F58))</f>
        <v>0.445647913920262</v>
      </c>
      <c r="G62" s="12"/>
      <c r="H62" s="35" t="n">
        <f aca="false">(H45/(H45+H58))</f>
        <v>0.419244182070978</v>
      </c>
      <c r="I62" s="12"/>
      <c r="J62" s="35" t="n">
        <f aca="false">(J45/(J45+J58))</f>
        <v>0.385400907715582</v>
      </c>
      <c r="K62" s="12"/>
      <c r="L62" s="35" t="n">
        <f aca="false">(L45/(L45+L58))</f>
        <v>0.40723044554226</v>
      </c>
      <c r="M62" s="9"/>
      <c r="N62" s="9"/>
      <c r="O62" s="35" t="n">
        <f aca="false">(O45/(O45+O58))</f>
        <v>0.409979770734997</v>
      </c>
      <c r="P62" s="9"/>
      <c r="Q62" s="35" t="n">
        <f aca="false">+O62-L62</f>
        <v>0.00274932519273635</v>
      </c>
      <c r="R62" s="9"/>
    </row>
    <row r="63" customFormat="false" ht="12.75" hidden="false" customHeight="false" outlineLevel="0" collapsed="false">
      <c r="A63" s="9"/>
      <c r="B63" s="12" t="s">
        <v>45</v>
      </c>
      <c r="C63" s="9"/>
      <c r="D63" s="35" t="n">
        <f aca="false">+D45/SUM(D54:D56,D45)</f>
        <v>0.397790711485925</v>
      </c>
      <c r="E63" s="9"/>
      <c r="F63" s="35" t="n">
        <f aca="false">+F45/SUM(F54:F56,F45)</f>
        <v>0.446331715672281</v>
      </c>
      <c r="G63" s="9"/>
      <c r="H63" s="35" t="n">
        <f aca="false">+H45/SUM(H54:H56,H45)</f>
        <v>0.419244182070978</v>
      </c>
      <c r="I63" s="9"/>
      <c r="J63" s="35" t="n">
        <f aca="false">+J45/SUM(J54:J56,J45)</f>
        <v>0.385400907715582</v>
      </c>
      <c r="K63" s="9"/>
      <c r="L63" s="35" t="n">
        <f aca="false">+L45/SUM(L54:L56,L45)</f>
        <v>0.40723044554226</v>
      </c>
      <c r="M63" s="9"/>
      <c r="N63" s="9"/>
      <c r="O63" s="35" t="n">
        <f aca="false">+O45/SUM(O54:O56,O45)</f>
        <v>0.409979770734997</v>
      </c>
      <c r="P63" s="9"/>
      <c r="Q63" s="35" t="n">
        <f aca="false">+O63-L63</f>
        <v>0.00274932519273635</v>
      </c>
      <c r="R63" s="9"/>
    </row>
    <row r="64" customFormat="false" ht="6" hidden="false" customHeight="true" outlineLevel="0" collapsed="false">
      <c r="A64" s="9"/>
      <c r="B64" s="9"/>
      <c r="C64" s="9"/>
      <c r="D64" s="18"/>
      <c r="E64" s="9"/>
      <c r="F64" s="18"/>
      <c r="G64" s="9"/>
      <c r="H64" s="18"/>
      <c r="I64" s="9"/>
      <c r="J64" s="18"/>
      <c r="K64" s="9"/>
      <c r="L64" s="18"/>
      <c r="M64" s="9"/>
      <c r="N64" s="9"/>
      <c r="O64" s="18"/>
      <c r="P64" s="9"/>
      <c r="Q64" s="18"/>
      <c r="R64" s="9"/>
    </row>
    <row r="65" customFormat="false" ht="12.75" hidden="false" customHeight="false" outlineLevel="0" collapsed="false">
      <c r="A65" s="12"/>
      <c r="B65" s="12" t="s">
        <v>46</v>
      </c>
      <c r="C65" s="12"/>
      <c r="D65" s="35" t="n">
        <f aca="false">+D19/D51</f>
        <v>0.162785335485359</v>
      </c>
      <c r="E65" s="12"/>
      <c r="F65" s="35" t="n">
        <f aca="false">+F19/F51</f>
        <v>0.119180633147114</v>
      </c>
      <c r="G65" s="12"/>
      <c r="H65" s="35" t="n">
        <f aca="false">+H19/H51</f>
        <v>0.213279586422073</v>
      </c>
      <c r="I65" s="12"/>
      <c r="J65" s="35" t="n">
        <f aca="false">+J19/J51</f>
        <v>0.252951861943688</v>
      </c>
      <c r="K65" s="12"/>
      <c r="L65" s="35" t="n">
        <f aca="false">+L19/L51</f>
        <v>0.245390918402185</v>
      </c>
      <c r="M65" s="12"/>
      <c r="N65" s="12"/>
      <c r="O65" s="35" t="n">
        <f aca="false">+O19/O51</f>
        <v>0.259983186212694</v>
      </c>
      <c r="P65" s="12"/>
      <c r="Q65" s="35" t="n">
        <f aca="false">+O65-L65</f>
        <v>0.0145922678105093</v>
      </c>
      <c r="R65" s="12"/>
    </row>
    <row r="66" customFormat="false" ht="12.75" hidden="false" customHeight="false" outlineLevel="0" collapsed="false">
      <c r="D66" s="9"/>
      <c r="F66" s="9"/>
      <c r="H66" s="9"/>
      <c r="J66" s="9"/>
      <c r="L66" s="9"/>
      <c r="M66" s="9"/>
      <c r="N66" s="9"/>
      <c r="O66" s="9"/>
      <c r="P66" s="9"/>
      <c r="Q66" s="9"/>
      <c r="R66" s="9"/>
    </row>
    <row r="67" customFormat="false" ht="12.75" hidden="false" customHeight="false" outlineLevel="0" collapsed="false">
      <c r="D67" s="9"/>
      <c r="F67" s="9"/>
      <c r="H67" s="9"/>
      <c r="J67" s="9"/>
      <c r="L67" s="18"/>
      <c r="M67" s="9"/>
      <c r="N67" s="9"/>
      <c r="O67" s="9"/>
      <c r="P67" s="9"/>
      <c r="Q67" s="9"/>
      <c r="R67" s="9"/>
    </row>
    <row r="68" customFormat="false" ht="12.75" hidden="false" customHeight="false" outlineLevel="0" collapsed="false">
      <c r="B68" s="36"/>
      <c r="D68" s="9"/>
      <c r="F68" s="9"/>
      <c r="H68" s="9"/>
      <c r="J68" s="9"/>
      <c r="L68" s="18"/>
      <c r="M68" s="9"/>
      <c r="N68" s="9"/>
      <c r="O68" s="9"/>
      <c r="P68" s="9"/>
      <c r="Q68" s="9"/>
      <c r="R68" s="9"/>
    </row>
    <row r="69" customFormat="false" ht="12.75" hidden="false" customHeight="false" outlineLevel="0" collapsed="false">
      <c r="D69" s="9"/>
      <c r="F69" s="9"/>
      <c r="H69" s="9"/>
      <c r="J69" s="9"/>
      <c r="L69" s="18"/>
      <c r="M69" s="9"/>
      <c r="N69" s="9"/>
      <c r="O69" s="9"/>
      <c r="P69" s="9"/>
      <c r="Q69" s="9"/>
      <c r="R69" s="9"/>
    </row>
    <row r="70" customFormat="false" ht="12.75" hidden="false" customHeight="false" outlineLevel="0" collapsed="false">
      <c r="D70" s="9"/>
      <c r="F70" s="9"/>
      <c r="H70" s="9"/>
      <c r="J70" s="9"/>
      <c r="L70" s="37"/>
      <c r="M70" s="9"/>
      <c r="N70" s="9"/>
      <c r="O70" s="9"/>
      <c r="P70" s="9"/>
      <c r="Q70" s="9"/>
      <c r="R70" s="9"/>
    </row>
    <row r="71" customFormat="false" ht="12.75" hidden="false" customHeight="false" outlineLevel="0" collapsed="false">
      <c r="D71" s="9"/>
      <c r="F71" s="9"/>
      <c r="H71" s="9"/>
      <c r="J71" s="9"/>
      <c r="L71" s="9"/>
      <c r="M71" s="9"/>
      <c r="N71" s="9"/>
      <c r="O71" s="9"/>
      <c r="P71" s="9"/>
      <c r="Q71" s="9"/>
      <c r="R71" s="9"/>
    </row>
    <row r="72" customFormat="false" ht="12.75" hidden="false" customHeight="false" outlineLevel="0" collapsed="false">
      <c r="D72" s="9"/>
      <c r="F72" s="9"/>
      <c r="H72" s="9"/>
      <c r="J72" s="9"/>
      <c r="L72" s="9"/>
      <c r="M72" s="9"/>
      <c r="N72" s="9"/>
      <c r="O72" s="9"/>
      <c r="P72" s="9"/>
      <c r="Q72" s="9"/>
      <c r="R72" s="9"/>
    </row>
    <row r="73" customFormat="false" ht="12.75" hidden="false" customHeight="false" outlineLevel="0" collapsed="false">
      <c r="D73" s="9"/>
      <c r="F73" s="9"/>
      <c r="H73" s="9"/>
      <c r="J73" s="9"/>
      <c r="L73" s="9"/>
      <c r="M73" s="9"/>
      <c r="N73" s="9"/>
      <c r="O73" s="9"/>
      <c r="P73" s="9"/>
      <c r="Q73" s="9"/>
      <c r="R73" s="9"/>
    </row>
    <row r="74" customFormat="false" ht="12.75" hidden="false" customHeight="false" outlineLevel="0" collapsed="false">
      <c r="D74" s="9"/>
      <c r="F74" s="9"/>
      <c r="H74" s="9"/>
      <c r="J74" s="9"/>
      <c r="L74" s="9"/>
      <c r="M74" s="9"/>
      <c r="N74" s="9"/>
      <c r="O74" s="9"/>
      <c r="P74" s="9"/>
      <c r="Q74" s="9"/>
      <c r="R74" s="9"/>
    </row>
    <row r="75" customFormat="false" ht="12.75" hidden="false" customHeight="false" outlineLevel="0" collapsed="false">
      <c r="D75" s="9"/>
      <c r="F75" s="9"/>
      <c r="H75" s="9"/>
      <c r="J75" s="9"/>
      <c r="L75" s="9"/>
      <c r="M75" s="9"/>
      <c r="N75" s="9"/>
      <c r="O75" s="9"/>
      <c r="P75" s="9"/>
      <c r="Q75" s="9"/>
      <c r="R75" s="9"/>
    </row>
    <row r="76" customFormat="false" ht="12.75" hidden="false" customHeight="false" outlineLevel="0" collapsed="false">
      <c r="D76" s="9"/>
      <c r="F76" s="9"/>
      <c r="H76" s="9"/>
      <c r="J76" s="9"/>
      <c r="L76" s="9"/>
      <c r="M76" s="9"/>
      <c r="N76" s="9"/>
      <c r="O76" s="9"/>
      <c r="P76" s="9"/>
      <c r="Q76" s="9"/>
      <c r="R76" s="9"/>
    </row>
    <row r="77" customFormat="false" ht="12.75" hidden="false" customHeight="false" outlineLevel="0" collapsed="false">
      <c r="D77" s="9"/>
      <c r="F77" s="9"/>
      <c r="H77" s="9"/>
      <c r="J77" s="9"/>
      <c r="L77" s="9"/>
      <c r="M77" s="9"/>
      <c r="N77" s="9"/>
      <c r="O77" s="9"/>
      <c r="P77" s="9"/>
      <c r="Q77" s="9"/>
      <c r="R77" s="9"/>
    </row>
    <row r="78" customFormat="false" ht="12.75" hidden="false" customHeight="false" outlineLevel="0" collapsed="false">
      <c r="D78" s="9"/>
      <c r="F78" s="9"/>
      <c r="H78" s="9"/>
      <c r="J78" s="9"/>
      <c r="L78" s="9"/>
      <c r="M78" s="9"/>
      <c r="N78" s="9"/>
      <c r="O78" s="9"/>
      <c r="P78" s="9"/>
      <c r="Q78" s="9"/>
      <c r="R78" s="9"/>
    </row>
    <row r="79" customFormat="false" ht="12.75" hidden="false" customHeight="false" outlineLevel="0" collapsed="false">
      <c r="D79" s="9"/>
      <c r="F79" s="9"/>
      <c r="H79" s="9"/>
      <c r="J79" s="9"/>
      <c r="L79" s="9"/>
      <c r="M79" s="9"/>
      <c r="N79" s="9"/>
      <c r="O79" s="9"/>
      <c r="P79" s="9"/>
      <c r="Q79" s="9"/>
      <c r="R79" s="9"/>
    </row>
    <row r="80" customFormat="false" ht="12.75" hidden="false" customHeight="false" outlineLevel="0" collapsed="false">
      <c r="D80" s="9"/>
      <c r="F80" s="9"/>
      <c r="H80" s="9"/>
      <c r="J80" s="9"/>
      <c r="L80" s="9"/>
      <c r="M80" s="9"/>
      <c r="N80" s="9"/>
      <c r="O80" s="9"/>
      <c r="P80" s="9"/>
      <c r="Q80" s="9"/>
      <c r="R80" s="9"/>
    </row>
    <row r="81" customFormat="false" ht="12.75" hidden="false" customHeight="false" outlineLevel="0" collapsed="false">
      <c r="D81" s="9"/>
      <c r="F81" s="9"/>
      <c r="H81" s="9"/>
      <c r="J81" s="9"/>
      <c r="L81" s="9"/>
      <c r="M81" s="9"/>
      <c r="N81" s="9"/>
      <c r="O81" s="9"/>
      <c r="P81" s="9"/>
      <c r="Q81" s="9"/>
      <c r="R81" s="9"/>
    </row>
    <row r="82" customFormat="false" ht="12.75" hidden="false" customHeight="false" outlineLevel="0" collapsed="false">
      <c r="D82" s="9"/>
      <c r="F82" s="9"/>
      <c r="H82" s="9"/>
      <c r="J82" s="9"/>
      <c r="L82" s="9"/>
      <c r="M82" s="9"/>
      <c r="N82" s="9"/>
      <c r="O82" s="9"/>
      <c r="P82" s="9"/>
      <c r="Q82" s="9"/>
      <c r="R82" s="9"/>
    </row>
    <row r="83" customFormat="false" ht="12.75" hidden="false" customHeight="false" outlineLevel="0" collapsed="false">
      <c r="D83" s="9"/>
      <c r="F83" s="9"/>
      <c r="H83" s="9"/>
      <c r="J83" s="9"/>
      <c r="L83" s="9"/>
      <c r="M83" s="9"/>
      <c r="N83" s="9"/>
      <c r="O83" s="9"/>
      <c r="P83" s="9"/>
      <c r="Q83" s="9"/>
      <c r="R83" s="9"/>
    </row>
    <row r="84" customFormat="false" ht="12.75" hidden="false" customHeight="false" outlineLevel="0" collapsed="false">
      <c r="D84" s="9"/>
      <c r="F84" s="9"/>
      <c r="H84" s="9"/>
      <c r="J84" s="9"/>
      <c r="L84" s="9"/>
      <c r="M84" s="9"/>
      <c r="N84" s="9"/>
      <c r="O84" s="9"/>
      <c r="P84" s="9"/>
      <c r="Q84" s="9"/>
      <c r="R84" s="9"/>
    </row>
    <row r="85" customFormat="false" ht="12.75" hidden="false" customHeight="false" outlineLevel="0" collapsed="false">
      <c r="D85" s="9"/>
      <c r="F85" s="9"/>
      <c r="H85" s="9"/>
      <c r="J85" s="9"/>
      <c r="L85" s="9"/>
      <c r="M85" s="9"/>
      <c r="N85" s="9"/>
      <c r="O85" s="9"/>
      <c r="P85" s="9"/>
      <c r="Q85" s="9"/>
      <c r="R85" s="9"/>
    </row>
    <row r="86" customFormat="false" ht="12.75" hidden="false" customHeight="false" outlineLevel="0" collapsed="false">
      <c r="D86" s="9"/>
      <c r="F86" s="9"/>
      <c r="H86" s="9"/>
      <c r="J86" s="9"/>
      <c r="L86" s="9"/>
      <c r="M86" s="9"/>
      <c r="N86" s="9"/>
      <c r="O86" s="9"/>
      <c r="P86" s="9"/>
      <c r="Q86" s="9"/>
      <c r="R86" s="9"/>
    </row>
    <row r="87" customFormat="false" ht="12.75" hidden="false" customHeight="false" outlineLevel="0" collapsed="false">
      <c r="D87" s="9"/>
      <c r="F87" s="9"/>
      <c r="H87" s="9"/>
      <c r="J87" s="9"/>
      <c r="L87" s="9"/>
      <c r="M87" s="9"/>
      <c r="N87" s="9"/>
      <c r="O87" s="9"/>
      <c r="P87" s="9"/>
      <c r="Q87" s="9"/>
      <c r="R87" s="9"/>
    </row>
    <row r="88" customFormat="false" ht="12.75" hidden="false" customHeight="false" outlineLevel="0" collapsed="false">
      <c r="D88" s="9"/>
      <c r="F88" s="9"/>
      <c r="H88" s="9"/>
      <c r="J88" s="9"/>
      <c r="L88" s="9"/>
      <c r="M88" s="9"/>
      <c r="N88" s="9"/>
      <c r="O88" s="9"/>
      <c r="P88" s="9"/>
      <c r="Q88" s="9"/>
      <c r="R88" s="9"/>
    </row>
    <row r="89" customFormat="false" ht="12.75" hidden="false" customHeight="false" outlineLevel="0" collapsed="false">
      <c r="D89" s="9"/>
      <c r="F89" s="9"/>
      <c r="H89" s="9"/>
      <c r="J89" s="9"/>
      <c r="L89" s="9"/>
      <c r="M89" s="9"/>
      <c r="N89" s="9"/>
      <c r="O89" s="9"/>
      <c r="P89" s="9"/>
      <c r="Q89" s="9"/>
      <c r="R89" s="9"/>
    </row>
    <row r="90" customFormat="false" ht="12.75" hidden="false" customHeight="false" outlineLevel="0" collapsed="false">
      <c r="D90" s="9"/>
      <c r="F90" s="9"/>
      <c r="H90" s="9"/>
      <c r="J90" s="9"/>
      <c r="L90" s="9"/>
      <c r="M90" s="9"/>
      <c r="N90" s="9"/>
      <c r="O90" s="9"/>
      <c r="P90" s="9"/>
      <c r="Q90" s="9"/>
      <c r="R90" s="9"/>
    </row>
    <row r="91" customFormat="false" ht="12.75" hidden="false" customHeight="false" outlineLevel="0" collapsed="false">
      <c r="D91" s="9"/>
      <c r="F91" s="9"/>
      <c r="H91" s="9"/>
      <c r="J91" s="9"/>
      <c r="L91" s="9"/>
      <c r="M91" s="9"/>
      <c r="N91" s="9"/>
      <c r="O91" s="9"/>
      <c r="P91" s="9"/>
      <c r="Q91" s="9"/>
      <c r="R91" s="9"/>
    </row>
    <row r="92" customFormat="false" ht="12.75" hidden="false" customHeight="false" outlineLevel="0" collapsed="false">
      <c r="D92" s="9"/>
      <c r="F92" s="9"/>
      <c r="H92" s="9"/>
      <c r="J92" s="9"/>
      <c r="L92" s="9"/>
      <c r="M92" s="9"/>
      <c r="N92" s="9"/>
      <c r="O92" s="9"/>
      <c r="P92" s="9"/>
      <c r="Q92" s="9"/>
      <c r="R92" s="9"/>
    </row>
    <row r="93" customFormat="false" ht="12.75" hidden="false" customHeight="false" outlineLevel="0" collapsed="false">
      <c r="D93" s="9"/>
      <c r="F93" s="9"/>
      <c r="H93" s="9"/>
      <c r="J93" s="9"/>
      <c r="L93" s="9"/>
      <c r="M93" s="9"/>
      <c r="N93" s="9"/>
      <c r="O93" s="9"/>
      <c r="P93" s="9"/>
      <c r="Q93" s="9"/>
      <c r="R93" s="9"/>
    </row>
    <row r="94" customFormat="false" ht="12.75" hidden="false" customHeight="false" outlineLevel="0" collapsed="false">
      <c r="D94" s="9"/>
      <c r="F94" s="9"/>
      <c r="H94" s="9"/>
      <c r="J94" s="9"/>
      <c r="L94" s="9"/>
      <c r="M94" s="9"/>
      <c r="N94" s="9"/>
      <c r="O94" s="9"/>
      <c r="P94" s="9"/>
      <c r="Q94" s="9"/>
      <c r="R94" s="9"/>
    </row>
  </sheetData>
  <mergeCells count="4">
    <mergeCell ref="A1:R1"/>
    <mergeCell ref="A2:R2"/>
    <mergeCell ref="A3:R3"/>
    <mergeCell ref="L5:Q5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2000-03-14T11:42:36Z</dcterms:created>
  <dc:creator>gadams</dc:creator>
  <dc:description/>
  <dc:language>en-US</dc:language>
  <cp:lastModifiedBy>gadams</cp:lastModifiedBy>
  <cp:lastPrinted>2000-03-14T11:45:28Z</cp:lastPrinted>
  <cp:revision>0</cp:revision>
  <dc:subject/>
  <dc:title/>
</cp:coreProperties>
</file>