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ther Alloc" sheetId="1" state="visible" r:id="rId3"/>
    <sheet name="Shapiro Alloc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<sst xmlns="http://schemas.openxmlformats.org/spreadsheetml/2006/main" count="97" uniqueCount="51">
  <si>
    <t xml:space="preserve">PUBLIC AFFAIRS &amp; ADMINISTRATION</t>
  </si>
  <si>
    <t xml:space="preserve">ENA</t>
  </si>
  <si>
    <t xml:space="preserve">0011</t>
  </si>
  <si>
    <t xml:space="preserve">Public Relations - Astros</t>
  </si>
  <si>
    <t xml:space="preserve">Mark Palmer</t>
  </si>
  <si>
    <t xml:space="preserve">Anticipated Usage</t>
  </si>
  <si>
    <t xml:space="preserve">Employee Communications</t>
  </si>
  <si>
    <t xml:space="preserve">Headcount</t>
  </si>
  <si>
    <t xml:space="preserve">Gov't Affairs Environment</t>
  </si>
  <si>
    <t xml:space="preserve">Susan Warthen</t>
  </si>
  <si>
    <t xml:space="preserve">Environmental Policy &amp; Compliance</t>
  </si>
  <si>
    <t xml:space="preserve">Jeffery Keeler</t>
  </si>
  <si>
    <t xml:space="preserve">Asset EHS</t>
  </si>
  <si>
    <t xml:space="preserve">Henry Van</t>
  </si>
  <si>
    <t xml:space="preserve">Chief Environmental Officer</t>
  </si>
  <si>
    <t xml:space="preserve">M. Terraso</t>
  </si>
  <si>
    <t xml:space="preserve">Regulatory Tech Analysis</t>
  </si>
  <si>
    <t xml:space="preserve">Marc Phillips</t>
  </si>
  <si>
    <t xml:space="preserve">Business Controls</t>
  </si>
  <si>
    <t xml:space="preserve">John Brindle</t>
  </si>
  <si>
    <t xml:space="preserve">Corporate Facility Audits</t>
  </si>
  <si>
    <t xml:space="preserve">Steve Allen</t>
  </si>
  <si>
    <t xml:space="preserve">TOTAL PUBLIC AFFAIRS &amp; ADMINISTRATION</t>
  </si>
  <si>
    <t xml:space="preserve">Canada</t>
  </si>
  <si>
    <t xml:space="preserve">Mexico</t>
  </si>
  <si>
    <t xml:space="preserve">TX Gas Orig</t>
  </si>
  <si>
    <t xml:space="preserve">ERCOT Pwr Orig</t>
  </si>
  <si>
    <t xml:space="preserve">W. Gas Orig</t>
  </si>
  <si>
    <t xml:space="preserve">W. Pwr Orig</t>
  </si>
  <si>
    <t xml:space="preserve">NE Pwr Orig</t>
  </si>
  <si>
    <t xml:space="preserve">SE Pwr Orig</t>
  </si>
  <si>
    <t xml:space="preserve">E. Gas Orig</t>
  </si>
  <si>
    <t xml:space="preserve">MW Pwr Orig</t>
  </si>
  <si>
    <t xml:space="preserve">MW Gas Orig</t>
  </si>
  <si>
    <t xml:space="preserve">State Government Affairs-Tx/Ok</t>
  </si>
  <si>
    <t xml:space="preserve">Rick Shapiro</t>
  </si>
  <si>
    <t xml:space="preserve">25%/75% gas/power</t>
  </si>
  <si>
    <t xml:space="preserve">State Government Affairs-Calif/West</t>
  </si>
  <si>
    <t xml:space="preserve">State Government Affairs-Canada</t>
  </si>
  <si>
    <t xml:space="preserve">Canada Teams</t>
  </si>
  <si>
    <t xml:space="preserve">State Government Affairs-Mid Atlantic</t>
  </si>
  <si>
    <t xml:space="preserve">State Government Affairs-Midwest</t>
  </si>
  <si>
    <t xml:space="preserve">Gov't Affairs-Mexico</t>
  </si>
  <si>
    <t xml:space="preserve">Mexico Team</t>
  </si>
  <si>
    <t xml:space="preserve">State Gov/Fed Reg Env/Implementation</t>
  </si>
  <si>
    <t xml:space="preserve">Allocate evenly over all teams receiving regional allocations</t>
  </si>
  <si>
    <t xml:space="preserve">Reg Risk/Comp Analysis</t>
  </si>
  <si>
    <t xml:space="preserve">Gov't Affairs-Rates &amp; Regulations</t>
  </si>
  <si>
    <t xml:space="preserve">Enron Washington Inc</t>
  </si>
  <si>
    <t xml:space="preserve">Linda Robertson</t>
  </si>
  <si>
    <t xml:space="preserve">Mng Dir Gov't Affairs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</si>
</sst>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_);_(* \(#,##0\);_(* \-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2.7"/>
    <col collapsed="false" customWidth="true" hidden="false" outlineLevel="0" max="3" min="3" style="0" width="21.99"/>
    <col collapsed="false" customWidth="false" hidden="true" outlineLevel="0" max="19" min="4" style="0" width="9.06"/>
    <col collapsed="false" customWidth="false" hidden="true" outlineLevel="0" max="48" min="21" style="0" width="9.06"/>
  </cols>
  <sheetData>
    <row r="1" customFormat="false" ht="15" hidden="false" customHeight="false" outlineLevel="0" collapsed="false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 t="s">
        <v>1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4"/>
      <c r="AM1" s="2"/>
      <c r="AN1" s="2"/>
      <c r="AO1" s="2"/>
      <c r="AP1" s="2"/>
      <c r="AQ1" s="2"/>
    </row>
    <row r="2" customFormat="false" ht="12.75" hidden="false" customHeight="false" outlineLevel="0" collapsed="false">
      <c r="A2" s="0" t="s">
        <v>2</v>
      </c>
      <c r="B2" s="0" t="s">
        <v>3</v>
      </c>
      <c r="C2" s="0" t="s">
        <v>4</v>
      </c>
      <c r="D2" s="0" t="n">
        <v>100073</v>
      </c>
      <c r="E2" s="2" t="n">
        <v>3659</v>
      </c>
      <c r="F2" s="2"/>
      <c r="G2" s="2" t="s">
        <v>5</v>
      </c>
      <c r="H2" s="2"/>
      <c r="I2" s="2"/>
      <c r="J2" s="2"/>
      <c r="K2" s="2"/>
      <c r="L2" s="2"/>
      <c r="M2" s="2"/>
      <c r="N2" s="2" t="n">
        <v>194.021</v>
      </c>
      <c r="O2" s="2"/>
      <c r="P2" s="2"/>
      <c r="Q2" s="2"/>
      <c r="R2" s="2"/>
      <c r="S2" s="2"/>
      <c r="T2" s="2" t="n">
        <v>194.021</v>
      </c>
      <c r="U2" s="2" t="n">
        <v>194.021</v>
      </c>
      <c r="V2" s="2"/>
      <c r="W2" s="2"/>
      <c r="X2" s="2" t="n">
        <v>1967.932</v>
      </c>
      <c r="Y2" s="2"/>
      <c r="Z2" s="2"/>
      <c r="AA2" s="2"/>
      <c r="AB2" s="2" t="n">
        <v>194.021</v>
      </c>
      <c r="AC2" s="2"/>
      <c r="AD2" s="2"/>
      <c r="AE2" s="2"/>
      <c r="AF2" s="2"/>
      <c r="AG2" s="2"/>
      <c r="AH2" s="2"/>
      <c r="AI2" s="2"/>
      <c r="AJ2" s="2" t="n">
        <f aca="false">SUM(I2:AI2)</f>
        <v>2744.016</v>
      </c>
      <c r="AK2" s="2" t="n">
        <f aca="false">E2-AJ2</f>
        <v>914.984</v>
      </c>
      <c r="AL2" s="4"/>
      <c r="AM2" s="2" t="n">
        <f aca="false">I2</f>
        <v>0</v>
      </c>
      <c r="AN2" s="2" t="n">
        <f aca="false">J2</f>
        <v>0</v>
      </c>
      <c r="AO2" s="2" t="n">
        <f aca="false">K2</f>
        <v>0</v>
      </c>
      <c r="AP2" s="2" t="n">
        <f aca="false">L2</f>
        <v>0</v>
      </c>
      <c r="AQ2" s="2" t="n">
        <f aca="false">M2</f>
        <v>0</v>
      </c>
    </row>
    <row r="3" customFormat="false" ht="12.75" hidden="false" customHeight="false" outlineLevel="0" collapsed="false">
      <c r="A3" s="0" t="s">
        <v>2</v>
      </c>
      <c r="B3" s="0" t="s">
        <v>6</v>
      </c>
      <c r="C3" s="0" t="s">
        <v>4</v>
      </c>
      <c r="D3" s="0" t="n">
        <v>100135</v>
      </c>
      <c r="E3" s="2" t="n">
        <v>1086</v>
      </c>
      <c r="F3" s="2"/>
      <c r="G3" s="2" t="s">
        <v>7</v>
      </c>
      <c r="H3" s="2"/>
      <c r="I3" s="2" t="n">
        <v>10.852</v>
      </c>
      <c r="J3" s="2" t="n">
        <v>10.852</v>
      </c>
      <c r="K3" s="2" t="n">
        <v>10.852</v>
      </c>
      <c r="L3" s="2" t="n">
        <v>32.556</v>
      </c>
      <c r="M3" s="2" t="n">
        <v>65.112</v>
      </c>
      <c r="N3" s="2" t="n">
        <v>43.408</v>
      </c>
      <c r="O3" s="2"/>
      <c r="P3" s="2"/>
      <c r="Q3" s="2"/>
      <c r="R3" s="2" t="n">
        <v>65.112</v>
      </c>
      <c r="S3" s="2"/>
      <c r="T3" s="2" t="n">
        <v>75.964</v>
      </c>
      <c r="U3" s="2" t="n">
        <v>130.224</v>
      </c>
      <c r="V3" s="2" t="n">
        <v>32.556</v>
      </c>
      <c r="W3" s="2" t="n">
        <v>21.704</v>
      </c>
      <c r="X3" s="2" t="n">
        <v>97.668</v>
      </c>
      <c r="Y3" s="2"/>
      <c r="Z3" s="2" t="n">
        <v>32.556</v>
      </c>
      <c r="AA3" s="2" t="n">
        <v>130.224</v>
      </c>
      <c r="AB3" s="2" t="n">
        <v>10.852</v>
      </c>
      <c r="AC3" s="2" t="n">
        <v>10.852</v>
      </c>
      <c r="AD3" s="2" t="n">
        <v>10.852</v>
      </c>
      <c r="AE3" s="2"/>
      <c r="AF3" s="2"/>
      <c r="AG3" s="2" t="n">
        <v>10.852</v>
      </c>
      <c r="AH3" s="2"/>
      <c r="AI3" s="2"/>
      <c r="AJ3" s="2" t="n">
        <f aca="false">SUM(I3:AI3)</f>
        <v>803.048</v>
      </c>
      <c r="AK3" s="2" t="n">
        <f aca="false">E3-AJ3</f>
        <v>282.952</v>
      </c>
      <c r="AL3" s="4"/>
      <c r="AM3" s="2" t="n">
        <f aca="false">I3</f>
        <v>10.852</v>
      </c>
      <c r="AN3" s="2" t="n">
        <f aca="false">J3</f>
        <v>10.852</v>
      </c>
      <c r="AO3" s="2" t="n">
        <f aca="false">K3</f>
        <v>10.852</v>
      </c>
      <c r="AP3" s="2" t="n">
        <f aca="false">L3</f>
        <v>32.556</v>
      </c>
      <c r="AQ3" s="2" t="n">
        <f aca="false">M3</f>
        <v>65.112</v>
      </c>
    </row>
    <row r="4" customFormat="false" ht="12.75" hidden="false" customHeight="false" outlineLevel="0" collapsed="false">
      <c r="A4" s="0" t="s">
        <v>2</v>
      </c>
      <c r="B4" s="5" t="s">
        <v>8</v>
      </c>
      <c r="C4" s="5" t="s">
        <v>9</v>
      </c>
      <c r="D4" s="5" t="n">
        <v>100222</v>
      </c>
      <c r="E4" s="2" t="n">
        <v>864</v>
      </c>
      <c r="F4" s="2"/>
      <c r="G4" s="2" t="s">
        <v>5</v>
      </c>
      <c r="H4" s="2"/>
      <c r="I4" s="2"/>
      <c r="J4" s="2"/>
      <c r="K4" s="2"/>
      <c r="L4" s="2"/>
      <c r="M4" s="2"/>
      <c r="N4" s="2" t="n">
        <v>129.6</v>
      </c>
      <c r="O4" s="2"/>
      <c r="P4" s="2"/>
      <c r="Q4" s="2"/>
      <c r="R4" s="2"/>
      <c r="S4" s="2"/>
      <c r="T4" s="2" t="n">
        <v>216</v>
      </c>
      <c r="U4" s="2" t="n">
        <v>86.4</v>
      </c>
      <c r="V4" s="2" t="n">
        <v>129.6</v>
      </c>
      <c r="W4" s="2" t="n">
        <v>86.4</v>
      </c>
      <c r="X4" s="2"/>
      <c r="Y4" s="2"/>
      <c r="Z4" s="2"/>
      <c r="AA4" s="2"/>
      <c r="AB4" s="2" t="n">
        <v>129.6</v>
      </c>
      <c r="AC4" s="2" t="n">
        <v>43.2</v>
      </c>
      <c r="AD4" s="2" t="n">
        <v>43.2</v>
      </c>
      <c r="AE4" s="2"/>
      <c r="AF4" s="2"/>
      <c r="AG4" s="2"/>
      <c r="AH4" s="2"/>
      <c r="AI4" s="2"/>
      <c r="AJ4" s="2" t="n">
        <f aca="false">SUM(I4:AI4)</f>
        <v>864</v>
      </c>
      <c r="AK4" s="2" t="n">
        <f aca="false">E4-AJ4</f>
        <v>0</v>
      </c>
      <c r="AL4" s="4"/>
      <c r="AM4" s="2" t="n">
        <f aca="false">I4</f>
        <v>0</v>
      </c>
      <c r="AN4" s="2" t="n">
        <f aca="false">J4</f>
        <v>0</v>
      </c>
      <c r="AO4" s="2" t="n">
        <f aca="false">K4</f>
        <v>0</v>
      </c>
      <c r="AP4" s="2" t="n">
        <f aca="false">L4</f>
        <v>0</v>
      </c>
      <c r="AQ4" s="2" t="n">
        <f aca="false">M4</f>
        <v>0</v>
      </c>
    </row>
    <row r="5" customFormat="false" ht="12.75" hidden="false" customHeight="false" outlineLevel="0" collapsed="false">
      <c r="A5" s="0" t="s">
        <v>2</v>
      </c>
      <c r="B5" s="5" t="s">
        <v>10</v>
      </c>
      <c r="C5" s="5" t="s">
        <v>11</v>
      </c>
      <c r="D5" s="5" t="n">
        <v>100223</v>
      </c>
      <c r="E5" s="2" t="n">
        <v>668</v>
      </c>
      <c r="F5" s="2"/>
      <c r="G5" s="2" t="s">
        <v>5</v>
      </c>
      <c r="H5" s="2"/>
      <c r="I5" s="2"/>
      <c r="J5" s="2"/>
      <c r="K5" s="2"/>
      <c r="L5" s="2"/>
      <c r="M5" s="2"/>
      <c r="N5" s="2" t="n">
        <v>32.736</v>
      </c>
      <c r="O5" s="2"/>
      <c r="P5" s="2"/>
      <c r="Q5" s="2" t="n">
        <v>2.004</v>
      </c>
      <c r="R5" s="2" t="n">
        <v>3.34</v>
      </c>
      <c r="S5" s="2" t="n">
        <v>3.34</v>
      </c>
      <c r="T5" s="2" t="n">
        <v>180.38</v>
      </c>
      <c r="U5" s="2" t="n">
        <v>26.723</v>
      </c>
      <c r="V5" s="2" t="n">
        <v>182.384</v>
      </c>
      <c r="W5" s="2" t="n">
        <v>56.786</v>
      </c>
      <c r="X5" s="2" t="n">
        <v>153.657</v>
      </c>
      <c r="Y5" s="2"/>
      <c r="Z5" s="2"/>
      <c r="AA5" s="2"/>
      <c r="AB5" s="2" t="n">
        <v>4.008</v>
      </c>
      <c r="AC5" s="2"/>
      <c r="AD5" s="2" t="n">
        <v>14.03</v>
      </c>
      <c r="AE5" s="2" t="n">
        <v>8.685</v>
      </c>
      <c r="AF5" s="2"/>
      <c r="AG5" s="2"/>
      <c r="AH5" s="2"/>
      <c r="AI5" s="2"/>
      <c r="AJ5" s="2" t="n">
        <f aca="false">SUM(I5:AI5)</f>
        <v>668.073</v>
      </c>
      <c r="AK5" s="2" t="n">
        <f aca="false">E5-AJ5</f>
        <v>-0.0729999999999791</v>
      </c>
      <c r="AL5" s="4"/>
      <c r="AM5" s="2" t="n">
        <f aca="false">I5</f>
        <v>0</v>
      </c>
      <c r="AN5" s="2" t="n">
        <f aca="false">J5</f>
        <v>0</v>
      </c>
      <c r="AO5" s="2" t="n">
        <f aca="false">K5</f>
        <v>0</v>
      </c>
      <c r="AP5" s="2" t="n">
        <f aca="false">L5</f>
        <v>0</v>
      </c>
      <c r="AQ5" s="2" t="n">
        <f aca="false">M5</f>
        <v>0</v>
      </c>
    </row>
    <row r="6" customFormat="false" ht="12.75" hidden="false" customHeight="false" outlineLevel="0" collapsed="false">
      <c r="A6" s="0" t="s">
        <v>2</v>
      </c>
      <c r="B6" s="5" t="s">
        <v>12</v>
      </c>
      <c r="C6" s="5" t="s">
        <v>13</v>
      </c>
      <c r="D6" s="5" t="n">
        <v>100252</v>
      </c>
      <c r="E6" s="2" t="n">
        <v>1253</v>
      </c>
      <c r="F6" s="2"/>
      <c r="G6" s="2" t="s">
        <v>5</v>
      </c>
      <c r="H6" s="2"/>
      <c r="I6" s="2"/>
      <c r="J6" s="2"/>
      <c r="K6" s="2"/>
      <c r="L6" s="2"/>
      <c r="M6" s="2"/>
      <c r="N6" s="2"/>
      <c r="O6" s="2"/>
      <c r="P6" s="2"/>
      <c r="Q6" s="2"/>
      <c r="R6" s="2" t="n">
        <v>150.327</v>
      </c>
      <c r="S6" s="2"/>
      <c r="T6" s="2" t="n">
        <v>150.327</v>
      </c>
      <c r="U6" s="2" t="n">
        <v>150.327</v>
      </c>
      <c r="V6" s="2" t="n">
        <v>25.054</v>
      </c>
      <c r="W6" s="2" t="n">
        <v>150.327</v>
      </c>
      <c r="X6" s="2" t="n">
        <v>250.545</v>
      </c>
      <c r="Y6" s="2"/>
      <c r="Z6" s="2"/>
      <c r="AA6" s="2"/>
      <c r="AB6" s="2" t="n">
        <v>375.818</v>
      </c>
      <c r="AC6" s="2"/>
      <c r="AD6" s="2"/>
      <c r="AE6" s="2"/>
      <c r="AF6" s="2"/>
      <c r="AG6" s="2"/>
      <c r="AH6" s="2"/>
      <c r="AI6" s="2"/>
      <c r="AJ6" s="2" t="n">
        <f aca="false">SUM(I6:AI6)</f>
        <v>1252.725</v>
      </c>
      <c r="AK6" s="2" t="n">
        <f aca="false">E6-AJ6</f>
        <v>0.275000000000091</v>
      </c>
      <c r="AL6" s="4"/>
      <c r="AM6" s="2" t="n">
        <f aca="false">I6</f>
        <v>0</v>
      </c>
      <c r="AN6" s="2" t="n">
        <f aca="false">J6</f>
        <v>0</v>
      </c>
      <c r="AO6" s="2" t="n">
        <f aca="false">K6</f>
        <v>0</v>
      </c>
      <c r="AP6" s="2" t="n">
        <f aca="false">L6</f>
        <v>0</v>
      </c>
      <c r="AQ6" s="2" t="n">
        <f aca="false">M6</f>
        <v>0</v>
      </c>
    </row>
    <row r="7" customFormat="false" ht="12.75" hidden="false" customHeight="false" outlineLevel="0" collapsed="false">
      <c r="A7" s="0" t="s">
        <v>2</v>
      </c>
      <c r="B7" s="5" t="s">
        <v>14</v>
      </c>
      <c r="C7" s="5" t="s">
        <v>15</v>
      </c>
      <c r="D7" s="5" t="n">
        <v>100882</v>
      </c>
      <c r="E7" s="2" t="n">
        <v>1753</v>
      </c>
      <c r="F7" s="2"/>
      <c r="G7" s="2" t="s">
        <v>5</v>
      </c>
      <c r="H7" s="2"/>
      <c r="I7" s="2"/>
      <c r="J7" s="2"/>
      <c r="K7" s="2"/>
      <c r="L7" s="2"/>
      <c r="M7" s="2"/>
      <c r="N7" s="2" t="n">
        <v>409.68</v>
      </c>
      <c r="O7" s="2"/>
      <c r="P7" s="2"/>
      <c r="Q7" s="2"/>
      <c r="R7" s="2" t="n">
        <v>5</v>
      </c>
      <c r="S7" s="2" t="n">
        <v>5</v>
      </c>
      <c r="T7" s="2" t="n">
        <v>222</v>
      </c>
      <c r="U7" s="2" t="n">
        <v>222</v>
      </c>
      <c r="V7" s="2" t="n">
        <v>222</v>
      </c>
      <c r="W7" s="2" t="n">
        <v>222</v>
      </c>
      <c r="X7" s="2" t="n">
        <v>222</v>
      </c>
      <c r="Y7" s="2"/>
      <c r="Z7" s="2"/>
      <c r="AA7" s="2"/>
      <c r="AB7" s="2" t="n">
        <v>223</v>
      </c>
      <c r="AC7" s="2"/>
      <c r="AD7" s="2"/>
      <c r="AE7" s="2"/>
      <c r="AF7" s="2"/>
      <c r="AG7" s="2"/>
      <c r="AH7" s="2"/>
      <c r="AI7" s="2"/>
      <c r="AJ7" s="2" t="n">
        <f aca="false">SUM(I7:AI7)</f>
        <v>1752.68</v>
      </c>
      <c r="AK7" s="2" t="n">
        <f aca="false">E7-AJ7</f>
        <v>0.319999999999936</v>
      </c>
      <c r="AL7" s="4"/>
      <c r="AM7" s="2" t="n">
        <f aca="false">I7</f>
        <v>0</v>
      </c>
      <c r="AN7" s="2" t="n">
        <f aca="false">J7</f>
        <v>0</v>
      </c>
      <c r="AO7" s="2" t="n">
        <f aca="false">K7</f>
        <v>0</v>
      </c>
      <c r="AP7" s="2" t="n">
        <f aca="false">L7</f>
        <v>0</v>
      </c>
      <c r="AQ7" s="2" t="n">
        <f aca="false">M7</f>
        <v>0</v>
      </c>
    </row>
    <row r="8" customFormat="false" ht="12.75" hidden="false" customHeight="false" outlineLevel="0" collapsed="false">
      <c r="A8" s="0" t="s">
        <v>2</v>
      </c>
      <c r="B8" s="5" t="s">
        <v>16</v>
      </c>
      <c r="C8" s="5" t="s">
        <v>17</v>
      </c>
      <c r="D8" s="5" t="n">
        <v>100883</v>
      </c>
      <c r="E8" s="2" t="n">
        <v>521</v>
      </c>
      <c r="F8" s="2"/>
      <c r="G8" s="2" t="s">
        <v>5</v>
      </c>
      <c r="H8" s="2"/>
      <c r="I8" s="2"/>
      <c r="J8" s="2"/>
      <c r="K8" s="2"/>
      <c r="L8" s="2"/>
      <c r="M8" s="2"/>
      <c r="N8" s="2" t="n">
        <v>130.283</v>
      </c>
      <c r="O8" s="2"/>
      <c r="P8" s="2"/>
      <c r="Q8" s="2"/>
      <c r="R8" s="2" t="n">
        <v>26.057</v>
      </c>
      <c r="S8" s="2" t="n">
        <v>26.057</v>
      </c>
      <c r="T8" s="2" t="n">
        <v>52.113</v>
      </c>
      <c r="U8" s="2" t="n">
        <v>26.057</v>
      </c>
      <c r="V8" s="2" t="n">
        <v>52.113</v>
      </c>
      <c r="W8" s="2" t="n">
        <v>52.113</v>
      </c>
      <c r="X8" s="2" t="n">
        <v>52.113</v>
      </c>
      <c r="Y8" s="2"/>
      <c r="Z8" s="2"/>
      <c r="AA8" s="2" t="n">
        <v>5.211</v>
      </c>
      <c r="AB8" s="2" t="n">
        <v>78.17</v>
      </c>
      <c r="AC8" s="2" t="n">
        <v>5.211</v>
      </c>
      <c r="AD8" s="2"/>
      <c r="AE8" s="2" t="n">
        <v>10.423</v>
      </c>
      <c r="AF8" s="2" t="n">
        <v>5.211</v>
      </c>
      <c r="AG8" s="2"/>
      <c r="AH8" s="2"/>
      <c r="AI8" s="2"/>
      <c r="AJ8" s="2" t="n">
        <f aca="false">SUM(I8:AI8)</f>
        <v>521.132</v>
      </c>
      <c r="AK8" s="2" t="n">
        <f aca="false">E8-AJ8</f>
        <v>-0.131999999999948</v>
      </c>
      <c r="AL8" s="4"/>
      <c r="AM8" s="2" t="n">
        <f aca="false">I8</f>
        <v>0</v>
      </c>
      <c r="AN8" s="2" t="n">
        <f aca="false">J8</f>
        <v>0</v>
      </c>
      <c r="AO8" s="2" t="n">
        <f aca="false">K8</f>
        <v>0</v>
      </c>
      <c r="AP8" s="2" t="n">
        <f aca="false">L8</f>
        <v>0</v>
      </c>
      <c r="AQ8" s="2" t="n">
        <f aca="false">M8</f>
        <v>0</v>
      </c>
    </row>
    <row r="9" customFormat="false" ht="12.75" hidden="false" customHeight="false" outlineLevel="0" collapsed="false">
      <c r="A9" s="0" t="s">
        <v>2</v>
      </c>
      <c r="B9" s="0" t="s">
        <v>18</v>
      </c>
      <c r="C9" s="0" t="s">
        <v>19</v>
      </c>
      <c r="D9" s="0" t="n">
        <v>140196</v>
      </c>
      <c r="E9" s="2" t="n">
        <v>2000</v>
      </c>
      <c r="F9" s="2"/>
      <c r="G9" s="2" t="s">
        <v>5</v>
      </c>
      <c r="H9" s="2"/>
      <c r="I9" s="2" t="n">
        <v>39.999</v>
      </c>
      <c r="J9" s="2" t="n">
        <v>39.999</v>
      </c>
      <c r="K9" s="2" t="n">
        <v>39.999</v>
      </c>
      <c r="L9" s="2" t="n">
        <v>39.999</v>
      </c>
      <c r="M9" s="2" t="n">
        <v>39.999</v>
      </c>
      <c r="N9" s="2" t="n">
        <v>99.999</v>
      </c>
      <c r="O9" s="2"/>
      <c r="P9" s="2"/>
      <c r="Q9" s="2" t="n">
        <v>39.999</v>
      </c>
      <c r="R9" s="2" t="n">
        <v>99.999</v>
      </c>
      <c r="S9" s="2" t="n">
        <v>99.999</v>
      </c>
      <c r="T9" s="2" t="n">
        <v>299.996</v>
      </c>
      <c r="U9" s="2" t="n">
        <v>99.999</v>
      </c>
      <c r="V9" s="2" t="n">
        <v>99.999</v>
      </c>
      <c r="W9" s="2" t="n">
        <v>99.999</v>
      </c>
      <c r="X9" s="2" t="n">
        <v>99.999</v>
      </c>
      <c r="Y9" s="2"/>
      <c r="Z9" s="2" t="n">
        <v>99.999</v>
      </c>
      <c r="AA9" s="2" t="n">
        <v>99.999</v>
      </c>
      <c r="AB9" s="2" t="n">
        <v>399.995</v>
      </c>
      <c r="AC9" s="2" t="n">
        <v>39.999</v>
      </c>
      <c r="AD9" s="2" t="n">
        <v>39.999</v>
      </c>
      <c r="AE9" s="2" t="n">
        <v>39.999</v>
      </c>
      <c r="AF9" s="2" t="n">
        <v>39.999</v>
      </c>
      <c r="AG9" s="2"/>
      <c r="AH9" s="2"/>
      <c r="AI9" s="2"/>
      <c r="AJ9" s="2" t="n">
        <f aca="false">SUM(I9:AI9)</f>
        <v>1999.972</v>
      </c>
      <c r="AK9" s="2" t="n">
        <f aca="false">E9-AJ9</f>
        <v>0.02800000000002</v>
      </c>
      <c r="AL9" s="4"/>
      <c r="AM9" s="2" t="n">
        <f aca="false">I9</f>
        <v>39.999</v>
      </c>
      <c r="AN9" s="2" t="n">
        <f aca="false">J9</f>
        <v>39.999</v>
      </c>
      <c r="AO9" s="2" t="n">
        <f aca="false">K9</f>
        <v>39.999</v>
      </c>
      <c r="AP9" s="2" t="n">
        <f aca="false">L9</f>
        <v>39.999</v>
      </c>
      <c r="AQ9" s="2" t="n">
        <f aca="false">M9</f>
        <v>39.999</v>
      </c>
    </row>
    <row r="10" customFormat="false" ht="12.75" hidden="false" customHeight="false" outlineLevel="0" collapsed="false">
      <c r="A10" s="0" t="s">
        <v>2</v>
      </c>
      <c r="B10" s="0" t="s">
        <v>20</v>
      </c>
      <c r="C10" s="0" t="s">
        <v>21</v>
      </c>
      <c r="D10" s="0" t="n">
        <v>140309</v>
      </c>
      <c r="E10" s="2" t="n">
        <v>1336</v>
      </c>
      <c r="F10" s="2"/>
      <c r="G10" s="2" t="s">
        <v>5</v>
      </c>
      <c r="H10" s="2"/>
      <c r="I10" s="2"/>
      <c r="J10" s="2"/>
      <c r="K10" s="2"/>
      <c r="L10" s="2"/>
      <c r="M10" s="2"/>
      <c r="N10" s="2" t="n">
        <v>19.096</v>
      </c>
      <c r="O10" s="2"/>
      <c r="P10" s="2"/>
      <c r="Q10" s="2"/>
      <c r="R10" s="2" t="n">
        <v>28.336</v>
      </c>
      <c r="S10" s="2" t="n">
        <v>44.352</v>
      </c>
      <c r="T10" s="2" t="n">
        <v>118.026</v>
      </c>
      <c r="U10" s="2" t="n">
        <v>205.806</v>
      </c>
      <c r="V10" s="2"/>
      <c r="W10" s="2" t="n">
        <v>106.106</v>
      </c>
      <c r="X10" s="2"/>
      <c r="Y10" s="2"/>
      <c r="Z10" s="2"/>
      <c r="AA10" s="2"/>
      <c r="AB10" s="2" t="n">
        <v>763.272</v>
      </c>
      <c r="AC10" s="2"/>
      <c r="AD10" s="2"/>
      <c r="AE10" s="2"/>
      <c r="AF10" s="2"/>
      <c r="AG10" s="2"/>
      <c r="AH10" s="2"/>
      <c r="AI10" s="2"/>
      <c r="AJ10" s="2" t="n">
        <f aca="false">SUM(I10:AI10)</f>
        <v>1284.994</v>
      </c>
      <c r="AK10" s="2" t="n">
        <f aca="false">E10-AJ10</f>
        <v>51.0059999999999</v>
      </c>
      <c r="AL10" s="4"/>
      <c r="AM10" s="2" t="n">
        <f aca="false">I10</f>
        <v>0</v>
      </c>
      <c r="AN10" s="2" t="n">
        <f aca="false">J10</f>
        <v>0</v>
      </c>
      <c r="AO10" s="2" t="n">
        <f aca="false">K10</f>
        <v>0</v>
      </c>
      <c r="AP10" s="2" t="n">
        <f aca="false">L10</f>
        <v>0</v>
      </c>
      <c r="AQ10" s="2" t="n">
        <f aca="false">M10</f>
        <v>0</v>
      </c>
    </row>
    <row r="11" customFormat="false" ht="12.75" hidden="false" customHeight="false" outlineLevel="0" collapsed="false"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4"/>
      <c r="AM11" s="2"/>
      <c r="AN11" s="2"/>
      <c r="AO11" s="2"/>
      <c r="AP11" s="2"/>
      <c r="AQ11" s="2"/>
    </row>
    <row r="12" customFormat="false" ht="12.75" hidden="false" customHeight="false" outlineLevel="0" collapsed="false">
      <c r="A12" s="6"/>
      <c r="B12" s="6" t="s">
        <v>22</v>
      </c>
      <c r="C12" s="6"/>
      <c r="D12" s="6"/>
      <c r="E12" s="7" t="n">
        <f aca="false">SUM(E2:E10)</f>
        <v>13140</v>
      </c>
      <c r="F12" s="7"/>
      <c r="G12" s="7"/>
      <c r="H12" s="7"/>
      <c r="I12" s="7" t="n">
        <f aca="false">SUM(I2:I10)</f>
        <v>50.851</v>
      </c>
      <c r="J12" s="7" t="n">
        <f aca="false">SUM(J2:J10)</f>
        <v>50.851</v>
      </c>
      <c r="K12" s="7" t="n">
        <f aca="false">SUM(K2:K10)</f>
        <v>50.851</v>
      </c>
      <c r="L12" s="7" t="n">
        <f aca="false">SUM(L2:L10)</f>
        <v>72.555</v>
      </c>
      <c r="M12" s="7" t="n">
        <f aca="false">SUM(M2:M10)</f>
        <v>105.111</v>
      </c>
      <c r="N12" s="7" t="n">
        <f aca="false">SUM(N2:N10)</f>
        <v>1058.823</v>
      </c>
      <c r="O12" s="7" t="n">
        <f aca="false">SUM(O2:O10)</f>
        <v>0</v>
      </c>
      <c r="P12" s="7" t="n">
        <f aca="false">SUM(P2:P10)</f>
        <v>0</v>
      </c>
      <c r="Q12" s="7" t="n">
        <f aca="false">SUM(Q2:Q10)</f>
        <v>42.003</v>
      </c>
      <c r="R12" s="7" t="n">
        <f aca="false">SUM(R2:R10)</f>
        <v>378.171</v>
      </c>
      <c r="S12" s="7" t="n">
        <f aca="false">SUM(S2:S10)</f>
        <v>178.748</v>
      </c>
      <c r="T12" s="7" t="n">
        <f aca="false">SUM(T2:T10)</f>
        <v>1508.827</v>
      </c>
      <c r="U12" s="7" t="n">
        <f aca="false">SUM(U2:U10)</f>
        <v>1141.557</v>
      </c>
      <c r="V12" s="7" t="n">
        <f aca="false">SUM(V2:V10)</f>
        <v>743.706</v>
      </c>
      <c r="W12" s="7" t="n">
        <f aca="false">SUM(W2:W10)</f>
        <v>795.435</v>
      </c>
      <c r="X12" s="7" t="n">
        <f aca="false">SUM(X2:X10)</f>
        <v>2843.914</v>
      </c>
      <c r="Y12" s="7" t="n">
        <f aca="false">SUM(Y2:Y10)</f>
        <v>0</v>
      </c>
      <c r="Z12" s="7" t="n">
        <f aca="false">SUM(Z2:Z10)</f>
        <v>132.555</v>
      </c>
      <c r="AA12" s="7" t="n">
        <f aca="false">SUM(AA2:AA10)</f>
        <v>235.434</v>
      </c>
      <c r="AB12" s="7" t="n">
        <f aca="false">SUM(AB2:AB10)</f>
        <v>2178.736</v>
      </c>
      <c r="AC12" s="7" t="n">
        <f aca="false">SUM(AC2:AC10)</f>
        <v>99.262</v>
      </c>
      <c r="AD12" s="7" t="n">
        <f aca="false">SUM(AD2:AD10)</f>
        <v>108.081</v>
      </c>
      <c r="AE12" s="7" t="n">
        <f aca="false">SUM(AE2:AE10)</f>
        <v>59.107</v>
      </c>
      <c r="AF12" s="7" t="n">
        <f aca="false">SUM(AF2:AF10)</f>
        <v>45.21</v>
      </c>
      <c r="AG12" s="7" t="n">
        <f aca="false">SUM(AG2:AG10)</f>
        <v>10.852</v>
      </c>
      <c r="AH12" s="7" t="n">
        <f aca="false">SUM(AH2:AH10)</f>
        <v>0</v>
      </c>
      <c r="AI12" s="7" t="n">
        <f aca="false">SUM(AI2:AI10)</f>
        <v>0</v>
      </c>
      <c r="AJ12" s="7" t="n">
        <f aca="false">SUM(AJ2:AJ10)</f>
        <v>11890.64</v>
      </c>
      <c r="AK12" s="7" t="n">
        <f aca="false">SUM(AK2:AK10)</f>
        <v>1249.36</v>
      </c>
      <c r="AL12" s="8"/>
      <c r="AM12" s="7" t="n">
        <f aca="false">SUM(AM2:AM10)</f>
        <v>50.851</v>
      </c>
      <c r="AN12" s="7" t="n">
        <f aca="false">SUM(AN2:AN10)</f>
        <v>50.851</v>
      </c>
      <c r="AO12" s="7" t="n">
        <f aca="false">SUM(AO2:AO10)</f>
        <v>50.851</v>
      </c>
      <c r="AP12" s="7" t="n">
        <f aca="false">SUM(AP2:AP10)</f>
        <v>72.555</v>
      </c>
      <c r="AQ12" s="7" t="n">
        <f aca="false">SUM(AQ2:AQ10)</f>
        <v>105.111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V9" activeCellId="0" sqref="AV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41"/>
    <col collapsed="false" customWidth="true" hidden="false" outlineLevel="0" max="2" min="2" style="0" width="14.7"/>
    <col collapsed="false" customWidth="false" hidden="true" outlineLevel="0" max="18" min="3" style="0" width="9.06"/>
    <col collapsed="false" customWidth="false" hidden="true" outlineLevel="0" max="47" min="20" style="0" width="9.06"/>
    <col collapsed="false" customWidth="true" hidden="false" outlineLevel="0" max="48" min="48" style="0" width="2.56"/>
    <col collapsed="false" customWidth="true" hidden="false" outlineLevel="0" max="49" min="49" style="0" width="8.56"/>
    <col collapsed="false" customWidth="true" hidden="false" outlineLevel="0" max="50" min="50" style="0" width="8.28"/>
    <col collapsed="false" customWidth="true" hidden="false" outlineLevel="0" max="51" min="51" style="0" width="11.56"/>
    <col collapsed="false" customWidth="true" hidden="false" outlineLevel="0" max="52" min="52" style="0" width="15.13"/>
    <col collapsed="false" customWidth="true" hidden="false" outlineLevel="0" max="53" min="53" style="0" width="11.7"/>
    <col collapsed="false" customWidth="true" hidden="false" outlineLevel="0" max="56" min="54" style="0" width="11.56"/>
    <col collapsed="false" customWidth="true" hidden="false" outlineLevel="0" max="57" min="57" style="0" width="11.28"/>
    <col collapsed="false" customWidth="true" hidden="false" outlineLevel="0" max="58" min="58" style="0" width="12.14"/>
    <col collapsed="false" customWidth="true" hidden="false" outlineLevel="0" max="59" min="59" style="0" width="12.7"/>
    <col collapsed="false" customWidth="true" hidden="false" outlineLevel="0" max="60" min="60" style="0" width="2.42"/>
  </cols>
  <sheetData>
    <row r="1" customFormat="false" ht="15" hidden="false" customHeight="false" outlineLevel="0" collapsed="false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 t="s">
        <v>1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4"/>
      <c r="AL1" s="2"/>
      <c r="AM1" s="2"/>
      <c r="AN1" s="2"/>
      <c r="AO1" s="2"/>
      <c r="AP1" s="2"/>
      <c r="AW1" s="9" t="s">
        <v>23</v>
      </c>
      <c r="AX1" s="9" t="s">
        <v>24</v>
      </c>
      <c r="AY1" s="9" t="s">
        <v>25</v>
      </c>
      <c r="AZ1" s="9" t="s">
        <v>26</v>
      </c>
      <c r="BA1" s="9" t="s">
        <v>27</v>
      </c>
      <c r="BB1" s="9" t="s">
        <v>28</v>
      </c>
      <c r="BC1" s="9" t="s">
        <v>29</v>
      </c>
      <c r="BD1" s="9" t="s">
        <v>30</v>
      </c>
      <c r="BE1" s="9" t="s">
        <v>31</v>
      </c>
      <c r="BF1" s="9" t="s">
        <v>32</v>
      </c>
      <c r="BG1" s="9" t="s">
        <v>33</v>
      </c>
      <c r="BH1" s="10"/>
    </row>
    <row r="2" customFormat="false" ht="12.75" hidden="false" customHeight="false" outlineLevel="0" collapsed="false">
      <c r="T2" s="2"/>
      <c r="U2" s="2"/>
      <c r="V2" s="2"/>
      <c r="W2" s="2" t="n">
        <v>1408.104</v>
      </c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 t="n">
        <f aca="false">SUM(H2:AH2)</f>
        <v>1408.104</v>
      </c>
      <c r="AJ2" s="2" t="n">
        <f aca="false">D15-AI2</f>
        <v>2025.896</v>
      </c>
      <c r="AK2" s="4"/>
      <c r="AL2" s="2" t="n">
        <f aca="false">H15</f>
        <v>0</v>
      </c>
      <c r="AM2" s="2" t="n">
        <f aca="false">I15</f>
        <v>0</v>
      </c>
      <c r="AN2" s="2" t="n">
        <f aca="false">J15</f>
        <v>0</v>
      </c>
      <c r="AO2" s="2" t="n">
        <f aca="false">K15</f>
        <v>0</v>
      </c>
      <c r="AP2" s="2" t="n">
        <f aca="false">L15</f>
        <v>0</v>
      </c>
    </row>
    <row r="3" customFormat="false" ht="12.75" hidden="false" customHeight="false" outlineLevel="0" collapsed="false">
      <c r="T3" s="2" t="n">
        <v>100</v>
      </c>
      <c r="U3" s="2" t="n">
        <v>1026.65</v>
      </c>
      <c r="V3" s="2" t="n">
        <v>1700</v>
      </c>
      <c r="W3" s="2" t="n">
        <v>5580.368</v>
      </c>
      <c r="X3" s="2"/>
      <c r="Y3" s="2" t="n">
        <v>1364.06</v>
      </c>
      <c r="Z3" s="2" t="n">
        <v>826.65</v>
      </c>
      <c r="AA3" s="2" t="n">
        <v>900</v>
      </c>
      <c r="AB3" s="2"/>
      <c r="AC3" s="2"/>
      <c r="AD3" s="2"/>
      <c r="AE3" s="2"/>
      <c r="AF3" s="2"/>
      <c r="AG3" s="2"/>
      <c r="AH3" s="2"/>
      <c r="AI3" s="2" t="n">
        <f aca="false">SUM(H3:AH3)</f>
        <v>11497.728</v>
      </c>
      <c r="AJ3" s="2" t="n">
        <f aca="false">D16-AI3</f>
        <v>10640.272</v>
      </c>
      <c r="AK3" s="4"/>
      <c r="AL3" s="2" t="n">
        <f aca="false">H16</f>
        <v>0</v>
      </c>
      <c r="AM3" s="2" t="n">
        <f aca="false">I16</f>
        <v>0</v>
      </c>
      <c r="AN3" s="2" t="n">
        <f aca="false">J16</f>
        <v>0</v>
      </c>
      <c r="AO3" s="2" t="n">
        <f aca="false">K16</f>
        <v>0</v>
      </c>
      <c r="AP3" s="2" t="n">
        <f aca="false">L16</f>
        <v>0</v>
      </c>
    </row>
    <row r="4" customFormat="false" ht="12.75" hidden="false" customHeight="false" outlineLevel="0" collapsed="false">
      <c r="A4" s="0" t="s">
        <v>34</v>
      </c>
      <c r="B4" s="0" t="s">
        <v>35</v>
      </c>
      <c r="C4" s="0" t="n">
        <v>100072</v>
      </c>
      <c r="D4" s="2" t="n">
        <v>367</v>
      </c>
      <c r="E4" s="2"/>
      <c r="F4" s="2" t="s">
        <v>5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 t="n">
        <v>216.442</v>
      </c>
      <c r="T4" s="2"/>
      <c r="U4" s="2"/>
      <c r="V4" s="2"/>
      <c r="W4" s="2" t="n">
        <v>150.409</v>
      </c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 t="n">
        <f aca="false">SUM(H4:AH4)</f>
        <v>366.851</v>
      </c>
      <c r="AJ4" s="2" t="n">
        <f aca="false">D4-AI4</f>
        <v>0.149000000000001</v>
      </c>
      <c r="AK4" s="4"/>
      <c r="AL4" s="2" t="n">
        <f aca="false">H4</f>
        <v>0</v>
      </c>
      <c r="AM4" s="2" t="n">
        <f aca="false">I4</f>
        <v>0</v>
      </c>
      <c r="AN4" s="2" t="n">
        <f aca="false">J4</f>
        <v>0</v>
      </c>
      <c r="AO4" s="2" t="n">
        <f aca="false">K4</f>
        <v>0</v>
      </c>
      <c r="AP4" s="2" t="n">
        <f aca="false">L4</f>
        <v>0</v>
      </c>
      <c r="AW4" s="2"/>
      <c r="AX4" s="2"/>
      <c r="AY4" s="2" t="n">
        <f aca="false">+S4*0.25</f>
        <v>54.1105</v>
      </c>
      <c r="AZ4" s="2" t="n">
        <f aca="false">+S4*0.75</f>
        <v>162.3315</v>
      </c>
      <c r="BA4" s="2"/>
      <c r="BB4" s="2"/>
      <c r="BC4" s="2"/>
      <c r="BD4" s="2"/>
      <c r="BE4" s="2"/>
      <c r="BF4" s="2"/>
      <c r="BG4" s="2"/>
      <c r="BH4" s="2"/>
      <c r="BI4" s="0" t="s">
        <v>36</v>
      </c>
    </row>
    <row r="5" customFormat="false" ht="12.75" hidden="false" customHeight="false" outlineLevel="0" collapsed="false">
      <c r="A5" s="0" t="s">
        <v>37</v>
      </c>
      <c r="B5" s="0" t="s">
        <v>35</v>
      </c>
      <c r="C5" s="0" t="n">
        <v>100085</v>
      </c>
      <c r="D5" s="2" t="n">
        <v>673</v>
      </c>
      <c r="E5" s="2"/>
      <c r="F5" s="2" t="s">
        <v>5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 t="n">
        <v>397.247</v>
      </c>
      <c r="T5" s="2"/>
      <c r="U5" s="2"/>
      <c r="V5" s="2"/>
      <c r="W5" s="2" t="n">
        <v>276.053</v>
      </c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 t="n">
        <f aca="false">SUM(H5:AH5)</f>
        <v>673.3</v>
      </c>
      <c r="AJ5" s="2" t="n">
        <f aca="false">D5-AI5</f>
        <v>-0.299999999999955</v>
      </c>
      <c r="AK5" s="4"/>
      <c r="AL5" s="2" t="n">
        <f aca="false">H5</f>
        <v>0</v>
      </c>
      <c r="AM5" s="2" t="n">
        <f aca="false">I5</f>
        <v>0</v>
      </c>
      <c r="AN5" s="2" t="n">
        <f aca="false">J5</f>
        <v>0</v>
      </c>
      <c r="AO5" s="2" t="n">
        <f aca="false">K5</f>
        <v>0</v>
      </c>
      <c r="AP5" s="2" t="n">
        <f aca="false">L5</f>
        <v>0</v>
      </c>
      <c r="AW5" s="2"/>
      <c r="AX5" s="2"/>
      <c r="AY5" s="2"/>
      <c r="AZ5" s="2"/>
      <c r="BA5" s="2" t="n">
        <f aca="false">+S5*0.25</f>
        <v>99.31175</v>
      </c>
      <c r="BB5" s="2" t="n">
        <f aca="false">+S5*0.75</f>
        <v>297.93525</v>
      </c>
      <c r="BC5" s="2"/>
      <c r="BD5" s="2"/>
      <c r="BE5" s="2"/>
      <c r="BF5" s="2"/>
      <c r="BG5" s="2"/>
      <c r="BH5" s="2"/>
      <c r="BI5" s="0" t="s">
        <v>36</v>
      </c>
    </row>
    <row r="6" customFormat="false" ht="12.75" hidden="false" customHeight="false" outlineLevel="0" collapsed="false">
      <c r="A6" s="0" t="s">
        <v>38</v>
      </c>
      <c r="B6" s="0" t="s">
        <v>35</v>
      </c>
      <c r="C6" s="0" t="n">
        <v>100086</v>
      </c>
      <c r="D6" s="2" t="n">
        <v>1155</v>
      </c>
      <c r="E6" s="2"/>
      <c r="F6" s="2" t="s">
        <v>5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 t="n">
        <v>1155.157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 t="n">
        <f aca="false">SUM(H6:AH6)</f>
        <v>1155.157</v>
      </c>
      <c r="AJ6" s="2" t="n">
        <f aca="false">D6-AI6</f>
        <v>-0.156999999999925</v>
      </c>
      <c r="AK6" s="4"/>
      <c r="AL6" s="2" t="n">
        <f aca="false">H6</f>
        <v>0</v>
      </c>
      <c r="AM6" s="2" t="n">
        <f aca="false">I6</f>
        <v>0</v>
      </c>
      <c r="AN6" s="2" t="n">
        <f aca="false">J6</f>
        <v>0</v>
      </c>
      <c r="AO6" s="2" t="n">
        <f aca="false">K6</f>
        <v>0</v>
      </c>
      <c r="AP6" s="2" t="n">
        <f aca="false">L6</f>
        <v>0</v>
      </c>
      <c r="AW6" s="2" t="n">
        <v>1155</v>
      </c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0" t="s">
        <v>39</v>
      </c>
    </row>
    <row r="7" customFormat="false" ht="12.75" hidden="false" customHeight="false" outlineLevel="0" collapsed="false">
      <c r="A7" s="0" t="s">
        <v>40</v>
      </c>
      <c r="B7" s="0" t="s">
        <v>35</v>
      </c>
      <c r="C7" s="0" t="n">
        <v>100087</v>
      </c>
      <c r="D7" s="2" t="n">
        <v>1028</v>
      </c>
      <c r="E7" s="2"/>
      <c r="F7" s="2" t="s">
        <v>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 t="n">
        <v>606.586</v>
      </c>
      <c r="T7" s="2"/>
      <c r="U7" s="2"/>
      <c r="V7" s="2"/>
      <c r="W7" s="2" t="n">
        <v>421.526</v>
      </c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 t="n">
        <f aca="false">SUM(H7:AH7)</f>
        <v>1028.112</v>
      </c>
      <c r="AJ7" s="2" t="n">
        <f aca="false">D7-AI7</f>
        <v>-0.11200000000008</v>
      </c>
      <c r="AK7" s="4"/>
      <c r="AL7" s="2" t="n">
        <f aca="false">H7</f>
        <v>0</v>
      </c>
      <c r="AM7" s="2" t="n">
        <f aca="false">I7</f>
        <v>0</v>
      </c>
      <c r="AN7" s="2" t="n">
        <f aca="false">J7</f>
        <v>0</v>
      </c>
      <c r="AO7" s="2" t="n">
        <f aca="false">K7</f>
        <v>0</v>
      </c>
      <c r="AP7" s="2" t="n">
        <f aca="false">L7</f>
        <v>0</v>
      </c>
      <c r="AW7" s="2"/>
      <c r="AX7" s="2"/>
      <c r="AY7" s="2"/>
      <c r="AZ7" s="2"/>
      <c r="BA7" s="2"/>
      <c r="BB7" s="2"/>
      <c r="BC7" s="2" t="n">
        <f aca="false">(+S7*0.75)/2</f>
        <v>227.46975</v>
      </c>
      <c r="BD7" s="2" t="n">
        <f aca="false">(+S7*0.75)/2</f>
        <v>227.46975</v>
      </c>
      <c r="BE7" s="2" t="n">
        <f aca="false">+S7*0.25</f>
        <v>151.6465</v>
      </c>
      <c r="BF7" s="2"/>
      <c r="BG7" s="2"/>
      <c r="BH7" s="2"/>
      <c r="BI7" s="0" t="s">
        <v>36</v>
      </c>
    </row>
    <row r="8" customFormat="false" ht="12.75" hidden="false" customHeight="false" outlineLevel="0" collapsed="false">
      <c r="A8" s="0" t="s">
        <v>41</v>
      </c>
      <c r="B8" s="0" t="s">
        <v>35</v>
      </c>
      <c r="C8" s="0" t="n">
        <v>100088</v>
      </c>
      <c r="D8" s="2" t="n">
        <v>704</v>
      </c>
      <c r="E8" s="2"/>
      <c r="F8" s="2" t="s">
        <v>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n">
        <v>415.065</v>
      </c>
      <c r="T8" s="2"/>
      <c r="U8" s="2"/>
      <c r="V8" s="2"/>
      <c r="W8" s="2" t="n">
        <v>288.435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 t="n">
        <f aca="false">SUM(H8:AH8)</f>
        <v>703.5</v>
      </c>
      <c r="AJ8" s="2" t="n">
        <f aca="false">D8-AI8</f>
        <v>0.5</v>
      </c>
      <c r="AK8" s="4"/>
      <c r="AL8" s="2" t="n">
        <f aca="false">H8</f>
        <v>0</v>
      </c>
      <c r="AM8" s="2" t="n">
        <f aca="false">I8</f>
        <v>0</v>
      </c>
      <c r="AN8" s="2" t="n">
        <f aca="false">J8</f>
        <v>0</v>
      </c>
      <c r="AO8" s="2" t="n">
        <f aca="false">K8</f>
        <v>0</v>
      </c>
      <c r="AP8" s="2" t="n">
        <f aca="false">L8</f>
        <v>0</v>
      </c>
      <c r="AW8" s="2"/>
      <c r="AX8" s="2"/>
      <c r="AY8" s="2"/>
      <c r="AZ8" s="2"/>
      <c r="BA8" s="2"/>
      <c r="BB8" s="2"/>
      <c r="BC8" s="2"/>
      <c r="BD8" s="2"/>
      <c r="BE8" s="2"/>
      <c r="BF8" s="2" t="n">
        <f aca="false">+S8*0.75</f>
        <v>311.29875</v>
      </c>
      <c r="BG8" s="2" t="n">
        <f aca="false">+S8*0.25</f>
        <v>103.76625</v>
      </c>
      <c r="BH8" s="2"/>
      <c r="BI8" s="0" t="s">
        <v>36</v>
      </c>
    </row>
    <row r="9" customFormat="false" ht="12.75" hidden="false" customHeight="false" outlineLevel="0" collapsed="false">
      <c r="A9" s="0" t="s">
        <v>42</v>
      </c>
      <c r="B9" s="0" t="s">
        <v>35</v>
      </c>
      <c r="C9" s="0" t="n">
        <v>100100</v>
      </c>
      <c r="D9" s="2" t="n">
        <v>503</v>
      </c>
      <c r="E9" s="2"/>
      <c r="F9" s="2" t="s">
        <v>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 t="n">
        <v>503.099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 t="n">
        <f aca="false">SUM(H9:AH9)</f>
        <v>503.099</v>
      </c>
      <c r="AJ9" s="2" t="n">
        <f aca="false">D9-AI9</f>
        <v>-0.0989999999999895</v>
      </c>
      <c r="AK9" s="4"/>
      <c r="AL9" s="2" t="n">
        <f aca="false">H9</f>
        <v>0</v>
      </c>
      <c r="AM9" s="2" t="n">
        <f aca="false">I9</f>
        <v>0</v>
      </c>
      <c r="AN9" s="2" t="n">
        <f aca="false">J9</f>
        <v>0</v>
      </c>
      <c r="AO9" s="2" t="n">
        <f aca="false">K9</f>
        <v>0</v>
      </c>
      <c r="AP9" s="2" t="n">
        <f aca="false">L9</f>
        <v>0</v>
      </c>
      <c r="AW9" s="2"/>
      <c r="AX9" s="2" t="n">
        <v>503</v>
      </c>
      <c r="AY9" s="2"/>
      <c r="AZ9" s="2"/>
      <c r="BA9" s="2"/>
      <c r="BB9" s="2"/>
      <c r="BC9" s="2"/>
      <c r="BD9" s="2"/>
      <c r="BE9" s="2"/>
      <c r="BF9" s="2"/>
      <c r="BG9" s="2"/>
      <c r="BH9" s="2"/>
      <c r="BI9" s="0" t="s">
        <v>43</v>
      </c>
    </row>
    <row r="10" customFormat="false" ht="12.75" hidden="false" customHeight="false" outlineLevel="0" collapsed="false"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4"/>
      <c r="AL10" s="2"/>
      <c r="AM10" s="2"/>
      <c r="AN10" s="2"/>
      <c r="AO10" s="2"/>
      <c r="AP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</row>
    <row r="11" customFormat="false" ht="12.75" hidden="false" customHeight="false" outlineLevel="0" collapsed="false"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4"/>
      <c r="AL11" s="2"/>
      <c r="AM11" s="2"/>
      <c r="AN11" s="2"/>
      <c r="AO11" s="2"/>
      <c r="AP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</row>
    <row r="12" customFormat="false" ht="12.75" hidden="false" customHeight="false" outlineLevel="0" collapsed="false">
      <c r="A12" s="0" t="s">
        <v>44</v>
      </c>
      <c r="B12" s="0" t="s">
        <v>35</v>
      </c>
      <c r="C12" s="0" t="n">
        <v>100108</v>
      </c>
      <c r="D12" s="2" t="n">
        <v>1131</v>
      </c>
      <c r="E12" s="2"/>
      <c r="F12" s="2" t="s">
        <v>5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 t="n">
        <v>666.995</v>
      </c>
      <c r="T12" s="2"/>
      <c r="U12" s="2"/>
      <c r="V12" s="2"/>
      <c r="W12" s="2" t="n">
        <v>463.505</v>
      </c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 t="n">
        <f aca="false">SUM(H12:AH12)</f>
        <v>1130.5</v>
      </c>
      <c r="AJ12" s="2" t="n">
        <f aca="false">D12-AI12</f>
        <v>0.5</v>
      </c>
      <c r="AK12" s="4"/>
      <c r="AL12" s="2" t="n">
        <f aca="false">H12</f>
        <v>0</v>
      </c>
      <c r="AM12" s="2" t="n">
        <f aca="false">I12</f>
        <v>0</v>
      </c>
      <c r="AN12" s="2" t="n">
        <f aca="false">J12</f>
        <v>0</v>
      </c>
      <c r="AO12" s="2" t="n">
        <f aca="false">K12</f>
        <v>0</v>
      </c>
      <c r="AP12" s="2" t="n">
        <f aca="false">L12</f>
        <v>0</v>
      </c>
      <c r="AW12" s="2" t="n">
        <f aca="false">+$S$12/11</f>
        <v>60.6359090909091</v>
      </c>
      <c r="AX12" s="2" t="n">
        <f aca="false">+$S$12/11</f>
        <v>60.6359090909091</v>
      </c>
      <c r="AY12" s="2" t="n">
        <f aca="false">+$S$12/11</f>
        <v>60.6359090909091</v>
      </c>
      <c r="AZ12" s="2" t="n">
        <f aca="false">+$S$12/11</f>
        <v>60.6359090909091</v>
      </c>
      <c r="BA12" s="2" t="n">
        <f aca="false">+$S$12/11</f>
        <v>60.6359090909091</v>
      </c>
      <c r="BB12" s="2" t="n">
        <f aca="false">+$S$12/11</f>
        <v>60.6359090909091</v>
      </c>
      <c r="BC12" s="2" t="n">
        <f aca="false">+$S$12/11</f>
        <v>60.6359090909091</v>
      </c>
      <c r="BD12" s="2" t="n">
        <f aca="false">+$S$12/11</f>
        <v>60.6359090909091</v>
      </c>
      <c r="BE12" s="2" t="n">
        <f aca="false">+$S$12/11</f>
        <v>60.6359090909091</v>
      </c>
      <c r="BF12" s="2" t="n">
        <f aca="false">+$S$12/11</f>
        <v>60.6359090909091</v>
      </c>
      <c r="BG12" s="2" t="n">
        <f aca="false">+$S$12/11</f>
        <v>60.6359090909091</v>
      </c>
      <c r="BH12" s="2"/>
      <c r="BI12" s="0" t="s">
        <v>45</v>
      </c>
    </row>
    <row r="13" customFormat="false" ht="12.75" hidden="false" customHeight="false" outlineLevel="0" collapsed="false">
      <c r="A13" s="0" t="s">
        <v>46</v>
      </c>
      <c r="B13" s="0" t="s">
        <v>35</v>
      </c>
      <c r="C13" s="0" t="n">
        <v>103246</v>
      </c>
      <c r="D13" s="2" t="n">
        <v>292</v>
      </c>
      <c r="E13" s="2"/>
      <c r="F13" s="2" t="s">
        <v>5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 t="n">
        <v>172.28</v>
      </c>
      <c r="T13" s="2"/>
      <c r="U13" s="2"/>
      <c r="V13" s="2"/>
      <c r="W13" s="2" t="n">
        <v>119.72</v>
      </c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 t="n">
        <f aca="false">SUM(H13:AH13)</f>
        <v>292</v>
      </c>
      <c r="AJ13" s="2" t="n">
        <f aca="false">D13-AI13</f>
        <v>0</v>
      </c>
      <c r="AK13" s="4"/>
      <c r="AL13" s="2" t="n">
        <f aca="false">H13</f>
        <v>0</v>
      </c>
      <c r="AM13" s="2" t="n">
        <f aca="false">I13</f>
        <v>0</v>
      </c>
      <c r="AN13" s="2" t="n">
        <f aca="false">J13</f>
        <v>0</v>
      </c>
      <c r="AO13" s="2" t="n">
        <f aca="false">K13</f>
        <v>0</v>
      </c>
      <c r="AP13" s="2" t="n">
        <f aca="false">L13</f>
        <v>0</v>
      </c>
      <c r="AW13" s="2" t="n">
        <f aca="false">+$S$13/11</f>
        <v>15.6618181818182</v>
      </c>
      <c r="AX13" s="2" t="n">
        <f aca="false">+$S$13/11</f>
        <v>15.6618181818182</v>
      </c>
      <c r="AY13" s="2" t="n">
        <f aca="false">+$S$13/11</f>
        <v>15.6618181818182</v>
      </c>
      <c r="AZ13" s="2" t="n">
        <f aca="false">+$S$13/11</f>
        <v>15.6618181818182</v>
      </c>
      <c r="BA13" s="2" t="n">
        <f aca="false">+$S$13/11</f>
        <v>15.6618181818182</v>
      </c>
      <c r="BB13" s="2" t="n">
        <f aca="false">+$S$13/11</f>
        <v>15.6618181818182</v>
      </c>
      <c r="BC13" s="2" t="n">
        <f aca="false">+$S$13/11</f>
        <v>15.6618181818182</v>
      </c>
      <c r="BD13" s="2" t="n">
        <f aca="false">+$S$13/11</f>
        <v>15.6618181818182</v>
      </c>
      <c r="BE13" s="2" t="n">
        <f aca="false">+$S$13/11</f>
        <v>15.6618181818182</v>
      </c>
      <c r="BF13" s="2" t="n">
        <f aca="false">+$S$13/11</f>
        <v>15.6618181818182</v>
      </c>
      <c r="BG13" s="2" t="n">
        <f aca="false">+$S$13/11</f>
        <v>15.6618181818182</v>
      </c>
      <c r="BH13" s="2"/>
      <c r="BI13" s="0" t="s">
        <v>45</v>
      </c>
    </row>
    <row r="14" customFormat="false" ht="12.75" hidden="false" customHeight="false" outlineLevel="0" collapsed="false">
      <c r="A14" s="0" t="s">
        <v>47</v>
      </c>
      <c r="B14" s="0" t="s">
        <v>35</v>
      </c>
      <c r="C14" s="0" t="n">
        <v>103885</v>
      </c>
      <c r="D14" s="2" t="n">
        <v>468</v>
      </c>
      <c r="E14" s="2"/>
      <c r="F14" s="2" t="s">
        <v>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 t="n">
        <v>276.12</v>
      </c>
      <c r="T14" s="2"/>
      <c r="U14" s="2"/>
      <c r="V14" s="2"/>
      <c r="W14" s="2" t="n">
        <v>191.88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 t="n">
        <f aca="false">SUM(H14:AH14)</f>
        <v>468</v>
      </c>
      <c r="AJ14" s="2" t="n">
        <f aca="false">D14-AI14</f>
        <v>0</v>
      </c>
      <c r="AK14" s="4"/>
      <c r="AL14" s="2" t="n">
        <f aca="false">H14</f>
        <v>0</v>
      </c>
      <c r="AM14" s="2" t="n">
        <f aca="false">I14</f>
        <v>0</v>
      </c>
      <c r="AN14" s="2" t="n">
        <f aca="false">J14</f>
        <v>0</v>
      </c>
      <c r="AO14" s="2" t="n">
        <f aca="false">K14</f>
        <v>0</v>
      </c>
      <c r="AP14" s="2" t="n">
        <f aca="false">L14</f>
        <v>0</v>
      </c>
      <c r="AW14" s="2" t="n">
        <f aca="false">+$S$14/11</f>
        <v>25.1018181818182</v>
      </c>
      <c r="AX14" s="2" t="n">
        <f aca="false">+$S$14/11</f>
        <v>25.1018181818182</v>
      </c>
      <c r="AY14" s="2" t="n">
        <f aca="false">+$S$14/11</f>
        <v>25.1018181818182</v>
      </c>
      <c r="AZ14" s="2" t="n">
        <f aca="false">+$S$14/11</f>
        <v>25.1018181818182</v>
      </c>
      <c r="BA14" s="2" t="n">
        <f aca="false">+$S$14/11</f>
        <v>25.1018181818182</v>
      </c>
      <c r="BB14" s="2" t="n">
        <f aca="false">+$S$14/11</f>
        <v>25.1018181818182</v>
      </c>
      <c r="BC14" s="2" t="n">
        <f aca="false">+$S$14/11</f>
        <v>25.1018181818182</v>
      </c>
      <c r="BD14" s="2" t="n">
        <f aca="false">+$S$14/11</f>
        <v>25.1018181818182</v>
      </c>
      <c r="BE14" s="2" t="n">
        <f aca="false">+$S$14/11</f>
        <v>25.1018181818182</v>
      </c>
      <c r="BF14" s="2" t="n">
        <f aca="false">+$S$14/11</f>
        <v>25.1018181818182</v>
      </c>
      <c r="BG14" s="2" t="n">
        <f aca="false">+$S$14/11</f>
        <v>25.1018181818182</v>
      </c>
      <c r="BH14" s="2"/>
      <c r="BI14" s="0" t="s">
        <v>45</v>
      </c>
    </row>
    <row r="15" customFormat="false" ht="12.75" hidden="false" customHeight="false" outlineLevel="0" collapsed="false">
      <c r="A15" s="0" t="s">
        <v>48</v>
      </c>
      <c r="B15" s="0" t="s">
        <v>49</v>
      </c>
      <c r="C15" s="0" t="n">
        <v>100042</v>
      </c>
      <c r="D15" s="2" t="n">
        <v>3434</v>
      </c>
      <c r="E15" s="2"/>
      <c r="F15" s="2" t="s">
        <v>5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 t="n">
        <v>2026.296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4"/>
      <c r="AL15" s="2"/>
      <c r="AM15" s="2"/>
      <c r="AN15" s="2"/>
      <c r="AO15" s="2"/>
      <c r="AP15" s="2"/>
      <c r="AW15" s="2" t="n">
        <f aca="false">+$S$15/11</f>
        <v>184.208727272727</v>
      </c>
      <c r="AX15" s="2" t="n">
        <f aca="false">+$S$15/11</f>
        <v>184.208727272727</v>
      </c>
      <c r="AY15" s="2" t="n">
        <f aca="false">+$S$15/11</f>
        <v>184.208727272727</v>
      </c>
      <c r="AZ15" s="2" t="n">
        <f aca="false">+$S$15/11</f>
        <v>184.208727272727</v>
      </c>
      <c r="BA15" s="2" t="n">
        <f aca="false">+$S$15/11</f>
        <v>184.208727272727</v>
      </c>
      <c r="BB15" s="2" t="n">
        <f aca="false">+$S$15/11</f>
        <v>184.208727272727</v>
      </c>
      <c r="BC15" s="2" t="n">
        <f aca="false">+$S$15/11</f>
        <v>184.208727272727</v>
      </c>
      <c r="BD15" s="2" t="n">
        <f aca="false">+$S$15/11</f>
        <v>184.208727272727</v>
      </c>
      <c r="BE15" s="2" t="n">
        <f aca="false">+$S$15/11</f>
        <v>184.208727272727</v>
      </c>
      <c r="BF15" s="2" t="n">
        <f aca="false">+$S$15/11</f>
        <v>184.208727272727</v>
      </c>
      <c r="BG15" s="2" t="n">
        <f aca="false">+$S$15/11</f>
        <v>184.208727272727</v>
      </c>
      <c r="BH15" s="2"/>
      <c r="BI15" s="0" t="s">
        <v>45</v>
      </c>
    </row>
    <row r="16" customFormat="false" ht="12.75" hidden="false" customHeight="false" outlineLevel="0" collapsed="false">
      <c r="A16" s="0" t="s">
        <v>50</v>
      </c>
      <c r="B16" s="0" t="s">
        <v>35</v>
      </c>
      <c r="C16" s="0" t="n">
        <v>100062</v>
      </c>
      <c r="D16" s="2" t="n">
        <v>22138</v>
      </c>
      <c r="E16" s="2"/>
      <c r="F16" s="2" t="s">
        <v>5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11" t="n">
        <v>7864.713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4"/>
      <c r="AL16" s="2"/>
      <c r="AM16" s="2"/>
      <c r="AN16" s="2"/>
      <c r="AO16" s="2"/>
      <c r="AP16" s="2"/>
      <c r="AW16" s="2" t="n">
        <f aca="false">+$S$16/11</f>
        <v>714.973909090909</v>
      </c>
      <c r="AX16" s="2" t="n">
        <f aca="false">+$S$16/11</f>
        <v>714.973909090909</v>
      </c>
      <c r="AY16" s="2" t="n">
        <f aca="false">+$S$16/11</f>
        <v>714.973909090909</v>
      </c>
      <c r="AZ16" s="2" t="n">
        <f aca="false">+$S$16/11</f>
        <v>714.973909090909</v>
      </c>
      <c r="BA16" s="2" t="n">
        <f aca="false">+$S$16/11</f>
        <v>714.973909090909</v>
      </c>
      <c r="BB16" s="2" t="n">
        <f aca="false">+$S$16/11</f>
        <v>714.973909090909</v>
      </c>
      <c r="BC16" s="2" t="n">
        <f aca="false">+$S$16/11</f>
        <v>714.973909090909</v>
      </c>
      <c r="BD16" s="2" t="n">
        <f aca="false">+$S$16/11</f>
        <v>714.973909090909</v>
      </c>
      <c r="BE16" s="2" t="n">
        <f aca="false">+$S$16/11</f>
        <v>714.973909090909</v>
      </c>
      <c r="BF16" s="2" t="n">
        <f aca="false">+$S$16/11</f>
        <v>714.973909090909</v>
      </c>
      <c r="BG16" s="2" t="n">
        <f aca="false">+$S$16/11</f>
        <v>714.973909090909</v>
      </c>
      <c r="BH16" s="2"/>
      <c r="BI16" s="0" t="s">
        <v>45</v>
      </c>
    </row>
    <row r="17" customFormat="false" ht="12.75" hidden="false" customHeight="false" outlineLevel="0" collapsed="false"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 t="n">
        <f aca="false">SUM(S12:S16)</f>
        <v>11006.404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4"/>
      <c r="AL17" s="2"/>
      <c r="AM17" s="2"/>
      <c r="AN17" s="2"/>
      <c r="AO17" s="2"/>
      <c r="AP17" s="2"/>
    </row>
    <row r="18" customFormat="false" ht="12.75" hidden="false" customHeight="false" outlineLevel="0" collapsed="false"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4"/>
      <c r="AL18" s="2"/>
      <c r="AM18" s="2"/>
      <c r="AN18" s="2"/>
      <c r="AO18" s="2"/>
      <c r="AP18" s="2"/>
    </row>
    <row r="19" customFormat="false" ht="12.75" hidden="false" customHeight="false" outlineLevel="0" collapsed="false">
      <c r="A19" s="6" t="s">
        <v>22</v>
      </c>
      <c r="B19" s="6"/>
      <c r="C19" s="6"/>
      <c r="D19" s="7" t="n">
        <f aca="false">SUM(D2:D14)</f>
        <v>6321</v>
      </c>
      <c r="E19" s="7"/>
      <c r="F19" s="7"/>
      <c r="G19" s="7"/>
      <c r="H19" s="7" t="n">
        <f aca="false">SUM(H2:H14)</f>
        <v>0</v>
      </c>
      <c r="I19" s="7" t="n">
        <f aca="false">SUM(I2:I14)</f>
        <v>0</v>
      </c>
      <c r="J19" s="7" t="n">
        <f aca="false">SUM(J2:J14)</f>
        <v>0</v>
      </c>
      <c r="K19" s="7" t="n">
        <f aca="false">SUM(K2:K14)</f>
        <v>0</v>
      </c>
      <c r="L19" s="7" t="n">
        <f aca="false">SUM(L2:L14)</f>
        <v>0</v>
      </c>
      <c r="M19" s="7" t="n">
        <f aca="false">SUM(M2:M14)</f>
        <v>0</v>
      </c>
      <c r="N19" s="7" t="n">
        <f aca="false">SUM(N2:N14)</f>
        <v>0</v>
      </c>
      <c r="O19" s="7" t="n">
        <f aca="false">SUM(O2:O14)</f>
        <v>0</v>
      </c>
      <c r="P19" s="7" t="n">
        <f aca="false">SUM(P2:P14)</f>
        <v>0</v>
      </c>
      <c r="Q19" s="7" t="n">
        <f aca="false">SUM(Q2:Q14)</f>
        <v>0</v>
      </c>
      <c r="R19" s="7" t="n">
        <f aca="false">SUM(R2:R14)</f>
        <v>0</v>
      </c>
      <c r="S19" s="7" t="n">
        <f aca="false">SUM(S4:S16)</f>
        <v>14300</v>
      </c>
      <c r="T19" s="7" t="n">
        <f aca="false">SUM(T2:T14)</f>
        <v>100</v>
      </c>
      <c r="U19" s="7" t="n">
        <f aca="false">SUM(U2:U14)</f>
        <v>1026.65</v>
      </c>
      <c r="V19" s="7" t="n">
        <f aca="false">SUM(V2:V14)</f>
        <v>1700</v>
      </c>
      <c r="W19" s="7" t="n">
        <f aca="false">SUM(W2:W14)</f>
        <v>8900</v>
      </c>
      <c r="X19" s="7" t="n">
        <f aca="false">SUM(X2:X14)</f>
        <v>0</v>
      </c>
      <c r="Y19" s="7" t="n">
        <f aca="false">SUM(Y2:Y14)</f>
        <v>1364.06</v>
      </c>
      <c r="Z19" s="7" t="n">
        <f aca="false">SUM(Z2:Z14)</f>
        <v>826.65</v>
      </c>
      <c r="AA19" s="7" t="n">
        <f aca="false">SUM(AA2:AA14)</f>
        <v>900</v>
      </c>
      <c r="AB19" s="7" t="n">
        <f aca="false">SUM(AB2:AB14)</f>
        <v>0</v>
      </c>
      <c r="AC19" s="7" t="n">
        <f aca="false">SUM(AC2:AC14)</f>
        <v>0</v>
      </c>
      <c r="AD19" s="7" t="n">
        <f aca="false">SUM(AD2:AD14)</f>
        <v>0</v>
      </c>
      <c r="AE19" s="7" t="n">
        <f aca="false">SUM(AE2:AE14)</f>
        <v>0</v>
      </c>
      <c r="AF19" s="7" t="n">
        <f aca="false">SUM(AF2:AF14)</f>
        <v>0</v>
      </c>
      <c r="AG19" s="7" t="n">
        <f aca="false">SUM(AG2:AG14)</f>
        <v>0</v>
      </c>
      <c r="AH19" s="7" t="n">
        <f aca="false">SUM(AH2:AH14)</f>
        <v>0</v>
      </c>
      <c r="AI19" s="7" t="n">
        <f aca="false">SUM(AI2:AI14)</f>
        <v>19226.351</v>
      </c>
      <c r="AJ19" s="7" t="n">
        <f aca="false">SUM(AJ2:AJ14)</f>
        <v>12666.649</v>
      </c>
      <c r="AK19" s="8"/>
      <c r="AL19" s="7" t="n">
        <f aca="false">SUM(AL2:AL14)</f>
        <v>0</v>
      </c>
      <c r="AM19" s="7" t="n">
        <f aca="false">SUM(AM2:AM14)</f>
        <v>0</v>
      </c>
      <c r="AN19" s="7" t="n">
        <f aca="false">SUM(AN2:AN14)</f>
        <v>0</v>
      </c>
      <c r="AO19" s="7" t="n">
        <f aca="false">SUM(AO2:AO14)</f>
        <v>0</v>
      </c>
      <c r="AP19" s="7" t="n">
        <f aca="false">SUM(AP2:AP14)</f>
        <v>0</v>
      </c>
      <c r="AW19" s="12" t="n">
        <f aca="false">SUM(AW4:AW16)</f>
        <v>2155.58218181818</v>
      </c>
      <c r="AX19" s="12" t="n">
        <f aca="false">SUM(AX4:AX16)</f>
        <v>1503.58218181818</v>
      </c>
      <c r="AY19" s="12" t="n">
        <f aca="false">SUM(AY4:AY16)</f>
        <v>1054.69268181818</v>
      </c>
      <c r="AZ19" s="12" t="n">
        <f aca="false">SUM(AZ4:AZ16)</f>
        <v>1162.91368181818</v>
      </c>
      <c r="BA19" s="12" t="n">
        <f aca="false">SUM(BA4:BA16)</f>
        <v>1099.89393181818</v>
      </c>
      <c r="BB19" s="12" t="n">
        <f aca="false">SUM(BB4:BB16)</f>
        <v>1298.51743181818</v>
      </c>
      <c r="BC19" s="12" t="n">
        <f aca="false">SUM(BC4:BC16)</f>
        <v>1228.05193181818</v>
      </c>
      <c r="BD19" s="12" t="n">
        <f aca="false">SUM(BD4:BD16)</f>
        <v>1228.05193181818</v>
      </c>
      <c r="BE19" s="12" t="n">
        <f aca="false">SUM(BE4:BE16)</f>
        <v>1152.22868181818</v>
      </c>
      <c r="BF19" s="12" t="n">
        <f aca="false">SUM(BF4:BF16)</f>
        <v>1311.88093181818</v>
      </c>
      <c r="BG19" s="12" t="n">
        <f aca="false">SUM(BG4:BG16)</f>
        <v>1104.34843181818</v>
      </c>
      <c r="BI19" s="2"/>
    </row>
  </sheetData>
  <printOptions headings="false" gridLines="false" gridLinesSet="true" horizontalCentered="false" verticalCentered="false"/>
  <pageMargins left="0.747916666666667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2001-10-17T20:23:33Z</dcterms:created>
  <dc:creator>Edie Leschber</dc:creator>
  <dc:description/>
  <dc:language>en-US</dc:language>
  <cp:lastModifiedBy>Edie Leschber</cp:lastModifiedBy>
  <cp:lastPrinted>2001-10-18T19:52:46Z</cp:lastPrinted>
  <dcterms:modified xsi:type="dcterms:W3CDTF">2001-10-18T19:53:20Z</dcterms:modified>
  <cp:revision>0</cp:revision>
  <dc:subject/>
  <dc:title/>
</cp:coreProperties>
</file>