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Group" sheetId="1" state="visible" r:id="rId3"/>
    <sheet name="Summary" sheetId="2" state="visible" r:id="rId4"/>
  </sheets>
  <definedNames>
    <definedName function="false" hidden="false" localSheetId="0" name="_xlnm.Print_Area" vbProcedure="false">'By Group'!$A$1:$AG$215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10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4901K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108</xdr:row>
                <xdr:rowOff>3</xdr:rowOff>
              </xdr:from>
              <xdr:to>
                <xdr:col>7</xdr:col>
                <xdr:colOff>-28</xdr:colOff>
                <xdr:row>113</xdr:row>
                <xdr:rowOff>9</xdr:rowOff>
              </xdr:to>
            </anchor>
          </commentPr>
        </mc:Choice>
        <mc:Fallback/>
      </mc:AlternateContent>
    </comment>
    <comment ref="E117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22K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115</xdr:row>
                <xdr:rowOff>3</xdr:rowOff>
              </xdr:from>
              <xdr:to>
                <xdr:col>7</xdr:col>
                <xdr:colOff>-28</xdr:colOff>
                <xdr:row>120</xdr:row>
                <xdr:rowOff>9</xdr:rowOff>
              </xdr:to>
            </anchor>
          </commentPr>
        </mc:Choice>
        <mc:Fallback/>
      </mc:AlternateContent>
    </comment>
    <comment ref="E121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reveune of 1269K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119</xdr:row>
                <xdr:rowOff>3</xdr:rowOff>
              </xdr:from>
              <xdr:to>
                <xdr:col>7</xdr:col>
                <xdr:colOff>-28</xdr:colOff>
                <xdr:row>124</xdr:row>
                <xdr:rowOff>9</xdr:rowOff>
              </xdr:to>
            </anchor>
          </commentPr>
        </mc:Choice>
        <mc:Fallback/>
      </mc:AlternateContent>
    </comment>
    <comment ref="E130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1147K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128</xdr:row>
                <xdr:rowOff>3</xdr:rowOff>
              </xdr:from>
              <xdr:to>
                <xdr:col>7</xdr:col>
                <xdr:colOff>-28</xdr:colOff>
                <xdr:row>133</xdr:row>
                <xdr:rowOff>9</xdr:rowOff>
              </xdr:to>
            </anchor>
          </commentPr>
        </mc:Choice>
        <mc:Fallback/>
      </mc:AlternateContent>
    </comment>
    <comment ref="AE24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EOG:20K; San Juan:750K; EREC:1K; CRM (co 46): 750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22</xdr:row>
                <xdr:rowOff>3</xdr:rowOff>
              </xdr:from>
              <xdr:to>
                <xdr:col>32</xdr:col>
                <xdr:colOff>21</xdr:colOff>
                <xdr:row>27</xdr:row>
                <xdr:rowOff>9</xdr:rowOff>
              </xdr:to>
            </anchor>
          </commentPr>
        </mc:Choice>
        <mc:Fallback/>
      </mc:AlternateContent>
    </comment>
    <comment ref="AE47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bill to RAC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45</xdr:row>
                <xdr:rowOff>3</xdr:rowOff>
              </xdr:from>
              <xdr:to>
                <xdr:col>33</xdr:col>
                <xdr:colOff>23</xdr:colOff>
                <xdr:row>50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<sst xmlns="http://schemas.openxmlformats.org/spreadsheetml/2006/main" count="700" uniqueCount="324">
  <si>
    <t xml:space="preserve">Corporate Staff and Service Group Analysis - Summary</t>
  </si>
  <si>
    <t xml:space="preserve">2002 Operating Budgets</t>
  </si>
  <si>
    <t xml:space="preserve">(in Thousands)</t>
  </si>
  <si>
    <t xml:space="preserve">***Revision #1***</t>
  </si>
  <si>
    <t xml:space="preserve">TOTAL</t>
  </si>
  <si>
    <t xml:space="preserve">O&amp;M </t>
  </si>
  <si>
    <t xml:space="preserve">ALLOCATION</t>
  </si>
  <si>
    <t xml:space="preserve">Northern </t>
  </si>
  <si>
    <t xml:space="preserve">ETS</t>
  </si>
  <si>
    <t xml:space="preserve">Total </t>
  </si>
  <si>
    <t xml:space="preserve">Retained</t>
  </si>
  <si>
    <t xml:space="preserve">CO.</t>
  </si>
  <si>
    <t xml:space="preserve">COST CENTER DESCRIPTION</t>
  </si>
  <si>
    <t xml:space="preserve">OWNER</t>
  </si>
  <si>
    <t xml:space="preserve">CC #</t>
  </si>
  <si>
    <t xml:space="preserve">BUDGET</t>
  </si>
  <si>
    <t xml:space="preserve">METHOD</t>
  </si>
  <si>
    <t xml:space="preserve">TW</t>
  </si>
  <si>
    <t xml:space="preserve">FGT</t>
  </si>
  <si>
    <t xml:space="preserve">Citrus</t>
  </si>
  <si>
    <t xml:space="preserve">Plains</t>
  </si>
  <si>
    <t xml:space="preserve">NNG</t>
  </si>
  <si>
    <t xml:space="preserve">HQ</t>
  </si>
  <si>
    <t xml:space="preserve">EOTT</t>
  </si>
  <si>
    <t xml:space="preserve">EEOS</t>
  </si>
  <si>
    <t xml:space="preserve">NEPCO</t>
  </si>
  <si>
    <t xml:space="preserve">ENA</t>
  </si>
  <si>
    <t xml:space="preserve">Europe</t>
  </si>
  <si>
    <t xml:space="preserve">EGM</t>
  </si>
  <si>
    <t xml:space="preserve">EIM</t>
  </si>
  <si>
    <t xml:space="preserve">EES</t>
  </si>
  <si>
    <t xml:space="preserve">EBS</t>
  </si>
  <si>
    <t xml:space="preserve">ENW</t>
  </si>
  <si>
    <t xml:space="preserve">EGAS</t>
  </si>
  <si>
    <t xml:space="preserve">EGF</t>
  </si>
  <si>
    <t xml:space="preserve">EPI</t>
  </si>
  <si>
    <t xml:space="preserve">PGG</t>
  </si>
  <si>
    <t xml:space="preserve">Azurix</t>
  </si>
  <si>
    <t xml:space="preserve">EPSC</t>
  </si>
  <si>
    <t xml:space="preserve">OTHER</t>
  </si>
  <si>
    <t xml:space="preserve">Allocated</t>
  </si>
  <si>
    <t xml:space="preserve">At Corp</t>
  </si>
  <si>
    <t xml:space="preserve">EXECUTIVE</t>
  </si>
  <si>
    <t xml:space="preserve">0011</t>
  </si>
  <si>
    <t xml:space="preserve">Executive Consultant</t>
  </si>
  <si>
    <t xml:space="preserve">Ken Lay</t>
  </si>
  <si>
    <t xml:space="preserve">Retained at Corp.</t>
  </si>
  <si>
    <t xml:space="preserve">President &amp; COO</t>
  </si>
  <si>
    <t xml:space="preserve">Greg Whalley</t>
  </si>
  <si>
    <t xml:space="preserve">Vice Chairman</t>
  </si>
  <si>
    <t xml:space="preserve">Mark Frevert</t>
  </si>
  <si>
    <t xml:space="preserve">Executive Reception</t>
  </si>
  <si>
    <t xml:space="preserve">Chairman &amp; CEO</t>
  </si>
  <si>
    <t xml:space="preserve">Management Conference</t>
  </si>
  <si>
    <t xml:space="preserve">Headcount</t>
  </si>
  <si>
    <t xml:space="preserve">Corp. Aircraft Usage</t>
  </si>
  <si>
    <t xml:space="preserve">Vision &amp; Values Task Force</t>
  </si>
  <si>
    <t xml:space="preserve">Beth Tilney</t>
  </si>
  <si>
    <t xml:space="preserve">TOTAL EXECUTIVE</t>
  </si>
  <si>
    <t xml:space="preserve">LEGAL</t>
  </si>
  <si>
    <t xml:space="preserve">Corporate Secretary</t>
  </si>
  <si>
    <t xml:space="preserve">Hardy Davis</t>
  </si>
  <si>
    <t xml:space="preserve">Anticipated Usage</t>
  </si>
  <si>
    <t xml:space="preserve">MLP Services</t>
  </si>
  <si>
    <t xml:space="preserve">Legal Litigations</t>
  </si>
  <si>
    <t xml:space="preserve">Chuck Cheek</t>
  </si>
  <si>
    <t xml:space="preserve">Actual Legal Fees</t>
  </si>
  <si>
    <t xml:space="preserve">Corporate Legal</t>
  </si>
  <si>
    <t xml:space="preserve">Jim Derrick</t>
  </si>
  <si>
    <t xml:space="preserve">Environmental Legal</t>
  </si>
  <si>
    <t xml:space="preserve">Dave Nutt</t>
  </si>
  <si>
    <t xml:space="preserve">Legal Library</t>
  </si>
  <si>
    <t xml:space="preserve">Executive Board Meeting Expenses</t>
  </si>
  <si>
    <t xml:space="preserve">Corp. Litigation Management</t>
  </si>
  <si>
    <t xml:space="preserve">Robert Williams</t>
  </si>
  <si>
    <t xml:space="preserve">Actual Invoices</t>
  </si>
  <si>
    <t xml:space="preserve">TOTAL LEGAL</t>
  </si>
  <si>
    <t xml:space="preserve">RISK ASSESSMENT &amp; CONTROL</t>
  </si>
  <si>
    <t xml:space="preserve">Credit Risk Management</t>
  </si>
  <si>
    <t xml:space="preserve">Bill Bradford</t>
  </si>
  <si>
    <t xml:space="preserve">Historical Usage</t>
  </si>
  <si>
    <t xml:space="preserve">Portfolio </t>
  </si>
  <si>
    <t xml:space="preserve">Rick Carson</t>
  </si>
  <si>
    <t xml:space="preserve">Underwriting</t>
  </si>
  <si>
    <t xml:space="preserve">Dave Gorte</t>
  </si>
  <si>
    <t xml:space="preserve">Market Risk Management</t>
  </si>
  <si>
    <t xml:space="preserve">David Port</t>
  </si>
  <si>
    <t xml:space="preserve">Domestic Compliance</t>
  </si>
  <si>
    <t xml:space="preserve">Donna Lowry</t>
  </si>
  <si>
    <t xml:space="preserve">Assurance Service</t>
  </si>
  <si>
    <t xml:space="preserve">TOTAL RISK ASSESSMENT &amp; CONTROL</t>
  </si>
  <si>
    <t xml:space="preserve">ACCOUNTING &amp; COMPLIANCE</t>
  </si>
  <si>
    <t xml:space="preserve">Corp Acct, Plan, &amp; Rept</t>
  </si>
  <si>
    <t xml:space="preserve">Bob Butts</t>
  </si>
  <si>
    <t xml:space="preserve">Executive VP &amp; CAO</t>
  </si>
  <si>
    <t xml:space="preserve">Rick Causey</t>
  </si>
  <si>
    <t xml:space="preserve">IT Compliance</t>
  </si>
  <si>
    <t xml:space="preserve">Andrew Parsons</t>
  </si>
  <si>
    <t xml:space="preserve">Enron Assurance Services</t>
  </si>
  <si>
    <t xml:space="preserve">Shawn Kilchrist</t>
  </si>
  <si>
    <t xml:space="preserve">Human Capital Management</t>
  </si>
  <si>
    <t xml:space="preserve">Melissa Becker</t>
  </si>
  <si>
    <t xml:space="preserve">Transaction Accounting</t>
  </si>
  <si>
    <t xml:space="preserve">Rodney Faldyn</t>
  </si>
  <si>
    <t xml:space="preserve">Global Risk Management Operations</t>
  </si>
  <si>
    <t xml:space="preserve">Sally Beck</t>
  </si>
  <si>
    <t xml:space="preserve">TOTAL ACCOUNTING &amp; COMPLIANCE</t>
  </si>
  <si>
    <t xml:space="preserve">CORPORATE TAX</t>
  </si>
  <si>
    <t xml:space="preserve">Federal &amp; State Tax Audits</t>
  </si>
  <si>
    <t xml:space="preserve">Ed Coats</t>
  </si>
  <si>
    <t xml:space="preserve">Mng Dir &amp; General Tax Councel</t>
  </si>
  <si>
    <t xml:space="preserve">Bob Hermann</t>
  </si>
  <si>
    <t xml:space="preserve">Ad Valorem Tax</t>
  </si>
  <si>
    <t xml:space="preserve">Tax Administration</t>
  </si>
  <si>
    <t xml:space="preserve">Leesa White</t>
  </si>
  <si>
    <t xml:space="preserve">Transaction Tax</t>
  </si>
  <si>
    <t xml:space="preserve">Tax Compliance</t>
  </si>
  <si>
    <t xml:space="preserve">Greek Rice</t>
  </si>
  <si>
    <t xml:space="preserve">Tax Solutions</t>
  </si>
  <si>
    <t xml:space="preserve">Tax Planning</t>
  </si>
  <si>
    <t xml:space="preserve">Jim Ginty</t>
  </si>
  <si>
    <t xml:space="preserve">Structured Transactions</t>
  </si>
  <si>
    <t xml:space="preserve">Dave Maxey</t>
  </si>
  <si>
    <t xml:space="preserve">TOTAL CORPORATE TAX</t>
  </si>
  <si>
    <t xml:space="preserve">INVESTOR RELATIONS</t>
  </si>
  <si>
    <t xml:space="preserve">Investor Relations</t>
  </si>
  <si>
    <t xml:space="preserve">Mark Koenig</t>
  </si>
  <si>
    <t xml:space="preserve">TOTAL INVESTOR RELATIONS</t>
  </si>
  <si>
    <t xml:space="preserve">CORPORATE DEVELOPMENT</t>
  </si>
  <si>
    <t xml:space="preserve">Corporate Development</t>
  </si>
  <si>
    <t xml:space="preserve">Mark Metts</t>
  </si>
  <si>
    <t xml:space="preserve">Global Corporate Development</t>
  </si>
  <si>
    <t xml:space="preserve">Jeff Donahue</t>
  </si>
  <si>
    <t xml:space="preserve">Corporate Development - Legal</t>
  </si>
  <si>
    <t xml:space="preserve">Kristina Mordaunt</t>
  </si>
  <si>
    <t xml:space="preserve">TOTAL CORPORATE DEVELOPMENT</t>
  </si>
  <si>
    <t xml:space="preserve">RISK MANAGEMENT</t>
  </si>
  <si>
    <t xml:space="preserve">Corp Risk Mgmt &amp; Insurance</t>
  </si>
  <si>
    <t xml:space="preserve">Jim Bouillion</t>
  </si>
  <si>
    <t xml:space="preserve">Loss Pymts/Premium Alloc.</t>
  </si>
  <si>
    <t xml:space="preserve">Insurance Premiums</t>
  </si>
  <si>
    <t xml:space="preserve">HC, Revenues, Loss Exp</t>
  </si>
  <si>
    <t xml:space="preserve">Political Risk Insurance</t>
  </si>
  <si>
    <t xml:space="preserve">Jonathan Davis</t>
  </si>
  <si>
    <t xml:space="preserve">Book Values/Country Risk</t>
  </si>
  <si>
    <t xml:space="preserve">TOTAL RISK MANAGEMENT</t>
  </si>
  <si>
    <t xml:space="preserve">SAP ISC</t>
  </si>
  <si>
    <t xml:space="preserve">Amortization </t>
  </si>
  <si>
    <t xml:space="preserve">Mike Layne</t>
  </si>
  <si>
    <t xml:space="preserve">Licenses/Docs/Master Data</t>
  </si>
  <si>
    <t xml:space="preserve">ISC Customer Care</t>
  </si>
  <si>
    <t xml:space="preserve">David O'Dell</t>
  </si>
  <si>
    <t xml:space="preserve">ISC Techincal</t>
  </si>
  <si>
    <t xml:space="preserve">Gary Sentiff</t>
  </si>
  <si>
    <t xml:space="preserve">ISC Quality Assurance</t>
  </si>
  <si>
    <t xml:space="preserve">Mary Sloan</t>
  </si>
  <si>
    <t xml:space="preserve">ISC System Design &amp; Build</t>
  </si>
  <si>
    <t xml:space="preserve">Vince Cacaro</t>
  </si>
  <si>
    <t xml:space="preserve">ISC Portfolio Management</t>
  </si>
  <si>
    <t xml:space="preserve">Mark Schmidt</t>
  </si>
  <si>
    <t xml:space="preserve">ISC Executive</t>
  </si>
  <si>
    <t xml:space="preserve">Allan Sommer</t>
  </si>
  <si>
    <t xml:space="preserve">ISC Knowledge Management</t>
  </si>
  <si>
    <t xml:space="preserve">Andy Lawrence</t>
  </si>
  <si>
    <t xml:space="preserve">ISC Internal Planning &amp; Support</t>
  </si>
  <si>
    <t xml:space="preserve">Chris Schlaudraff</t>
  </si>
  <si>
    <t xml:space="preserve">ISC Indirect Costs</t>
  </si>
  <si>
    <t xml:space="preserve">Susan Bellinghausen</t>
  </si>
  <si>
    <t xml:space="preserve">ISC LMS Services</t>
  </si>
  <si>
    <t xml:space="preserve">ISC Corporate Charges</t>
  </si>
  <si>
    <t xml:space="preserve">ISC HR/Knowledge Transfer Programs</t>
  </si>
  <si>
    <t xml:space="preserve">Brad McSherry</t>
  </si>
  <si>
    <t xml:space="preserve">ISC Support Allocations</t>
  </si>
  <si>
    <t xml:space="preserve">TOTAL SAP ISC</t>
  </si>
  <si>
    <t xml:space="preserve">STRATEGIC SOURCING</t>
  </si>
  <si>
    <t xml:space="preserve">Accounts Payable</t>
  </si>
  <si>
    <t xml:space="preserve">Judy Knepshield</t>
  </si>
  <si>
    <t xml:space="preserve">Line Item Transactions</t>
  </si>
  <si>
    <t xml:space="preserve">GSS Executive &amp; Metrics</t>
  </si>
  <si>
    <t xml:space="preserve">George Wasaff</t>
  </si>
  <si>
    <t xml:space="preserve">GSS Business Development &amp; MWBE</t>
  </si>
  <si>
    <t xml:space="preserve">Jennifer Medcalf</t>
  </si>
  <si>
    <t xml:space="preserve">GSS Operations</t>
  </si>
  <si>
    <t xml:space="preserve">Derryl Cleaveland</t>
  </si>
  <si>
    <t xml:space="preserve">GSS P&amp;P Team</t>
  </si>
  <si>
    <t xml:space="preserve">John Gillespie</t>
  </si>
  <si>
    <t xml:space="preserve">GSS Travel &amp; Entertainment</t>
  </si>
  <si>
    <t xml:space="preserve">TOTAL STRATEGIC SOURCING</t>
  </si>
  <si>
    <t xml:space="preserve">HUMAN RESOURCES </t>
  </si>
  <si>
    <t xml:space="preserve">HR Risk Mgmt/Audit</t>
  </si>
  <si>
    <t xml:space="preserve">Rick Johnson</t>
  </si>
  <si>
    <t xml:space="preserve">Payroll &amp; Relocation</t>
  </si>
  <si>
    <t xml:space="preserve">Diane Taylor</t>
  </si>
  <si>
    <t xml:space="preserve">Health Center</t>
  </si>
  <si>
    <t xml:space="preserve">M. Roman de Mezza</t>
  </si>
  <si>
    <t xml:space="preserve">Employee Events Programs</t>
  </si>
  <si>
    <t xml:space="preserve">Sarah Davis</t>
  </si>
  <si>
    <t xml:space="preserve">Corp. HR Analysis</t>
  </si>
  <si>
    <t xml:space="preserve">Suzanne Brown</t>
  </si>
  <si>
    <t xml:space="preserve">Employee Relations</t>
  </si>
  <si>
    <t xml:space="preserve">Body Shop</t>
  </si>
  <si>
    <t xml:space="preserve">Employee Recreation</t>
  </si>
  <si>
    <t xml:space="preserve">Sally Alvarez</t>
  </si>
  <si>
    <t xml:space="preserve">Downtown Headcount</t>
  </si>
  <si>
    <t xml:space="preserve">Corp HR &amp; CR Exec</t>
  </si>
  <si>
    <t xml:space="preserve">Cindy Olson</t>
  </si>
  <si>
    <t xml:space="preserve">Events/Worklife O&amp;M</t>
  </si>
  <si>
    <t xml:space="preserve">HR Support Services</t>
  </si>
  <si>
    <t xml:space="preserve">Sheila Walton</t>
  </si>
  <si>
    <t xml:space="preserve">EEO/Diversity</t>
  </si>
  <si>
    <t xml:space="preserve">HR Global Information</t>
  </si>
  <si>
    <t xml:space="preserve">Kathy Schultea</t>
  </si>
  <si>
    <t xml:space="preserve">Click at Home</t>
  </si>
  <si>
    <t xml:space="preserve">Marie Newhouse</t>
  </si>
  <si>
    <t xml:space="preserve">Actual Usage</t>
  </si>
  <si>
    <t xml:space="preserve">Worklife Programs</t>
  </si>
  <si>
    <t xml:space="preserve">HR Commercialization</t>
  </si>
  <si>
    <t xml:space="preserve">Brad Coleman</t>
  </si>
  <si>
    <t xml:space="preserve">Enron Kids Center</t>
  </si>
  <si>
    <t xml:space="preserve">TOTAL HUMAN RESOURCES</t>
  </si>
  <si>
    <t xml:space="preserve">BENEFIT PLANS &amp; COMPENSATION</t>
  </si>
  <si>
    <t xml:space="preserve">0001</t>
  </si>
  <si>
    <t xml:space="preserve">Executive Compensation</t>
  </si>
  <si>
    <t xml:space="preserve">Mary Joyce</t>
  </si>
  <si>
    <t xml:space="preserve">Deferral Plans</t>
  </si>
  <si>
    <t xml:space="preserve">Long Term Incentive</t>
  </si>
  <si>
    <t xml:space="preserve">1992 Deferral Plan</t>
  </si>
  <si>
    <t xml:space="preserve">Restricted Stock</t>
  </si>
  <si>
    <t xml:space="preserve">Grant Elections</t>
  </si>
  <si>
    <t xml:space="preserve">Annual Incentive</t>
  </si>
  <si>
    <t xml:space="preserve">Estimated Payments</t>
  </si>
  <si>
    <t xml:space="preserve">Executive Preqs</t>
  </si>
  <si>
    <t xml:space="preserve">MMF</t>
  </si>
  <si>
    <t xml:space="preserve">Employee Performance Awards</t>
  </si>
  <si>
    <t xml:space="preserve">1994 Deferral Plan</t>
  </si>
  <si>
    <t xml:space="preserve">Executive Supplement/COLI</t>
  </si>
  <si>
    <t xml:space="preserve">Options Term/Retiree Employee</t>
  </si>
  <si>
    <t xml:space="preserve">Corp - Benefits/Wellness</t>
  </si>
  <si>
    <t xml:space="preserve">Cynthia Barrow</t>
  </si>
  <si>
    <t xml:space="preserve">5% Salary</t>
  </si>
  <si>
    <t xml:space="preserve">TOTAL BENEFIT PLANS &amp; COMPENSATION</t>
  </si>
  <si>
    <t xml:space="preserve">PUBLIC AFFAIRS &amp; ADMINISTRATION</t>
  </si>
  <si>
    <t xml:space="preserve">Political Action Committee</t>
  </si>
  <si>
    <t xml:space="preserve">Steve Kean</t>
  </si>
  <si>
    <t xml:space="preserve">Enron Washington Inc</t>
  </si>
  <si>
    <t xml:space="preserve">Linda Robertson</t>
  </si>
  <si>
    <t xml:space="preserve">Corporate Advertising</t>
  </si>
  <si>
    <t xml:space="preserve">Mark Palmer</t>
  </si>
  <si>
    <t xml:space="preserve">Exec. VP/Chief of Staff</t>
  </si>
  <si>
    <t xml:space="preserve">Mng Dir Gov't Affairs</t>
  </si>
  <si>
    <t xml:space="preserve">Rick Shapiro</t>
  </si>
  <si>
    <t xml:space="preserve">State Government Affairs-Tx/Ok</t>
  </si>
  <si>
    <t xml:space="preserve">Public Relations - Astros</t>
  </si>
  <si>
    <t xml:space="preserve">State Government Affairs-Calif/West</t>
  </si>
  <si>
    <t xml:space="preserve">State Government Affairs-Canada</t>
  </si>
  <si>
    <t xml:space="preserve">State Government Affairs-Mid Atlantic</t>
  </si>
  <si>
    <t xml:space="preserve">State Government Affairs-Midwest</t>
  </si>
  <si>
    <t xml:space="preserve">Gov't Affairs-Mexico</t>
  </si>
  <si>
    <t xml:space="preserve">Internet Marketing</t>
  </si>
  <si>
    <t xml:space="preserve">State Gov/Fed Reg Env/Implementation</t>
  </si>
  <si>
    <t xml:space="preserve">Employee Communications</t>
  </si>
  <si>
    <t xml:space="preserve">Corp. Identity</t>
  </si>
  <si>
    <t xml:space="preserve">Media Relations</t>
  </si>
  <si>
    <t xml:space="preserve">International Graphics Services</t>
  </si>
  <si>
    <t xml:space="preserve">Int'l PR, Marketing, &amp; Comm</t>
  </si>
  <si>
    <t xml:space="preserve">Gov't Affairs Convention &amp; Inaug.</t>
  </si>
  <si>
    <t xml:space="preserve">Gov't Affairs Environment</t>
  </si>
  <si>
    <t xml:space="preserve">Susan Warthen</t>
  </si>
  <si>
    <t xml:space="preserve">Environmental Policy &amp; Compliance</t>
  </si>
  <si>
    <t xml:space="preserve">Jeffery Keeler</t>
  </si>
  <si>
    <t xml:space="preserve">International Government Affairs</t>
  </si>
  <si>
    <t xml:space="preserve">International Project Finance</t>
  </si>
  <si>
    <t xml:space="preserve">John Hardy</t>
  </si>
  <si>
    <t xml:space="preserve">Asset EHS</t>
  </si>
  <si>
    <t xml:space="preserve">Henry Van</t>
  </si>
  <si>
    <t xml:space="preserve">Chief Environmental Officer</t>
  </si>
  <si>
    <t xml:space="preserve">M. Terraso</t>
  </si>
  <si>
    <t xml:space="preserve">Regulatory Tech Analysis</t>
  </si>
  <si>
    <t xml:space="preserve">Marc Phillips</t>
  </si>
  <si>
    <t xml:space="preserve">Corp Responsibility</t>
  </si>
  <si>
    <t xml:space="preserve">Kelly Kimberly</t>
  </si>
  <si>
    <t xml:space="preserve">Sports Marketing</t>
  </si>
  <si>
    <t xml:space="preserve">Experience Enron</t>
  </si>
  <si>
    <t xml:space="preserve">Oral History</t>
  </si>
  <si>
    <t xml:space="preserve">Reg Risk/Comp Analysis</t>
  </si>
  <si>
    <t xml:space="preserve">University Affairs</t>
  </si>
  <si>
    <t xml:space="preserve">Gov't Affairs-Rates &amp; Regulations</t>
  </si>
  <si>
    <t xml:space="preserve">Gov't Affairs-New Markets</t>
  </si>
  <si>
    <t xml:space="preserve">Gov't Affairs-Broadband</t>
  </si>
  <si>
    <t xml:space="preserve">Business Controls</t>
  </si>
  <si>
    <t xml:space="preserve">John Brindle</t>
  </si>
  <si>
    <t xml:space="preserve">Public Affairs EBS Support 2</t>
  </si>
  <si>
    <t xml:space="preserve">Steve Kean/Mark Palmer</t>
  </si>
  <si>
    <t xml:space="preserve">Corporate Facility Audits</t>
  </si>
  <si>
    <t xml:space="preserve">Steve Allen</t>
  </si>
  <si>
    <t xml:space="preserve">Public Relations - EBS </t>
  </si>
  <si>
    <t xml:space="preserve">TOTAL PUBLIC AFFAIRS &amp; ADMINISTRATION</t>
  </si>
  <si>
    <t xml:space="preserve">COMMUNITY RELATIONS</t>
  </si>
  <si>
    <t xml:space="preserve">Department Expenses</t>
  </si>
  <si>
    <t xml:space="preserve">Program Promotions</t>
  </si>
  <si>
    <t xml:space="preserve">United Way Campaign</t>
  </si>
  <si>
    <t xml:space="preserve">Actual Matching</t>
  </si>
  <si>
    <t xml:space="preserve">Corporate Contributions</t>
  </si>
  <si>
    <t xml:space="preserve">Corporate Memberships</t>
  </si>
  <si>
    <t xml:space="preserve">Enron Foundation Matching Funds/Gifts</t>
  </si>
  <si>
    <t xml:space="preserve">Volunteer Projects</t>
  </si>
  <si>
    <t xml:space="preserve">TOTAL COMMUNITY RELATIONS</t>
  </si>
  <si>
    <t xml:space="preserve">EPSC CHARGES</t>
  </si>
  <si>
    <t xml:space="preserve">Aviation</t>
  </si>
  <si>
    <t xml:space="preserve">Billie Ahkave</t>
  </si>
  <si>
    <t xml:space="preserve">Various</t>
  </si>
  <si>
    <t xml:space="preserve">Aviation &amp; EPSC charges will not be allocated via Corp. Assessments.  These charges will bill actual expenses directly to individual cost centers.</t>
  </si>
  <si>
    <t xml:space="preserve">0901</t>
  </si>
  <si>
    <t xml:space="preserve">Building Usage</t>
  </si>
  <si>
    <t xml:space="preserve">TOTAL EPSC CHARGES</t>
  </si>
  <si>
    <t xml:space="preserve">GRAND TOTALS</t>
  </si>
  <si>
    <t xml:space="preserve">Corporate Staff Functions</t>
  </si>
  <si>
    <t xml:space="preserve">Total Corporate Staff &amp; Services Groups Charges</t>
  </si>
  <si>
    <t xml:space="preserve">2002 Plan</t>
  </si>
  <si>
    <t xml:space="preserve">(In thousands)</t>
  </si>
  <si>
    <t xml:space="preserve">Other</t>
  </si>
  <si>
    <t xml:space="preserve">HUMAN RESOURCES &amp; COMPENSATION</t>
  </si>
  <si>
    <t xml:space="preserve">BENEFIT PLANS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</si>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</sst>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[$-409]m/d/yyyy\ h:mm"/>
    <numFmt numFmtId="167" formatCode="000"/>
    <numFmt numFmtId="168" formatCode="[$-409]#,##0_);\(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36.7"/>
    <col collapsed="false" customWidth="true" hidden="false" outlineLevel="0" max="3" min="3" style="0" width="18.41"/>
    <col collapsed="false" customWidth="true" hidden="false" outlineLevel="0" max="4" min="4" style="0" width="7.99"/>
    <col collapsed="false" customWidth="true" hidden="false" outlineLevel="0" max="5" min="5" style="1" width="11.13"/>
    <col collapsed="false" customWidth="true" hidden="false" outlineLevel="0" max="6" min="6" style="1" width="1.99"/>
    <col collapsed="false" customWidth="true" hidden="false" outlineLevel="0" max="7" min="7" style="1" width="24.56"/>
    <col collapsed="false" customWidth="true" hidden="false" outlineLevel="0" max="8" min="8" style="1" width="1.99"/>
    <col collapsed="false" customWidth="true" hidden="false" outlineLevel="0" max="12" min="9" style="1" width="9.56"/>
    <col collapsed="false" customWidth="true" hidden="false" outlineLevel="0" max="13" min="13" style="1" width="11.13"/>
    <col collapsed="false" customWidth="true" hidden="false" outlineLevel="0" max="14" min="14" style="1" width="10.71"/>
    <col collapsed="false" customWidth="true" hidden="false" outlineLevel="0" max="16" min="15" style="1" width="9.56"/>
    <col collapsed="false" customWidth="true" hidden="false" outlineLevel="0" max="17" min="17" style="1" width="10.41"/>
    <col collapsed="false" customWidth="true" hidden="false" outlineLevel="0" max="18" min="18" style="1" width="11.56"/>
    <col collapsed="false" customWidth="true" hidden="false" outlineLevel="0" max="20" min="19" style="1" width="11.28"/>
    <col collapsed="false" customWidth="true" hidden="false" outlineLevel="0" max="21" min="21" style="1" width="9.56"/>
    <col collapsed="false" customWidth="true" hidden="false" outlineLevel="0" max="22" min="22" style="1" width="11.56"/>
    <col collapsed="false" customWidth="true" hidden="false" outlineLevel="0" max="24" min="23" style="1" width="10.99"/>
    <col collapsed="false" customWidth="true" hidden="false" outlineLevel="0" max="25" min="25" style="1" width="10.71"/>
    <col collapsed="false" customWidth="true" hidden="false" outlineLevel="0" max="26" min="26" style="1" width="11.28"/>
    <col collapsed="false" customWidth="true" hidden="false" outlineLevel="0" max="27" min="27" style="1" width="9.28"/>
    <col collapsed="false" customWidth="false" hidden="false" outlineLevel="0" max="31" min="28" style="1" width="9.14"/>
    <col collapsed="false" customWidth="true" hidden="false" outlineLevel="0" max="32" min="32" style="1" width="9.7"/>
    <col collapsed="false" customWidth="true" hidden="false" outlineLevel="0" max="33" min="33" style="1" width="9.85"/>
    <col collapsed="false" customWidth="false" hidden="false" outlineLevel="0" max="34" min="34" style="2" width="9.14"/>
    <col collapsed="false" customWidth="false" hidden="false" outlineLevel="0" max="39" min="35" style="1" width="9.14"/>
    <col collapsed="false" customWidth="true" hidden="false" outlineLevel="0" max="40" min="40" style="1" width="9.56"/>
    <col collapsed="false" customWidth="true" hidden="false" outlineLevel="0" max="41" min="41" style="2" width="1.99"/>
    <col collapsed="false" customWidth="false" hidden="false" outlineLevel="0" max="42" min="42" style="1" width="9.14"/>
    <col collapsed="false" customWidth="false" hidden="false" outlineLevel="0" max="257" min="43" style="3" width="9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  <c r="AI1" s="5"/>
      <c r="AJ1" s="5"/>
      <c r="AK1" s="5"/>
      <c r="AL1" s="5"/>
      <c r="AM1" s="5"/>
      <c r="AN1" s="5"/>
      <c r="AO1" s="6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" hidden="false" customHeight="false" outlineLevel="0" collapsed="false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  <c r="AI2" s="5"/>
      <c r="AJ2" s="5"/>
      <c r="AK2" s="5"/>
      <c r="AL2" s="5"/>
      <c r="AM2" s="5"/>
      <c r="AN2" s="5"/>
      <c r="AO2" s="6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false" outlineLevel="0" collapsed="false">
      <c r="A3" s="0" t="s">
        <v>2</v>
      </c>
    </row>
    <row r="4" customFormat="false" ht="15.75" hidden="false" customHeight="false" outlineLevel="0" collapsed="false">
      <c r="A4" s="8"/>
      <c r="B4" s="9" t="s">
        <v>3</v>
      </c>
      <c r="C4" s="8"/>
      <c r="D4" s="8"/>
      <c r="E4" s="10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1"/>
      <c r="AI4" s="10"/>
      <c r="AJ4" s="10"/>
      <c r="AK4" s="10"/>
      <c r="AL4" s="10"/>
      <c r="AM4" s="10"/>
      <c r="AN4" s="10"/>
      <c r="AO4" s="11"/>
      <c r="AP4" s="10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2.75" hidden="false" customHeight="false" outlineLevel="0" collapsed="false">
      <c r="A5" s="8"/>
      <c r="B5" s="8"/>
      <c r="C5" s="8"/>
      <c r="D5" s="8"/>
      <c r="E5" s="10" t="s">
        <v>5</v>
      </c>
      <c r="F5" s="13"/>
      <c r="G5" s="10" t="s">
        <v>6</v>
      </c>
      <c r="H5" s="13"/>
      <c r="I5" s="10"/>
      <c r="J5" s="10"/>
      <c r="K5" s="10"/>
      <c r="L5" s="10" t="s">
        <v>7</v>
      </c>
      <c r="M5" s="10"/>
      <c r="N5" s="10" t="s">
        <v>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 t="s">
        <v>9</v>
      </c>
      <c r="AG5" s="10" t="s">
        <v>10</v>
      </c>
      <c r="AH5" s="14"/>
      <c r="AI5" s="10"/>
      <c r="AJ5" s="10"/>
      <c r="AK5" s="10"/>
      <c r="AL5" s="10" t="s">
        <v>7</v>
      </c>
      <c r="AM5" s="10"/>
      <c r="AN5" s="10" t="s">
        <v>8</v>
      </c>
      <c r="AO5" s="11"/>
      <c r="AP5" s="10" t="s">
        <v>4</v>
      </c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8" t="s">
        <v>11</v>
      </c>
      <c r="B6" s="8" t="s">
        <v>12</v>
      </c>
      <c r="C6" s="8" t="s">
        <v>13</v>
      </c>
      <c r="D6" s="8" t="s">
        <v>14</v>
      </c>
      <c r="E6" s="10" t="s">
        <v>15</v>
      </c>
      <c r="F6" s="13"/>
      <c r="G6" s="10" t="s">
        <v>16</v>
      </c>
      <c r="H6" s="13"/>
      <c r="I6" s="10" t="s">
        <v>17</v>
      </c>
      <c r="J6" s="10" t="s">
        <v>18</v>
      </c>
      <c r="K6" s="10" t="s">
        <v>19</v>
      </c>
      <c r="L6" s="10" t="s">
        <v>20</v>
      </c>
      <c r="M6" s="10" t="s">
        <v>21</v>
      </c>
      <c r="N6" s="10" t="s">
        <v>22</v>
      </c>
      <c r="O6" s="10" t="s">
        <v>23</v>
      </c>
      <c r="P6" s="10" t="s">
        <v>24</v>
      </c>
      <c r="Q6" s="10" t="s">
        <v>25</v>
      </c>
      <c r="R6" s="10" t="s">
        <v>26</v>
      </c>
      <c r="S6" s="10" t="s">
        <v>27</v>
      </c>
      <c r="T6" s="10" t="s">
        <v>28</v>
      </c>
      <c r="U6" s="10" t="s">
        <v>29</v>
      </c>
      <c r="V6" s="10" t="s">
        <v>30</v>
      </c>
      <c r="W6" s="10" t="s">
        <v>31</v>
      </c>
      <c r="X6" s="10" t="s">
        <v>32</v>
      </c>
      <c r="Y6" s="10" t="s">
        <v>33</v>
      </c>
      <c r="Z6" s="10" t="s">
        <v>34</v>
      </c>
      <c r="AA6" s="10" t="s">
        <v>35</v>
      </c>
      <c r="AB6" s="10" t="s">
        <v>36</v>
      </c>
      <c r="AC6" s="10" t="s">
        <v>37</v>
      </c>
      <c r="AD6" s="10" t="s">
        <v>38</v>
      </c>
      <c r="AE6" s="10" t="s">
        <v>39</v>
      </c>
      <c r="AF6" s="10" t="s">
        <v>40</v>
      </c>
      <c r="AG6" s="10" t="s">
        <v>41</v>
      </c>
      <c r="AH6" s="14"/>
      <c r="AI6" s="10" t="s">
        <v>17</v>
      </c>
      <c r="AJ6" s="10" t="s">
        <v>18</v>
      </c>
      <c r="AK6" s="10" t="s">
        <v>19</v>
      </c>
      <c r="AL6" s="10" t="s">
        <v>20</v>
      </c>
      <c r="AM6" s="10" t="s">
        <v>21</v>
      </c>
      <c r="AN6" s="10" t="s">
        <v>22</v>
      </c>
      <c r="AO6" s="11"/>
      <c r="AP6" s="10" t="s">
        <v>8</v>
      </c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8"/>
      <c r="B7" s="8"/>
      <c r="C7" s="8"/>
      <c r="D7" s="8"/>
      <c r="E7" s="10"/>
      <c r="F7" s="13"/>
      <c r="G7" s="10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4"/>
      <c r="AI7" s="13"/>
      <c r="AJ7" s="13"/>
      <c r="AK7" s="13"/>
      <c r="AL7" s="13"/>
      <c r="AM7" s="13"/>
      <c r="AN7" s="13"/>
      <c r="AO7" s="14"/>
      <c r="AP7" s="13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E8" s="16"/>
    </row>
    <row r="9" customFormat="false" ht="12.75" hidden="false" customHeight="false" outlineLevel="0" collapsed="false">
      <c r="A9" s="17" t="s">
        <v>42</v>
      </c>
    </row>
    <row r="10" customFormat="false" ht="12.75" hidden="false" customHeight="false" outlineLevel="0" collapsed="false">
      <c r="A10" s="0" t="s">
        <v>43</v>
      </c>
      <c r="B10" s="0" t="s">
        <v>44</v>
      </c>
      <c r="C10" s="0" t="s">
        <v>45</v>
      </c>
      <c r="D10" s="0" t="n">
        <v>100009</v>
      </c>
      <c r="E10" s="1" t="n">
        <v>1500</v>
      </c>
      <c r="G10" s="1" t="s">
        <v>46</v>
      </c>
      <c r="AF10" s="1" t="n">
        <f aca="false">SUM(I10:AE10)</f>
        <v>0</v>
      </c>
      <c r="AG10" s="1" t="n">
        <f aca="false">E10-AF10</f>
        <v>1500</v>
      </c>
      <c r="AI10" s="1" t="n">
        <f aca="false">I10</f>
        <v>0</v>
      </c>
      <c r="AJ10" s="1" t="n">
        <f aca="false">J10</f>
        <v>0</v>
      </c>
      <c r="AK10" s="1" t="n">
        <f aca="false">K10</f>
        <v>0</v>
      </c>
      <c r="AL10" s="1" t="n">
        <f aca="false">L10</f>
        <v>0</v>
      </c>
      <c r="AM10" s="1" t="n">
        <f aca="false">M10</f>
        <v>0</v>
      </c>
      <c r="AN10" s="1" t="n">
        <f aca="false">N10</f>
        <v>0</v>
      </c>
      <c r="AP10" s="1" t="n">
        <f aca="false">SUM(AI10:AO10)</f>
        <v>0</v>
      </c>
    </row>
    <row r="11" customFormat="false" ht="12.75" hidden="false" customHeight="false" outlineLevel="0" collapsed="false">
      <c r="A11" s="0" t="s">
        <v>43</v>
      </c>
      <c r="B11" s="18" t="s">
        <v>47</v>
      </c>
      <c r="C11" s="18" t="s">
        <v>48</v>
      </c>
      <c r="D11" s="0" t="n">
        <v>140673</v>
      </c>
      <c r="E11" s="1" t="n">
        <v>3200</v>
      </c>
      <c r="G11" s="1" t="s">
        <v>46</v>
      </c>
      <c r="AF11" s="1" t="n">
        <f aca="false">SUM(I11:AE11)</f>
        <v>0</v>
      </c>
      <c r="AG11" s="1" t="n">
        <f aca="false">E11-AF11</f>
        <v>3200</v>
      </c>
      <c r="AI11" s="1" t="n">
        <f aca="false">I11</f>
        <v>0</v>
      </c>
      <c r="AJ11" s="1" t="n">
        <f aca="false">J11</f>
        <v>0</v>
      </c>
      <c r="AK11" s="1" t="n">
        <f aca="false">K11</f>
        <v>0</v>
      </c>
      <c r="AL11" s="1" t="n">
        <f aca="false">L11</f>
        <v>0</v>
      </c>
      <c r="AM11" s="1" t="n">
        <f aca="false">M11</f>
        <v>0</v>
      </c>
      <c r="AN11" s="1" t="n">
        <f aca="false">N11</f>
        <v>0</v>
      </c>
      <c r="AP11" s="1" t="n">
        <f aca="false">SUM(AI11:AO11)</f>
        <v>0</v>
      </c>
    </row>
    <row r="12" customFormat="false" ht="12.75" hidden="false" customHeight="false" outlineLevel="0" collapsed="false">
      <c r="A12" s="0" t="s">
        <v>43</v>
      </c>
      <c r="B12" s="18" t="s">
        <v>49</v>
      </c>
      <c r="C12" s="18" t="s">
        <v>50</v>
      </c>
      <c r="D12" s="0" t="n">
        <v>140672</v>
      </c>
      <c r="E12" s="1" t="n">
        <v>3200</v>
      </c>
      <c r="G12" s="1" t="s">
        <v>46</v>
      </c>
      <c r="AF12" s="1" t="n">
        <f aca="false">SUM(I12:AE12)</f>
        <v>0</v>
      </c>
      <c r="AG12" s="1" t="n">
        <f aca="false">E12-AF12</f>
        <v>3200</v>
      </c>
    </row>
    <row r="13" customFormat="false" ht="12.75" hidden="false" customHeight="false" outlineLevel="0" collapsed="false">
      <c r="A13" s="0" t="s">
        <v>43</v>
      </c>
      <c r="B13" s="0" t="s">
        <v>51</v>
      </c>
      <c r="C13" s="0" t="s">
        <v>45</v>
      </c>
      <c r="D13" s="0" t="n">
        <v>100020</v>
      </c>
      <c r="E13" s="1" t="n">
        <v>2300</v>
      </c>
      <c r="G13" s="1" t="s">
        <v>46</v>
      </c>
      <c r="AF13" s="1" t="n">
        <f aca="false">SUM(I13:AE13)</f>
        <v>0</v>
      </c>
      <c r="AG13" s="1" t="n">
        <f aca="false">E13-AF13</f>
        <v>2300</v>
      </c>
      <c r="AI13" s="1" t="n">
        <f aca="false">I13</f>
        <v>0</v>
      </c>
      <c r="AJ13" s="1" t="n">
        <f aca="false">J13</f>
        <v>0</v>
      </c>
      <c r="AK13" s="1" t="n">
        <f aca="false">K13</f>
        <v>0</v>
      </c>
      <c r="AL13" s="1" t="n">
        <f aca="false">L13</f>
        <v>0</v>
      </c>
      <c r="AM13" s="1" t="n">
        <f aca="false">M13</f>
        <v>0</v>
      </c>
      <c r="AN13" s="1" t="n">
        <f aca="false">N13</f>
        <v>0</v>
      </c>
      <c r="AP13" s="1" t="n">
        <f aca="false">SUM(AI13:AO13)</f>
        <v>0</v>
      </c>
    </row>
    <row r="14" customFormat="false" ht="12.75" hidden="false" customHeight="false" outlineLevel="0" collapsed="false">
      <c r="A14" s="0" t="s">
        <v>43</v>
      </c>
      <c r="B14" s="0" t="s">
        <v>52</v>
      </c>
      <c r="C14" s="0" t="s">
        <v>45</v>
      </c>
      <c r="D14" s="0" t="n">
        <v>100044</v>
      </c>
      <c r="E14" s="1" t="n">
        <v>3800</v>
      </c>
      <c r="G14" s="1" t="s">
        <v>46</v>
      </c>
      <c r="AF14" s="1" t="n">
        <f aca="false">SUM(I14:AE14)</f>
        <v>0</v>
      </c>
      <c r="AG14" s="1" t="n">
        <f aca="false">E14-AF14</f>
        <v>3800</v>
      </c>
      <c r="AI14" s="1" t="n">
        <f aca="false">I14</f>
        <v>0</v>
      </c>
      <c r="AJ14" s="1" t="n">
        <f aca="false">J14</f>
        <v>0</v>
      </c>
      <c r="AK14" s="1" t="n">
        <f aca="false">K14</f>
        <v>0</v>
      </c>
      <c r="AL14" s="1" t="n">
        <f aca="false">L14</f>
        <v>0</v>
      </c>
      <c r="AM14" s="1" t="n">
        <f aca="false">M14</f>
        <v>0</v>
      </c>
      <c r="AN14" s="1" t="n">
        <f aca="false">N14</f>
        <v>0</v>
      </c>
      <c r="AP14" s="1" t="n">
        <f aca="false">SUM(AI14:AO14)</f>
        <v>0</v>
      </c>
    </row>
    <row r="15" customFormat="false" ht="12.75" hidden="false" customHeight="false" outlineLevel="0" collapsed="false">
      <c r="A15" s="0" t="s">
        <v>43</v>
      </c>
      <c r="B15" s="0" t="s">
        <v>53</v>
      </c>
      <c r="C15" s="0" t="s">
        <v>45</v>
      </c>
      <c r="D15" s="0" t="n">
        <v>100066</v>
      </c>
      <c r="E15" s="1" t="n">
        <v>950</v>
      </c>
      <c r="G15" s="1" t="s">
        <v>54</v>
      </c>
      <c r="I15" s="1" t="n">
        <v>9.5</v>
      </c>
      <c r="J15" s="1" t="n">
        <v>9.5</v>
      </c>
      <c r="K15" s="1" t="n">
        <v>9.5</v>
      </c>
      <c r="L15" s="1" t="n">
        <v>19</v>
      </c>
      <c r="M15" s="1" t="n">
        <v>57</v>
      </c>
      <c r="N15" s="1" t="n">
        <v>9.5</v>
      </c>
      <c r="O15" s="1" t="n">
        <v>28.5</v>
      </c>
      <c r="P15" s="1" t="n">
        <v>28.5</v>
      </c>
      <c r="Q15" s="1" t="n">
        <v>28.5</v>
      </c>
      <c r="R15" s="1" t="n">
        <v>66.5</v>
      </c>
      <c r="S15" s="1" t="n">
        <v>114</v>
      </c>
      <c r="T15" s="1" t="n">
        <v>28.5</v>
      </c>
      <c r="U15" s="1" t="n">
        <v>19</v>
      </c>
      <c r="V15" s="1" t="n">
        <v>85.5</v>
      </c>
      <c r="W15" s="1" t="n">
        <v>28.5</v>
      </c>
      <c r="X15" s="1" t="n">
        <v>114</v>
      </c>
      <c r="Y15" s="1" t="n">
        <v>19</v>
      </c>
      <c r="Z15" s="1" t="n">
        <v>9.5</v>
      </c>
      <c r="AA15" s="1" t="n">
        <v>0.475</v>
      </c>
      <c r="AB15" s="1" t="n">
        <v>20</v>
      </c>
      <c r="AC15" s="1" t="n">
        <v>0.475</v>
      </c>
      <c r="AF15" s="1" t="n">
        <f aca="false">SUM(I15:AE15)</f>
        <v>704.95</v>
      </c>
      <c r="AG15" s="1" t="n">
        <f aca="false">E15-AF15</f>
        <v>245.05</v>
      </c>
      <c r="AI15" s="1" t="n">
        <f aca="false">I15</f>
        <v>9.5</v>
      </c>
      <c r="AJ15" s="1" t="n">
        <f aca="false">J15</f>
        <v>9.5</v>
      </c>
      <c r="AK15" s="1" t="n">
        <f aca="false">K15</f>
        <v>9.5</v>
      </c>
      <c r="AL15" s="1" t="n">
        <f aca="false">L15</f>
        <v>19</v>
      </c>
      <c r="AM15" s="1" t="n">
        <f aca="false">M15</f>
        <v>57</v>
      </c>
      <c r="AN15" s="1" t="n">
        <f aca="false">N15</f>
        <v>9.5</v>
      </c>
      <c r="AP15" s="1" t="n">
        <f aca="false">SUM(AI15:AO15)</f>
        <v>114</v>
      </c>
    </row>
    <row r="16" customFormat="false" ht="12.75" hidden="false" customHeight="false" outlineLevel="0" collapsed="false">
      <c r="A16" s="0" t="s">
        <v>43</v>
      </c>
      <c r="B16" s="0" t="s">
        <v>55</v>
      </c>
      <c r="C16" s="0" t="s">
        <v>45</v>
      </c>
      <c r="D16" s="0" t="n">
        <v>100207</v>
      </c>
      <c r="E16" s="1" t="n">
        <v>8600</v>
      </c>
      <c r="G16" s="1" t="s">
        <v>46</v>
      </c>
      <c r="AF16" s="1" t="n">
        <f aca="false">SUM(I16:AE16)</f>
        <v>0</v>
      </c>
      <c r="AG16" s="1" t="n">
        <f aca="false">E16-AF16</f>
        <v>8600</v>
      </c>
      <c r="AI16" s="1" t="n">
        <f aca="false">I16</f>
        <v>0</v>
      </c>
      <c r="AJ16" s="1" t="n">
        <f aca="false">J16</f>
        <v>0</v>
      </c>
      <c r="AK16" s="1" t="n">
        <f aca="false">K16</f>
        <v>0</v>
      </c>
      <c r="AL16" s="1" t="n">
        <f aca="false">L16</f>
        <v>0</v>
      </c>
      <c r="AM16" s="1" t="n">
        <f aca="false">M16</f>
        <v>0</v>
      </c>
      <c r="AN16" s="1" t="n">
        <f aca="false">N16</f>
        <v>0</v>
      </c>
      <c r="AP16" s="1" t="n">
        <f aca="false">SUM(AI16:AO16)</f>
        <v>0</v>
      </c>
    </row>
    <row r="17" customFormat="false" ht="12.75" hidden="false" customHeight="false" outlineLevel="0" collapsed="false">
      <c r="A17" s="0" t="s">
        <v>43</v>
      </c>
      <c r="B17" s="0" t="s">
        <v>56</v>
      </c>
      <c r="C17" s="0" t="s">
        <v>57</v>
      </c>
      <c r="D17" s="0" t="n">
        <v>100230</v>
      </c>
      <c r="E17" s="1" t="n">
        <v>250</v>
      </c>
      <c r="G17" s="1" t="s">
        <v>46</v>
      </c>
      <c r="AF17" s="1" t="n">
        <f aca="false">SUM(I17:AE17)</f>
        <v>0</v>
      </c>
      <c r="AG17" s="1" t="n">
        <f aca="false">E17-AF17</f>
        <v>250</v>
      </c>
      <c r="AI17" s="1" t="n">
        <f aca="false">I17</f>
        <v>0</v>
      </c>
      <c r="AJ17" s="1" t="n">
        <f aca="false">J17</f>
        <v>0</v>
      </c>
      <c r="AK17" s="1" t="n">
        <f aca="false">K17</f>
        <v>0</v>
      </c>
      <c r="AL17" s="1" t="n">
        <f aca="false">L17</f>
        <v>0</v>
      </c>
      <c r="AM17" s="1" t="n">
        <f aca="false">M17</f>
        <v>0</v>
      </c>
      <c r="AN17" s="1" t="n">
        <f aca="false">N17</f>
        <v>0</v>
      </c>
      <c r="AP17" s="1" t="n">
        <f aca="false">SUM(AI17:AO17)</f>
        <v>0</v>
      </c>
    </row>
    <row r="19" customFormat="false" ht="12.75" hidden="false" customHeight="false" outlineLevel="0" collapsed="false">
      <c r="A19" s="19"/>
      <c r="B19" s="19" t="s">
        <v>58</v>
      </c>
      <c r="C19" s="19"/>
      <c r="D19" s="19"/>
      <c r="E19" s="20" t="n">
        <f aca="false">SUM(E10:E18)</f>
        <v>23800</v>
      </c>
      <c r="F19" s="20"/>
      <c r="G19" s="20"/>
      <c r="H19" s="20"/>
      <c r="I19" s="20" t="n">
        <f aca="false">SUM(I10:I18)</f>
        <v>9.5</v>
      </c>
      <c r="J19" s="20" t="n">
        <f aca="false">SUM(J10:J18)</f>
        <v>9.5</v>
      </c>
      <c r="K19" s="20" t="n">
        <f aca="false">SUM(K10:K18)</f>
        <v>9.5</v>
      </c>
      <c r="L19" s="20" t="n">
        <f aca="false">SUM(L10:L18)</f>
        <v>19</v>
      </c>
      <c r="M19" s="20" t="n">
        <f aca="false">SUM(M10:M18)</f>
        <v>57</v>
      </c>
      <c r="N19" s="20" t="n">
        <f aca="false">SUM(N10:N18)</f>
        <v>9.5</v>
      </c>
      <c r="O19" s="20" t="n">
        <f aca="false">SUM(O10:O18)</f>
        <v>28.5</v>
      </c>
      <c r="P19" s="20" t="n">
        <f aca="false">SUM(P10:P18)</f>
        <v>28.5</v>
      </c>
      <c r="Q19" s="20" t="n">
        <f aca="false">SUM(Q10:Q18)</f>
        <v>28.5</v>
      </c>
      <c r="R19" s="20" t="n">
        <f aca="false">SUM(R10:R18)</f>
        <v>66.5</v>
      </c>
      <c r="S19" s="20" t="n">
        <f aca="false">SUM(S10:S18)</f>
        <v>114</v>
      </c>
      <c r="T19" s="20" t="n">
        <f aca="false">SUM(T10:T18)</f>
        <v>28.5</v>
      </c>
      <c r="U19" s="20" t="n">
        <f aca="false">SUM(U10:U18)</f>
        <v>19</v>
      </c>
      <c r="V19" s="20" t="n">
        <f aca="false">SUM(V10:V18)</f>
        <v>85.5</v>
      </c>
      <c r="W19" s="20" t="n">
        <f aca="false">SUM(W10:W18)</f>
        <v>28.5</v>
      </c>
      <c r="X19" s="20" t="n">
        <f aca="false">SUM(X10:X18)</f>
        <v>114</v>
      </c>
      <c r="Y19" s="20" t="n">
        <f aca="false">SUM(Y10:Y18)</f>
        <v>19</v>
      </c>
      <c r="Z19" s="20" t="n">
        <f aca="false">SUM(Z10:Z18)</f>
        <v>9.5</v>
      </c>
      <c r="AA19" s="20" t="n">
        <f aca="false">SUM(AA10:AA18)</f>
        <v>0.475</v>
      </c>
      <c r="AB19" s="20" t="n">
        <f aca="false">SUM(AB10:AB18)</f>
        <v>20</v>
      </c>
      <c r="AC19" s="20" t="n">
        <f aca="false">SUM(AC10:AC18)</f>
        <v>0.475</v>
      </c>
      <c r="AD19" s="20" t="n">
        <f aca="false">SUM(AD10:AD18)</f>
        <v>0</v>
      </c>
      <c r="AE19" s="20" t="n">
        <f aca="false">SUM(AE10:AE18)</f>
        <v>0</v>
      </c>
      <c r="AF19" s="20" t="n">
        <f aca="false">SUM(AF10:AF18)</f>
        <v>704.95</v>
      </c>
      <c r="AG19" s="20" t="n">
        <f aca="false">SUM(AG10:AG18)</f>
        <v>23095.05</v>
      </c>
      <c r="AH19" s="14"/>
      <c r="AI19" s="20" t="n">
        <f aca="false">SUM(AI10:AI18)</f>
        <v>9.5</v>
      </c>
      <c r="AJ19" s="20" t="n">
        <f aca="false">SUM(AJ10:AJ18)</f>
        <v>9.5</v>
      </c>
      <c r="AK19" s="20" t="n">
        <f aca="false">SUM(AK10:AK18)</f>
        <v>9.5</v>
      </c>
      <c r="AL19" s="20" t="n">
        <f aca="false">SUM(AL10:AL18)</f>
        <v>19</v>
      </c>
      <c r="AM19" s="20" t="n">
        <f aca="false">SUM(AM10:AM18)</f>
        <v>57</v>
      </c>
      <c r="AN19" s="20" t="n">
        <f aca="false">SUM(AN10:AN18)</f>
        <v>9.5</v>
      </c>
      <c r="AO19" s="20"/>
      <c r="AP19" s="20" t="n">
        <f aca="false">SUM(AP10:AP18)</f>
        <v>114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1" customFormat="false" ht="12.75" hidden="false" customHeight="false" outlineLevel="0" collapsed="false">
      <c r="A21" s="17" t="s">
        <v>59</v>
      </c>
      <c r="AF21" s="1" t="n">
        <f aca="false">SUM(I21:AE21)</f>
        <v>0</v>
      </c>
      <c r="AG21" s="1" t="n">
        <f aca="false">E21-AF21</f>
        <v>0</v>
      </c>
    </row>
    <row r="22" customFormat="false" ht="12.75" hidden="false" customHeight="false" outlineLevel="0" collapsed="false">
      <c r="A22" s="0" t="s">
        <v>43</v>
      </c>
      <c r="B22" s="18" t="s">
        <v>60</v>
      </c>
      <c r="C22" s="18" t="s">
        <v>61</v>
      </c>
      <c r="D22" s="18" t="n">
        <v>100030</v>
      </c>
      <c r="E22" s="1" t="n">
        <v>4373</v>
      </c>
      <c r="G22" s="1" t="s">
        <v>62</v>
      </c>
      <c r="N22" s="1" t="n">
        <v>38.19</v>
      </c>
      <c r="P22" s="1" t="n">
        <v>28.65</v>
      </c>
      <c r="R22" s="1" t="n">
        <v>210.05</v>
      </c>
      <c r="S22" s="1" t="n">
        <v>143.12</v>
      </c>
      <c r="T22" s="1" t="n">
        <v>47.75</v>
      </c>
      <c r="V22" s="1" t="n">
        <v>57.3</v>
      </c>
      <c r="W22" s="1" t="n">
        <v>38.19</v>
      </c>
      <c r="Y22" s="1" t="n">
        <v>305.49</v>
      </c>
      <c r="Z22" s="1" t="n">
        <v>38.19</v>
      </c>
      <c r="AB22" s="1" t="n">
        <v>9.55</v>
      </c>
      <c r="AC22" s="1" t="n">
        <v>38.19</v>
      </c>
      <c r="AF22" s="1" t="n">
        <f aca="false">SUM(I22:AE22)</f>
        <v>954.67</v>
      </c>
      <c r="AG22" s="1" t="n">
        <f aca="false">E22-AF22</f>
        <v>3418.33</v>
      </c>
      <c r="AI22" s="1" t="n">
        <f aca="false">I22</f>
        <v>0</v>
      </c>
      <c r="AJ22" s="1" t="n">
        <f aca="false">J22</f>
        <v>0</v>
      </c>
      <c r="AK22" s="1" t="n">
        <f aca="false">K22</f>
        <v>0</v>
      </c>
      <c r="AL22" s="1" t="n">
        <f aca="false">L22</f>
        <v>0</v>
      </c>
      <c r="AM22" s="1" t="n">
        <f aca="false">M22</f>
        <v>0</v>
      </c>
      <c r="AN22" s="1" t="n">
        <f aca="false">N22</f>
        <v>38.19</v>
      </c>
      <c r="AP22" s="1" t="n">
        <f aca="false">SUM(AI22:AO22)</f>
        <v>38.19</v>
      </c>
    </row>
    <row r="23" customFormat="false" ht="12.75" hidden="false" customHeight="false" outlineLevel="0" collapsed="false">
      <c r="A23" s="0" t="s">
        <v>43</v>
      </c>
      <c r="B23" s="18" t="s">
        <v>63</v>
      </c>
      <c r="C23" s="18" t="s">
        <v>61</v>
      </c>
      <c r="D23" s="18" t="n">
        <v>100031</v>
      </c>
      <c r="E23" s="1" t="n">
        <v>496</v>
      </c>
      <c r="G23" s="1" t="s">
        <v>62</v>
      </c>
      <c r="L23" s="1" t="n">
        <v>180.53</v>
      </c>
      <c r="O23" s="1" t="n">
        <v>120.355</v>
      </c>
      <c r="AF23" s="1" t="n">
        <f aca="false">SUM(I23:AE23)</f>
        <v>300.885</v>
      </c>
      <c r="AG23" s="1" t="n">
        <f aca="false">E23-AF23</f>
        <v>195.115</v>
      </c>
      <c r="AI23" s="1" t="n">
        <f aca="false">I23</f>
        <v>0</v>
      </c>
      <c r="AJ23" s="1" t="n">
        <f aca="false">J23</f>
        <v>0</v>
      </c>
      <c r="AK23" s="1" t="n">
        <f aca="false">K23</f>
        <v>0</v>
      </c>
      <c r="AL23" s="1" t="n">
        <f aca="false">L23</f>
        <v>180.53</v>
      </c>
      <c r="AM23" s="1" t="n">
        <f aca="false">M23</f>
        <v>0</v>
      </c>
      <c r="AN23" s="1" t="n">
        <f aca="false">N23</f>
        <v>0</v>
      </c>
      <c r="AP23" s="1" t="n">
        <f aca="false">SUM(AI23:AO23)</f>
        <v>180.53</v>
      </c>
    </row>
    <row r="24" customFormat="false" ht="12.75" hidden="false" customHeight="false" outlineLevel="0" collapsed="false">
      <c r="A24" s="3" t="s">
        <v>43</v>
      </c>
      <c r="B24" s="3" t="s">
        <v>64</v>
      </c>
      <c r="C24" s="3" t="s">
        <v>65</v>
      </c>
      <c r="D24" s="3" t="n">
        <v>100039</v>
      </c>
      <c r="E24" s="2" t="n">
        <v>3680</v>
      </c>
      <c r="F24" s="2"/>
      <c r="G24" s="2" t="s">
        <v>66</v>
      </c>
      <c r="H24" s="2"/>
      <c r="I24" s="2"/>
      <c r="J24" s="2"/>
      <c r="K24" s="2"/>
      <c r="L24" s="2" t="n">
        <v>150</v>
      </c>
      <c r="M24" s="2"/>
      <c r="N24" s="2" t="n">
        <v>845</v>
      </c>
      <c r="O24" s="2" t="n">
        <v>25</v>
      </c>
      <c r="P24" s="2"/>
      <c r="Q24" s="2"/>
      <c r="R24" s="2" t="n">
        <v>850</v>
      </c>
      <c r="S24" s="2"/>
      <c r="T24" s="2"/>
      <c r="U24" s="2"/>
      <c r="V24" s="2" t="n">
        <v>60</v>
      </c>
      <c r="W24" s="2" t="n">
        <v>1</v>
      </c>
      <c r="X24" s="2"/>
      <c r="Y24" s="2"/>
      <c r="Z24" s="2"/>
      <c r="AA24" s="2"/>
      <c r="AB24" s="2"/>
      <c r="AC24" s="2" t="n">
        <v>10</v>
      </c>
      <c r="AD24" s="2" t="n">
        <v>5</v>
      </c>
      <c r="AE24" s="2" t="n">
        <f aca="false">20+750+1+750</f>
        <v>1521</v>
      </c>
      <c r="AF24" s="1" t="n">
        <f aca="false">SUM(I24:AE24)</f>
        <v>3467</v>
      </c>
      <c r="AG24" s="1" t="n">
        <f aca="false">E24-AF24</f>
        <v>213</v>
      </c>
      <c r="AI24" s="1" t="n">
        <f aca="false">I24</f>
        <v>0</v>
      </c>
      <c r="AJ24" s="1" t="n">
        <f aca="false">J24</f>
        <v>0</v>
      </c>
      <c r="AK24" s="1" t="n">
        <f aca="false">K24</f>
        <v>0</v>
      </c>
      <c r="AL24" s="1" t="n">
        <f aca="false">L24</f>
        <v>150</v>
      </c>
      <c r="AM24" s="1" t="n">
        <f aca="false">M24</f>
        <v>0</v>
      </c>
      <c r="AN24" s="1" t="n">
        <f aca="false">N24</f>
        <v>845</v>
      </c>
      <c r="AP24" s="1" t="n">
        <f aca="false">SUM(AI24:AO24)</f>
        <v>995</v>
      </c>
    </row>
    <row r="25" customFormat="false" ht="12.75" hidden="false" customHeight="false" outlineLevel="0" collapsed="false">
      <c r="A25" s="0" t="s">
        <v>43</v>
      </c>
      <c r="B25" s="18" t="s">
        <v>67</v>
      </c>
      <c r="C25" s="21" t="s">
        <v>68</v>
      </c>
      <c r="D25" s="18" t="n">
        <v>100040</v>
      </c>
      <c r="E25" s="1" t="n">
        <v>5514</v>
      </c>
      <c r="G25" s="1" t="s">
        <v>62</v>
      </c>
      <c r="N25" s="1" t="n">
        <v>275.693</v>
      </c>
      <c r="P25" s="1" t="n">
        <v>275.693</v>
      </c>
      <c r="R25" s="1" t="n">
        <v>1102.773</v>
      </c>
      <c r="S25" s="1" t="n">
        <v>275.693</v>
      </c>
      <c r="T25" s="1" t="n">
        <v>275.693</v>
      </c>
      <c r="U25" s="1" t="n">
        <v>275.693</v>
      </c>
      <c r="V25" s="1" t="n">
        <v>551.386</v>
      </c>
      <c r="W25" s="1" t="n">
        <v>275.693</v>
      </c>
      <c r="X25" s="1" t="n">
        <v>275.693</v>
      </c>
      <c r="Y25" s="1" t="n">
        <v>551.386</v>
      </c>
      <c r="Z25" s="1" t="n">
        <v>275.693</v>
      </c>
      <c r="AA25" s="1" t="n">
        <v>275.693</v>
      </c>
      <c r="AF25" s="1" t="n">
        <f aca="false">SUM(I25:AE25)</f>
        <v>4686.782</v>
      </c>
      <c r="AG25" s="1" t="n">
        <f aca="false">E25-AF25</f>
        <v>827.218</v>
      </c>
      <c r="AI25" s="1" t="n">
        <f aca="false">I25</f>
        <v>0</v>
      </c>
      <c r="AJ25" s="1" t="n">
        <f aca="false">J25</f>
        <v>0</v>
      </c>
      <c r="AK25" s="1" t="n">
        <f aca="false">K25</f>
        <v>0</v>
      </c>
      <c r="AL25" s="1" t="n">
        <f aca="false">L25</f>
        <v>0</v>
      </c>
      <c r="AM25" s="1" t="n">
        <f aca="false">M25</f>
        <v>0</v>
      </c>
      <c r="AN25" s="1" t="n">
        <f aca="false">N25</f>
        <v>275.693</v>
      </c>
      <c r="AP25" s="1" t="n">
        <f aca="false">SUM(AI25:AO25)</f>
        <v>275.693</v>
      </c>
    </row>
    <row r="26" customFormat="false" ht="12.75" hidden="false" customHeight="false" outlineLevel="0" collapsed="false">
      <c r="A26" s="0" t="s">
        <v>43</v>
      </c>
      <c r="B26" s="18" t="s">
        <v>69</v>
      </c>
      <c r="C26" s="18" t="s">
        <v>70</v>
      </c>
      <c r="D26" s="18" t="n">
        <v>100041</v>
      </c>
      <c r="E26" s="1" t="n">
        <v>569</v>
      </c>
      <c r="G26" s="1" t="s">
        <v>62</v>
      </c>
      <c r="I26" s="1" t="n">
        <v>28.438</v>
      </c>
      <c r="J26" s="1" t="n">
        <v>28.438</v>
      </c>
      <c r="M26" s="1" t="n">
        <v>113.75</v>
      </c>
      <c r="R26" s="1" t="n">
        <v>113.75</v>
      </c>
      <c r="T26" s="1" t="n">
        <v>28.438</v>
      </c>
      <c r="U26" s="1" t="n">
        <v>28.438</v>
      </c>
      <c r="V26" s="1" t="n">
        <v>56.875</v>
      </c>
      <c r="W26" s="1" t="n">
        <v>28.438</v>
      </c>
      <c r="Y26" s="1" t="n">
        <v>56.875</v>
      </c>
      <c r="AB26" s="1" t="n">
        <v>85.31</v>
      </c>
      <c r="AF26" s="1" t="n">
        <f aca="false">SUM(I26:AE26)</f>
        <v>568.75</v>
      </c>
      <c r="AG26" s="1" t="n">
        <f aca="false">E26-AF26</f>
        <v>0.25</v>
      </c>
      <c r="AI26" s="1" t="n">
        <f aca="false">I26</f>
        <v>28.438</v>
      </c>
      <c r="AJ26" s="1" t="n">
        <f aca="false">J26</f>
        <v>28.438</v>
      </c>
      <c r="AK26" s="1" t="n">
        <f aca="false">K26</f>
        <v>0</v>
      </c>
      <c r="AL26" s="1" t="n">
        <f aca="false">L26</f>
        <v>0</v>
      </c>
      <c r="AM26" s="1" t="n">
        <f aca="false">M26</f>
        <v>113.75</v>
      </c>
      <c r="AN26" s="1" t="n">
        <f aca="false">N26</f>
        <v>0</v>
      </c>
      <c r="AP26" s="1" t="n">
        <f aca="false">SUM(AI26:AO26)</f>
        <v>170.626</v>
      </c>
    </row>
    <row r="27" customFormat="false" ht="12.75" hidden="false" customHeight="false" outlineLevel="0" collapsed="false">
      <c r="A27" s="0" t="s">
        <v>43</v>
      </c>
      <c r="B27" s="18" t="s">
        <v>71</v>
      </c>
      <c r="C27" s="18" t="s">
        <v>61</v>
      </c>
      <c r="D27" s="18" t="n">
        <v>100139</v>
      </c>
      <c r="E27" s="1" t="n">
        <v>450</v>
      </c>
      <c r="G27" s="1" t="s">
        <v>62</v>
      </c>
      <c r="L27" s="1" t="n">
        <v>8.66</v>
      </c>
      <c r="N27" s="1" t="n">
        <v>32.475</v>
      </c>
      <c r="O27" s="1" t="n">
        <v>10.825</v>
      </c>
      <c r="P27" s="1" t="n">
        <v>12.99</v>
      </c>
      <c r="Q27" s="1" t="n">
        <v>6.495</v>
      </c>
      <c r="R27" s="1" t="n">
        <v>106.085</v>
      </c>
      <c r="S27" s="1" t="n">
        <v>17.32</v>
      </c>
      <c r="T27" s="1" t="n">
        <v>23.815</v>
      </c>
      <c r="U27" s="1" t="n">
        <v>10.825</v>
      </c>
      <c r="V27" s="1" t="n">
        <v>34.64</v>
      </c>
      <c r="W27" s="1" t="n">
        <v>21.65</v>
      </c>
      <c r="Y27" s="1" t="n">
        <v>28.145</v>
      </c>
      <c r="Z27" s="1" t="n">
        <v>12.99</v>
      </c>
      <c r="AB27" s="1" t="n">
        <v>21.65</v>
      </c>
      <c r="AC27" s="1" t="n">
        <v>8.66</v>
      </c>
      <c r="AF27" s="1" t="n">
        <f aca="false">SUM(I27:AE27)</f>
        <v>357.225</v>
      </c>
      <c r="AG27" s="1" t="n">
        <f aca="false">E27-AF27</f>
        <v>92.775</v>
      </c>
      <c r="AI27" s="1" t="n">
        <f aca="false">I27</f>
        <v>0</v>
      </c>
      <c r="AJ27" s="1" t="n">
        <f aca="false">J27</f>
        <v>0</v>
      </c>
      <c r="AK27" s="1" t="n">
        <f aca="false">K27</f>
        <v>0</v>
      </c>
      <c r="AL27" s="1" t="n">
        <f aca="false">L27</f>
        <v>8.66</v>
      </c>
      <c r="AM27" s="1" t="n">
        <f aca="false">M27</f>
        <v>0</v>
      </c>
      <c r="AN27" s="1" t="n">
        <f aca="false">N27</f>
        <v>32.475</v>
      </c>
      <c r="AP27" s="1" t="n">
        <f aca="false">SUM(AI27:AO27)</f>
        <v>41.135</v>
      </c>
    </row>
    <row r="28" customFormat="false" ht="12.75" hidden="false" customHeight="false" outlineLevel="0" collapsed="false">
      <c r="A28" s="0" t="s">
        <v>43</v>
      </c>
      <c r="B28" s="18" t="s">
        <v>72</v>
      </c>
      <c r="C28" s="18" t="s">
        <v>61</v>
      </c>
      <c r="D28" s="18" t="n">
        <v>100140</v>
      </c>
      <c r="E28" s="1" t="n">
        <v>2713</v>
      </c>
      <c r="G28" s="1" t="s">
        <v>46</v>
      </c>
      <c r="AF28" s="1" t="n">
        <f aca="false">SUM(I28:AE28)</f>
        <v>0</v>
      </c>
      <c r="AG28" s="1" t="n">
        <f aca="false">E28-AF28</f>
        <v>2713</v>
      </c>
      <c r="AI28" s="1" t="n">
        <f aca="false">I28</f>
        <v>0</v>
      </c>
      <c r="AJ28" s="1" t="n">
        <f aca="false">J28</f>
        <v>0</v>
      </c>
      <c r="AK28" s="1" t="n">
        <f aca="false">K28</f>
        <v>0</v>
      </c>
      <c r="AL28" s="1" t="n">
        <f aca="false">L28</f>
        <v>0</v>
      </c>
      <c r="AM28" s="1" t="n">
        <f aca="false">M28</f>
        <v>0</v>
      </c>
      <c r="AN28" s="1" t="n">
        <f aca="false">N28</f>
        <v>0</v>
      </c>
      <c r="AP28" s="1" t="n">
        <f aca="false">SUM(AI28:AO28)</f>
        <v>0</v>
      </c>
    </row>
    <row r="29" customFormat="false" ht="12.75" hidden="false" customHeight="false" outlineLevel="0" collapsed="false">
      <c r="A29" s="0" t="s">
        <v>43</v>
      </c>
      <c r="B29" s="18" t="s">
        <v>73</v>
      </c>
      <c r="C29" s="21" t="s">
        <v>74</v>
      </c>
      <c r="D29" s="18" t="n">
        <v>100818</v>
      </c>
      <c r="E29" s="1" t="n">
        <v>629</v>
      </c>
      <c r="G29" s="2" t="s">
        <v>75</v>
      </c>
      <c r="V29" s="1" t="n">
        <v>377.976</v>
      </c>
      <c r="W29" s="1" t="n">
        <v>48.321</v>
      </c>
      <c r="AF29" s="1" t="n">
        <f aca="false">SUM(I29:AE29)</f>
        <v>426.297</v>
      </c>
      <c r="AG29" s="1" t="n">
        <f aca="false">E29-AF29</f>
        <v>202.703</v>
      </c>
      <c r="AI29" s="1" t="n">
        <f aca="false">I29</f>
        <v>0</v>
      </c>
      <c r="AJ29" s="1" t="n">
        <f aca="false">J29</f>
        <v>0</v>
      </c>
      <c r="AK29" s="1" t="n">
        <f aca="false">K29</f>
        <v>0</v>
      </c>
      <c r="AL29" s="1" t="n">
        <f aca="false">L29</f>
        <v>0</v>
      </c>
      <c r="AM29" s="1" t="n">
        <f aca="false">M29</f>
        <v>0</v>
      </c>
      <c r="AN29" s="1" t="n">
        <f aca="false">N29</f>
        <v>0</v>
      </c>
      <c r="AP29" s="1" t="n">
        <f aca="false">SUM(AI29:AO29)</f>
        <v>0</v>
      </c>
    </row>
    <row r="31" customFormat="false" ht="12.75" hidden="false" customHeight="false" outlineLevel="0" collapsed="false">
      <c r="A31" s="19"/>
      <c r="B31" s="19" t="s">
        <v>76</v>
      </c>
      <c r="C31" s="19"/>
      <c r="D31" s="19"/>
      <c r="E31" s="20" t="n">
        <f aca="false">SUM(E22:E29)</f>
        <v>18424</v>
      </c>
      <c r="F31" s="20"/>
      <c r="G31" s="20"/>
      <c r="H31" s="20"/>
      <c r="I31" s="20" t="n">
        <f aca="false">SUM(I22:I29)</f>
        <v>28.438</v>
      </c>
      <c r="J31" s="20" t="n">
        <f aca="false">SUM(J22:J29)</f>
        <v>28.438</v>
      </c>
      <c r="K31" s="20" t="n">
        <f aca="false">SUM(K22:K29)</f>
        <v>0</v>
      </c>
      <c r="L31" s="20" t="n">
        <f aca="false">SUM(L22:L29)</f>
        <v>339.19</v>
      </c>
      <c r="M31" s="20" t="n">
        <f aca="false">SUM(M22:M29)</f>
        <v>113.75</v>
      </c>
      <c r="N31" s="20" t="n">
        <f aca="false">SUM(N22:N29)</f>
        <v>1191.358</v>
      </c>
      <c r="O31" s="20" t="n">
        <f aca="false">SUM(O22:O29)</f>
        <v>156.18</v>
      </c>
      <c r="P31" s="20" t="n">
        <f aca="false">SUM(P22:P29)</f>
        <v>317.333</v>
      </c>
      <c r="Q31" s="20" t="n">
        <f aca="false">SUM(Q22:Q29)</f>
        <v>6.495</v>
      </c>
      <c r="R31" s="20" t="n">
        <f aca="false">SUM(R22:R29)</f>
        <v>2382.658</v>
      </c>
      <c r="S31" s="20" t="n">
        <f aca="false">SUM(S22:S29)</f>
        <v>436.133</v>
      </c>
      <c r="T31" s="20" t="n">
        <f aca="false">SUM(T22:T29)</f>
        <v>375.696</v>
      </c>
      <c r="U31" s="20" t="n">
        <f aca="false">SUM(U22:U29)</f>
        <v>314.956</v>
      </c>
      <c r="V31" s="20" t="n">
        <f aca="false">SUM(V22:V29)</f>
        <v>1138.177</v>
      </c>
      <c r="W31" s="20" t="n">
        <f aca="false">SUM(W22:W29)</f>
        <v>413.292</v>
      </c>
      <c r="X31" s="20" t="n">
        <f aca="false">SUM(X22:X29)</f>
        <v>275.693</v>
      </c>
      <c r="Y31" s="20" t="n">
        <f aca="false">SUM(Y22:Y29)</f>
        <v>941.896</v>
      </c>
      <c r="Z31" s="20" t="n">
        <f aca="false">SUM(Z22:Z29)</f>
        <v>326.873</v>
      </c>
      <c r="AA31" s="20" t="n">
        <f aca="false">SUM(AA22:AA29)</f>
        <v>275.693</v>
      </c>
      <c r="AB31" s="20" t="n">
        <f aca="false">SUM(AB22:AB29)</f>
        <v>116.51</v>
      </c>
      <c r="AC31" s="20" t="n">
        <f aca="false">SUM(AC22:AC29)</f>
        <v>56.85</v>
      </c>
      <c r="AD31" s="20" t="n">
        <f aca="false">SUM(AD22:AD29)</f>
        <v>5</v>
      </c>
      <c r="AE31" s="20" t="n">
        <f aca="false">SUM(AE22:AE29)</f>
        <v>1521</v>
      </c>
      <c r="AF31" s="20" t="n">
        <f aca="false">SUM(AF22:AF29)</f>
        <v>10761.609</v>
      </c>
      <c r="AG31" s="20" t="n">
        <f aca="false">SUM(AG22:AG29)</f>
        <v>7662.391</v>
      </c>
      <c r="AH31" s="14"/>
      <c r="AI31" s="20" t="n">
        <f aca="false">SUM(AI22:AI29)</f>
        <v>28.438</v>
      </c>
      <c r="AJ31" s="20" t="n">
        <f aca="false">SUM(AJ22:AJ29)</f>
        <v>28.438</v>
      </c>
      <c r="AK31" s="20" t="n">
        <f aca="false">SUM(AK22:AK29)</f>
        <v>0</v>
      </c>
      <c r="AL31" s="20" t="n">
        <f aca="false">SUM(AL22:AL29)</f>
        <v>339.19</v>
      </c>
      <c r="AM31" s="20" t="n">
        <f aca="false">SUM(AM22:AM29)</f>
        <v>113.75</v>
      </c>
      <c r="AN31" s="20" t="n">
        <f aca="false">SUM(AN22:AN29)</f>
        <v>1191.358</v>
      </c>
      <c r="AO31" s="20"/>
      <c r="AP31" s="20" t="n">
        <f aca="false">SUM(AP22:AP29)</f>
        <v>1701.174</v>
      </c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3" customFormat="false" ht="12.75" hidden="false" customHeight="false" outlineLevel="0" collapsed="false">
      <c r="A33" s="17" t="s">
        <v>77</v>
      </c>
    </row>
    <row r="34" customFormat="false" ht="12.75" hidden="false" customHeight="false" outlineLevel="0" collapsed="false">
      <c r="A34" s="0" t="s">
        <v>43</v>
      </c>
      <c r="B34" s="0" t="s">
        <v>78</v>
      </c>
      <c r="C34" s="0" t="s">
        <v>79</v>
      </c>
      <c r="D34" s="0" t="n">
        <v>100052</v>
      </c>
      <c r="E34" s="1" t="n">
        <v>7377</v>
      </c>
      <c r="G34" s="1" t="s">
        <v>80</v>
      </c>
      <c r="P34" s="1" t="n">
        <v>36.887</v>
      </c>
      <c r="Q34" s="1" t="n">
        <v>36.887</v>
      </c>
      <c r="R34" s="1" t="n">
        <v>3098.497</v>
      </c>
      <c r="S34" s="1" t="n">
        <v>368.869</v>
      </c>
      <c r="T34" s="1" t="n">
        <v>442.642</v>
      </c>
      <c r="U34" s="1" t="n">
        <v>442.642</v>
      </c>
      <c r="V34" s="1" t="n">
        <v>1991.891</v>
      </c>
      <c r="W34" s="1" t="n">
        <v>368.869</v>
      </c>
      <c r="X34" s="1" t="n">
        <v>295.095</v>
      </c>
      <c r="Y34" s="1" t="n">
        <v>295.095</v>
      </c>
      <c r="AF34" s="1" t="n">
        <f aca="false">SUM(I34:AE34)</f>
        <v>7377.374</v>
      </c>
      <c r="AG34" s="1" t="n">
        <f aca="false">E34-AF34</f>
        <v>-0.374000000000706</v>
      </c>
      <c r="AI34" s="1" t="n">
        <f aca="false">I34</f>
        <v>0</v>
      </c>
      <c r="AJ34" s="1" t="n">
        <f aca="false">J34</f>
        <v>0</v>
      </c>
      <c r="AK34" s="1" t="n">
        <f aca="false">K34</f>
        <v>0</v>
      </c>
      <c r="AL34" s="1" t="n">
        <f aca="false">L34</f>
        <v>0</v>
      </c>
      <c r="AM34" s="1" t="n">
        <f aca="false">M34</f>
        <v>0</v>
      </c>
      <c r="AN34" s="1" t="n">
        <f aca="false">N34</f>
        <v>0</v>
      </c>
      <c r="AP34" s="1" t="n">
        <f aca="false">SUM(AI34:AO34)</f>
        <v>0</v>
      </c>
    </row>
    <row r="35" customFormat="false" ht="12.75" hidden="false" customHeight="false" outlineLevel="0" collapsed="false">
      <c r="A35" s="0" t="s">
        <v>43</v>
      </c>
      <c r="B35" s="0" t="s">
        <v>81</v>
      </c>
      <c r="C35" s="0" t="s">
        <v>82</v>
      </c>
      <c r="D35" s="0" t="n">
        <v>100053</v>
      </c>
      <c r="E35" s="1" t="n">
        <v>2177</v>
      </c>
      <c r="G35" s="1" t="s">
        <v>80</v>
      </c>
      <c r="R35" s="1" t="n">
        <v>544.16</v>
      </c>
      <c r="S35" s="1" t="n">
        <v>108.832</v>
      </c>
      <c r="T35" s="1" t="n">
        <v>108.832</v>
      </c>
      <c r="U35" s="1" t="n">
        <v>108.832</v>
      </c>
      <c r="V35" s="1" t="n">
        <v>435.328</v>
      </c>
      <c r="Y35" s="1" t="n">
        <v>326.496</v>
      </c>
      <c r="AA35" s="1" t="n">
        <v>544.16</v>
      </c>
      <c r="AF35" s="1" t="n">
        <f aca="false">SUM(I35:AE35)</f>
        <v>2176.64</v>
      </c>
      <c r="AG35" s="1" t="n">
        <f aca="false">E35-AF35</f>
        <v>0.360000000000127</v>
      </c>
      <c r="AI35" s="1" t="n">
        <f aca="false">I35</f>
        <v>0</v>
      </c>
      <c r="AJ35" s="1" t="n">
        <f aca="false">J35</f>
        <v>0</v>
      </c>
      <c r="AK35" s="1" t="n">
        <f aca="false">K35</f>
        <v>0</v>
      </c>
      <c r="AL35" s="1" t="n">
        <f aca="false">L35</f>
        <v>0</v>
      </c>
      <c r="AM35" s="1" t="n">
        <f aca="false">M35</f>
        <v>0</v>
      </c>
      <c r="AN35" s="1" t="n">
        <f aca="false">N35</f>
        <v>0</v>
      </c>
      <c r="AP35" s="1" t="n">
        <f aca="false">SUM(AI35:AO35)</f>
        <v>0</v>
      </c>
    </row>
    <row r="36" customFormat="false" ht="12.75" hidden="false" customHeight="false" outlineLevel="0" collapsed="false">
      <c r="A36" s="0" t="s">
        <v>43</v>
      </c>
      <c r="B36" s="0" t="s">
        <v>83</v>
      </c>
      <c r="C36" s="0" t="s">
        <v>84</v>
      </c>
      <c r="D36" s="0" t="n">
        <v>100055</v>
      </c>
      <c r="E36" s="1" t="n">
        <v>4994</v>
      </c>
      <c r="G36" s="1" t="s">
        <v>80</v>
      </c>
      <c r="N36" s="1" t="n">
        <v>149.81</v>
      </c>
      <c r="Q36" s="1" t="n">
        <v>199.747</v>
      </c>
      <c r="R36" s="1" t="n">
        <v>1398.228</v>
      </c>
      <c r="S36" s="1" t="n">
        <v>499.367</v>
      </c>
      <c r="T36" s="1" t="n">
        <v>499.367</v>
      </c>
      <c r="U36" s="1" t="n">
        <v>299.62</v>
      </c>
      <c r="V36" s="1" t="n">
        <v>699.114</v>
      </c>
      <c r="W36" s="1" t="n">
        <v>199.747</v>
      </c>
      <c r="Y36" s="1" t="n">
        <v>749.051</v>
      </c>
      <c r="AA36" s="1" t="n">
        <v>299.62</v>
      </c>
      <c r="AF36" s="1" t="n">
        <f aca="false">SUM(I36:AE36)</f>
        <v>4993.671</v>
      </c>
      <c r="AG36" s="1" t="n">
        <f aca="false">E36-AF36</f>
        <v>0.328999999999724</v>
      </c>
      <c r="AI36" s="1" t="n">
        <f aca="false">I36</f>
        <v>0</v>
      </c>
      <c r="AJ36" s="1" t="n">
        <f aca="false">J36</f>
        <v>0</v>
      </c>
      <c r="AK36" s="1" t="n">
        <f aca="false">K36</f>
        <v>0</v>
      </c>
      <c r="AL36" s="1" t="n">
        <f aca="false">L36</f>
        <v>0</v>
      </c>
      <c r="AM36" s="1" t="n">
        <f aca="false">M36</f>
        <v>0</v>
      </c>
      <c r="AN36" s="1" t="n">
        <f aca="false">N36</f>
        <v>149.81</v>
      </c>
      <c r="AP36" s="1" t="n">
        <f aca="false">SUM(AI36:AO36)</f>
        <v>149.81</v>
      </c>
    </row>
    <row r="37" customFormat="false" ht="12.75" hidden="false" customHeight="false" outlineLevel="0" collapsed="false">
      <c r="A37" s="0" t="s">
        <v>43</v>
      </c>
      <c r="B37" s="0" t="s">
        <v>85</v>
      </c>
      <c r="C37" s="0" t="s">
        <v>86</v>
      </c>
      <c r="D37" s="0" t="n">
        <v>100068</v>
      </c>
      <c r="E37" s="1" t="n">
        <v>4846</v>
      </c>
      <c r="G37" s="1" t="s">
        <v>80</v>
      </c>
      <c r="N37" s="1" t="n">
        <v>96.918</v>
      </c>
      <c r="O37" s="1" t="n">
        <v>48.459</v>
      </c>
      <c r="R37" s="1" t="n">
        <v>2616.783</v>
      </c>
      <c r="S37" s="1" t="n">
        <v>629.966</v>
      </c>
      <c r="T37" s="1" t="n">
        <v>387.672</v>
      </c>
      <c r="U37" s="1" t="n">
        <v>96.918</v>
      </c>
      <c r="V37" s="1" t="n">
        <v>533.048</v>
      </c>
      <c r="W37" s="1" t="n">
        <v>96.918</v>
      </c>
      <c r="Y37" s="1" t="n">
        <v>193.836</v>
      </c>
      <c r="Z37" s="1" t="n">
        <v>96.918</v>
      </c>
      <c r="AC37" s="1" t="n">
        <v>48.459</v>
      </c>
      <c r="AF37" s="1" t="n">
        <f aca="false">SUM(I37:AE37)</f>
        <v>4845.895</v>
      </c>
      <c r="AG37" s="1" t="n">
        <f aca="false">E37-AF37</f>
        <v>0.105000000000473</v>
      </c>
      <c r="AI37" s="1" t="n">
        <f aca="false">I37</f>
        <v>0</v>
      </c>
      <c r="AJ37" s="1" t="n">
        <f aca="false">J37</f>
        <v>0</v>
      </c>
      <c r="AK37" s="1" t="n">
        <f aca="false">K37</f>
        <v>0</v>
      </c>
      <c r="AL37" s="1" t="n">
        <f aca="false">L37</f>
        <v>0</v>
      </c>
      <c r="AM37" s="1" t="n">
        <f aca="false">M37</f>
        <v>0</v>
      </c>
      <c r="AN37" s="1" t="n">
        <f aca="false">N37</f>
        <v>96.918</v>
      </c>
      <c r="AP37" s="1" t="n">
        <f aca="false">SUM(AI37:AO37)</f>
        <v>96.918</v>
      </c>
    </row>
    <row r="38" customFormat="false" ht="12.75" hidden="false" customHeight="false" outlineLevel="0" collapsed="false">
      <c r="A38" s="0" t="s">
        <v>43</v>
      </c>
      <c r="B38" s="0" t="s">
        <v>87</v>
      </c>
      <c r="C38" s="0" t="s">
        <v>88</v>
      </c>
      <c r="D38" s="0" t="n">
        <v>100872</v>
      </c>
      <c r="E38" s="1" t="n">
        <v>952</v>
      </c>
      <c r="G38" s="1" t="s">
        <v>80</v>
      </c>
      <c r="R38" s="1" t="n">
        <v>333.133</v>
      </c>
      <c r="T38" s="1" t="n">
        <v>142.771</v>
      </c>
      <c r="U38" s="1" t="n">
        <v>142.771</v>
      </c>
      <c r="AA38" s="1" t="n">
        <v>333.133</v>
      </c>
      <c r="AF38" s="1" t="n">
        <f aca="false">SUM(I38:AE38)</f>
        <v>951.808</v>
      </c>
      <c r="AG38" s="1" t="n">
        <f aca="false">E38-AF38</f>
        <v>0.192000000000007</v>
      </c>
      <c r="AI38" s="1" t="n">
        <f aca="false">I38</f>
        <v>0</v>
      </c>
      <c r="AJ38" s="1" t="n">
        <f aca="false">J38</f>
        <v>0</v>
      </c>
      <c r="AK38" s="1" t="n">
        <f aca="false">K38</f>
        <v>0</v>
      </c>
      <c r="AL38" s="1" t="n">
        <f aca="false">L38</f>
        <v>0</v>
      </c>
      <c r="AM38" s="1" t="n">
        <f aca="false">M38</f>
        <v>0</v>
      </c>
      <c r="AN38" s="1" t="n">
        <f aca="false">N38</f>
        <v>0</v>
      </c>
      <c r="AP38" s="1" t="n">
        <f aca="false">SUM(AI38:AO38)</f>
        <v>0</v>
      </c>
    </row>
    <row r="39" customFormat="false" ht="12.75" hidden="false" customHeight="false" outlineLevel="0" collapsed="false">
      <c r="A39" s="0" t="s">
        <v>43</v>
      </c>
      <c r="B39" s="18" t="s">
        <v>89</v>
      </c>
      <c r="C39" s="0" t="s">
        <v>82</v>
      </c>
      <c r="D39" s="18" t="n">
        <v>103454</v>
      </c>
      <c r="E39" s="1" t="n">
        <v>400</v>
      </c>
      <c r="G39" s="1" t="s">
        <v>46</v>
      </c>
      <c r="R39" s="1" t="n">
        <v>100</v>
      </c>
      <c r="S39" s="1" t="n">
        <v>20</v>
      </c>
      <c r="T39" s="1" t="n">
        <v>20</v>
      </c>
      <c r="U39" s="1" t="n">
        <v>20</v>
      </c>
      <c r="V39" s="1" t="n">
        <v>80</v>
      </c>
      <c r="Y39" s="1" t="n">
        <v>60</v>
      </c>
      <c r="AA39" s="1" t="n">
        <v>100</v>
      </c>
      <c r="AF39" s="1" t="n">
        <f aca="false">SUM(I39:AE39)</f>
        <v>400</v>
      </c>
      <c r="AG39" s="1" t="n">
        <f aca="false">E39-AF39</f>
        <v>0</v>
      </c>
      <c r="AI39" s="1" t="n">
        <f aca="false">I39</f>
        <v>0</v>
      </c>
      <c r="AJ39" s="1" t="n">
        <f aca="false">J39</f>
        <v>0</v>
      </c>
      <c r="AK39" s="1" t="n">
        <f aca="false">K39</f>
        <v>0</v>
      </c>
      <c r="AL39" s="1" t="n">
        <f aca="false">L39</f>
        <v>0</v>
      </c>
      <c r="AM39" s="1" t="n">
        <f aca="false">M39</f>
        <v>0</v>
      </c>
      <c r="AN39" s="1" t="n">
        <f aca="false">N39</f>
        <v>0</v>
      </c>
      <c r="AP39" s="1" t="n">
        <f aca="false">SUM(AI39:AO39)</f>
        <v>0</v>
      </c>
    </row>
    <row r="41" customFormat="false" ht="12.75" hidden="false" customHeight="false" outlineLevel="0" collapsed="false">
      <c r="A41" s="19"/>
      <c r="B41" s="19" t="s">
        <v>90</v>
      </c>
      <c r="C41" s="19"/>
      <c r="D41" s="19"/>
      <c r="E41" s="20" t="n">
        <f aca="false">SUM(E34:E39)</f>
        <v>20746</v>
      </c>
      <c r="F41" s="20"/>
      <c r="G41" s="20"/>
      <c r="H41" s="20"/>
      <c r="I41" s="20" t="n">
        <f aca="false">SUM(I34:I39)</f>
        <v>0</v>
      </c>
      <c r="J41" s="20" t="n">
        <f aca="false">SUM(J34:J39)</f>
        <v>0</v>
      </c>
      <c r="K41" s="20" t="n">
        <f aca="false">SUM(K34:K39)</f>
        <v>0</v>
      </c>
      <c r="L41" s="20" t="n">
        <f aca="false">SUM(L34:L39)</f>
        <v>0</v>
      </c>
      <c r="M41" s="20" t="n">
        <f aca="false">SUM(M34:M39)</f>
        <v>0</v>
      </c>
      <c r="N41" s="20" t="n">
        <f aca="false">SUM(N34:N39)</f>
        <v>246.728</v>
      </c>
      <c r="O41" s="20" t="n">
        <f aca="false">SUM(O34:O39)</f>
        <v>48.459</v>
      </c>
      <c r="P41" s="20" t="n">
        <f aca="false">SUM(P34:P39)</f>
        <v>36.887</v>
      </c>
      <c r="Q41" s="20" t="n">
        <f aca="false">SUM(Q34:Q39)</f>
        <v>236.634</v>
      </c>
      <c r="R41" s="20" t="n">
        <f aca="false">SUM(R34:R39)</f>
        <v>8090.801</v>
      </c>
      <c r="S41" s="20" t="n">
        <f aca="false">SUM(S34:S39)</f>
        <v>1627.034</v>
      </c>
      <c r="T41" s="20" t="n">
        <f aca="false">SUM(T34:T39)</f>
        <v>1601.284</v>
      </c>
      <c r="U41" s="20" t="n">
        <f aca="false">SUM(U34:U39)</f>
        <v>1110.783</v>
      </c>
      <c r="V41" s="20" t="n">
        <f aca="false">SUM(V34:V39)</f>
        <v>3739.381</v>
      </c>
      <c r="W41" s="20" t="n">
        <f aca="false">SUM(W34:W39)</f>
        <v>665.534</v>
      </c>
      <c r="X41" s="20" t="n">
        <f aca="false">SUM(X34:X39)</f>
        <v>295.095</v>
      </c>
      <c r="Y41" s="20" t="n">
        <f aca="false">SUM(Y34:Y39)</f>
        <v>1624.478</v>
      </c>
      <c r="Z41" s="20" t="n">
        <f aca="false">SUM(Z34:Z39)</f>
        <v>96.918</v>
      </c>
      <c r="AA41" s="20" t="n">
        <f aca="false">SUM(AA34:AA39)</f>
        <v>1276.913</v>
      </c>
      <c r="AB41" s="20" t="n">
        <f aca="false">SUM(AB34:AB39)</f>
        <v>0</v>
      </c>
      <c r="AC41" s="20" t="n">
        <f aca="false">SUM(AC34:AC39)</f>
        <v>48.459</v>
      </c>
      <c r="AD41" s="20" t="n">
        <f aca="false">SUM(AD34:AD39)</f>
        <v>0</v>
      </c>
      <c r="AE41" s="20" t="n">
        <f aca="false">SUM(AE34:AE39)</f>
        <v>0</v>
      </c>
      <c r="AF41" s="20" t="n">
        <f aca="false">SUM(AF34:AF39)</f>
        <v>20745.388</v>
      </c>
      <c r="AG41" s="20" t="n">
        <f aca="false">SUM(AG34:AG39)</f>
        <v>0.611999999999625</v>
      </c>
      <c r="AH41" s="14"/>
      <c r="AI41" s="20" t="n">
        <f aca="false">SUM(AI34:AI39)</f>
        <v>0</v>
      </c>
      <c r="AJ41" s="20" t="n">
        <f aca="false">SUM(AJ34:AJ39)</f>
        <v>0</v>
      </c>
      <c r="AK41" s="20" t="n">
        <f aca="false">SUM(AK34:AK39)</f>
        <v>0</v>
      </c>
      <c r="AL41" s="20" t="n">
        <f aca="false">SUM(AL34:AL39)</f>
        <v>0</v>
      </c>
      <c r="AM41" s="20" t="n">
        <f aca="false">SUM(AM34:AM39)</f>
        <v>0</v>
      </c>
      <c r="AN41" s="20" t="n">
        <f aca="false">SUM(AN34:AN39)</f>
        <v>246.728</v>
      </c>
      <c r="AO41" s="20" t="n">
        <f aca="false">SUM(AO34:AO39)</f>
        <v>0</v>
      </c>
      <c r="AP41" s="20" t="n">
        <f aca="false">SUM(AP34:AP39)</f>
        <v>246.728</v>
      </c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3" customFormat="false" ht="12.75" hidden="false" customHeight="false" outlineLevel="0" collapsed="false">
      <c r="A43" s="17" t="s">
        <v>91</v>
      </c>
    </row>
    <row r="44" customFormat="false" ht="12.75" hidden="false" customHeight="false" outlineLevel="0" collapsed="false">
      <c r="A44" s="0" t="s">
        <v>43</v>
      </c>
      <c r="B44" s="0" t="s">
        <v>92</v>
      </c>
      <c r="C44" s="0" t="s">
        <v>93</v>
      </c>
      <c r="D44" s="0" t="n">
        <v>100012</v>
      </c>
      <c r="E44" s="1" t="n">
        <v>7095</v>
      </c>
      <c r="G44" s="1" t="s">
        <v>46</v>
      </c>
      <c r="AF44" s="1" t="n">
        <f aca="false">SUM(I44:AE44)</f>
        <v>0</v>
      </c>
      <c r="AG44" s="1" t="n">
        <f aca="false">E44-AF44</f>
        <v>7095</v>
      </c>
      <c r="AI44" s="1" t="n">
        <f aca="false">I44</f>
        <v>0</v>
      </c>
      <c r="AJ44" s="1" t="n">
        <f aca="false">J44</f>
        <v>0</v>
      </c>
      <c r="AK44" s="1" t="n">
        <f aca="false">K44</f>
        <v>0</v>
      </c>
      <c r="AL44" s="1" t="n">
        <f aca="false">L44</f>
        <v>0</v>
      </c>
      <c r="AM44" s="1" t="n">
        <f aca="false">M44</f>
        <v>0</v>
      </c>
      <c r="AN44" s="1" t="n">
        <f aca="false">N44</f>
        <v>0</v>
      </c>
      <c r="AP44" s="1" t="n">
        <f aca="false">SUM(AI44:AO44)</f>
        <v>0</v>
      </c>
    </row>
    <row r="45" customFormat="false" ht="12.75" hidden="false" customHeight="false" outlineLevel="0" collapsed="false">
      <c r="A45" s="0" t="s">
        <v>43</v>
      </c>
      <c r="B45" s="0" t="s">
        <v>94</v>
      </c>
      <c r="C45" s="0" t="s">
        <v>95</v>
      </c>
      <c r="D45" s="0" t="n">
        <v>100016</v>
      </c>
      <c r="E45" s="1" t="n">
        <v>1260</v>
      </c>
      <c r="G45" s="1" t="s">
        <v>46</v>
      </c>
      <c r="AF45" s="1" t="n">
        <f aca="false">SUM(I45:AE45)</f>
        <v>0</v>
      </c>
      <c r="AG45" s="1" t="n">
        <f aca="false">E45-AF45</f>
        <v>1260</v>
      </c>
      <c r="AI45" s="1" t="n">
        <f aca="false">I45</f>
        <v>0</v>
      </c>
      <c r="AJ45" s="1" t="n">
        <f aca="false">J45</f>
        <v>0</v>
      </c>
      <c r="AK45" s="1" t="n">
        <f aca="false">K45</f>
        <v>0</v>
      </c>
      <c r="AL45" s="1" t="n">
        <f aca="false">L45</f>
        <v>0</v>
      </c>
      <c r="AM45" s="1" t="n">
        <f aca="false">M45</f>
        <v>0</v>
      </c>
      <c r="AN45" s="1" t="n">
        <f aca="false">N45</f>
        <v>0</v>
      </c>
      <c r="AP45" s="1" t="n">
        <f aca="false">SUM(AI45:AO45)</f>
        <v>0</v>
      </c>
    </row>
    <row r="46" customFormat="false" ht="12.75" hidden="false" customHeight="false" outlineLevel="0" collapsed="false">
      <c r="A46" s="0" t="s">
        <v>43</v>
      </c>
      <c r="B46" s="18" t="s">
        <v>96</v>
      </c>
      <c r="C46" s="18" t="s">
        <v>97</v>
      </c>
      <c r="D46" s="18" t="n">
        <v>100091</v>
      </c>
      <c r="E46" s="1" t="n">
        <v>977</v>
      </c>
      <c r="G46" s="1" t="s">
        <v>46</v>
      </c>
      <c r="AF46" s="1" t="n">
        <f aca="false">SUM(I46:AE46)</f>
        <v>0</v>
      </c>
      <c r="AG46" s="1" t="n">
        <f aca="false">E46-AF46</f>
        <v>977</v>
      </c>
      <c r="AI46" s="1" t="n">
        <f aca="false">I46</f>
        <v>0</v>
      </c>
      <c r="AJ46" s="1" t="n">
        <f aca="false">J46</f>
        <v>0</v>
      </c>
      <c r="AK46" s="1" t="n">
        <f aca="false">K46</f>
        <v>0</v>
      </c>
      <c r="AL46" s="1" t="n">
        <f aca="false">L46</f>
        <v>0</v>
      </c>
      <c r="AM46" s="1" t="n">
        <f aca="false">M46</f>
        <v>0</v>
      </c>
      <c r="AN46" s="1" t="n">
        <f aca="false">N46</f>
        <v>0</v>
      </c>
      <c r="AP46" s="1" t="n">
        <f aca="false">SUM(AI46:AO46)</f>
        <v>0</v>
      </c>
    </row>
    <row r="47" customFormat="false" ht="12.75" hidden="false" customHeight="false" outlineLevel="0" collapsed="false">
      <c r="A47" s="0" t="s">
        <v>43</v>
      </c>
      <c r="B47" s="0" t="s">
        <v>98</v>
      </c>
      <c r="C47" s="0" t="s">
        <v>99</v>
      </c>
      <c r="D47" s="0" t="n">
        <v>100127</v>
      </c>
      <c r="E47" s="1" t="n">
        <v>13607</v>
      </c>
      <c r="G47" s="1" t="s">
        <v>62</v>
      </c>
      <c r="M47" s="1" t="n">
        <v>800</v>
      </c>
      <c r="P47" s="1" t="n">
        <v>220</v>
      </c>
      <c r="R47" s="1" t="n">
        <v>3150</v>
      </c>
      <c r="T47" s="1" t="n">
        <v>1650</v>
      </c>
      <c r="U47" s="1" t="n">
        <v>350</v>
      </c>
      <c r="V47" s="1" t="n">
        <v>1430</v>
      </c>
      <c r="W47" s="1" t="n">
        <v>1000</v>
      </c>
      <c r="X47" s="1" t="n">
        <v>54</v>
      </c>
      <c r="Y47" s="1" t="n">
        <v>754</v>
      </c>
      <c r="Z47" s="1" t="n">
        <v>237</v>
      </c>
      <c r="AE47" s="1" t="n">
        <v>380</v>
      </c>
      <c r="AF47" s="1" t="n">
        <f aca="false">SUM(I47:AE47)</f>
        <v>10025</v>
      </c>
      <c r="AG47" s="1" t="n">
        <f aca="false">E47-AF47</f>
        <v>3582</v>
      </c>
      <c r="AI47" s="1" t="n">
        <f aca="false">I47</f>
        <v>0</v>
      </c>
      <c r="AJ47" s="1" t="n">
        <f aca="false">J47</f>
        <v>0</v>
      </c>
      <c r="AK47" s="1" t="n">
        <f aca="false">K47</f>
        <v>0</v>
      </c>
      <c r="AL47" s="1" t="n">
        <f aca="false">L47</f>
        <v>0</v>
      </c>
      <c r="AM47" s="1" t="n">
        <f aca="false">M47</f>
        <v>800</v>
      </c>
      <c r="AN47" s="1" t="n">
        <f aca="false">N47</f>
        <v>0</v>
      </c>
      <c r="AP47" s="1" t="n">
        <f aca="false">SUM(AI47:AO47)</f>
        <v>800</v>
      </c>
    </row>
    <row r="48" customFormat="false" ht="12.75" hidden="false" customHeight="false" outlineLevel="0" collapsed="false">
      <c r="A48" s="0" t="s">
        <v>43</v>
      </c>
      <c r="B48" s="0" t="s">
        <v>100</v>
      </c>
      <c r="C48" s="0" t="s">
        <v>101</v>
      </c>
      <c r="D48" s="0" t="n">
        <v>100236</v>
      </c>
      <c r="E48" s="1" t="n">
        <v>1008</v>
      </c>
      <c r="G48" s="1" t="s">
        <v>46</v>
      </c>
      <c r="AF48" s="1" t="n">
        <f aca="false">SUM(I48:AE48)</f>
        <v>0</v>
      </c>
      <c r="AG48" s="1" t="n">
        <f aca="false">E48-AF48</f>
        <v>1008</v>
      </c>
      <c r="AI48" s="1" t="n">
        <f aca="false">I48</f>
        <v>0</v>
      </c>
      <c r="AJ48" s="1" t="n">
        <f aca="false">J48</f>
        <v>0</v>
      </c>
      <c r="AK48" s="1" t="n">
        <f aca="false">K48</f>
        <v>0</v>
      </c>
      <c r="AL48" s="1" t="n">
        <f aca="false">L48</f>
        <v>0</v>
      </c>
      <c r="AM48" s="1" t="n">
        <f aca="false">M48</f>
        <v>0</v>
      </c>
      <c r="AN48" s="1" t="n">
        <f aca="false">N48</f>
        <v>0</v>
      </c>
      <c r="AP48" s="1" t="n">
        <f aca="false">SUM(AI48:AO48)</f>
        <v>0</v>
      </c>
    </row>
    <row r="49" customFormat="false" ht="12.75" hidden="false" customHeight="false" outlineLevel="0" collapsed="false">
      <c r="A49" s="0" t="s">
        <v>43</v>
      </c>
      <c r="B49" s="0" t="s">
        <v>102</v>
      </c>
      <c r="C49" s="0" t="s">
        <v>103</v>
      </c>
      <c r="D49" s="0" t="n">
        <v>102670</v>
      </c>
      <c r="E49" s="1" t="n">
        <v>4853</v>
      </c>
      <c r="G49" s="1" t="s">
        <v>62</v>
      </c>
      <c r="R49" s="1" t="n">
        <v>1000</v>
      </c>
      <c r="T49" s="1" t="n">
        <v>125</v>
      </c>
      <c r="U49" s="1" t="n">
        <v>125</v>
      </c>
      <c r="V49" s="1" t="n">
        <v>275</v>
      </c>
      <c r="W49" s="1" t="n">
        <v>75</v>
      </c>
      <c r="Y49" s="1" t="n">
        <v>200</v>
      </c>
      <c r="Z49" s="1" t="n">
        <v>1000</v>
      </c>
      <c r="AF49" s="1" t="n">
        <f aca="false">SUM(I49:AE49)</f>
        <v>2800</v>
      </c>
      <c r="AG49" s="1" t="n">
        <f aca="false">E49-AF49</f>
        <v>2053</v>
      </c>
      <c r="AI49" s="1" t="n">
        <f aca="false">I49</f>
        <v>0</v>
      </c>
      <c r="AJ49" s="1" t="n">
        <f aca="false">J49</f>
        <v>0</v>
      </c>
      <c r="AK49" s="1" t="n">
        <f aca="false">K49</f>
        <v>0</v>
      </c>
      <c r="AL49" s="1" t="n">
        <f aca="false">L49</f>
        <v>0</v>
      </c>
      <c r="AM49" s="1" t="n">
        <f aca="false">M49</f>
        <v>0</v>
      </c>
      <c r="AN49" s="1" t="n">
        <f aca="false">N49</f>
        <v>0</v>
      </c>
      <c r="AP49" s="1" t="n">
        <f aca="false">SUM(AI49:AO49)</f>
        <v>0</v>
      </c>
    </row>
    <row r="50" customFormat="false" ht="12.75" hidden="false" customHeight="false" outlineLevel="0" collapsed="false">
      <c r="A50" s="0" t="s">
        <v>43</v>
      </c>
      <c r="B50" s="0" t="s">
        <v>104</v>
      </c>
      <c r="C50" s="0" t="s">
        <v>105</v>
      </c>
      <c r="D50" s="0" t="n">
        <v>102711</v>
      </c>
      <c r="E50" s="1" t="n">
        <v>545</v>
      </c>
      <c r="G50" s="1" t="s">
        <v>46</v>
      </c>
      <c r="AF50" s="1" t="n">
        <f aca="false">SUM(I50:AE50)</f>
        <v>0</v>
      </c>
      <c r="AG50" s="1" t="n">
        <f aca="false">E50-AF50</f>
        <v>545</v>
      </c>
      <c r="AI50" s="1" t="n">
        <f aca="false">I50</f>
        <v>0</v>
      </c>
      <c r="AJ50" s="1" t="n">
        <f aca="false">J50</f>
        <v>0</v>
      </c>
      <c r="AK50" s="1" t="n">
        <f aca="false">K50</f>
        <v>0</v>
      </c>
      <c r="AL50" s="1" t="n">
        <f aca="false">L50</f>
        <v>0</v>
      </c>
      <c r="AM50" s="1" t="n">
        <f aca="false">M50</f>
        <v>0</v>
      </c>
      <c r="AN50" s="1" t="n">
        <f aca="false">N50</f>
        <v>0</v>
      </c>
      <c r="AP50" s="1" t="n">
        <f aca="false">SUM(AI50:AO50)</f>
        <v>0</v>
      </c>
    </row>
    <row r="52" customFormat="false" ht="12.75" hidden="false" customHeight="false" outlineLevel="0" collapsed="false">
      <c r="A52" s="19"/>
      <c r="B52" s="19" t="s">
        <v>106</v>
      </c>
      <c r="C52" s="19"/>
      <c r="D52" s="19"/>
      <c r="E52" s="20" t="n">
        <f aca="false">SUM(E44:E50)</f>
        <v>29345</v>
      </c>
      <c r="F52" s="20"/>
      <c r="G52" s="20"/>
      <c r="H52" s="20"/>
      <c r="I52" s="20" t="n">
        <f aca="false">SUM(I44:I50)</f>
        <v>0</v>
      </c>
      <c r="J52" s="20" t="n">
        <f aca="false">SUM(J44:J50)</f>
        <v>0</v>
      </c>
      <c r="K52" s="20" t="n">
        <f aca="false">SUM(K44:K50)</f>
        <v>0</v>
      </c>
      <c r="L52" s="20" t="n">
        <f aca="false">SUM(L44:L50)</f>
        <v>0</v>
      </c>
      <c r="M52" s="20" t="n">
        <f aca="false">SUM(M44:M50)</f>
        <v>800</v>
      </c>
      <c r="N52" s="20" t="n">
        <f aca="false">SUM(N44:N50)</f>
        <v>0</v>
      </c>
      <c r="O52" s="20" t="n">
        <f aca="false">SUM(O44:O50)</f>
        <v>0</v>
      </c>
      <c r="P52" s="20" t="n">
        <f aca="false">SUM(P44:P50)</f>
        <v>220</v>
      </c>
      <c r="Q52" s="20" t="n">
        <f aca="false">SUM(Q44:Q50)</f>
        <v>0</v>
      </c>
      <c r="R52" s="20" t="n">
        <f aca="false">SUM(R44:R50)</f>
        <v>4150</v>
      </c>
      <c r="S52" s="20" t="n">
        <f aca="false">SUM(S44:S50)</f>
        <v>0</v>
      </c>
      <c r="T52" s="20" t="n">
        <f aca="false">SUM(T44:T50)</f>
        <v>1775</v>
      </c>
      <c r="U52" s="20" t="n">
        <f aca="false">SUM(U44:U50)</f>
        <v>475</v>
      </c>
      <c r="V52" s="20" t="n">
        <f aca="false">SUM(V44:V50)</f>
        <v>1705</v>
      </c>
      <c r="W52" s="20" t="n">
        <f aca="false">SUM(W44:W50)</f>
        <v>1075</v>
      </c>
      <c r="X52" s="20" t="n">
        <f aca="false">SUM(X44:X50)</f>
        <v>54</v>
      </c>
      <c r="Y52" s="20" t="n">
        <f aca="false">SUM(Y44:Y50)</f>
        <v>954</v>
      </c>
      <c r="Z52" s="20" t="n">
        <f aca="false">SUM(Z44:Z50)</f>
        <v>1237</v>
      </c>
      <c r="AA52" s="20" t="n">
        <f aca="false">SUM(AA44:AA50)</f>
        <v>0</v>
      </c>
      <c r="AB52" s="20" t="n">
        <f aca="false">SUM(AB44:AB50)</f>
        <v>0</v>
      </c>
      <c r="AC52" s="20" t="n">
        <f aca="false">SUM(AC44:AC50)</f>
        <v>0</v>
      </c>
      <c r="AD52" s="20" t="n">
        <f aca="false">SUM(AD44:AD50)</f>
        <v>0</v>
      </c>
      <c r="AE52" s="20" t="n">
        <f aca="false">SUM(AE44:AE50)</f>
        <v>380</v>
      </c>
      <c r="AF52" s="20" t="n">
        <f aca="false">SUM(AF44:AF50)</f>
        <v>12825</v>
      </c>
      <c r="AG52" s="20" t="n">
        <f aca="false">SUM(AG44:AG50)</f>
        <v>16520</v>
      </c>
      <c r="AH52" s="14"/>
      <c r="AI52" s="20" t="n">
        <f aca="false">SUM(AI44:AI50)</f>
        <v>0</v>
      </c>
      <c r="AJ52" s="20" t="n">
        <f aca="false">SUM(AJ44:AJ50)</f>
        <v>0</v>
      </c>
      <c r="AK52" s="20" t="n">
        <f aca="false">SUM(AK44:AK50)</f>
        <v>0</v>
      </c>
      <c r="AL52" s="20" t="n">
        <f aca="false">SUM(AL44:AL50)</f>
        <v>0</v>
      </c>
      <c r="AM52" s="20" t="n">
        <f aca="false">SUM(AM44:AM50)</f>
        <v>800</v>
      </c>
      <c r="AN52" s="20" t="n">
        <f aca="false">SUM(AN44:AN50)</f>
        <v>0</v>
      </c>
      <c r="AO52" s="20"/>
      <c r="AP52" s="20" t="n">
        <f aca="false">SUM(AP44:AP50)</f>
        <v>800</v>
      </c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4" customFormat="false" ht="12.75" hidden="false" customHeight="false" outlineLevel="0" collapsed="false">
      <c r="A54" s="17" t="s">
        <v>107</v>
      </c>
    </row>
    <row r="55" customFormat="false" ht="12.75" hidden="false" customHeight="false" outlineLevel="0" collapsed="false">
      <c r="A55" s="0" t="s">
        <v>43</v>
      </c>
      <c r="B55" s="0" t="s">
        <v>108</v>
      </c>
      <c r="C55" s="0" t="s">
        <v>109</v>
      </c>
      <c r="D55" s="0" t="n">
        <v>100026</v>
      </c>
      <c r="E55" s="1" t="n">
        <v>2382</v>
      </c>
      <c r="G55" s="1" t="s">
        <v>46</v>
      </c>
      <c r="AF55" s="1" t="n">
        <f aca="false">SUM(I55:AE55)</f>
        <v>0</v>
      </c>
      <c r="AG55" s="1" t="n">
        <f aca="false">E55-AF55</f>
        <v>2382</v>
      </c>
      <c r="AI55" s="1" t="n">
        <f aca="false">I55</f>
        <v>0</v>
      </c>
      <c r="AJ55" s="1" t="n">
        <f aca="false">J55</f>
        <v>0</v>
      </c>
      <c r="AK55" s="1" t="n">
        <f aca="false">K55</f>
        <v>0</v>
      </c>
      <c r="AL55" s="1" t="n">
        <f aca="false">L55</f>
        <v>0</v>
      </c>
      <c r="AM55" s="1" t="n">
        <f aca="false">M55</f>
        <v>0</v>
      </c>
      <c r="AN55" s="1" t="n">
        <f aca="false">N55</f>
        <v>0</v>
      </c>
      <c r="AP55" s="1" t="n">
        <f aca="false">SUM(AI55:AO55)</f>
        <v>0</v>
      </c>
    </row>
    <row r="56" customFormat="false" ht="12.75" hidden="false" customHeight="false" outlineLevel="0" collapsed="false">
      <c r="A56" s="0" t="s">
        <v>43</v>
      </c>
      <c r="B56" s="18" t="s">
        <v>110</v>
      </c>
      <c r="C56" s="18" t="s">
        <v>111</v>
      </c>
      <c r="D56" s="18" t="n">
        <v>100027</v>
      </c>
      <c r="E56" s="1" t="n">
        <v>2033</v>
      </c>
      <c r="G56" s="1" t="s">
        <v>62</v>
      </c>
      <c r="N56" s="1" t="n">
        <v>98</v>
      </c>
      <c r="S56" s="1" t="n">
        <v>149</v>
      </c>
      <c r="V56" s="1" t="n">
        <v>130</v>
      </c>
      <c r="W56" s="1" t="n">
        <v>286</v>
      </c>
      <c r="Y56" s="1" t="n">
        <v>109</v>
      </c>
      <c r="Z56" s="1" t="n">
        <v>131</v>
      </c>
      <c r="AC56" s="1" t="n">
        <v>30</v>
      </c>
      <c r="AF56" s="1" t="n">
        <f aca="false">SUM(I56:AE56)</f>
        <v>933</v>
      </c>
      <c r="AG56" s="1" t="n">
        <f aca="false">E56-AF56</f>
        <v>1100</v>
      </c>
      <c r="AI56" s="1" t="n">
        <f aca="false">I56</f>
        <v>0</v>
      </c>
      <c r="AJ56" s="1" t="n">
        <f aca="false">J56</f>
        <v>0</v>
      </c>
      <c r="AK56" s="1" t="n">
        <f aca="false">K56</f>
        <v>0</v>
      </c>
      <c r="AL56" s="1" t="n">
        <f aca="false">L56</f>
        <v>0</v>
      </c>
      <c r="AM56" s="1" t="n">
        <f aca="false">M56</f>
        <v>0</v>
      </c>
      <c r="AN56" s="1" t="n">
        <f aca="false">N56</f>
        <v>98</v>
      </c>
      <c r="AP56" s="1" t="n">
        <f aca="false">SUM(AI56:AO56)</f>
        <v>98</v>
      </c>
    </row>
    <row r="57" customFormat="false" ht="12.75" hidden="false" customHeight="false" outlineLevel="0" collapsed="false">
      <c r="A57" s="0" t="s">
        <v>43</v>
      </c>
      <c r="B57" s="18" t="s">
        <v>112</v>
      </c>
      <c r="C57" s="18" t="s">
        <v>109</v>
      </c>
      <c r="D57" s="18" t="n">
        <v>100029</v>
      </c>
      <c r="E57" s="1" t="n">
        <v>1280</v>
      </c>
      <c r="G57" s="1" t="s">
        <v>62</v>
      </c>
      <c r="I57" s="1" t="n">
        <v>80</v>
      </c>
      <c r="J57" s="1" t="n">
        <v>160</v>
      </c>
      <c r="M57" s="1" t="n">
        <v>275</v>
      </c>
      <c r="O57" s="1" t="n">
        <f aca="false">175+20</f>
        <v>195</v>
      </c>
      <c r="Q57" s="1" t="n">
        <v>10</v>
      </c>
      <c r="R57" s="1" t="n">
        <v>150</v>
      </c>
      <c r="V57" s="1" t="n">
        <v>100</v>
      </c>
      <c r="W57" s="1" t="n">
        <v>250</v>
      </c>
      <c r="AF57" s="1" t="n">
        <f aca="false">SUM(I57:AE57)</f>
        <v>1220</v>
      </c>
      <c r="AG57" s="1" t="n">
        <f aca="false">E57-AF57</f>
        <v>60</v>
      </c>
      <c r="AI57" s="1" t="n">
        <f aca="false">I57</f>
        <v>80</v>
      </c>
      <c r="AJ57" s="1" t="n">
        <f aca="false">J57</f>
        <v>160</v>
      </c>
      <c r="AK57" s="1" t="n">
        <f aca="false">K57</f>
        <v>0</v>
      </c>
      <c r="AL57" s="1" t="n">
        <f aca="false">L57</f>
        <v>0</v>
      </c>
      <c r="AM57" s="1" t="n">
        <f aca="false">M57</f>
        <v>275</v>
      </c>
      <c r="AN57" s="1" t="n">
        <f aca="false">N57</f>
        <v>0</v>
      </c>
      <c r="AP57" s="1" t="n">
        <f aca="false">SUM(AI57:AO57)</f>
        <v>515</v>
      </c>
    </row>
    <row r="58" customFormat="false" ht="12.75" hidden="false" customHeight="false" outlineLevel="0" collapsed="false">
      <c r="A58" s="0" t="s">
        <v>43</v>
      </c>
      <c r="B58" s="18" t="s">
        <v>113</v>
      </c>
      <c r="C58" s="18" t="s">
        <v>114</v>
      </c>
      <c r="D58" s="18" t="n">
        <v>100045</v>
      </c>
      <c r="E58" s="1" t="n">
        <v>4856</v>
      </c>
      <c r="G58" s="1" t="s">
        <v>62</v>
      </c>
      <c r="R58" s="1" t="n">
        <v>82.55</v>
      </c>
      <c r="S58" s="1" t="n">
        <v>89.7</v>
      </c>
      <c r="T58" s="1" t="n">
        <v>22.62</v>
      </c>
      <c r="V58" s="1" t="n">
        <v>86.84</v>
      </c>
      <c r="Y58" s="1" t="n">
        <v>212.55</v>
      </c>
      <c r="Z58" s="1" t="n">
        <v>157.95</v>
      </c>
      <c r="AF58" s="1" t="n">
        <f aca="false">SUM(I58:AE58)</f>
        <v>652.21</v>
      </c>
      <c r="AG58" s="1" t="n">
        <f aca="false">E58-AF58</f>
        <v>4203.79</v>
      </c>
      <c r="AI58" s="1" t="n">
        <f aca="false">I58</f>
        <v>0</v>
      </c>
      <c r="AJ58" s="1" t="n">
        <f aca="false">J58</f>
        <v>0</v>
      </c>
      <c r="AK58" s="1" t="n">
        <f aca="false">K58</f>
        <v>0</v>
      </c>
      <c r="AL58" s="1" t="n">
        <f aca="false">L58</f>
        <v>0</v>
      </c>
      <c r="AM58" s="1" t="n">
        <f aca="false">M58</f>
        <v>0</v>
      </c>
      <c r="AN58" s="1" t="n">
        <f aca="false">N58</f>
        <v>0</v>
      </c>
      <c r="AP58" s="1" t="n">
        <f aca="false">SUM(AI58:AO58)</f>
        <v>0</v>
      </c>
    </row>
    <row r="59" customFormat="false" ht="12.75" hidden="false" customHeight="false" outlineLevel="0" collapsed="false">
      <c r="A59" s="0" t="s">
        <v>43</v>
      </c>
      <c r="B59" s="18" t="s">
        <v>115</v>
      </c>
      <c r="C59" s="18" t="s">
        <v>109</v>
      </c>
      <c r="D59" s="18" t="n">
        <v>100280</v>
      </c>
      <c r="E59" s="1" t="n">
        <v>1962</v>
      </c>
      <c r="G59" s="1" t="s">
        <v>62</v>
      </c>
      <c r="I59" s="1" t="n">
        <v>50</v>
      </c>
      <c r="J59" s="1" t="n">
        <v>150</v>
      </c>
      <c r="M59" s="1" t="n">
        <v>125</v>
      </c>
      <c r="N59" s="1" t="n">
        <v>75</v>
      </c>
      <c r="R59" s="1" t="n">
        <v>325</v>
      </c>
      <c r="T59" s="1" t="n">
        <v>175</v>
      </c>
      <c r="V59" s="1" t="n">
        <v>425</v>
      </c>
      <c r="X59" s="1" t="n">
        <v>350</v>
      </c>
      <c r="AF59" s="1" t="n">
        <f aca="false">SUM(I59:AE59)</f>
        <v>1675</v>
      </c>
      <c r="AG59" s="1" t="n">
        <f aca="false">E59-AF59</f>
        <v>287</v>
      </c>
      <c r="AI59" s="1" t="n">
        <f aca="false">I59</f>
        <v>50</v>
      </c>
      <c r="AJ59" s="1" t="n">
        <f aca="false">J59</f>
        <v>150</v>
      </c>
      <c r="AK59" s="1" t="n">
        <f aca="false">K59</f>
        <v>0</v>
      </c>
      <c r="AL59" s="1" t="n">
        <f aca="false">L59</f>
        <v>0</v>
      </c>
      <c r="AM59" s="1" t="n">
        <f aca="false">M59</f>
        <v>125</v>
      </c>
      <c r="AN59" s="1" t="n">
        <f aca="false">N59</f>
        <v>75</v>
      </c>
      <c r="AP59" s="1" t="n">
        <f aca="false">SUM(AI59:AO59)</f>
        <v>400</v>
      </c>
    </row>
    <row r="60" customFormat="false" ht="12.75" hidden="false" customHeight="false" outlineLevel="0" collapsed="false">
      <c r="A60" s="0" t="s">
        <v>43</v>
      </c>
      <c r="B60" s="18" t="s">
        <v>116</v>
      </c>
      <c r="C60" s="18" t="s">
        <v>117</v>
      </c>
      <c r="D60" s="18" t="n">
        <v>140502</v>
      </c>
      <c r="E60" s="1" t="n">
        <v>6495</v>
      </c>
      <c r="G60" s="1" t="s">
        <v>62</v>
      </c>
      <c r="I60" s="1" t="n">
        <v>90</v>
      </c>
      <c r="J60" s="1" t="n">
        <v>27</v>
      </c>
      <c r="K60" s="1" t="n">
        <v>150</v>
      </c>
      <c r="L60" s="1" t="n">
        <v>7</v>
      </c>
      <c r="M60" s="1" t="n">
        <v>276</v>
      </c>
      <c r="O60" s="1" t="n">
        <f aca="false">49+30</f>
        <v>79</v>
      </c>
      <c r="R60" s="1" t="n">
        <v>1470</v>
      </c>
      <c r="S60" s="1" t="n">
        <v>320</v>
      </c>
      <c r="T60" s="1" t="n">
        <v>220</v>
      </c>
      <c r="U60" s="1" t="n">
        <v>260</v>
      </c>
      <c r="V60" s="1" t="n">
        <v>1510</v>
      </c>
      <c r="X60" s="1" t="n">
        <v>260</v>
      </c>
      <c r="Y60" s="1" t="n">
        <v>705</v>
      </c>
      <c r="Z60" s="1" t="n">
        <v>100</v>
      </c>
      <c r="AC60" s="1" t="n">
        <v>185</v>
      </c>
      <c r="AF60" s="1" t="n">
        <f aca="false">SUM(I60:AE60)</f>
        <v>5659</v>
      </c>
      <c r="AG60" s="1" t="n">
        <f aca="false">E60-AF60</f>
        <v>836</v>
      </c>
      <c r="AI60" s="1" t="n">
        <f aca="false">I60</f>
        <v>90</v>
      </c>
      <c r="AJ60" s="1" t="n">
        <f aca="false">J60</f>
        <v>27</v>
      </c>
      <c r="AK60" s="1" t="n">
        <f aca="false">K60</f>
        <v>150</v>
      </c>
      <c r="AL60" s="1" t="n">
        <f aca="false">L60</f>
        <v>7</v>
      </c>
      <c r="AM60" s="1" t="n">
        <f aca="false">M60</f>
        <v>276</v>
      </c>
      <c r="AN60" s="1" t="n">
        <f aca="false">N60</f>
        <v>0</v>
      </c>
      <c r="AP60" s="1" t="n">
        <f aca="false">SUM(AI60:AO60)</f>
        <v>550</v>
      </c>
    </row>
    <row r="61" customFormat="false" ht="12.75" hidden="false" customHeight="false" outlineLevel="0" collapsed="false">
      <c r="A61" s="0" t="s">
        <v>43</v>
      </c>
      <c r="B61" s="0" t="s">
        <v>118</v>
      </c>
      <c r="C61" s="0" t="s">
        <v>117</v>
      </c>
      <c r="D61" s="0" t="n">
        <v>140503</v>
      </c>
      <c r="E61" s="1" t="n">
        <v>1343</v>
      </c>
      <c r="G61" s="1" t="s">
        <v>62</v>
      </c>
      <c r="M61" s="1" t="n">
        <v>10</v>
      </c>
      <c r="N61" s="1" t="n">
        <v>70</v>
      </c>
      <c r="R61" s="1" t="n">
        <v>250</v>
      </c>
      <c r="S61" s="1" t="n">
        <v>300</v>
      </c>
      <c r="T61" s="1" t="n">
        <v>20</v>
      </c>
      <c r="U61" s="1" t="n">
        <v>20</v>
      </c>
      <c r="V61" s="1" t="n">
        <v>195</v>
      </c>
      <c r="X61" s="1" t="n">
        <v>20</v>
      </c>
      <c r="Y61" s="1" t="n">
        <v>50</v>
      </c>
      <c r="Z61" s="1" t="n">
        <v>20</v>
      </c>
      <c r="AF61" s="1" t="n">
        <f aca="false">SUM(I61:AE61)</f>
        <v>955</v>
      </c>
      <c r="AG61" s="1" t="n">
        <f aca="false">E61-AF61</f>
        <v>388</v>
      </c>
      <c r="AI61" s="1" t="n">
        <f aca="false">I61</f>
        <v>0</v>
      </c>
      <c r="AJ61" s="1" t="n">
        <f aca="false">J61</f>
        <v>0</v>
      </c>
      <c r="AK61" s="1" t="n">
        <f aca="false">K61</f>
        <v>0</v>
      </c>
      <c r="AL61" s="1" t="n">
        <f aca="false">L61</f>
        <v>0</v>
      </c>
      <c r="AM61" s="1" t="n">
        <f aca="false">M61</f>
        <v>10</v>
      </c>
      <c r="AN61" s="1" t="n">
        <f aca="false">N61</f>
        <v>70</v>
      </c>
      <c r="AP61" s="1" t="n">
        <f aca="false">SUM(AI61:AO61)</f>
        <v>80</v>
      </c>
    </row>
    <row r="62" customFormat="false" ht="12.75" hidden="false" customHeight="false" outlineLevel="0" collapsed="false">
      <c r="A62" s="0" t="s">
        <v>43</v>
      </c>
      <c r="B62" s="0" t="s">
        <v>119</v>
      </c>
      <c r="C62" s="0" t="s">
        <v>120</v>
      </c>
      <c r="D62" s="0" t="n">
        <v>140504</v>
      </c>
      <c r="E62" s="1" t="n">
        <v>3220</v>
      </c>
      <c r="G62" s="1" t="s">
        <v>62</v>
      </c>
      <c r="M62" s="1" t="n">
        <v>20</v>
      </c>
      <c r="W62" s="1" t="n">
        <v>750</v>
      </c>
      <c r="Y62" s="1" t="n">
        <v>200</v>
      </c>
      <c r="Z62" s="1" t="n">
        <v>700</v>
      </c>
      <c r="AA62" s="1" t="n">
        <v>100</v>
      </c>
      <c r="AC62" s="1" t="n">
        <v>40</v>
      </c>
      <c r="AF62" s="1" t="n">
        <f aca="false">SUM(I62:AE62)</f>
        <v>1810</v>
      </c>
      <c r="AG62" s="1" t="n">
        <f aca="false">E62-AF62</f>
        <v>1410</v>
      </c>
      <c r="AI62" s="1" t="n">
        <f aca="false">I62</f>
        <v>0</v>
      </c>
      <c r="AJ62" s="1" t="n">
        <f aca="false">J62</f>
        <v>0</v>
      </c>
      <c r="AK62" s="1" t="n">
        <f aca="false">K62</f>
        <v>0</v>
      </c>
      <c r="AL62" s="1" t="n">
        <f aca="false">L62</f>
        <v>0</v>
      </c>
      <c r="AM62" s="1" t="n">
        <f aca="false">M62</f>
        <v>20</v>
      </c>
      <c r="AN62" s="1" t="n">
        <f aca="false">N62</f>
        <v>0</v>
      </c>
      <c r="AP62" s="1" t="n">
        <f aca="false">SUM(AI62:AO62)</f>
        <v>20</v>
      </c>
    </row>
    <row r="63" customFormat="false" ht="12.75" hidden="false" customHeight="false" outlineLevel="0" collapsed="false">
      <c r="A63" s="0" t="s">
        <v>43</v>
      </c>
      <c r="B63" s="0" t="s">
        <v>121</v>
      </c>
      <c r="C63" s="0" t="s">
        <v>122</v>
      </c>
      <c r="D63" s="0" t="n">
        <v>140505</v>
      </c>
      <c r="E63" s="1" t="n">
        <v>1910</v>
      </c>
      <c r="G63" s="1" t="s">
        <v>46</v>
      </c>
      <c r="AF63" s="1" t="n">
        <f aca="false">SUM(I63:AE63)</f>
        <v>0</v>
      </c>
      <c r="AG63" s="1" t="n">
        <f aca="false">E63-AF63</f>
        <v>1910</v>
      </c>
      <c r="AI63" s="1" t="n">
        <f aca="false">I63</f>
        <v>0</v>
      </c>
      <c r="AJ63" s="1" t="n">
        <f aca="false">J63</f>
        <v>0</v>
      </c>
      <c r="AK63" s="1" t="n">
        <f aca="false">K63</f>
        <v>0</v>
      </c>
      <c r="AL63" s="1" t="n">
        <f aca="false">L63</f>
        <v>0</v>
      </c>
      <c r="AM63" s="1" t="n">
        <f aca="false">M63</f>
        <v>0</v>
      </c>
      <c r="AN63" s="1" t="n">
        <f aca="false">N63</f>
        <v>0</v>
      </c>
      <c r="AP63" s="1" t="n">
        <f aca="false">SUM(AI63:AO63)</f>
        <v>0</v>
      </c>
    </row>
    <row r="65" customFormat="false" ht="12.75" hidden="false" customHeight="false" outlineLevel="0" collapsed="false">
      <c r="A65" s="19"/>
      <c r="B65" s="19" t="s">
        <v>123</v>
      </c>
      <c r="C65" s="19"/>
      <c r="D65" s="19"/>
      <c r="E65" s="20" t="n">
        <f aca="false">SUM(E55:E64)</f>
        <v>25481</v>
      </c>
      <c r="F65" s="20"/>
      <c r="G65" s="20"/>
      <c r="H65" s="20"/>
      <c r="I65" s="20" t="n">
        <f aca="false">SUM(I55:I64)</f>
        <v>220</v>
      </c>
      <c r="J65" s="20" t="n">
        <f aca="false">SUM(J55:J64)</f>
        <v>337</v>
      </c>
      <c r="K65" s="20" t="n">
        <f aca="false">SUM(K55:K64)</f>
        <v>150</v>
      </c>
      <c r="L65" s="20" t="n">
        <f aca="false">SUM(L55:L64)</f>
        <v>7</v>
      </c>
      <c r="M65" s="20" t="n">
        <f aca="false">SUM(M55:M64)</f>
        <v>706</v>
      </c>
      <c r="N65" s="20" t="n">
        <f aca="false">SUM(N55:N64)</f>
        <v>243</v>
      </c>
      <c r="O65" s="20" t="n">
        <f aca="false">SUM(O55:O64)</f>
        <v>274</v>
      </c>
      <c r="P65" s="20" t="n">
        <f aca="false">SUM(P55:P64)</f>
        <v>0</v>
      </c>
      <c r="Q65" s="20" t="n">
        <f aca="false">SUM(Q55:Q64)</f>
        <v>10</v>
      </c>
      <c r="R65" s="20" t="n">
        <f aca="false">SUM(R55:R64)</f>
        <v>2277.55</v>
      </c>
      <c r="S65" s="20" t="n">
        <f aca="false">SUM(S55:S64)</f>
        <v>858.7</v>
      </c>
      <c r="T65" s="20" t="n">
        <f aca="false">SUM(T55:T64)</f>
        <v>437.62</v>
      </c>
      <c r="U65" s="20" t="n">
        <f aca="false">SUM(U55:U64)</f>
        <v>280</v>
      </c>
      <c r="V65" s="20" t="n">
        <f aca="false">SUM(V55:V64)</f>
        <v>2446.84</v>
      </c>
      <c r="W65" s="20" t="n">
        <f aca="false">SUM(W55:W64)</f>
        <v>1286</v>
      </c>
      <c r="X65" s="20" t="n">
        <f aca="false">SUM(X55:X64)</f>
        <v>630</v>
      </c>
      <c r="Y65" s="20" t="n">
        <f aca="false">SUM(Y55:Y64)</f>
        <v>1276.55</v>
      </c>
      <c r="Z65" s="20" t="n">
        <f aca="false">SUM(Z55:Z64)</f>
        <v>1108.95</v>
      </c>
      <c r="AA65" s="20" t="n">
        <f aca="false">SUM(AA55:AA64)</f>
        <v>100</v>
      </c>
      <c r="AB65" s="20" t="n">
        <f aca="false">SUM(AB55:AB64)</f>
        <v>0</v>
      </c>
      <c r="AC65" s="20" t="n">
        <f aca="false">SUM(AC55:AC64)</f>
        <v>255</v>
      </c>
      <c r="AD65" s="20" t="n">
        <f aca="false">SUM(AD55:AD64)</f>
        <v>0</v>
      </c>
      <c r="AE65" s="20" t="n">
        <f aca="false">SUM(AE55:AE64)</f>
        <v>0</v>
      </c>
      <c r="AF65" s="20" t="n">
        <f aca="false">SUM(AF55:AF64)</f>
        <v>12904.21</v>
      </c>
      <c r="AG65" s="20" t="n">
        <f aca="false">SUM(AG55:AG64)</f>
        <v>12576.79</v>
      </c>
      <c r="AH65" s="14"/>
      <c r="AI65" s="20" t="n">
        <f aca="false">SUM(AI55:AI64)</f>
        <v>220</v>
      </c>
      <c r="AJ65" s="20" t="n">
        <f aca="false">SUM(AJ55:AJ64)</f>
        <v>337</v>
      </c>
      <c r="AK65" s="20" t="n">
        <f aca="false">SUM(AK55:AK64)</f>
        <v>150</v>
      </c>
      <c r="AL65" s="20" t="n">
        <f aca="false">SUM(AL55:AL64)</f>
        <v>7</v>
      </c>
      <c r="AM65" s="20" t="n">
        <f aca="false">SUM(AM55:AM64)</f>
        <v>706</v>
      </c>
      <c r="AN65" s="20" t="n">
        <f aca="false">SUM(AN55:AN64)</f>
        <v>243</v>
      </c>
      <c r="AO65" s="20"/>
      <c r="AP65" s="20" t="n">
        <f aca="false">SUM(AP55:AP64)</f>
        <v>1663</v>
      </c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</row>
    <row r="67" customFormat="false" ht="12.75" hidden="false" customHeight="false" outlineLevel="0" collapsed="false">
      <c r="A67" s="17" t="s">
        <v>124</v>
      </c>
    </row>
    <row r="68" customFormat="false" ht="12.75" hidden="false" customHeight="false" outlineLevel="0" collapsed="false">
      <c r="A68" s="0" t="s">
        <v>43</v>
      </c>
      <c r="B68" s="18" t="s">
        <v>125</v>
      </c>
      <c r="C68" s="18" t="s">
        <v>126</v>
      </c>
      <c r="D68" s="18" t="n">
        <v>100024</v>
      </c>
      <c r="E68" s="1" t="n">
        <v>3250</v>
      </c>
      <c r="G68" s="1" t="s">
        <v>62</v>
      </c>
      <c r="O68" s="1" t="n">
        <v>50</v>
      </c>
      <c r="AF68" s="1" t="n">
        <f aca="false">SUM(I68:AE68)</f>
        <v>50</v>
      </c>
      <c r="AG68" s="1" t="n">
        <f aca="false">E68-AF68</f>
        <v>3200</v>
      </c>
      <c r="AI68" s="1" t="n">
        <f aca="false">I68</f>
        <v>0</v>
      </c>
      <c r="AJ68" s="1" t="n">
        <f aca="false">J68</f>
        <v>0</v>
      </c>
      <c r="AK68" s="1" t="n">
        <f aca="false">K68</f>
        <v>0</v>
      </c>
      <c r="AL68" s="1" t="n">
        <f aca="false">L68</f>
        <v>0</v>
      </c>
      <c r="AM68" s="1" t="n">
        <f aca="false">M68</f>
        <v>0</v>
      </c>
      <c r="AN68" s="1" t="n">
        <f aca="false">N68</f>
        <v>0</v>
      </c>
      <c r="AP68" s="1" t="n">
        <f aca="false">SUM(AI68:AO68)</f>
        <v>0</v>
      </c>
    </row>
    <row r="70" customFormat="false" ht="12.75" hidden="false" customHeight="false" outlineLevel="0" collapsed="false">
      <c r="A70" s="19"/>
      <c r="B70" s="19" t="s">
        <v>127</v>
      </c>
      <c r="C70" s="19"/>
      <c r="D70" s="19"/>
      <c r="E70" s="20" t="n">
        <f aca="false">SUM(E68:E69)</f>
        <v>3250</v>
      </c>
      <c r="F70" s="20"/>
      <c r="G70" s="20"/>
      <c r="H70" s="20"/>
      <c r="I70" s="20" t="n">
        <f aca="false">SUM(I68:I69)</f>
        <v>0</v>
      </c>
      <c r="J70" s="20" t="n">
        <f aca="false">SUM(J68:J69)</f>
        <v>0</v>
      </c>
      <c r="K70" s="20" t="n">
        <f aca="false">SUM(K68:K69)</f>
        <v>0</v>
      </c>
      <c r="L70" s="20" t="n">
        <f aca="false">SUM(L68:L69)</f>
        <v>0</v>
      </c>
      <c r="M70" s="20" t="n">
        <f aca="false">SUM(M68:M69)</f>
        <v>0</v>
      </c>
      <c r="N70" s="20" t="n">
        <f aca="false">SUM(N68:N69)</f>
        <v>0</v>
      </c>
      <c r="O70" s="20" t="n">
        <f aca="false">SUM(O68:O69)</f>
        <v>50</v>
      </c>
      <c r="P70" s="20" t="n">
        <f aca="false">SUM(P68:P69)</f>
        <v>0</v>
      </c>
      <c r="Q70" s="20" t="n">
        <f aca="false">SUM(Q68:Q69)</f>
        <v>0</v>
      </c>
      <c r="R70" s="20" t="n">
        <f aca="false">SUM(R68:R69)</f>
        <v>0</v>
      </c>
      <c r="S70" s="20" t="n">
        <f aca="false">SUM(S68:S69)</f>
        <v>0</v>
      </c>
      <c r="T70" s="20" t="n">
        <f aca="false">SUM(T68:T69)</f>
        <v>0</v>
      </c>
      <c r="U70" s="20" t="n">
        <f aca="false">SUM(U68:U69)</f>
        <v>0</v>
      </c>
      <c r="V70" s="20" t="n">
        <f aca="false">SUM(V68:V69)</f>
        <v>0</v>
      </c>
      <c r="W70" s="20" t="n">
        <f aca="false">SUM(W68:W69)</f>
        <v>0</v>
      </c>
      <c r="X70" s="20" t="n">
        <f aca="false">SUM(X68:X69)</f>
        <v>0</v>
      </c>
      <c r="Y70" s="20" t="n">
        <f aca="false">SUM(Y68:Y69)</f>
        <v>0</v>
      </c>
      <c r="Z70" s="20" t="n">
        <f aca="false">SUM(Z68:Z69)</f>
        <v>0</v>
      </c>
      <c r="AA70" s="20" t="n">
        <f aca="false">SUM(AA68:AA69)</f>
        <v>0</v>
      </c>
      <c r="AB70" s="20" t="n">
        <f aca="false">SUM(AB68:AB69)</f>
        <v>0</v>
      </c>
      <c r="AC70" s="20" t="n">
        <f aca="false">SUM(AC68:AC69)</f>
        <v>0</v>
      </c>
      <c r="AD70" s="20" t="n">
        <f aca="false">SUM(AD68:AD69)</f>
        <v>0</v>
      </c>
      <c r="AE70" s="20" t="n">
        <f aca="false">SUM(AE68:AE69)</f>
        <v>0</v>
      </c>
      <c r="AF70" s="20" t="n">
        <f aca="false">SUM(AF68:AF69)</f>
        <v>50</v>
      </c>
      <c r="AG70" s="20" t="n">
        <f aca="false">SUM(AG68:AG69)</f>
        <v>3200</v>
      </c>
      <c r="AH70" s="14"/>
      <c r="AI70" s="20" t="n">
        <f aca="false">SUM(AI68:AI69)</f>
        <v>0</v>
      </c>
      <c r="AJ70" s="20" t="n">
        <f aca="false">SUM(AJ68:AJ69)</f>
        <v>0</v>
      </c>
      <c r="AK70" s="20" t="n">
        <f aca="false">SUM(AK68:AK69)</f>
        <v>0</v>
      </c>
      <c r="AL70" s="20" t="n">
        <f aca="false">SUM(AL68:AL69)</f>
        <v>0</v>
      </c>
      <c r="AM70" s="20" t="n">
        <f aca="false">SUM(AM68:AM69)</f>
        <v>0</v>
      </c>
      <c r="AN70" s="20" t="n">
        <f aca="false">SUM(AN68:AN69)</f>
        <v>0</v>
      </c>
      <c r="AO70" s="20"/>
      <c r="AP70" s="20" t="n">
        <f aca="false">SUM(AP68:AP69)</f>
        <v>0</v>
      </c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</row>
    <row r="72" customFormat="false" ht="12.75" hidden="false" customHeight="false" outlineLevel="0" collapsed="false">
      <c r="A72" s="17" t="s">
        <v>128</v>
      </c>
    </row>
    <row r="73" customFormat="false" ht="12.75" hidden="false" customHeight="false" outlineLevel="0" collapsed="false">
      <c r="A73" s="0" t="s">
        <v>43</v>
      </c>
      <c r="B73" s="18" t="s">
        <v>129</v>
      </c>
      <c r="C73" s="18" t="s">
        <v>130</v>
      </c>
      <c r="D73" s="18" t="n">
        <v>100028</v>
      </c>
      <c r="E73" s="1" t="n">
        <v>3062</v>
      </c>
      <c r="G73" s="1" t="s">
        <v>46</v>
      </c>
      <c r="AF73" s="1" t="n">
        <f aca="false">SUM(I73:AE73)</f>
        <v>0</v>
      </c>
      <c r="AG73" s="1" t="n">
        <f aca="false">E73-AF73</f>
        <v>3062</v>
      </c>
      <c r="AI73" s="1" t="n">
        <f aca="false">I73</f>
        <v>0</v>
      </c>
      <c r="AJ73" s="1" t="n">
        <f aca="false">J73</f>
        <v>0</v>
      </c>
      <c r="AK73" s="1" t="n">
        <f aca="false">K73</f>
        <v>0</v>
      </c>
      <c r="AL73" s="1" t="n">
        <f aca="false">L73</f>
        <v>0</v>
      </c>
      <c r="AM73" s="1" t="n">
        <f aca="false">M73</f>
        <v>0</v>
      </c>
      <c r="AN73" s="1" t="n">
        <f aca="false">N73</f>
        <v>0</v>
      </c>
      <c r="AP73" s="1" t="n">
        <f aca="false">SUM(AI73:AO73)</f>
        <v>0</v>
      </c>
    </row>
    <row r="74" customFormat="false" ht="12.75" hidden="false" customHeight="false" outlineLevel="0" collapsed="false">
      <c r="A74" s="0" t="s">
        <v>43</v>
      </c>
      <c r="B74" s="0" t="s">
        <v>131</v>
      </c>
      <c r="C74" s="0" t="s">
        <v>132</v>
      </c>
      <c r="D74" s="0" t="n">
        <v>140296</v>
      </c>
      <c r="E74" s="1" t="n">
        <v>4302</v>
      </c>
      <c r="G74" s="1" t="s">
        <v>46</v>
      </c>
      <c r="AF74" s="1" t="n">
        <f aca="false">SUM(I74:AE74)</f>
        <v>0</v>
      </c>
      <c r="AG74" s="1" t="n">
        <f aca="false">E74-AF74</f>
        <v>4302</v>
      </c>
      <c r="AI74" s="1" t="n">
        <f aca="false">I74</f>
        <v>0</v>
      </c>
      <c r="AJ74" s="1" t="n">
        <f aca="false">J74</f>
        <v>0</v>
      </c>
      <c r="AK74" s="1" t="n">
        <f aca="false">K74</f>
        <v>0</v>
      </c>
      <c r="AL74" s="1" t="n">
        <f aca="false">L74</f>
        <v>0</v>
      </c>
      <c r="AM74" s="1" t="n">
        <f aca="false">M74</f>
        <v>0</v>
      </c>
      <c r="AN74" s="1" t="n">
        <f aca="false">N74</f>
        <v>0</v>
      </c>
      <c r="AP74" s="1" t="n">
        <f aca="false">SUM(AI74:AO74)</f>
        <v>0</v>
      </c>
    </row>
    <row r="75" customFormat="false" ht="12.75" hidden="false" customHeight="false" outlineLevel="0" collapsed="false">
      <c r="A75" s="0" t="s">
        <v>43</v>
      </c>
      <c r="B75" s="18" t="s">
        <v>133</v>
      </c>
      <c r="C75" s="18" t="s">
        <v>134</v>
      </c>
      <c r="D75" s="18" t="n">
        <v>140403</v>
      </c>
      <c r="E75" s="1" t="n">
        <v>9296</v>
      </c>
      <c r="G75" s="1" t="s">
        <v>46</v>
      </c>
      <c r="AF75" s="1" t="n">
        <f aca="false">SUM(I75:AE75)</f>
        <v>0</v>
      </c>
      <c r="AG75" s="1" t="n">
        <f aca="false">E75-AF75</f>
        <v>9296</v>
      </c>
      <c r="AI75" s="1" t="n">
        <f aca="false">I75</f>
        <v>0</v>
      </c>
      <c r="AJ75" s="1" t="n">
        <f aca="false">J75</f>
        <v>0</v>
      </c>
      <c r="AK75" s="1" t="n">
        <f aca="false">K75</f>
        <v>0</v>
      </c>
      <c r="AL75" s="1" t="n">
        <f aca="false">L75</f>
        <v>0</v>
      </c>
      <c r="AM75" s="1" t="n">
        <f aca="false">M75</f>
        <v>0</v>
      </c>
      <c r="AN75" s="1" t="n">
        <f aca="false">N75</f>
        <v>0</v>
      </c>
      <c r="AP75" s="1" t="n">
        <f aca="false">SUM(AI75:AO75)</f>
        <v>0</v>
      </c>
    </row>
    <row r="76" customFormat="false" ht="12.75" hidden="false" customHeight="false" outlineLevel="0" collapsed="false">
      <c r="B76" s="18"/>
    </row>
    <row r="77" customFormat="false" ht="12.75" hidden="false" customHeight="false" outlineLevel="0" collapsed="false">
      <c r="A77" s="19"/>
      <c r="B77" s="19" t="s">
        <v>135</v>
      </c>
      <c r="C77" s="19"/>
      <c r="D77" s="19"/>
      <c r="E77" s="20" t="n">
        <f aca="false">SUM(E73:E76)</f>
        <v>16660</v>
      </c>
      <c r="F77" s="20"/>
      <c r="G77" s="20"/>
      <c r="H77" s="20"/>
      <c r="I77" s="20" t="n">
        <f aca="false">SUM(I73:I76)</f>
        <v>0</v>
      </c>
      <c r="J77" s="20" t="n">
        <f aca="false">SUM(J73:J76)</f>
        <v>0</v>
      </c>
      <c r="K77" s="20" t="n">
        <f aca="false">SUM(K73:K76)</f>
        <v>0</v>
      </c>
      <c r="L77" s="20" t="n">
        <f aca="false">SUM(L73:L76)</f>
        <v>0</v>
      </c>
      <c r="M77" s="20" t="n">
        <f aca="false">SUM(M73:M76)</f>
        <v>0</v>
      </c>
      <c r="N77" s="20" t="n">
        <f aca="false">SUM(N73:N76)</f>
        <v>0</v>
      </c>
      <c r="O77" s="20" t="n">
        <f aca="false">SUM(O73:O76)</f>
        <v>0</v>
      </c>
      <c r="P77" s="20" t="n">
        <f aca="false">SUM(P73:P76)</f>
        <v>0</v>
      </c>
      <c r="Q77" s="20" t="n">
        <f aca="false">SUM(Q73:Q76)</f>
        <v>0</v>
      </c>
      <c r="R77" s="20" t="n">
        <f aca="false">SUM(R73:R76)</f>
        <v>0</v>
      </c>
      <c r="S77" s="20" t="n">
        <f aca="false">SUM(S73:S76)</f>
        <v>0</v>
      </c>
      <c r="T77" s="20" t="n">
        <f aca="false">SUM(T73:T76)</f>
        <v>0</v>
      </c>
      <c r="U77" s="20" t="n">
        <f aca="false">SUM(U73:U76)</f>
        <v>0</v>
      </c>
      <c r="V77" s="20" t="n">
        <f aca="false">SUM(V73:V76)</f>
        <v>0</v>
      </c>
      <c r="W77" s="20" t="n">
        <f aca="false">SUM(W73:W76)</f>
        <v>0</v>
      </c>
      <c r="X77" s="20" t="n">
        <f aca="false">SUM(X73:X76)</f>
        <v>0</v>
      </c>
      <c r="Y77" s="20" t="n">
        <f aca="false">SUM(Y73:Y76)</f>
        <v>0</v>
      </c>
      <c r="Z77" s="20" t="n">
        <f aca="false">SUM(Z73:Z76)</f>
        <v>0</v>
      </c>
      <c r="AA77" s="20" t="n">
        <f aca="false">SUM(AA73:AA76)</f>
        <v>0</v>
      </c>
      <c r="AB77" s="20" t="n">
        <f aca="false">SUM(AB73:AB76)</f>
        <v>0</v>
      </c>
      <c r="AC77" s="20" t="n">
        <f aca="false">SUM(AC73:AC76)</f>
        <v>0</v>
      </c>
      <c r="AD77" s="20" t="n">
        <f aca="false">SUM(AD73:AD76)</f>
        <v>0</v>
      </c>
      <c r="AE77" s="20" t="n">
        <f aca="false">SUM(AE73:AE76)</f>
        <v>0</v>
      </c>
      <c r="AF77" s="20" t="n">
        <f aca="false">SUM(AF73:AF76)</f>
        <v>0</v>
      </c>
      <c r="AG77" s="20" t="n">
        <f aca="false">SUM(AG73:AG76)</f>
        <v>16660</v>
      </c>
      <c r="AH77" s="14"/>
      <c r="AI77" s="20" t="n">
        <f aca="false">SUM(AI73:AI76)</f>
        <v>0</v>
      </c>
      <c r="AJ77" s="20" t="n">
        <f aca="false">SUM(AJ73:AJ76)</f>
        <v>0</v>
      </c>
      <c r="AK77" s="20" t="n">
        <f aca="false">SUM(AK73:AK76)</f>
        <v>0</v>
      </c>
      <c r="AL77" s="20" t="n">
        <f aca="false">SUM(AL73:AL76)</f>
        <v>0</v>
      </c>
      <c r="AM77" s="20" t="n">
        <f aca="false">SUM(AM73:AM76)</f>
        <v>0</v>
      </c>
      <c r="AN77" s="20" t="n">
        <f aca="false">SUM(AN73:AN76)</f>
        <v>0</v>
      </c>
      <c r="AO77" s="20"/>
      <c r="AP77" s="20" t="n">
        <f aca="false">SUM(AP73:AP76)</f>
        <v>0</v>
      </c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  <c r="IW77" s="15"/>
    </row>
    <row r="79" customFormat="false" ht="12.75" hidden="false" customHeight="false" outlineLevel="0" collapsed="false">
      <c r="A79" s="17" t="s">
        <v>136</v>
      </c>
    </row>
    <row r="80" customFormat="false" ht="12.75" hidden="false" customHeight="false" outlineLevel="0" collapsed="false">
      <c r="A80" s="0" t="s">
        <v>43</v>
      </c>
      <c r="B80" s="0" t="s">
        <v>137</v>
      </c>
      <c r="C80" s="0" t="s">
        <v>138</v>
      </c>
      <c r="D80" s="0" t="n">
        <v>100225</v>
      </c>
      <c r="E80" s="1" t="n">
        <v>2525</v>
      </c>
      <c r="G80" s="1" t="s">
        <v>139</v>
      </c>
      <c r="I80" s="1" t="n">
        <v>85.699</v>
      </c>
      <c r="J80" s="1" t="n">
        <v>577.314</v>
      </c>
      <c r="L80" s="1" t="n">
        <v>1</v>
      </c>
      <c r="M80" s="1" t="n">
        <v>295.756</v>
      </c>
      <c r="N80" s="1" t="n">
        <v>35.338</v>
      </c>
      <c r="P80" s="1" t="n">
        <v>29.486</v>
      </c>
      <c r="Q80" s="1" t="n">
        <v>102.951</v>
      </c>
      <c r="R80" s="1" t="n">
        <v>401.979</v>
      </c>
      <c r="S80" s="1" t="n">
        <v>155.234</v>
      </c>
      <c r="T80" s="1" t="n">
        <v>45.386</v>
      </c>
      <c r="U80" s="1" t="n">
        <v>52</v>
      </c>
      <c r="V80" s="1" t="n">
        <v>142.43</v>
      </c>
      <c r="W80" s="1" t="n">
        <v>30.767</v>
      </c>
      <c r="X80" s="1" t="n">
        <v>46</v>
      </c>
      <c r="Y80" s="1" t="n">
        <v>521.045</v>
      </c>
      <c r="Z80" s="1" t="n">
        <v>1.888</v>
      </c>
      <c r="AA80" s="1" t="n">
        <v>1</v>
      </c>
      <c r="AF80" s="1" t="n">
        <f aca="false">SUM(I80:AE80)</f>
        <v>2525.273</v>
      </c>
      <c r="AG80" s="1" t="n">
        <f aca="false">E80-AF80</f>
        <v>-0.272999999999684</v>
      </c>
      <c r="AI80" s="1" t="n">
        <f aca="false">I80</f>
        <v>85.699</v>
      </c>
      <c r="AJ80" s="1" t="n">
        <f aca="false">J80</f>
        <v>577.314</v>
      </c>
      <c r="AK80" s="1" t="n">
        <f aca="false">K80</f>
        <v>0</v>
      </c>
      <c r="AL80" s="1" t="n">
        <f aca="false">L80</f>
        <v>1</v>
      </c>
      <c r="AM80" s="1" t="n">
        <f aca="false">M80</f>
        <v>295.756</v>
      </c>
      <c r="AN80" s="1" t="n">
        <f aca="false">N80</f>
        <v>35.338</v>
      </c>
      <c r="AP80" s="1" t="n">
        <f aca="false">SUM(AI80:AO80)</f>
        <v>995.107</v>
      </c>
    </row>
    <row r="81" customFormat="false" ht="12.75" hidden="false" customHeight="false" outlineLevel="0" collapsed="false">
      <c r="A81" s="0" t="s">
        <v>43</v>
      </c>
      <c r="B81" s="0" t="s">
        <v>140</v>
      </c>
      <c r="C81" s="0" t="s">
        <v>138</v>
      </c>
      <c r="D81" s="0" t="n">
        <v>100226</v>
      </c>
      <c r="E81" s="1" t="n">
        <v>37073</v>
      </c>
      <c r="G81" s="1" t="s">
        <v>141</v>
      </c>
      <c r="I81" s="1" t="n">
        <v>1554.186</v>
      </c>
      <c r="J81" s="1" t="n">
        <v>6789.337</v>
      </c>
      <c r="L81" s="1" t="n">
        <v>9.13</v>
      </c>
      <c r="M81" s="1" t="n">
        <v>6028.989</v>
      </c>
      <c r="N81" s="1" t="n">
        <v>584.647</v>
      </c>
      <c r="O81" s="1" t="n">
        <v>121.396</v>
      </c>
      <c r="P81" s="1" t="n">
        <v>402.25</v>
      </c>
      <c r="Q81" s="1" t="n">
        <v>1862.52</v>
      </c>
      <c r="R81" s="1" t="n">
        <v>6112.157</v>
      </c>
      <c r="S81" s="1" t="n">
        <v>1563.818</v>
      </c>
      <c r="T81" s="1" t="n">
        <v>1073.162</v>
      </c>
      <c r="U81" s="1" t="n">
        <v>1176.526</v>
      </c>
      <c r="V81" s="1" t="n">
        <v>3151.042</v>
      </c>
      <c r="W81" s="1" t="n">
        <v>727.499</v>
      </c>
      <c r="X81" s="1" t="n">
        <v>1101.634</v>
      </c>
      <c r="Y81" s="1" t="n">
        <v>1357.225</v>
      </c>
      <c r="Z81" s="1" t="n">
        <v>44.646</v>
      </c>
      <c r="AA81" s="1" t="n">
        <v>2.542</v>
      </c>
      <c r="AB81" s="1" t="n">
        <v>601.9</v>
      </c>
      <c r="AD81" s="1" t="n">
        <v>1000.817</v>
      </c>
      <c r="AF81" s="1" t="n">
        <f aca="false">SUM(I81:AE81)</f>
        <v>35265.423</v>
      </c>
      <c r="AG81" s="1" t="n">
        <f aca="false">E81-AF81</f>
        <v>1807.577</v>
      </c>
      <c r="AI81" s="1" t="n">
        <f aca="false">I81</f>
        <v>1554.186</v>
      </c>
      <c r="AJ81" s="1" t="n">
        <f aca="false">J81</f>
        <v>6789.337</v>
      </c>
      <c r="AK81" s="1" t="n">
        <f aca="false">K81</f>
        <v>0</v>
      </c>
      <c r="AL81" s="1" t="n">
        <f aca="false">L81</f>
        <v>9.13</v>
      </c>
      <c r="AM81" s="1" t="n">
        <f aca="false">M81</f>
        <v>6028.989</v>
      </c>
      <c r="AN81" s="1" t="n">
        <f aca="false">N81</f>
        <v>584.647</v>
      </c>
      <c r="AP81" s="1" t="n">
        <f aca="false">SUM(AI81:AO81)</f>
        <v>14966.289</v>
      </c>
    </row>
    <row r="82" customFormat="false" ht="12.75" hidden="false" customHeight="false" outlineLevel="0" collapsed="false">
      <c r="A82" s="0" t="s">
        <v>43</v>
      </c>
      <c r="B82" s="0" t="s">
        <v>142</v>
      </c>
      <c r="C82" s="0" t="s">
        <v>143</v>
      </c>
      <c r="D82" s="0" t="n">
        <v>100245</v>
      </c>
      <c r="E82" s="1" t="n">
        <v>35629</v>
      </c>
      <c r="G82" s="1" t="s">
        <v>144</v>
      </c>
      <c r="S82" s="1" t="n">
        <v>714.718</v>
      </c>
      <c r="Y82" s="1" t="n">
        <v>34914.276</v>
      </c>
      <c r="AF82" s="1" t="n">
        <f aca="false">SUM(I82:AE82)</f>
        <v>35628.994</v>
      </c>
      <c r="AG82" s="1" t="n">
        <f aca="false">E82-AF82</f>
        <v>0.00600000000122236</v>
      </c>
      <c r="AI82" s="1" t="n">
        <f aca="false">I82</f>
        <v>0</v>
      </c>
      <c r="AJ82" s="1" t="n">
        <f aca="false">J82</f>
        <v>0</v>
      </c>
      <c r="AK82" s="1" t="n">
        <f aca="false">K82</f>
        <v>0</v>
      </c>
      <c r="AL82" s="1" t="n">
        <f aca="false">L82</f>
        <v>0</v>
      </c>
      <c r="AM82" s="1" t="n">
        <f aca="false">M82</f>
        <v>0</v>
      </c>
      <c r="AN82" s="1" t="n">
        <f aca="false">N82</f>
        <v>0</v>
      </c>
      <c r="AP82" s="1" t="n">
        <f aca="false">SUM(AI82:AO82)</f>
        <v>0</v>
      </c>
    </row>
    <row r="84" customFormat="false" ht="12.75" hidden="false" customHeight="false" outlineLevel="0" collapsed="false">
      <c r="A84" s="19"/>
      <c r="B84" s="19" t="s">
        <v>145</v>
      </c>
      <c r="C84" s="19"/>
      <c r="D84" s="19"/>
      <c r="E84" s="20" t="n">
        <f aca="false">SUM(E80:E83)</f>
        <v>75227</v>
      </c>
      <c r="F84" s="20"/>
      <c r="G84" s="20"/>
      <c r="H84" s="20"/>
      <c r="I84" s="20" t="n">
        <f aca="false">SUM(I80:I83)</f>
        <v>1639.885</v>
      </c>
      <c r="J84" s="20" t="n">
        <f aca="false">SUM(J80:J83)</f>
        <v>7366.651</v>
      </c>
      <c r="K84" s="20" t="n">
        <f aca="false">SUM(K80:K83)</f>
        <v>0</v>
      </c>
      <c r="L84" s="20" t="n">
        <f aca="false">SUM(L80:L83)</f>
        <v>10.13</v>
      </c>
      <c r="M84" s="20" t="n">
        <f aca="false">SUM(M80:M83)</f>
        <v>6324.745</v>
      </c>
      <c r="N84" s="20" t="n">
        <f aca="false">SUM(N80:N83)</f>
        <v>619.985</v>
      </c>
      <c r="O84" s="20" t="n">
        <f aca="false">SUM(O80:O83)</f>
        <v>121.396</v>
      </c>
      <c r="P84" s="20" t="n">
        <f aca="false">SUM(P80:P83)</f>
        <v>431.736</v>
      </c>
      <c r="Q84" s="20" t="n">
        <f aca="false">SUM(Q80:Q83)</f>
        <v>1965.471</v>
      </c>
      <c r="R84" s="20" t="n">
        <f aca="false">SUM(R80:R83)</f>
        <v>6514.136</v>
      </c>
      <c r="S84" s="20" t="n">
        <f aca="false">SUM(S80:S83)</f>
        <v>2433.77</v>
      </c>
      <c r="T84" s="20" t="n">
        <f aca="false">SUM(T80:T83)</f>
        <v>1118.548</v>
      </c>
      <c r="U84" s="20" t="n">
        <f aca="false">SUM(U80:U83)</f>
        <v>1228.526</v>
      </c>
      <c r="V84" s="20" t="n">
        <f aca="false">SUM(V80:V83)</f>
        <v>3293.472</v>
      </c>
      <c r="W84" s="20" t="n">
        <f aca="false">SUM(W80:W83)</f>
        <v>758.266</v>
      </c>
      <c r="X84" s="20" t="n">
        <f aca="false">SUM(X80:X83)</f>
        <v>1147.634</v>
      </c>
      <c r="Y84" s="20" t="n">
        <f aca="false">SUM(Y80:Y83)</f>
        <v>36792.546</v>
      </c>
      <c r="Z84" s="20" t="n">
        <f aca="false">SUM(Z80:Z83)</f>
        <v>46.534</v>
      </c>
      <c r="AA84" s="20" t="n">
        <f aca="false">SUM(AA80:AA83)</f>
        <v>3.542</v>
      </c>
      <c r="AB84" s="20" t="n">
        <f aca="false">SUM(AB80:AB83)</f>
        <v>601.9</v>
      </c>
      <c r="AC84" s="20" t="n">
        <f aca="false">SUM(AC80:AC83)</f>
        <v>0</v>
      </c>
      <c r="AD84" s="20" t="n">
        <f aca="false">SUM(AD80:AD83)</f>
        <v>1000.817</v>
      </c>
      <c r="AE84" s="20" t="n">
        <f aca="false">SUM(AE80:AE83)</f>
        <v>0</v>
      </c>
      <c r="AF84" s="20" t="n">
        <f aca="false">SUM(AF80:AF83)</f>
        <v>73419.69</v>
      </c>
      <c r="AG84" s="20" t="n">
        <f aca="false">SUM(AG80:AG83)</f>
        <v>1807.31</v>
      </c>
      <c r="AH84" s="14"/>
      <c r="AI84" s="20" t="n">
        <f aca="false">SUM(AI80:AI83)</f>
        <v>1639.885</v>
      </c>
      <c r="AJ84" s="20" t="n">
        <f aca="false">SUM(AJ80:AJ83)</f>
        <v>7366.651</v>
      </c>
      <c r="AK84" s="20" t="n">
        <f aca="false">SUM(AK80:AK83)</f>
        <v>0</v>
      </c>
      <c r="AL84" s="20" t="n">
        <f aca="false">SUM(AL80:AL83)</f>
        <v>10.13</v>
      </c>
      <c r="AM84" s="20" t="n">
        <f aca="false">SUM(AM80:AM83)</f>
        <v>6324.745</v>
      </c>
      <c r="AN84" s="20" t="n">
        <f aca="false">SUM(AN80:AN83)</f>
        <v>619.985</v>
      </c>
      <c r="AO84" s="20"/>
      <c r="AP84" s="20" t="n">
        <f aca="false">SUM(AP80:AP83)</f>
        <v>15961.396</v>
      </c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</row>
    <row r="86" customFormat="false" ht="12.75" hidden="false" customHeight="false" outlineLevel="0" collapsed="false">
      <c r="A86" s="17" t="s">
        <v>146</v>
      </c>
    </row>
    <row r="87" customFormat="false" ht="12.75" hidden="false" customHeight="false" outlineLevel="0" collapsed="false">
      <c r="A87" s="0" t="s">
        <v>43</v>
      </c>
      <c r="B87" s="18" t="s">
        <v>147</v>
      </c>
      <c r="C87" s="18" t="s">
        <v>148</v>
      </c>
      <c r="D87" s="18" t="n">
        <v>100216</v>
      </c>
      <c r="E87" s="1" t="n">
        <v>20000</v>
      </c>
      <c r="G87" s="1" t="s">
        <v>149</v>
      </c>
      <c r="N87" s="1" t="n">
        <f aca="false">0.16*AF87</f>
        <v>2599.36</v>
      </c>
      <c r="P87" s="1" t="n">
        <f aca="false">0.11*AF87</f>
        <v>1787.06</v>
      </c>
      <c r="R87" s="1" t="n">
        <f aca="false">0.18*AF87</f>
        <v>2924.28</v>
      </c>
      <c r="S87" s="1" t="n">
        <f aca="false">0.13*AF87</f>
        <v>2111.98</v>
      </c>
      <c r="T87" s="1" t="n">
        <f aca="false">0.04*AF87</f>
        <v>649.84</v>
      </c>
      <c r="U87" s="1" t="n">
        <f aca="false">0.01*AF87</f>
        <v>162.46</v>
      </c>
      <c r="V87" s="1" t="n">
        <f aca="false">0.13*AF87</f>
        <v>2111.98</v>
      </c>
      <c r="W87" s="1" t="n">
        <f aca="false">0.07*AF87</f>
        <v>1137.22</v>
      </c>
      <c r="X87" s="1" t="n">
        <f aca="false">0.03*AF87</f>
        <v>487.38</v>
      </c>
      <c r="Y87" s="1" t="n">
        <f aca="false">0.12*AF87</f>
        <v>1949.52</v>
      </c>
      <c r="Z87" s="1" t="n">
        <f aca="false">0.01*AF87</f>
        <v>162.46</v>
      </c>
      <c r="AB87" s="1" t="n">
        <f aca="false">0.01*AF87</f>
        <v>162.46</v>
      </c>
      <c r="AF87" s="16" t="n">
        <v>16246</v>
      </c>
      <c r="AG87" s="1" t="n">
        <f aca="false">E87-AF87</f>
        <v>3754</v>
      </c>
      <c r="AI87" s="1" t="n">
        <f aca="false">I87</f>
        <v>0</v>
      </c>
      <c r="AJ87" s="1" t="n">
        <f aca="false">J87</f>
        <v>0</v>
      </c>
      <c r="AK87" s="1" t="n">
        <f aca="false">K87</f>
        <v>0</v>
      </c>
      <c r="AL87" s="1" t="n">
        <f aca="false">L87</f>
        <v>0</v>
      </c>
      <c r="AM87" s="1" t="n">
        <f aca="false">M87</f>
        <v>0</v>
      </c>
      <c r="AN87" s="1" t="n">
        <f aca="false">N87</f>
        <v>2599.36</v>
      </c>
      <c r="AP87" s="1" t="n">
        <f aca="false">SUM(AI87:AO87)</f>
        <v>2599.36</v>
      </c>
    </row>
    <row r="88" customFormat="false" ht="12.75" hidden="false" customHeight="false" outlineLevel="0" collapsed="false">
      <c r="A88" s="0" t="s">
        <v>43</v>
      </c>
      <c r="B88" s="18" t="s">
        <v>150</v>
      </c>
      <c r="C88" s="18" t="s">
        <v>151</v>
      </c>
      <c r="D88" s="18" t="n">
        <v>140248</v>
      </c>
      <c r="E88" s="1" t="n">
        <v>6917.416</v>
      </c>
      <c r="G88" s="1" t="s">
        <v>149</v>
      </c>
      <c r="AF88" s="1" t="n">
        <f aca="false">SUM(I88:AE88)</f>
        <v>0</v>
      </c>
      <c r="AG88" s="1" t="n">
        <f aca="false">E88-AF88</f>
        <v>6917.416</v>
      </c>
      <c r="AI88" s="1" t="n">
        <f aca="false">I88</f>
        <v>0</v>
      </c>
      <c r="AJ88" s="1" t="n">
        <f aca="false">J88</f>
        <v>0</v>
      </c>
      <c r="AK88" s="1" t="n">
        <f aca="false">K88</f>
        <v>0</v>
      </c>
      <c r="AL88" s="1" t="n">
        <f aca="false">L88</f>
        <v>0</v>
      </c>
      <c r="AM88" s="1" t="n">
        <f aca="false">M88</f>
        <v>0</v>
      </c>
      <c r="AN88" s="1" t="n">
        <f aca="false">N88</f>
        <v>0</v>
      </c>
      <c r="AP88" s="1" t="n">
        <f aca="false">SUM(AI88:AO88)</f>
        <v>0</v>
      </c>
    </row>
    <row r="89" customFormat="false" ht="12.75" hidden="false" customHeight="false" outlineLevel="0" collapsed="false">
      <c r="A89" s="0" t="s">
        <v>43</v>
      </c>
      <c r="B89" s="18" t="s">
        <v>152</v>
      </c>
      <c r="C89" s="18" t="s">
        <v>153</v>
      </c>
      <c r="D89" s="18" t="n">
        <v>140249</v>
      </c>
      <c r="E89" s="1" t="n">
        <v>6267.407</v>
      </c>
      <c r="G89" s="1" t="s">
        <v>149</v>
      </c>
      <c r="AF89" s="1" t="n">
        <f aca="false">SUM(I89:AE89)</f>
        <v>0</v>
      </c>
      <c r="AG89" s="1" t="n">
        <f aca="false">E89-AF89</f>
        <v>6267.407</v>
      </c>
      <c r="AI89" s="1" t="n">
        <f aca="false">I89</f>
        <v>0</v>
      </c>
      <c r="AJ89" s="1" t="n">
        <f aca="false">J89</f>
        <v>0</v>
      </c>
      <c r="AK89" s="1" t="n">
        <f aca="false">K89</f>
        <v>0</v>
      </c>
      <c r="AL89" s="1" t="n">
        <f aca="false">L89</f>
        <v>0</v>
      </c>
      <c r="AM89" s="1" t="n">
        <f aca="false">M89</f>
        <v>0</v>
      </c>
      <c r="AN89" s="1" t="n">
        <f aca="false">N89</f>
        <v>0</v>
      </c>
      <c r="AP89" s="1" t="n">
        <f aca="false">SUM(AI89:AO89)</f>
        <v>0</v>
      </c>
    </row>
    <row r="90" customFormat="false" ht="12.75" hidden="false" customHeight="false" outlineLevel="0" collapsed="false">
      <c r="A90" s="0" t="s">
        <v>43</v>
      </c>
      <c r="B90" s="18" t="s">
        <v>154</v>
      </c>
      <c r="C90" s="18" t="s">
        <v>155</v>
      </c>
      <c r="D90" s="18" t="n">
        <v>140250</v>
      </c>
      <c r="E90" s="1" t="n">
        <v>1355.242</v>
      </c>
      <c r="G90" s="1" t="s">
        <v>149</v>
      </c>
      <c r="AF90" s="1" t="n">
        <f aca="false">SUM(I90:AE90)</f>
        <v>0</v>
      </c>
      <c r="AG90" s="1" t="n">
        <f aca="false">E90-AF90</f>
        <v>1355.242</v>
      </c>
      <c r="AI90" s="1" t="n">
        <f aca="false">I90</f>
        <v>0</v>
      </c>
      <c r="AJ90" s="1" t="n">
        <f aca="false">J90</f>
        <v>0</v>
      </c>
      <c r="AK90" s="1" t="n">
        <f aca="false">K90</f>
        <v>0</v>
      </c>
      <c r="AL90" s="1" t="n">
        <f aca="false">L90</f>
        <v>0</v>
      </c>
      <c r="AM90" s="1" t="n">
        <f aca="false">M90</f>
        <v>0</v>
      </c>
      <c r="AN90" s="1" t="n">
        <f aca="false">N90</f>
        <v>0</v>
      </c>
      <c r="AP90" s="1" t="n">
        <f aca="false">SUM(AI90:AO90)</f>
        <v>0</v>
      </c>
    </row>
    <row r="91" customFormat="false" ht="12.75" hidden="false" customHeight="false" outlineLevel="0" collapsed="false">
      <c r="A91" s="0" t="s">
        <v>43</v>
      </c>
      <c r="B91" s="18" t="s">
        <v>156</v>
      </c>
      <c r="C91" s="18" t="s">
        <v>157</v>
      </c>
      <c r="D91" s="18" t="n">
        <v>140251</v>
      </c>
      <c r="E91" s="1" t="n">
        <v>4595.378</v>
      </c>
      <c r="G91" s="1" t="s">
        <v>149</v>
      </c>
      <c r="AF91" s="1" t="n">
        <f aca="false">SUM(I91:AE91)</f>
        <v>0</v>
      </c>
      <c r="AG91" s="1" t="n">
        <f aca="false">E91-AF91</f>
        <v>4595.378</v>
      </c>
      <c r="AI91" s="1" t="n">
        <f aca="false">I91</f>
        <v>0</v>
      </c>
      <c r="AJ91" s="1" t="n">
        <f aca="false">J91</f>
        <v>0</v>
      </c>
      <c r="AK91" s="1" t="n">
        <f aca="false">K91</f>
        <v>0</v>
      </c>
      <c r="AL91" s="1" t="n">
        <f aca="false">L91</f>
        <v>0</v>
      </c>
      <c r="AM91" s="1" t="n">
        <f aca="false">M91</f>
        <v>0</v>
      </c>
      <c r="AN91" s="1" t="n">
        <f aca="false">N91</f>
        <v>0</v>
      </c>
      <c r="AP91" s="1" t="n">
        <f aca="false">SUM(AI91:AO91)</f>
        <v>0</v>
      </c>
    </row>
    <row r="92" customFormat="false" ht="12.75" hidden="false" customHeight="false" outlineLevel="0" collapsed="false">
      <c r="A92" s="0" t="s">
        <v>43</v>
      </c>
      <c r="B92" s="18" t="s">
        <v>158</v>
      </c>
      <c r="C92" s="18" t="s">
        <v>159</v>
      </c>
      <c r="D92" s="18" t="n">
        <v>140252</v>
      </c>
      <c r="E92" s="1" t="n">
        <v>1056.456</v>
      </c>
      <c r="G92" s="1" t="s">
        <v>149</v>
      </c>
      <c r="AF92" s="1" t="n">
        <f aca="false">SUM(I92:AE92)</f>
        <v>0</v>
      </c>
      <c r="AG92" s="1" t="n">
        <f aca="false">E92-AF92</f>
        <v>1056.456</v>
      </c>
      <c r="AI92" s="1" t="n">
        <f aca="false">I92</f>
        <v>0</v>
      </c>
      <c r="AJ92" s="1" t="n">
        <f aca="false">J92</f>
        <v>0</v>
      </c>
      <c r="AK92" s="1" t="n">
        <f aca="false">K92</f>
        <v>0</v>
      </c>
      <c r="AL92" s="1" t="n">
        <f aca="false">L92</f>
        <v>0</v>
      </c>
      <c r="AM92" s="1" t="n">
        <f aca="false">M92</f>
        <v>0</v>
      </c>
      <c r="AN92" s="1" t="n">
        <f aca="false">N92</f>
        <v>0</v>
      </c>
      <c r="AP92" s="1" t="n">
        <f aca="false">SUM(AI92:AO92)</f>
        <v>0</v>
      </c>
    </row>
    <row r="93" customFormat="false" ht="12.75" hidden="false" customHeight="false" outlineLevel="0" collapsed="false">
      <c r="A93" s="0" t="s">
        <v>43</v>
      </c>
      <c r="B93" s="18" t="s">
        <v>160</v>
      </c>
      <c r="C93" s="18" t="s">
        <v>161</v>
      </c>
      <c r="D93" s="18" t="n">
        <v>140253</v>
      </c>
      <c r="E93" s="1" t="n">
        <v>1545.102</v>
      </c>
      <c r="G93" s="1" t="s">
        <v>149</v>
      </c>
      <c r="AF93" s="1" t="n">
        <f aca="false">SUM(I93:AE93)</f>
        <v>0</v>
      </c>
      <c r="AG93" s="1" t="n">
        <f aca="false">E93-AF93</f>
        <v>1545.102</v>
      </c>
      <c r="AI93" s="1" t="n">
        <f aca="false">I93</f>
        <v>0</v>
      </c>
      <c r="AJ93" s="1" t="n">
        <f aca="false">J93</f>
        <v>0</v>
      </c>
      <c r="AK93" s="1" t="n">
        <f aca="false">K93</f>
        <v>0</v>
      </c>
      <c r="AL93" s="1" t="n">
        <f aca="false">L93</f>
        <v>0</v>
      </c>
      <c r="AM93" s="1" t="n">
        <f aca="false">M93</f>
        <v>0</v>
      </c>
      <c r="AN93" s="1" t="n">
        <f aca="false">N93</f>
        <v>0</v>
      </c>
      <c r="AP93" s="1" t="n">
        <f aca="false">SUM(AI93:AO93)</f>
        <v>0</v>
      </c>
    </row>
    <row r="94" customFormat="false" ht="12.75" hidden="false" customHeight="false" outlineLevel="0" collapsed="false">
      <c r="A94" s="0" t="s">
        <v>43</v>
      </c>
      <c r="B94" s="18" t="s">
        <v>162</v>
      </c>
      <c r="C94" s="18" t="s">
        <v>163</v>
      </c>
      <c r="D94" s="18" t="n">
        <v>140254</v>
      </c>
      <c r="E94" s="1" t="n">
        <v>675.457</v>
      </c>
      <c r="G94" s="1" t="s">
        <v>149</v>
      </c>
      <c r="AF94" s="1" t="n">
        <f aca="false">SUM(I94:AE94)</f>
        <v>0</v>
      </c>
      <c r="AG94" s="1" t="n">
        <f aca="false">E94-AF94</f>
        <v>675.457</v>
      </c>
      <c r="AI94" s="1" t="n">
        <f aca="false">I94</f>
        <v>0</v>
      </c>
      <c r="AJ94" s="1" t="n">
        <f aca="false">J94</f>
        <v>0</v>
      </c>
      <c r="AK94" s="1" t="n">
        <f aca="false">K94</f>
        <v>0</v>
      </c>
      <c r="AL94" s="1" t="n">
        <f aca="false">L94</f>
        <v>0</v>
      </c>
      <c r="AM94" s="1" t="n">
        <f aca="false">M94</f>
        <v>0</v>
      </c>
      <c r="AN94" s="1" t="n">
        <f aca="false">N94</f>
        <v>0</v>
      </c>
      <c r="AP94" s="1" t="n">
        <f aca="false">SUM(AI94:AO94)</f>
        <v>0</v>
      </c>
    </row>
    <row r="95" customFormat="false" ht="12.75" hidden="false" customHeight="false" outlineLevel="0" collapsed="false">
      <c r="A95" s="0" t="s">
        <v>43</v>
      </c>
      <c r="B95" s="18" t="s">
        <v>164</v>
      </c>
      <c r="C95" s="18" t="s">
        <v>165</v>
      </c>
      <c r="D95" s="18" t="n">
        <v>140255</v>
      </c>
      <c r="E95" s="1" t="n">
        <v>968.281</v>
      </c>
      <c r="G95" s="1" t="s">
        <v>149</v>
      </c>
      <c r="AF95" s="1" t="n">
        <f aca="false">SUM(I95:AE95)</f>
        <v>0</v>
      </c>
      <c r="AG95" s="1" t="n">
        <f aca="false">E95-AF95</f>
        <v>968.281</v>
      </c>
      <c r="AI95" s="1" t="n">
        <f aca="false">I95</f>
        <v>0</v>
      </c>
      <c r="AJ95" s="1" t="n">
        <f aca="false">J95</f>
        <v>0</v>
      </c>
      <c r="AK95" s="1" t="n">
        <f aca="false">K95</f>
        <v>0</v>
      </c>
      <c r="AL95" s="1" t="n">
        <f aca="false">L95</f>
        <v>0</v>
      </c>
      <c r="AM95" s="1" t="n">
        <f aca="false">M95</f>
        <v>0</v>
      </c>
      <c r="AN95" s="1" t="n">
        <f aca="false">N95</f>
        <v>0</v>
      </c>
      <c r="AP95" s="1" t="n">
        <f aca="false">SUM(AI95:AO95)</f>
        <v>0</v>
      </c>
    </row>
    <row r="96" customFormat="false" ht="12.75" hidden="false" customHeight="false" outlineLevel="0" collapsed="false">
      <c r="A96" s="0" t="s">
        <v>43</v>
      </c>
      <c r="B96" s="18" t="s">
        <v>166</v>
      </c>
      <c r="C96" s="18" t="s">
        <v>167</v>
      </c>
      <c r="D96" s="18" t="n">
        <v>140256</v>
      </c>
      <c r="E96" s="1" t="n">
        <v>0</v>
      </c>
      <c r="G96" s="1" t="s">
        <v>149</v>
      </c>
      <c r="AF96" s="1" t="n">
        <f aca="false">SUM(I96:AE96)</f>
        <v>0</v>
      </c>
      <c r="AG96" s="1" t="n">
        <f aca="false">E96-AF96</f>
        <v>0</v>
      </c>
      <c r="AI96" s="1" t="n">
        <f aca="false">I96</f>
        <v>0</v>
      </c>
      <c r="AJ96" s="1" t="n">
        <f aca="false">J96</f>
        <v>0</v>
      </c>
      <c r="AK96" s="1" t="n">
        <f aca="false">K96</f>
        <v>0</v>
      </c>
      <c r="AL96" s="1" t="n">
        <f aca="false">L96</f>
        <v>0</v>
      </c>
      <c r="AM96" s="1" t="n">
        <f aca="false">M96</f>
        <v>0</v>
      </c>
      <c r="AN96" s="1" t="n">
        <f aca="false">N96</f>
        <v>0</v>
      </c>
      <c r="AP96" s="1" t="n">
        <f aca="false">SUM(AI96:AO96)</f>
        <v>0</v>
      </c>
    </row>
    <row r="97" customFormat="false" ht="12.75" hidden="false" customHeight="false" outlineLevel="0" collapsed="false">
      <c r="A97" s="0" t="s">
        <v>43</v>
      </c>
      <c r="B97" s="18" t="s">
        <v>168</v>
      </c>
      <c r="C97" s="18" t="s">
        <v>163</v>
      </c>
      <c r="D97" s="18" t="n">
        <v>140315</v>
      </c>
      <c r="E97" s="1" t="n">
        <v>7.704</v>
      </c>
      <c r="G97" s="1" t="s">
        <v>149</v>
      </c>
    </row>
    <row r="98" customFormat="false" ht="12.75" hidden="false" customHeight="false" outlineLevel="0" collapsed="false">
      <c r="A98" s="0" t="s">
        <v>43</v>
      </c>
      <c r="B98" s="18" t="s">
        <v>169</v>
      </c>
      <c r="C98" s="18" t="s">
        <v>148</v>
      </c>
      <c r="D98" s="18" t="n">
        <v>140345</v>
      </c>
      <c r="E98" s="1" t="n">
        <v>1243.2</v>
      </c>
      <c r="G98" s="1" t="s">
        <v>149</v>
      </c>
      <c r="AF98" s="1" t="n">
        <f aca="false">SUM(I98:AE98)</f>
        <v>0</v>
      </c>
      <c r="AG98" s="1" t="n">
        <f aca="false">E98-AF98</f>
        <v>1243.2</v>
      </c>
      <c r="AI98" s="1" t="n">
        <f aca="false">I98</f>
        <v>0</v>
      </c>
      <c r="AJ98" s="1" t="n">
        <f aca="false">J98</f>
        <v>0</v>
      </c>
      <c r="AK98" s="1" t="n">
        <f aca="false">K98</f>
        <v>0</v>
      </c>
      <c r="AL98" s="1" t="n">
        <f aca="false">L98</f>
        <v>0</v>
      </c>
      <c r="AM98" s="1" t="n">
        <f aca="false">M98</f>
        <v>0</v>
      </c>
      <c r="AN98" s="1" t="n">
        <f aca="false">N98</f>
        <v>0</v>
      </c>
      <c r="AP98" s="1" t="n">
        <f aca="false">SUM(AI98:AO98)</f>
        <v>0</v>
      </c>
    </row>
    <row r="99" customFormat="false" ht="12.75" hidden="false" customHeight="false" outlineLevel="0" collapsed="false">
      <c r="A99" s="0" t="s">
        <v>43</v>
      </c>
      <c r="B99" s="18" t="s">
        <v>170</v>
      </c>
      <c r="C99" s="18" t="s">
        <v>171</v>
      </c>
      <c r="D99" s="18" t="n">
        <v>140346</v>
      </c>
      <c r="E99" s="1" t="n">
        <v>318.504</v>
      </c>
      <c r="G99" s="1" t="s">
        <v>149</v>
      </c>
      <c r="AF99" s="1" t="n">
        <f aca="false">SUM(I99:AE99)</f>
        <v>0</v>
      </c>
      <c r="AG99" s="1" t="n">
        <f aca="false">E99-AF99</f>
        <v>318.504</v>
      </c>
      <c r="AI99" s="1" t="n">
        <f aca="false">I99</f>
        <v>0</v>
      </c>
      <c r="AJ99" s="1" t="n">
        <f aca="false">J99</f>
        <v>0</v>
      </c>
      <c r="AK99" s="1" t="n">
        <f aca="false">K99</f>
        <v>0</v>
      </c>
      <c r="AL99" s="1" t="n">
        <f aca="false">L99</f>
        <v>0</v>
      </c>
      <c r="AM99" s="1" t="n">
        <f aca="false">M99</f>
        <v>0</v>
      </c>
      <c r="AN99" s="1" t="n">
        <f aca="false">N99</f>
        <v>0</v>
      </c>
      <c r="AP99" s="1" t="n">
        <f aca="false">SUM(AI99:AO99)</f>
        <v>0</v>
      </c>
    </row>
    <row r="100" customFormat="false" ht="12.75" hidden="false" customHeight="false" outlineLevel="0" collapsed="false">
      <c r="A100" s="0" t="s">
        <v>43</v>
      </c>
      <c r="B100" s="18" t="s">
        <v>172</v>
      </c>
      <c r="C100" s="18" t="s">
        <v>148</v>
      </c>
      <c r="D100" s="18" t="n">
        <v>140347</v>
      </c>
      <c r="E100" s="1" t="n">
        <v>0</v>
      </c>
      <c r="G100" s="1" t="s">
        <v>149</v>
      </c>
      <c r="N100" s="1" t="n">
        <v>3488</v>
      </c>
      <c r="P100" s="1" t="n">
        <v>2322.563</v>
      </c>
      <c r="R100" s="1" t="n">
        <v>3946.391</v>
      </c>
      <c r="S100" s="1" t="n">
        <v>2801.304</v>
      </c>
      <c r="T100" s="1" t="n">
        <v>858.563</v>
      </c>
      <c r="U100" s="1" t="n">
        <v>263.967</v>
      </c>
      <c r="V100" s="1" t="n">
        <v>2786.503</v>
      </c>
      <c r="W100" s="1" t="n">
        <v>1629.737</v>
      </c>
      <c r="X100" s="1" t="n">
        <v>744.965</v>
      </c>
      <c r="Y100" s="1" t="n">
        <v>2642.163</v>
      </c>
      <c r="Z100" s="1" t="n">
        <v>145.155</v>
      </c>
      <c r="AA100" s="1" t="n">
        <v>8.72</v>
      </c>
      <c r="AB100" s="1" t="n">
        <v>214.662</v>
      </c>
      <c r="AC100" s="1" t="n">
        <v>1</v>
      </c>
      <c r="AF100" s="1" t="n">
        <f aca="false">SUM(I100:AE100)</f>
        <v>21853.693</v>
      </c>
      <c r="AG100" s="1" t="n">
        <f aca="false">E100-AF100</f>
        <v>-21853.693</v>
      </c>
      <c r="AI100" s="1" t="n">
        <f aca="false">I100</f>
        <v>0</v>
      </c>
      <c r="AJ100" s="1" t="n">
        <f aca="false">J100</f>
        <v>0</v>
      </c>
      <c r="AK100" s="1" t="n">
        <f aca="false">K100</f>
        <v>0</v>
      </c>
      <c r="AL100" s="1" t="n">
        <f aca="false">L100</f>
        <v>0</v>
      </c>
      <c r="AM100" s="1" t="n">
        <f aca="false">M100</f>
        <v>0</v>
      </c>
      <c r="AN100" s="1" t="n">
        <f aca="false">N100</f>
        <v>3488</v>
      </c>
      <c r="AP100" s="1" t="n">
        <f aca="false">SUM(AI100:AO100)</f>
        <v>3488</v>
      </c>
    </row>
    <row r="102" customFormat="false" ht="12.75" hidden="false" customHeight="false" outlineLevel="0" collapsed="false">
      <c r="A102" s="19"/>
      <c r="B102" s="19" t="s">
        <v>173</v>
      </c>
      <c r="C102" s="19"/>
      <c r="D102" s="19"/>
      <c r="E102" s="20" t="n">
        <f aca="false">SUM(E87:E101)</f>
        <v>44950.147</v>
      </c>
      <c r="F102" s="20"/>
      <c r="G102" s="20"/>
      <c r="H102" s="20"/>
      <c r="I102" s="20" t="n">
        <f aca="false">SUM(I87:I101)</f>
        <v>0</v>
      </c>
      <c r="J102" s="20" t="n">
        <f aca="false">SUM(J87:J101)</f>
        <v>0</v>
      </c>
      <c r="K102" s="20" t="n">
        <f aca="false">SUM(K87:K101)</f>
        <v>0</v>
      </c>
      <c r="L102" s="20" t="n">
        <f aca="false">SUM(L87:L101)</f>
        <v>0</v>
      </c>
      <c r="M102" s="20" t="n">
        <f aca="false">SUM(M87:M101)</f>
        <v>0</v>
      </c>
      <c r="N102" s="20" t="n">
        <f aca="false">SUM(N87:N101)</f>
        <v>6087.36</v>
      </c>
      <c r="O102" s="20" t="n">
        <f aca="false">SUM(O87:O101)</f>
        <v>0</v>
      </c>
      <c r="P102" s="20" t="n">
        <f aca="false">SUM(P87:P101)</f>
        <v>4109.623</v>
      </c>
      <c r="Q102" s="20" t="n">
        <f aca="false">SUM(Q87:Q101)</f>
        <v>0</v>
      </c>
      <c r="R102" s="20" t="n">
        <f aca="false">SUM(R87:R101)</f>
        <v>6870.671</v>
      </c>
      <c r="S102" s="20" t="n">
        <f aca="false">SUM(S87:S101)</f>
        <v>4913.284</v>
      </c>
      <c r="T102" s="20" t="n">
        <f aca="false">SUM(T87:T101)</f>
        <v>1508.403</v>
      </c>
      <c r="U102" s="20" t="n">
        <f aca="false">SUM(U87:U101)</f>
        <v>426.427</v>
      </c>
      <c r="V102" s="20" t="n">
        <f aca="false">SUM(V87:V101)</f>
        <v>4898.483</v>
      </c>
      <c r="W102" s="20" t="n">
        <f aca="false">SUM(W87:W101)</f>
        <v>2766.957</v>
      </c>
      <c r="X102" s="20" t="n">
        <f aca="false">SUM(X87:X101)</f>
        <v>1232.345</v>
      </c>
      <c r="Y102" s="20" t="n">
        <f aca="false">SUM(Y87:Y101)</f>
        <v>4591.683</v>
      </c>
      <c r="Z102" s="20" t="n">
        <f aca="false">SUM(Z87:Z101)</f>
        <v>307.615</v>
      </c>
      <c r="AA102" s="20" t="n">
        <f aca="false">SUM(AA87:AA101)</f>
        <v>8.72</v>
      </c>
      <c r="AB102" s="20" t="n">
        <f aca="false">SUM(AB87:AB101)</f>
        <v>377.122</v>
      </c>
      <c r="AC102" s="20" t="n">
        <f aca="false">SUM(AC87:AC101)</f>
        <v>1</v>
      </c>
      <c r="AD102" s="20" t="n">
        <f aca="false">SUM(AD87:AD101)</f>
        <v>0</v>
      </c>
      <c r="AE102" s="20" t="n">
        <f aca="false">SUM(AE87:AE101)</f>
        <v>0</v>
      </c>
      <c r="AF102" s="20" t="n">
        <f aca="false">SUM(AF87:AF101)</f>
        <v>38099.693</v>
      </c>
      <c r="AG102" s="20" t="n">
        <f aca="false">SUM(AG87:AG101)</f>
        <v>6842.75</v>
      </c>
      <c r="AH102" s="14"/>
      <c r="AI102" s="20" t="n">
        <f aca="false">SUM(AI87:AI101)</f>
        <v>0</v>
      </c>
      <c r="AJ102" s="20" t="n">
        <f aca="false">SUM(AJ87:AJ101)</f>
        <v>0</v>
      </c>
      <c r="AK102" s="20" t="n">
        <f aca="false">SUM(AK87:AK101)</f>
        <v>0</v>
      </c>
      <c r="AL102" s="20" t="n">
        <f aca="false">SUM(AL87:AL101)</f>
        <v>0</v>
      </c>
      <c r="AM102" s="20" t="n">
        <f aca="false">SUM(AM87:AM101)</f>
        <v>0</v>
      </c>
      <c r="AN102" s="20" t="n">
        <f aca="false">SUM(AN87:AN101)</f>
        <v>6087.36</v>
      </c>
      <c r="AO102" s="20"/>
      <c r="AP102" s="20" t="n">
        <f aca="false">SUM(AP87:AP101)</f>
        <v>6087.36</v>
      </c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  <c r="IW102" s="15"/>
    </row>
    <row r="104" customFormat="false" ht="12.75" hidden="false" customHeight="false" outlineLevel="0" collapsed="false">
      <c r="A104" s="17" t="s">
        <v>174</v>
      </c>
    </row>
    <row r="105" customFormat="false" ht="12.75" hidden="false" customHeight="false" outlineLevel="0" collapsed="false">
      <c r="A105" s="0" t="s">
        <v>43</v>
      </c>
      <c r="B105" s="18" t="s">
        <v>175</v>
      </c>
      <c r="C105" s="0" t="s">
        <v>176</v>
      </c>
      <c r="D105" s="18" t="n">
        <v>100801</v>
      </c>
      <c r="E105" s="1" t="n">
        <v>4376</v>
      </c>
      <c r="G105" s="1" t="s">
        <v>177</v>
      </c>
      <c r="I105" s="1" t="n">
        <v>437.645</v>
      </c>
      <c r="J105" s="1" t="n">
        <v>131.294</v>
      </c>
      <c r="K105" s="1" t="n">
        <v>43.765</v>
      </c>
      <c r="L105" s="1" t="n">
        <v>43.765</v>
      </c>
      <c r="M105" s="1" t="n">
        <v>437.645</v>
      </c>
      <c r="N105" s="1" t="n">
        <v>43.765</v>
      </c>
      <c r="R105" s="1" t="n">
        <v>306.352</v>
      </c>
      <c r="T105" s="1" t="n">
        <v>131.294</v>
      </c>
      <c r="U105" s="1" t="n">
        <v>393.881</v>
      </c>
      <c r="V105" s="1" t="n">
        <v>437.645</v>
      </c>
      <c r="W105" s="1" t="n">
        <v>437.645</v>
      </c>
      <c r="X105" s="1" t="n">
        <v>437.645</v>
      </c>
      <c r="Y105" s="1" t="n">
        <v>43.765</v>
      </c>
      <c r="Z105" s="1" t="n">
        <v>43.765</v>
      </c>
      <c r="AA105" s="1" t="n">
        <v>43.765</v>
      </c>
      <c r="AB105" s="1" t="n">
        <v>43.765</v>
      </c>
      <c r="AC105" s="1" t="n">
        <v>43.765</v>
      </c>
      <c r="AF105" s="1" t="n">
        <f aca="false">SUM(I105:AE105)</f>
        <v>3501.166</v>
      </c>
      <c r="AG105" s="1" t="n">
        <f aca="false">E105-AF105</f>
        <v>874.834</v>
      </c>
      <c r="AI105" s="1" t="n">
        <f aca="false">I105</f>
        <v>437.645</v>
      </c>
      <c r="AJ105" s="1" t="n">
        <f aca="false">J105</f>
        <v>131.294</v>
      </c>
      <c r="AK105" s="1" t="n">
        <f aca="false">K105</f>
        <v>43.765</v>
      </c>
      <c r="AL105" s="1" t="n">
        <f aca="false">L105</f>
        <v>43.765</v>
      </c>
      <c r="AM105" s="1" t="n">
        <f aca="false">M105</f>
        <v>437.645</v>
      </c>
      <c r="AN105" s="1" t="n">
        <f aca="false">N105</f>
        <v>43.765</v>
      </c>
      <c r="AP105" s="1" t="n">
        <f aca="false">SUM(AI105:AO105)</f>
        <v>1137.879</v>
      </c>
    </row>
    <row r="106" customFormat="false" ht="12.75" hidden="false" customHeight="false" outlineLevel="0" collapsed="false">
      <c r="A106" s="0" t="s">
        <v>43</v>
      </c>
      <c r="B106" s="0" t="s">
        <v>178</v>
      </c>
      <c r="C106" s="0" t="s">
        <v>179</v>
      </c>
      <c r="D106" s="0" t="n">
        <v>100874</v>
      </c>
      <c r="E106" s="1" t="n">
        <v>737</v>
      </c>
      <c r="G106" s="1" t="s">
        <v>46</v>
      </c>
      <c r="AF106" s="1" t="n">
        <f aca="false">SUM(I106:AE106)</f>
        <v>0</v>
      </c>
      <c r="AG106" s="1" t="n">
        <f aca="false">E106-AF106</f>
        <v>737</v>
      </c>
      <c r="AI106" s="1" t="n">
        <f aca="false">I106</f>
        <v>0</v>
      </c>
      <c r="AJ106" s="1" t="n">
        <f aca="false">J106</f>
        <v>0</v>
      </c>
      <c r="AK106" s="1" t="n">
        <f aca="false">K106</f>
        <v>0</v>
      </c>
      <c r="AL106" s="1" t="n">
        <f aca="false">L106</f>
        <v>0</v>
      </c>
      <c r="AM106" s="1" t="n">
        <f aca="false">M106</f>
        <v>0</v>
      </c>
      <c r="AN106" s="1" t="n">
        <f aca="false">N106</f>
        <v>0</v>
      </c>
      <c r="AP106" s="1" t="n">
        <f aca="false">SUM(AI106:AO106)</f>
        <v>0</v>
      </c>
    </row>
    <row r="107" customFormat="false" ht="12.75" hidden="false" customHeight="false" outlineLevel="0" collapsed="false">
      <c r="A107" s="0" t="s">
        <v>43</v>
      </c>
      <c r="B107" s="0" t="s">
        <v>180</v>
      </c>
      <c r="C107" s="0" t="s">
        <v>181</v>
      </c>
      <c r="D107" s="0" t="n">
        <v>100875</v>
      </c>
      <c r="E107" s="1" t="n">
        <v>1156</v>
      </c>
      <c r="G107" s="1" t="s">
        <v>46</v>
      </c>
      <c r="AF107" s="1" t="n">
        <f aca="false">SUM(I107:AE107)</f>
        <v>0</v>
      </c>
      <c r="AG107" s="1" t="n">
        <f aca="false">E107-AF107</f>
        <v>1156</v>
      </c>
      <c r="AI107" s="1" t="n">
        <f aca="false">I107</f>
        <v>0</v>
      </c>
      <c r="AJ107" s="1" t="n">
        <f aca="false">J107</f>
        <v>0</v>
      </c>
      <c r="AK107" s="1" t="n">
        <f aca="false">K107</f>
        <v>0</v>
      </c>
      <c r="AL107" s="1" t="n">
        <f aca="false">L107</f>
        <v>0</v>
      </c>
      <c r="AM107" s="1" t="n">
        <f aca="false">M107</f>
        <v>0</v>
      </c>
      <c r="AN107" s="1" t="n">
        <f aca="false">N107</f>
        <v>0</v>
      </c>
      <c r="AP107" s="1" t="n">
        <f aca="false">SUM(AI107:AO107)</f>
        <v>0</v>
      </c>
    </row>
    <row r="108" customFormat="false" ht="12.75" hidden="false" customHeight="false" outlineLevel="0" collapsed="false">
      <c r="A108" s="0" t="s">
        <v>43</v>
      </c>
      <c r="B108" s="0" t="s">
        <v>182</v>
      </c>
      <c r="C108" s="0" t="s">
        <v>183</v>
      </c>
      <c r="D108" s="0" t="n">
        <v>100876</v>
      </c>
      <c r="E108" s="1" t="n">
        <v>4929</v>
      </c>
      <c r="G108" s="1" t="s">
        <v>46</v>
      </c>
      <c r="AF108" s="1" t="n">
        <f aca="false">SUM(I108:AE108)</f>
        <v>0</v>
      </c>
      <c r="AG108" s="1" t="n">
        <f aca="false">E108-AF108</f>
        <v>4929</v>
      </c>
      <c r="AI108" s="1" t="n">
        <f aca="false">I108</f>
        <v>0</v>
      </c>
      <c r="AJ108" s="1" t="n">
        <f aca="false">J108</f>
        <v>0</v>
      </c>
      <c r="AK108" s="1" t="n">
        <f aca="false">K108</f>
        <v>0</v>
      </c>
      <c r="AL108" s="1" t="n">
        <f aca="false">L108</f>
        <v>0</v>
      </c>
      <c r="AM108" s="1" t="n">
        <f aca="false">M108</f>
        <v>0</v>
      </c>
      <c r="AN108" s="1" t="n">
        <f aca="false">N108</f>
        <v>0</v>
      </c>
      <c r="AP108" s="1" t="n">
        <f aca="false">SUM(AI108:AO108)</f>
        <v>0</v>
      </c>
    </row>
    <row r="109" customFormat="false" ht="12.75" hidden="false" customHeight="false" outlineLevel="0" collapsed="false">
      <c r="A109" s="0" t="s">
        <v>43</v>
      </c>
      <c r="B109" s="0" t="s">
        <v>184</v>
      </c>
      <c r="C109" s="0" t="s">
        <v>185</v>
      </c>
      <c r="D109" s="0" t="n">
        <v>100877</v>
      </c>
      <c r="E109" s="1" t="n">
        <v>1052</v>
      </c>
      <c r="G109" s="1" t="s">
        <v>46</v>
      </c>
      <c r="AF109" s="1" t="n">
        <f aca="false">SUM(I109:AE109)</f>
        <v>0</v>
      </c>
      <c r="AG109" s="1" t="n">
        <f aca="false">E109-AF109</f>
        <v>1052</v>
      </c>
      <c r="AI109" s="1" t="n">
        <f aca="false">I109</f>
        <v>0</v>
      </c>
      <c r="AJ109" s="1" t="n">
        <f aca="false">J109</f>
        <v>0</v>
      </c>
      <c r="AK109" s="1" t="n">
        <f aca="false">K109</f>
        <v>0</v>
      </c>
      <c r="AL109" s="1" t="n">
        <f aca="false">L109</f>
        <v>0</v>
      </c>
      <c r="AM109" s="1" t="n">
        <f aca="false">M109</f>
        <v>0</v>
      </c>
      <c r="AN109" s="1" t="n">
        <f aca="false">N109</f>
        <v>0</v>
      </c>
      <c r="AP109" s="1" t="n">
        <f aca="false">SUM(AI109:AO109)</f>
        <v>0</v>
      </c>
    </row>
    <row r="110" customFormat="false" ht="12.75" hidden="false" customHeight="false" outlineLevel="0" collapsed="false">
      <c r="A110" s="0" t="s">
        <v>43</v>
      </c>
      <c r="B110" s="0" t="s">
        <v>186</v>
      </c>
      <c r="C110" s="0" t="s">
        <v>183</v>
      </c>
      <c r="D110" s="0" t="n">
        <v>103102</v>
      </c>
      <c r="E110" s="1" t="n">
        <f aca="false">4901-4901</f>
        <v>0</v>
      </c>
      <c r="G110" s="1" t="s">
        <v>46</v>
      </c>
      <c r="AF110" s="1" t="n">
        <f aca="false">SUM(I110:AE110)</f>
        <v>0</v>
      </c>
      <c r="AG110" s="1" t="n">
        <f aca="false">E110-AF110</f>
        <v>0</v>
      </c>
      <c r="AI110" s="1" t="n">
        <f aca="false">I110</f>
        <v>0</v>
      </c>
      <c r="AJ110" s="1" t="n">
        <f aca="false">J110</f>
        <v>0</v>
      </c>
      <c r="AK110" s="1" t="n">
        <f aca="false">K110</f>
        <v>0</v>
      </c>
      <c r="AL110" s="1" t="n">
        <f aca="false">L110</f>
        <v>0</v>
      </c>
      <c r="AM110" s="1" t="n">
        <f aca="false">M110</f>
        <v>0</v>
      </c>
      <c r="AN110" s="1" t="n">
        <f aca="false">N110</f>
        <v>0</v>
      </c>
      <c r="AP110" s="1" t="n">
        <f aca="false">SUM(AI110:AO110)</f>
        <v>0</v>
      </c>
    </row>
    <row r="112" customFormat="false" ht="12.75" hidden="false" customHeight="false" outlineLevel="0" collapsed="false">
      <c r="A112" s="19"/>
      <c r="B112" s="19" t="s">
        <v>187</v>
      </c>
      <c r="C112" s="19"/>
      <c r="D112" s="19"/>
      <c r="E112" s="20" t="n">
        <f aca="false">SUM(E105:E111)</f>
        <v>12250</v>
      </c>
      <c r="F112" s="20"/>
      <c r="G112" s="20"/>
      <c r="H112" s="20"/>
      <c r="I112" s="20" t="n">
        <f aca="false">SUM(I105:I111)</f>
        <v>437.645</v>
      </c>
      <c r="J112" s="20" t="n">
        <f aca="false">SUM(J105:J111)</f>
        <v>131.294</v>
      </c>
      <c r="K112" s="20" t="n">
        <f aca="false">SUM(K105:K111)</f>
        <v>43.765</v>
      </c>
      <c r="L112" s="20" t="n">
        <f aca="false">SUM(L105:L111)</f>
        <v>43.765</v>
      </c>
      <c r="M112" s="20" t="n">
        <f aca="false">SUM(M105:M111)</f>
        <v>437.645</v>
      </c>
      <c r="N112" s="20" t="n">
        <f aca="false">SUM(N105:N111)</f>
        <v>43.765</v>
      </c>
      <c r="O112" s="20" t="n">
        <f aca="false">SUM(O105:O111)</f>
        <v>0</v>
      </c>
      <c r="P112" s="20" t="n">
        <f aca="false">SUM(P105:P111)</f>
        <v>0</v>
      </c>
      <c r="Q112" s="20" t="n">
        <f aca="false">SUM(Q105:Q111)</f>
        <v>0</v>
      </c>
      <c r="R112" s="20" t="n">
        <f aca="false">SUM(R105:R111)</f>
        <v>306.352</v>
      </c>
      <c r="S112" s="20" t="n">
        <f aca="false">SUM(S105:S111)</f>
        <v>0</v>
      </c>
      <c r="T112" s="20" t="n">
        <f aca="false">SUM(T105:T111)</f>
        <v>131.294</v>
      </c>
      <c r="U112" s="20" t="n">
        <f aca="false">SUM(U105:U111)</f>
        <v>393.881</v>
      </c>
      <c r="V112" s="20" t="n">
        <f aca="false">SUM(V105:V111)</f>
        <v>437.645</v>
      </c>
      <c r="W112" s="20" t="n">
        <f aca="false">SUM(W105:W111)</f>
        <v>437.645</v>
      </c>
      <c r="X112" s="20" t="n">
        <f aca="false">SUM(X105:X111)</f>
        <v>437.645</v>
      </c>
      <c r="Y112" s="20" t="n">
        <f aca="false">SUM(Y105:Y111)</f>
        <v>43.765</v>
      </c>
      <c r="Z112" s="20" t="n">
        <f aca="false">SUM(Z105:Z111)</f>
        <v>43.765</v>
      </c>
      <c r="AA112" s="20" t="n">
        <f aca="false">SUM(AA105:AA111)</f>
        <v>43.765</v>
      </c>
      <c r="AB112" s="20" t="n">
        <f aca="false">SUM(AB105:AB111)</f>
        <v>43.765</v>
      </c>
      <c r="AC112" s="20" t="n">
        <f aca="false">SUM(AC105:AC111)</f>
        <v>43.765</v>
      </c>
      <c r="AD112" s="20" t="n">
        <f aca="false">SUM(AD105:AD111)</f>
        <v>0</v>
      </c>
      <c r="AE112" s="20" t="n">
        <f aca="false">SUM(AE105:AE111)</f>
        <v>0</v>
      </c>
      <c r="AF112" s="20" t="n">
        <f aca="false">SUM(AF105:AF111)</f>
        <v>3501.166</v>
      </c>
      <c r="AG112" s="20" t="n">
        <f aca="false">SUM(AG105:AG111)</f>
        <v>8748.834</v>
      </c>
      <c r="AH112" s="14"/>
      <c r="AI112" s="20" t="n">
        <f aca="false">SUM(AI105:AI111)</f>
        <v>437.645</v>
      </c>
      <c r="AJ112" s="20" t="n">
        <f aca="false">SUM(AJ105:AJ111)</f>
        <v>131.294</v>
      </c>
      <c r="AK112" s="20" t="n">
        <f aca="false">SUM(AK105:AK111)</f>
        <v>43.765</v>
      </c>
      <c r="AL112" s="20" t="n">
        <f aca="false">SUM(AL105:AL111)</f>
        <v>43.765</v>
      </c>
      <c r="AM112" s="20" t="n">
        <f aca="false">SUM(AM105:AM111)</f>
        <v>437.645</v>
      </c>
      <c r="AN112" s="20" t="n">
        <f aca="false">SUM(AN105:AN111)</f>
        <v>43.765</v>
      </c>
      <c r="AO112" s="20"/>
      <c r="AP112" s="20" t="n">
        <f aca="false">SUM(AP105:AP111)</f>
        <v>1137.879</v>
      </c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  <c r="IW112" s="15"/>
    </row>
    <row r="114" customFormat="false" ht="12.75" hidden="false" customHeight="false" outlineLevel="0" collapsed="false">
      <c r="A114" s="17" t="s">
        <v>188</v>
      </c>
    </row>
    <row r="115" customFormat="false" ht="12.75" hidden="false" customHeight="false" outlineLevel="0" collapsed="false">
      <c r="A115" s="0" t="s">
        <v>43</v>
      </c>
      <c r="B115" s="0" t="s">
        <v>189</v>
      </c>
      <c r="C115" s="0" t="s">
        <v>190</v>
      </c>
      <c r="D115" s="0" t="n">
        <v>100008</v>
      </c>
      <c r="E115" s="1" t="n">
        <v>597</v>
      </c>
      <c r="G115" s="1" t="s">
        <v>46</v>
      </c>
      <c r="AF115" s="1" t="n">
        <f aca="false">SUM(I115:AE115)</f>
        <v>0</v>
      </c>
      <c r="AG115" s="1" t="n">
        <f aca="false">E115-AF115</f>
        <v>597</v>
      </c>
      <c r="AI115" s="1" t="n">
        <f aca="false">I115</f>
        <v>0</v>
      </c>
      <c r="AJ115" s="1" t="n">
        <f aca="false">J115</f>
        <v>0</v>
      </c>
      <c r="AK115" s="1" t="n">
        <f aca="false">K115</f>
        <v>0</v>
      </c>
      <c r="AL115" s="1" t="n">
        <f aca="false">L115</f>
        <v>0</v>
      </c>
      <c r="AM115" s="1" t="n">
        <f aca="false">M115</f>
        <v>0</v>
      </c>
      <c r="AN115" s="1" t="n">
        <f aca="false">N115</f>
        <v>0</v>
      </c>
      <c r="AP115" s="1" t="n">
        <f aca="false">SUM(AI115:AO115)</f>
        <v>0</v>
      </c>
    </row>
    <row r="116" customFormat="false" ht="12.75" hidden="false" customHeight="false" outlineLevel="0" collapsed="false">
      <c r="A116" s="0" t="s">
        <v>43</v>
      </c>
      <c r="B116" s="0" t="s">
        <v>191</v>
      </c>
      <c r="C116" s="0" t="s">
        <v>192</v>
      </c>
      <c r="D116" s="0" t="n">
        <v>100013</v>
      </c>
      <c r="E116" s="1" t="n">
        <v>1577</v>
      </c>
      <c r="G116" s="1" t="s">
        <v>54</v>
      </c>
      <c r="I116" s="1" t="n">
        <v>21.308</v>
      </c>
      <c r="K116" s="1" t="n">
        <v>50.974</v>
      </c>
      <c r="L116" s="1" t="n">
        <v>45.676</v>
      </c>
      <c r="M116" s="1" t="n">
        <v>125.139</v>
      </c>
      <c r="N116" s="1" t="n">
        <v>34.375</v>
      </c>
      <c r="P116" s="1" t="n">
        <v>125.61</v>
      </c>
      <c r="Q116" s="1" t="n">
        <v>258.99</v>
      </c>
      <c r="R116" s="1" t="n">
        <v>151.98</v>
      </c>
      <c r="T116" s="1" t="n">
        <v>73.223</v>
      </c>
      <c r="U116" s="1" t="n">
        <v>36.259</v>
      </c>
      <c r="V116" s="1" t="n">
        <v>188.003</v>
      </c>
      <c r="W116" s="1" t="n">
        <v>70.634</v>
      </c>
      <c r="X116" s="1" t="n">
        <v>218.375</v>
      </c>
      <c r="Y116" s="1" t="n">
        <v>19.777</v>
      </c>
      <c r="Z116" s="1" t="n">
        <v>11.537</v>
      </c>
      <c r="AF116" s="22" t="n">
        <f aca="false">SUM(I116:AE116)</f>
        <v>1431.86</v>
      </c>
      <c r="AG116" s="1" t="n">
        <f aca="false">E116-AF116</f>
        <v>145.14</v>
      </c>
      <c r="AI116" s="1" t="n">
        <f aca="false">I116</f>
        <v>21.308</v>
      </c>
      <c r="AJ116" s="1" t="n">
        <f aca="false">J116</f>
        <v>0</v>
      </c>
      <c r="AK116" s="1" t="n">
        <f aca="false">K116</f>
        <v>50.974</v>
      </c>
      <c r="AL116" s="1" t="n">
        <f aca="false">L116</f>
        <v>45.676</v>
      </c>
      <c r="AM116" s="1" t="n">
        <f aca="false">M116</f>
        <v>125.139</v>
      </c>
      <c r="AN116" s="1" t="n">
        <f aca="false">N116</f>
        <v>34.375</v>
      </c>
      <c r="AP116" s="1" t="n">
        <f aca="false">SUM(AI116:AO116)</f>
        <v>277.472</v>
      </c>
    </row>
    <row r="117" customFormat="false" ht="12.75" hidden="false" customHeight="false" outlineLevel="0" collapsed="false">
      <c r="A117" s="0" t="s">
        <v>43</v>
      </c>
      <c r="B117" s="18" t="s">
        <v>193</v>
      </c>
      <c r="C117" s="18" t="s">
        <v>194</v>
      </c>
      <c r="D117" s="18" t="n">
        <v>100034</v>
      </c>
      <c r="E117" s="1" t="n">
        <f aca="false">855-22</f>
        <v>833</v>
      </c>
      <c r="G117" s="1" t="s">
        <v>46</v>
      </c>
      <c r="AF117" s="1" t="n">
        <f aca="false">SUM(I117:AE117)</f>
        <v>0</v>
      </c>
      <c r="AG117" s="1" t="n">
        <f aca="false">E117-AF117</f>
        <v>833</v>
      </c>
      <c r="AI117" s="1" t="n">
        <f aca="false">I117</f>
        <v>0</v>
      </c>
      <c r="AJ117" s="1" t="n">
        <f aca="false">J117</f>
        <v>0</v>
      </c>
      <c r="AK117" s="1" t="n">
        <f aca="false">K117</f>
        <v>0</v>
      </c>
      <c r="AL117" s="1" t="n">
        <f aca="false">L117</f>
        <v>0</v>
      </c>
      <c r="AM117" s="1" t="n">
        <f aca="false">M117</f>
        <v>0</v>
      </c>
      <c r="AN117" s="1" t="n">
        <f aca="false">N117</f>
        <v>0</v>
      </c>
      <c r="AP117" s="1" t="n">
        <f aca="false">SUM(AI117:AO117)</f>
        <v>0</v>
      </c>
    </row>
    <row r="118" customFormat="false" ht="12.75" hidden="false" customHeight="false" outlineLevel="0" collapsed="false">
      <c r="A118" s="0" t="s">
        <v>43</v>
      </c>
      <c r="B118" s="0" t="s">
        <v>195</v>
      </c>
      <c r="C118" s="0" t="s">
        <v>196</v>
      </c>
      <c r="D118" s="0" t="n">
        <v>100070</v>
      </c>
      <c r="E118" s="1" t="n">
        <v>595</v>
      </c>
      <c r="G118" s="1" t="s">
        <v>54</v>
      </c>
      <c r="I118" s="1" t="n">
        <v>11.579</v>
      </c>
      <c r="J118" s="1" t="n">
        <v>20.411</v>
      </c>
      <c r="K118" s="1" t="n">
        <v>1.423</v>
      </c>
      <c r="L118" s="1" t="n">
        <v>11.191</v>
      </c>
      <c r="M118" s="1" t="n">
        <v>61.324</v>
      </c>
      <c r="N118" s="1" t="n">
        <v>54.273</v>
      </c>
      <c r="Q118" s="1" t="n">
        <v>50.198</v>
      </c>
      <c r="R118" s="1" t="n">
        <v>130.605</v>
      </c>
      <c r="T118" s="1" t="n">
        <v>17.401</v>
      </c>
      <c r="U118" s="1" t="n">
        <v>8.992</v>
      </c>
      <c r="V118" s="1" t="n">
        <v>74.391</v>
      </c>
      <c r="W118" s="1" t="n">
        <v>51.427</v>
      </c>
      <c r="X118" s="1" t="n">
        <v>89.882</v>
      </c>
      <c r="Y118" s="1" t="n">
        <v>11.191</v>
      </c>
      <c r="AC118" s="1" t="n">
        <v>0.712</v>
      </c>
      <c r="AF118" s="1" t="n">
        <f aca="false">SUM(I118:AE118)</f>
        <v>595</v>
      </c>
      <c r="AG118" s="1" t="n">
        <f aca="false">E118-AF118</f>
        <v>0</v>
      </c>
      <c r="AI118" s="1" t="n">
        <f aca="false">I118</f>
        <v>11.579</v>
      </c>
      <c r="AJ118" s="1" t="n">
        <f aca="false">J118</f>
        <v>20.411</v>
      </c>
      <c r="AK118" s="1" t="n">
        <f aca="false">K118</f>
        <v>1.423</v>
      </c>
      <c r="AL118" s="1" t="n">
        <f aca="false">L118</f>
        <v>11.191</v>
      </c>
      <c r="AM118" s="1" t="n">
        <f aca="false">M118</f>
        <v>61.324</v>
      </c>
      <c r="AN118" s="1" t="n">
        <f aca="false">N118</f>
        <v>54.273</v>
      </c>
      <c r="AP118" s="1" t="n">
        <f aca="false">SUM(AI118:AO118)</f>
        <v>160.201</v>
      </c>
    </row>
    <row r="119" customFormat="false" ht="12.75" hidden="false" customHeight="false" outlineLevel="0" collapsed="false">
      <c r="A119" s="0" t="s">
        <v>43</v>
      </c>
      <c r="B119" s="0" t="s">
        <v>197</v>
      </c>
      <c r="C119" s="0" t="s">
        <v>198</v>
      </c>
      <c r="D119" s="0" t="n">
        <v>100090</v>
      </c>
      <c r="E119" s="1" t="n">
        <v>800</v>
      </c>
      <c r="G119" s="1" t="s">
        <v>46</v>
      </c>
      <c r="AF119" s="1" t="n">
        <f aca="false">SUM(I119:AE119)</f>
        <v>0</v>
      </c>
      <c r="AG119" s="1" t="n">
        <f aca="false">E119-AF119</f>
        <v>800</v>
      </c>
      <c r="AI119" s="1" t="n">
        <f aca="false">I119</f>
        <v>0</v>
      </c>
      <c r="AJ119" s="1" t="n">
        <f aca="false">J119</f>
        <v>0</v>
      </c>
      <c r="AK119" s="1" t="n">
        <f aca="false">K119</f>
        <v>0</v>
      </c>
      <c r="AL119" s="1" t="n">
        <f aca="false">L119</f>
        <v>0</v>
      </c>
      <c r="AM119" s="1" t="n">
        <f aca="false">M119</f>
        <v>0</v>
      </c>
      <c r="AN119" s="1" t="n">
        <f aca="false">N119</f>
        <v>0</v>
      </c>
      <c r="AP119" s="1" t="n">
        <f aca="false">SUM(AI119:AO119)</f>
        <v>0</v>
      </c>
    </row>
    <row r="120" customFormat="false" ht="12.75" hidden="false" customHeight="false" outlineLevel="0" collapsed="false">
      <c r="A120" s="0" t="s">
        <v>43</v>
      </c>
      <c r="B120" s="0" t="s">
        <v>199</v>
      </c>
      <c r="C120" s="0" t="s">
        <v>190</v>
      </c>
      <c r="D120" s="0" t="n">
        <v>100110</v>
      </c>
      <c r="E120" s="1" t="n">
        <v>444</v>
      </c>
      <c r="G120" s="1" t="s">
        <v>46</v>
      </c>
      <c r="AF120" s="1" t="n">
        <f aca="false">SUM(I120:AE120)</f>
        <v>0</v>
      </c>
      <c r="AG120" s="1" t="n">
        <f aca="false">E120-AF120</f>
        <v>444</v>
      </c>
      <c r="AI120" s="1" t="n">
        <f aca="false">I120</f>
        <v>0</v>
      </c>
      <c r="AJ120" s="1" t="n">
        <f aca="false">J120</f>
        <v>0</v>
      </c>
      <c r="AK120" s="1" t="n">
        <f aca="false">K120</f>
        <v>0</v>
      </c>
      <c r="AL120" s="1" t="n">
        <f aca="false">L120</f>
        <v>0</v>
      </c>
      <c r="AM120" s="1" t="n">
        <f aca="false">M120</f>
        <v>0</v>
      </c>
      <c r="AN120" s="1" t="n">
        <f aca="false">N120</f>
        <v>0</v>
      </c>
      <c r="AP120" s="1" t="n">
        <f aca="false">SUM(AI120:AO120)</f>
        <v>0</v>
      </c>
    </row>
    <row r="121" customFormat="false" ht="12.75" hidden="false" customHeight="false" outlineLevel="0" collapsed="false">
      <c r="A121" s="0" t="s">
        <v>43</v>
      </c>
      <c r="B121" s="18" t="s">
        <v>200</v>
      </c>
      <c r="C121" s="18" t="s">
        <v>194</v>
      </c>
      <c r="D121" s="18" t="n">
        <v>100141</v>
      </c>
      <c r="E121" s="1" t="n">
        <f aca="false">2155-1269</f>
        <v>886</v>
      </c>
      <c r="G121" s="1" t="s">
        <v>46</v>
      </c>
      <c r="AF121" s="1" t="n">
        <f aca="false">SUM(I121:AE121)</f>
        <v>0</v>
      </c>
      <c r="AG121" s="1" t="n">
        <f aca="false">E121-AF121</f>
        <v>886</v>
      </c>
      <c r="AI121" s="1" t="n">
        <f aca="false">I121</f>
        <v>0</v>
      </c>
      <c r="AJ121" s="1" t="n">
        <f aca="false">J121</f>
        <v>0</v>
      </c>
      <c r="AK121" s="1" t="n">
        <f aca="false">K121</f>
        <v>0</v>
      </c>
      <c r="AL121" s="1" t="n">
        <f aca="false">L121</f>
        <v>0</v>
      </c>
      <c r="AM121" s="1" t="n">
        <f aca="false">M121</f>
        <v>0</v>
      </c>
      <c r="AN121" s="1" t="n">
        <f aca="false">N121</f>
        <v>0</v>
      </c>
      <c r="AP121" s="1" t="n">
        <f aca="false">SUM(AI121:AO121)</f>
        <v>0</v>
      </c>
    </row>
    <row r="122" customFormat="false" ht="12.75" hidden="false" customHeight="false" outlineLevel="0" collapsed="false">
      <c r="A122" s="0" t="s">
        <v>43</v>
      </c>
      <c r="B122" s="18" t="s">
        <v>201</v>
      </c>
      <c r="C122" s="18" t="s">
        <v>202</v>
      </c>
      <c r="D122" s="18" t="n">
        <v>100142</v>
      </c>
      <c r="E122" s="1" t="n">
        <v>172</v>
      </c>
      <c r="G122" s="1" t="s">
        <v>203</v>
      </c>
      <c r="I122" s="1" t="n">
        <v>1.257</v>
      </c>
      <c r="J122" s="1" t="n">
        <v>2.679</v>
      </c>
      <c r="M122" s="1" t="n">
        <v>5.074</v>
      </c>
      <c r="P122" s="1" t="n">
        <v>3.841</v>
      </c>
      <c r="R122" s="1" t="n">
        <v>23.615</v>
      </c>
      <c r="T122" s="1" t="n">
        <v>9.46</v>
      </c>
      <c r="U122" s="1" t="n">
        <v>6.497</v>
      </c>
      <c r="V122" s="1" t="n">
        <v>27.978</v>
      </c>
      <c r="W122" s="1" t="n">
        <v>14.226</v>
      </c>
      <c r="X122" s="1" t="n">
        <v>42.37</v>
      </c>
      <c r="Y122" s="1" t="n">
        <v>4.173</v>
      </c>
      <c r="Z122" s="1" t="n">
        <v>2.324</v>
      </c>
      <c r="AF122" s="1" t="n">
        <f aca="false">SUM(I122:AE122)</f>
        <v>143.494</v>
      </c>
      <c r="AG122" s="1" t="n">
        <f aca="false">E122-AF122</f>
        <v>28.506</v>
      </c>
      <c r="AI122" s="1" t="n">
        <f aca="false">I122</f>
        <v>1.257</v>
      </c>
      <c r="AJ122" s="1" t="n">
        <f aca="false">J122</f>
        <v>2.679</v>
      </c>
      <c r="AK122" s="1" t="n">
        <f aca="false">K122</f>
        <v>0</v>
      </c>
      <c r="AL122" s="1" t="n">
        <f aca="false">L122</f>
        <v>0</v>
      </c>
      <c r="AM122" s="1" t="n">
        <f aca="false">M122</f>
        <v>5.074</v>
      </c>
      <c r="AN122" s="1" t="n">
        <f aca="false">N122</f>
        <v>0</v>
      </c>
      <c r="AP122" s="1" t="n">
        <f aca="false">SUM(AI122:AO122)</f>
        <v>9.01</v>
      </c>
    </row>
    <row r="123" customFormat="false" ht="12.75" hidden="false" customHeight="false" outlineLevel="0" collapsed="false">
      <c r="A123" s="0" t="s">
        <v>43</v>
      </c>
      <c r="B123" s="0" t="s">
        <v>204</v>
      </c>
      <c r="C123" s="0" t="s">
        <v>205</v>
      </c>
      <c r="D123" s="0" t="n">
        <v>100218</v>
      </c>
      <c r="E123" s="1" t="n">
        <v>500</v>
      </c>
      <c r="G123" s="1" t="s">
        <v>46</v>
      </c>
      <c r="AF123" s="1" t="n">
        <f aca="false">SUM(I123:AE123)</f>
        <v>0</v>
      </c>
      <c r="AG123" s="1" t="n">
        <f aca="false">E123-AF123</f>
        <v>500</v>
      </c>
      <c r="AI123" s="1" t="n">
        <f aca="false">I123</f>
        <v>0</v>
      </c>
      <c r="AJ123" s="1" t="n">
        <f aca="false">J123</f>
        <v>0</v>
      </c>
      <c r="AK123" s="1" t="n">
        <f aca="false">K123</f>
        <v>0</v>
      </c>
      <c r="AL123" s="1" t="n">
        <f aca="false">L123</f>
        <v>0</v>
      </c>
      <c r="AM123" s="1" t="n">
        <f aca="false">M123</f>
        <v>0</v>
      </c>
      <c r="AN123" s="1" t="n">
        <f aca="false">N123</f>
        <v>0</v>
      </c>
      <c r="AP123" s="1" t="n">
        <f aca="false">SUM(AI123:AO123)</f>
        <v>0</v>
      </c>
    </row>
    <row r="124" customFormat="false" ht="12.75" hidden="false" customHeight="false" outlineLevel="0" collapsed="false">
      <c r="A124" s="0" t="s">
        <v>43</v>
      </c>
      <c r="B124" s="0" t="s">
        <v>206</v>
      </c>
      <c r="C124" s="0" t="s">
        <v>196</v>
      </c>
      <c r="D124" s="0" t="n">
        <v>100808</v>
      </c>
      <c r="E124" s="1" t="n">
        <v>944</v>
      </c>
      <c r="G124" s="1" t="s">
        <v>54</v>
      </c>
      <c r="I124" s="1" t="n">
        <v>18.364</v>
      </c>
      <c r="J124" s="1" t="n">
        <v>32.419</v>
      </c>
      <c r="K124" s="1" t="n">
        <v>2.257</v>
      </c>
      <c r="L124" s="1" t="n">
        <v>17.748</v>
      </c>
      <c r="M124" s="1" t="n">
        <v>97.257</v>
      </c>
      <c r="N124" s="1" t="n">
        <v>86.075</v>
      </c>
      <c r="Q124" s="1" t="n">
        <v>79.611</v>
      </c>
      <c r="R124" s="1" t="n">
        <v>207.133</v>
      </c>
      <c r="T124" s="1" t="n">
        <v>27.597</v>
      </c>
      <c r="U124" s="1" t="n">
        <v>14.26</v>
      </c>
      <c r="V124" s="1" t="n">
        <v>117.981</v>
      </c>
      <c r="W124" s="1" t="n">
        <v>81.561</v>
      </c>
      <c r="X124" s="1" t="n">
        <v>142.5</v>
      </c>
      <c r="Y124" s="1" t="n">
        <v>17.748</v>
      </c>
      <c r="AC124" s="1" t="n">
        <v>1.129</v>
      </c>
      <c r="AF124" s="22" t="n">
        <f aca="false">SUM(I124:AE124)</f>
        <v>943.64</v>
      </c>
      <c r="AG124" s="1" t="n">
        <f aca="false">E124-AF124</f>
        <v>0.3599999999999</v>
      </c>
      <c r="AI124" s="1" t="n">
        <f aca="false">I124</f>
        <v>18.364</v>
      </c>
      <c r="AJ124" s="1" t="n">
        <f aca="false">J124</f>
        <v>32.419</v>
      </c>
      <c r="AK124" s="1" t="n">
        <f aca="false">K124</f>
        <v>2.257</v>
      </c>
      <c r="AL124" s="1" t="n">
        <f aca="false">L124</f>
        <v>17.748</v>
      </c>
      <c r="AM124" s="1" t="n">
        <f aca="false">M124</f>
        <v>97.257</v>
      </c>
      <c r="AN124" s="1" t="n">
        <f aca="false">N124</f>
        <v>86.075</v>
      </c>
      <c r="AP124" s="1" t="n">
        <f aca="false">SUM(AI124:AO124)</f>
        <v>254.12</v>
      </c>
    </row>
    <row r="125" customFormat="false" ht="12.75" hidden="false" customHeight="false" outlineLevel="0" collapsed="false">
      <c r="A125" s="0" t="s">
        <v>43</v>
      </c>
      <c r="B125" s="18" t="s">
        <v>207</v>
      </c>
      <c r="C125" s="18" t="s">
        <v>208</v>
      </c>
      <c r="D125" s="18" t="n">
        <v>102742</v>
      </c>
      <c r="E125" s="1" t="n">
        <v>404</v>
      </c>
      <c r="G125" s="1" t="s">
        <v>46</v>
      </c>
      <c r="AF125" s="1" t="n">
        <f aca="false">SUM(I125:AE125)</f>
        <v>0</v>
      </c>
      <c r="AG125" s="1" t="n">
        <f aca="false">E125-AF125</f>
        <v>404</v>
      </c>
      <c r="AI125" s="1" t="n">
        <f aca="false">I125</f>
        <v>0</v>
      </c>
      <c r="AJ125" s="1" t="n">
        <f aca="false">J125</f>
        <v>0</v>
      </c>
      <c r="AK125" s="1" t="n">
        <f aca="false">K125</f>
        <v>0</v>
      </c>
      <c r="AL125" s="1" t="n">
        <f aca="false">L125</f>
        <v>0</v>
      </c>
      <c r="AM125" s="1" t="n">
        <f aca="false">M125</f>
        <v>0</v>
      </c>
      <c r="AN125" s="1" t="n">
        <f aca="false">N125</f>
        <v>0</v>
      </c>
      <c r="AP125" s="1" t="n">
        <f aca="false">SUM(AI125:AO125)</f>
        <v>0</v>
      </c>
    </row>
    <row r="126" customFormat="false" ht="12.75" hidden="false" customHeight="false" outlineLevel="0" collapsed="false">
      <c r="A126" s="0" t="s">
        <v>43</v>
      </c>
      <c r="B126" s="0" t="s">
        <v>209</v>
      </c>
      <c r="C126" s="0" t="s">
        <v>190</v>
      </c>
      <c r="D126" s="0" t="n">
        <v>102780</v>
      </c>
      <c r="E126" s="1" t="n">
        <v>440</v>
      </c>
      <c r="G126" s="1" t="s">
        <v>46</v>
      </c>
      <c r="AF126" s="1" t="n">
        <f aca="false">SUM(I126:AE126)</f>
        <v>0</v>
      </c>
      <c r="AG126" s="1" t="n">
        <f aca="false">E126-AF126</f>
        <v>440</v>
      </c>
      <c r="AI126" s="1" t="n">
        <f aca="false">I126</f>
        <v>0</v>
      </c>
      <c r="AJ126" s="1" t="n">
        <f aca="false">J126</f>
        <v>0</v>
      </c>
      <c r="AK126" s="1" t="n">
        <f aca="false">K126</f>
        <v>0</v>
      </c>
      <c r="AL126" s="1" t="n">
        <f aca="false">L126</f>
        <v>0</v>
      </c>
      <c r="AM126" s="1" t="n">
        <f aca="false">M126</f>
        <v>0</v>
      </c>
      <c r="AN126" s="1" t="n">
        <f aca="false">N126</f>
        <v>0</v>
      </c>
      <c r="AP126" s="1" t="n">
        <f aca="false">SUM(AI126:AO126)</f>
        <v>0</v>
      </c>
    </row>
    <row r="127" customFormat="false" ht="12.75" hidden="false" customHeight="false" outlineLevel="0" collapsed="false">
      <c r="A127" s="0" t="s">
        <v>43</v>
      </c>
      <c r="B127" s="0" t="s">
        <v>210</v>
      </c>
      <c r="C127" s="0" t="s">
        <v>211</v>
      </c>
      <c r="D127" s="0" t="n">
        <v>103082</v>
      </c>
      <c r="E127" s="1" t="n">
        <v>2679</v>
      </c>
      <c r="G127" s="1" t="s">
        <v>54</v>
      </c>
      <c r="I127" s="1" t="n">
        <v>18.866</v>
      </c>
      <c r="J127" s="1" t="n">
        <v>36.978</v>
      </c>
      <c r="K127" s="1" t="n">
        <v>3.354</v>
      </c>
      <c r="L127" s="1" t="n">
        <v>21.298</v>
      </c>
      <c r="M127" s="1" t="n">
        <v>104.059</v>
      </c>
      <c r="N127" s="1" t="n">
        <v>108.839</v>
      </c>
      <c r="P127" s="1" t="n">
        <v>391.836</v>
      </c>
      <c r="R127" s="1" t="n">
        <v>336.411</v>
      </c>
      <c r="S127" s="1" t="n">
        <v>402.401</v>
      </c>
      <c r="T127" s="1" t="n">
        <v>41.339</v>
      </c>
      <c r="U127" s="1" t="n">
        <v>21.969</v>
      </c>
      <c r="V127" s="1" t="n">
        <v>331.966</v>
      </c>
      <c r="W127" s="1" t="n">
        <v>73.37</v>
      </c>
      <c r="X127" s="1" t="n">
        <v>223.882</v>
      </c>
      <c r="Y127" s="1" t="n">
        <v>280.482</v>
      </c>
      <c r="AF127" s="22" t="n">
        <f aca="false">SUM(I127:AE127)</f>
        <v>2397.05</v>
      </c>
      <c r="AG127" s="1" t="n">
        <f aca="false">E127-AF127</f>
        <v>281.95</v>
      </c>
      <c r="AI127" s="1" t="n">
        <f aca="false">I127</f>
        <v>18.866</v>
      </c>
      <c r="AJ127" s="1" t="n">
        <f aca="false">J127</f>
        <v>36.978</v>
      </c>
      <c r="AK127" s="1" t="n">
        <f aca="false">K127</f>
        <v>3.354</v>
      </c>
      <c r="AL127" s="1" t="n">
        <f aca="false">L127</f>
        <v>21.298</v>
      </c>
      <c r="AM127" s="1" t="n">
        <f aca="false">M127</f>
        <v>104.059</v>
      </c>
      <c r="AN127" s="1" t="n">
        <f aca="false">N127</f>
        <v>108.839</v>
      </c>
      <c r="AP127" s="1" t="n">
        <f aca="false">SUM(AI127:AO127)</f>
        <v>293.394</v>
      </c>
    </row>
    <row r="128" customFormat="false" ht="12.75" hidden="false" customHeight="false" outlineLevel="0" collapsed="false">
      <c r="A128" s="0" t="s">
        <v>43</v>
      </c>
      <c r="B128" s="0" t="s">
        <v>212</v>
      </c>
      <c r="C128" s="0" t="s">
        <v>213</v>
      </c>
      <c r="D128" s="0" t="n">
        <v>103083</v>
      </c>
      <c r="E128" s="1" t="n">
        <v>11023</v>
      </c>
      <c r="G128" s="1" t="s">
        <v>214</v>
      </c>
      <c r="I128" s="1" t="n">
        <v>151.702</v>
      </c>
      <c r="J128" s="1" t="n">
        <v>266.285</v>
      </c>
      <c r="K128" s="1" t="n">
        <v>20.173</v>
      </c>
      <c r="L128" s="1" t="n">
        <v>171.875</v>
      </c>
      <c r="M128" s="1" t="n">
        <v>802.888</v>
      </c>
      <c r="N128" s="1" t="n">
        <v>868.249</v>
      </c>
      <c r="P128" s="1" t="n">
        <v>194.468</v>
      </c>
      <c r="Q128" s="1" t="n">
        <v>640.697</v>
      </c>
      <c r="R128" s="1" t="n">
        <v>2732.242</v>
      </c>
      <c r="S128" s="1" t="n">
        <v>7.262</v>
      </c>
      <c r="T128" s="1" t="n">
        <v>306.631</v>
      </c>
      <c r="U128" s="1" t="n">
        <v>184.785</v>
      </c>
      <c r="V128" s="1" t="n">
        <v>1534.768</v>
      </c>
      <c r="W128" s="1" t="n">
        <v>424.442</v>
      </c>
      <c r="X128" s="1" t="n">
        <v>1375.804</v>
      </c>
      <c r="Y128" s="1" t="n">
        <v>82.92</v>
      </c>
      <c r="Z128" s="1" t="n">
        <v>77.465</v>
      </c>
      <c r="AA128" s="1" t="n">
        <v>3.679</v>
      </c>
      <c r="AF128" s="22" t="n">
        <f aca="false">SUM(I128:AE128)</f>
        <v>9846.335</v>
      </c>
      <c r="AG128" s="1" t="n">
        <f aca="false">E128-AF128</f>
        <v>1176.665</v>
      </c>
      <c r="AI128" s="1" t="n">
        <f aca="false">I128</f>
        <v>151.702</v>
      </c>
      <c r="AJ128" s="1" t="n">
        <f aca="false">J128</f>
        <v>266.285</v>
      </c>
      <c r="AK128" s="1" t="n">
        <f aca="false">K128</f>
        <v>20.173</v>
      </c>
      <c r="AL128" s="1" t="n">
        <f aca="false">L128</f>
        <v>171.875</v>
      </c>
      <c r="AM128" s="1" t="n">
        <f aca="false">M128</f>
        <v>802.888</v>
      </c>
      <c r="AN128" s="1" t="n">
        <f aca="false">N128</f>
        <v>868.249</v>
      </c>
      <c r="AP128" s="1" t="n">
        <f aca="false">SUM(AI128:AO128)</f>
        <v>2281.172</v>
      </c>
    </row>
    <row r="129" customFormat="false" ht="12.75" hidden="false" customHeight="false" outlineLevel="0" collapsed="false">
      <c r="A129" s="0" t="s">
        <v>43</v>
      </c>
      <c r="B129" s="0" t="s">
        <v>215</v>
      </c>
      <c r="C129" s="0" t="s">
        <v>196</v>
      </c>
      <c r="D129" s="0" t="n">
        <v>103230</v>
      </c>
      <c r="E129" s="1" t="n">
        <v>186</v>
      </c>
      <c r="G129" s="1" t="s">
        <v>54</v>
      </c>
      <c r="I129" s="1" t="n">
        <v>3.625</v>
      </c>
      <c r="J129" s="1" t="n">
        <v>6.401</v>
      </c>
      <c r="K129" s="1" t="n">
        <v>1</v>
      </c>
      <c r="L129" s="1" t="n">
        <v>3.504</v>
      </c>
      <c r="M129" s="1" t="n">
        <v>19.201</v>
      </c>
      <c r="N129" s="1" t="n">
        <v>16.5</v>
      </c>
      <c r="Q129" s="1" t="n">
        <v>15.718</v>
      </c>
      <c r="R129" s="1" t="n">
        <v>40</v>
      </c>
      <c r="T129" s="1" t="n">
        <v>5.448</v>
      </c>
      <c r="U129" s="1" t="n">
        <v>2.815</v>
      </c>
      <c r="V129" s="1" t="n">
        <v>23.293</v>
      </c>
      <c r="W129" s="1" t="n">
        <v>16.1</v>
      </c>
      <c r="X129" s="1" t="n">
        <v>28.134</v>
      </c>
      <c r="Y129" s="1" t="n">
        <v>3.504</v>
      </c>
      <c r="AC129" s="1" t="n">
        <v>1</v>
      </c>
      <c r="AF129" s="1" t="n">
        <f aca="false">SUM(I129:AE129)</f>
        <v>186.243</v>
      </c>
      <c r="AG129" s="1" t="n">
        <f aca="false">E129-AF129</f>
        <v>-0.242999999999995</v>
      </c>
      <c r="AI129" s="1" t="n">
        <f aca="false">I129</f>
        <v>3.625</v>
      </c>
      <c r="AJ129" s="1" t="n">
        <f aca="false">J129</f>
        <v>6.401</v>
      </c>
      <c r="AK129" s="1" t="n">
        <f aca="false">K129</f>
        <v>1</v>
      </c>
      <c r="AL129" s="1" t="n">
        <f aca="false">L129</f>
        <v>3.504</v>
      </c>
      <c r="AM129" s="1" t="n">
        <f aca="false">M129</f>
        <v>19.201</v>
      </c>
      <c r="AN129" s="1" t="n">
        <f aca="false">N129</f>
        <v>16.5</v>
      </c>
      <c r="AP129" s="1" t="n">
        <f aca="false">SUM(AI129:AO129)</f>
        <v>50.231</v>
      </c>
    </row>
    <row r="130" customFormat="false" ht="12.75" hidden="false" customHeight="false" outlineLevel="0" collapsed="false">
      <c r="A130" s="0" t="s">
        <v>43</v>
      </c>
      <c r="B130" s="0" t="s">
        <v>216</v>
      </c>
      <c r="C130" s="0" t="s">
        <v>217</v>
      </c>
      <c r="D130" s="0" t="n">
        <v>140155</v>
      </c>
      <c r="E130" s="1" t="n">
        <f aca="false">1147-1147</f>
        <v>0</v>
      </c>
      <c r="G130" s="1" t="s">
        <v>46</v>
      </c>
      <c r="AF130" s="1" t="n">
        <f aca="false">SUM(I130:AE130)</f>
        <v>0</v>
      </c>
      <c r="AG130" s="1" t="n">
        <f aca="false">E130-AF130</f>
        <v>0</v>
      </c>
      <c r="AI130" s="1" t="n">
        <f aca="false">I130</f>
        <v>0</v>
      </c>
      <c r="AJ130" s="1" t="n">
        <f aca="false">J130</f>
        <v>0</v>
      </c>
      <c r="AK130" s="1" t="n">
        <f aca="false">K130</f>
        <v>0</v>
      </c>
      <c r="AL130" s="1" t="n">
        <f aca="false">L130</f>
        <v>0</v>
      </c>
      <c r="AM130" s="1" t="n">
        <f aca="false">M130</f>
        <v>0</v>
      </c>
      <c r="AN130" s="1" t="n">
        <f aca="false">N130</f>
        <v>0</v>
      </c>
      <c r="AP130" s="1" t="n">
        <f aca="false">SUM(AI130:AO130)</f>
        <v>0</v>
      </c>
    </row>
    <row r="131" customFormat="false" ht="12.75" hidden="false" customHeight="false" outlineLevel="0" collapsed="false">
      <c r="A131" s="0" t="s">
        <v>43</v>
      </c>
      <c r="B131" s="0" t="s">
        <v>218</v>
      </c>
      <c r="C131" s="0" t="s">
        <v>196</v>
      </c>
      <c r="D131" s="0" t="n">
        <v>140269</v>
      </c>
      <c r="E131" s="1" t="n">
        <v>500</v>
      </c>
      <c r="G131" s="1" t="s">
        <v>54</v>
      </c>
      <c r="I131" s="1" t="n">
        <v>9.73</v>
      </c>
      <c r="J131" s="1" t="n">
        <v>17.178</v>
      </c>
      <c r="K131" s="1" t="n">
        <v>1.196</v>
      </c>
      <c r="L131" s="1" t="n">
        <v>9.404</v>
      </c>
      <c r="M131" s="1" t="n">
        <v>51.533</v>
      </c>
      <c r="N131" s="1" t="n">
        <v>45.608</v>
      </c>
      <c r="Q131" s="1" t="n">
        <v>42.183</v>
      </c>
      <c r="R131" s="1" t="n">
        <v>109.752</v>
      </c>
      <c r="T131" s="1" t="n">
        <v>14.623</v>
      </c>
      <c r="U131" s="1" t="n">
        <v>7.556</v>
      </c>
      <c r="V131" s="1" t="n">
        <v>62.514</v>
      </c>
      <c r="W131" s="1" t="n">
        <v>43.216</v>
      </c>
      <c r="X131" s="1" t="n">
        <v>75.506</v>
      </c>
      <c r="Y131" s="1" t="n">
        <v>9.404</v>
      </c>
      <c r="AC131" s="1" t="n">
        <v>0.597</v>
      </c>
      <c r="AF131" s="1" t="n">
        <f aca="false">SUM(I131:AE131)</f>
        <v>500</v>
      </c>
      <c r="AG131" s="1" t="n">
        <f aca="false">E131-AF131</f>
        <v>0</v>
      </c>
      <c r="AI131" s="1" t="n">
        <f aca="false">I131</f>
        <v>9.73</v>
      </c>
      <c r="AJ131" s="1" t="n">
        <f aca="false">J131</f>
        <v>17.178</v>
      </c>
      <c r="AK131" s="1" t="n">
        <f aca="false">K131</f>
        <v>1.196</v>
      </c>
      <c r="AL131" s="1" t="n">
        <f aca="false">L131</f>
        <v>9.404</v>
      </c>
      <c r="AM131" s="1" t="n">
        <f aca="false">M131</f>
        <v>51.533</v>
      </c>
      <c r="AN131" s="1" t="n">
        <f aca="false">N131</f>
        <v>45.608</v>
      </c>
      <c r="AP131" s="1" t="n">
        <f aca="false">SUM(AI131:AO131)</f>
        <v>134.649</v>
      </c>
    </row>
    <row r="133" customFormat="false" ht="12.75" hidden="false" customHeight="false" outlineLevel="0" collapsed="false">
      <c r="A133" s="19"/>
      <c r="B133" s="19" t="s">
        <v>219</v>
      </c>
      <c r="C133" s="19"/>
      <c r="D133" s="19"/>
      <c r="E133" s="20" t="n">
        <f aca="false">SUM(E115:E131)</f>
        <v>22580</v>
      </c>
      <c r="F133" s="20"/>
      <c r="G133" s="20"/>
      <c r="H133" s="20"/>
      <c r="I133" s="20" t="n">
        <f aca="false">SUM(I115:I131)</f>
        <v>236.431</v>
      </c>
      <c r="J133" s="20" t="n">
        <f aca="false">SUM(J115:J131)</f>
        <v>382.351</v>
      </c>
      <c r="K133" s="20" t="n">
        <f aca="false">SUM(K115:K131)</f>
        <v>80.377</v>
      </c>
      <c r="L133" s="20" t="n">
        <f aca="false">SUM(L115:L131)</f>
        <v>280.696</v>
      </c>
      <c r="M133" s="20" t="n">
        <f aca="false">SUM(M115:M131)</f>
        <v>1266.475</v>
      </c>
      <c r="N133" s="20" t="n">
        <f aca="false">SUM(N115:N131)</f>
        <v>1213.919</v>
      </c>
      <c r="O133" s="20" t="n">
        <f aca="false">SUM(O115:O131)</f>
        <v>0</v>
      </c>
      <c r="P133" s="20" t="n">
        <f aca="false">SUM(P115:P131)</f>
        <v>715.755</v>
      </c>
      <c r="Q133" s="20" t="n">
        <f aca="false">SUM(Q115:Q131)</f>
        <v>1087.397</v>
      </c>
      <c r="R133" s="20" t="n">
        <f aca="false">SUM(R115:R131)</f>
        <v>3731.738</v>
      </c>
      <c r="S133" s="20" t="n">
        <f aca="false">SUM(S115:S131)</f>
        <v>409.663</v>
      </c>
      <c r="T133" s="20" t="n">
        <f aca="false">SUM(T115:T131)</f>
        <v>495.722</v>
      </c>
      <c r="U133" s="20" t="n">
        <f aca="false">SUM(U115:U131)</f>
        <v>283.133</v>
      </c>
      <c r="V133" s="20" t="n">
        <f aca="false">SUM(V115:V131)</f>
        <v>2360.894</v>
      </c>
      <c r="W133" s="20" t="n">
        <f aca="false">SUM(W115:W131)</f>
        <v>774.976</v>
      </c>
      <c r="X133" s="20" t="n">
        <f aca="false">SUM(X115:X131)</f>
        <v>2196.453</v>
      </c>
      <c r="Y133" s="20" t="n">
        <f aca="false">SUM(Y115:Y131)</f>
        <v>429.199</v>
      </c>
      <c r="Z133" s="20" t="n">
        <f aca="false">SUM(Z115:Z131)</f>
        <v>91.326</v>
      </c>
      <c r="AA133" s="20" t="n">
        <f aca="false">SUM(AA115:AA131)</f>
        <v>3.679</v>
      </c>
      <c r="AB133" s="20" t="n">
        <f aca="false">SUM(AB115:AB131)</f>
        <v>0</v>
      </c>
      <c r="AC133" s="20" t="n">
        <f aca="false">SUM(AC115:AC131)</f>
        <v>3.438</v>
      </c>
      <c r="AD133" s="20" t="n">
        <f aca="false">SUM(AD115:AD131)</f>
        <v>0</v>
      </c>
      <c r="AE133" s="20" t="n">
        <f aca="false">SUM(AE115:AE131)</f>
        <v>0</v>
      </c>
      <c r="AF133" s="20" t="n">
        <f aca="false">SUM(AF115:AF131)</f>
        <v>16043.622</v>
      </c>
      <c r="AG133" s="20" t="n">
        <f aca="false">SUM(AG115:AG131)</f>
        <v>6536.378</v>
      </c>
      <c r="AH133" s="14"/>
      <c r="AI133" s="20" t="n">
        <f aca="false">SUM(AI115:AI131)</f>
        <v>236.431</v>
      </c>
      <c r="AJ133" s="20" t="n">
        <f aca="false">SUM(AJ115:AJ131)</f>
        <v>382.351</v>
      </c>
      <c r="AK133" s="20" t="n">
        <f aca="false">SUM(AK115:AK131)</f>
        <v>80.377</v>
      </c>
      <c r="AL133" s="20" t="n">
        <f aca="false">SUM(AL115:AL131)</f>
        <v>280.696</v>
      </c>
      <c r="AM133" s="20" t="n">
        <f aca="false">SUM(AM115:AM131)</f>
        <v>1266.475</v>
      </c>
      <c r="AN133" s="20" t="n">
        <f aca="false">SUM(AN115:AN131)</f>
        <v>1213.919</v>
      </c>
      <c r="AO133" s="20" t="n">
        <f aca="false">SUM(AO115:AO131)</f>
        <v>0</v>
      </c>
      <c r="AP133" s="20" t="n">
        <f aca="false">SUM(AP115:AP131)</f>
        <v>3460.249</v>
      </c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  <c r="IT133" s="15"/>
      <c r="IU133" s="15"/>
      <c r="IV133" s="15"/>
      <c r="IW133" s="15"/>
    </row>
    <row r="135" customFormat="false" ht="12.75" hidden="false" customHeight="false" outlineLevel="0" collapsed="false">
      <c r="A135" s="17" t="s">
        <v>220</v>
      </c>
    </row>
    <row r="136" customFormat="false" ht="12.75" hidden="false" customHeight="false" outlineLevel="0" collapsed="false">
      <c r="A136" s="0" t="s">
        <v>221</v>
      </c>
      <c r="B136" s="0" t="s">
        <v>222</v>
      </c>
      <c r="C136" s="0" t="s">
        <v>223</v>
      </c>
      <c r="D136" s="0" t="n">
        <v>100001</v>
      </c>
      <c r="E136" s="1" t="n">
        <v>2522</v>
      </c>
      <c r="G136" s="1" t="s">
        <v>46</v>
      </c>
      <c r="AF136" s="1" t="n">
        <f aca="false">SUM(I136:AE136)</f>
        <v>0</v>
      </c>
      <c r="AG136" s="1" t="n">
        <f aca="false">E136-AF136</f>
        <v>2522</v>
      </c>
      <c r="AI136" s="1" t="n">
        <f aca="false">I136</f>
        <v>0</v>
      </c>
      <c r="AJ136" s="1" t="n">
        <f aca="false">J136</f>
        <v>0</v>
      </c>
      <c r="AK136" s="1" t="n">
        <f aca="false">K136</f>
        <v>0</v>
      </c>
      <c r="AL136" s="1" t="n">
        <f aca="false">L136</f>
        <v>0</v>
      </c>
      <c r="AM136" s="1" t="n">
        <f aca="false">M136</f>
        <v>0</v>
      </c>
      <c r="AN136" s="1" t="n">
        <f aca="false">N136</f>
        <v>0</v>
      </c>
      <c r="AP136" s="1" t="n">
        <f aca="false">SUM(AI136:AO136)</f>
        <v>0</v>
      </c>
    </row>
    <row r="137" customFormat="false" ht="12.75" hidden="false" customHeight="false" outlineLevel="0" collapsed="false">
      <c r="A137" s="0" t="s">
        <v>43</v>
      </c>
      <c r="B137" s="18" t="s">
        <v>224</v>
      </c>
      <c r="C137" s="18" t="s">
        <v>223</v>
      </c>
      <c r="D137" s="18" t="n">
        <v>100005</v>
      </c>
      <c r="E137" s="1" t="n">
        <v>9192</v>
      </c>
      <c r="G137" s="1" t="s">
        <v>46</v>
      </c>
      <c r="AF137" s="1" t="n">
        <f aca="false">SUM(I137:AE137)</f>
        <v>0</v>
      </c>
      <c r="AG137" s="1" t="n">
        <f aca="false">E137-AF137</f>
        <v>9192</v>
      </c>
    </row>
    <row r="138" customFormat="false" ht="12.75" hidden="false" customHeight="false" outlineLevel="0" collapsed="false">
      <c r="A138" s="0" t="s">
        <v>43</v>
      </c>
      <c r="B138" s="18" t="s">
        <v>225</v>
      </c>
      <c r="C138" s="18" t="s">
        <v>223</v>
      </c>
      <c r="D138" s="18" t="n">
        <v>100007</v>
      </c>
      <c r="E138" s="1" t="n">
        <v>0</v>
      </c>
      <c r="AF138" s="1" t="n">
        <f aca="false">SUM(I138:AE138)</f>
        <v>0</v>
      </c>
      <c r="AG138" s="1" t="n">
        <f aca="false">E138-AF138</f>
        <v>0</v>
      </c>
    </row>
    <row r="139" customFormat="false" ht="12.75" hidden="false" customHeight="false" outlineLevel="0" collapsed="false">
      <c r="A139" s="0" t="s">
        <v>43</v>
      </c>
      <c r="B139" s="18" t="s">
        <v>226</v>
      </c>
      <c r="C139" s="18" t="s">
        <v>223</v>
      </c>
      <c r="D139" s="18" t="n">
        <v>100111</v>
      </c>
      <c r="E139" s="1" t="n">
        <v>79</v>
      </c>
      <c r="G139" s="1" t="s">
        <v>46</v>
      </c>
      <c r="AF139" s="1" t="n">
        <f aca="false">SUM(I139:AE139)</f>
        <v>0</v>
      </c>
      <c r="AG139" s="1" t="n">
        <f aca="false">E139-AF139</f>
        <v>79</v>
      </c>
    </row>
    <row r="140" customFormat="false" ht="12.75" hidden="false" customHeight="false" outlineLevel="0" collapsed="false">
      <c r="A140" s="0" t="s">
        <v>43</v>
      </c>
      <c r="B140" s="18" t="s">
        <v>227</v>
      </c>
      <c r="C140" s="18" t="s">
        <v>223</v>
      </c>
      <c r="D140" s="18" t="n">
        <v>100112</v>
      </c>
      <c r="E140" s="1" t="n">
        <v>94945</v>
      </c>
      <c r="G140" s="1" t="s">
        <v>228</v>
      </c>
      <c r="I140" s="1" t="n">
        <v>69.783</v>
      </c>
      <c r="J140" s="1" t="n">
        <v>243.604</v>
      </c>
      <c r="K140" s="1" t="n">
        <v>30.853</v>
      </c>
      <c r="L140" s="1" t="n">
        <v>332.133</v>
      </c>
      <c r="M140" s="1" t="n">
        <v>234.951</v>
      </c>
      <c r="N140" s="1" t="n">
        <v>1440.641</v>
      </c>
      <c r="Q140" s="1" t="n">
        <v>702.411</v>
      </c>
      <c r="R140" s="1" t="n">
        <v>17472.978</v>
      </c>
      <c r="S140" s="1" t="n">
        <v>9466.289</v>
      </c>
      <c r="T140" s="1" t="n">
        <v>5397.996</v>
      </c>
      <c r="U140" s="1" t="n">
        <v>2001.808</v>
      </c>
      <c r="V140" s="1" t="n">
        <v>9944.292</v>
      </c>
      <c r="W140" s="1" t="n">
        <v>10384.454</v>
      </c>
      <c r="X140" s="1" t="n">
        <v>3020.616</v>
      </c>
      <c r="Y140" s="1" t="n">
        <v>3220.367</v>
      </c>
      <c r="Z140" s="1" t="n">
        <v>3744.75</v>
      </c>
      <c r="AB140" s="1" t="n">
        <v>165.359</v>
      </c>
      <c r="AF140" s="1" t="n">
        <f aca="false">SUM(I140:AE140)</f>
        <v>67873.285</v>
      </c>
      <c r="AG140" s="1" t="n">
        <f aca="false">E140-AF140</f>
        <v>27071.715</v>
      </c>
    </row>
    <row r="141" customFormat="false" ht="12.75" hidden="false" customHeight="false" outlineLevel="0" collapsed="false">
      <c r="A141" s="0" t="s">
        <v>43</v>
      </c>
      <c r="B141" s="18" t="s">
        <v>229</v>
      </c>
      <c r="C141" s="18" t="s">
        <v>223</v>
      </c>
      <c r="D141" s="18" t="n">
        <v>100114</v>
      </c>
      <c r="E141" s="1" t="n">
        <v>50100</v>
      </c>
      <c r="G141" s="1" t="s">
        <v>230</v>
      </c>
      <c r="AF141" s="1" t="n">
        <f aca="false">SUM(I141:AE141)</f>
        <v>0</v>
      </c>
      <c r="AG141" s="1" t="n">
        <f aca="false">E141-AF141</f>
        <v>50100</v>
      </c>
    </row>
    <row r="142" customFormat="false" ht="12.75" hidden="false" customHeight="false" outlineLevel="0" collapsed="false">
      <c r="A142" s="0" t="s">
        <v>43</v>
      </c>
      <c r="B142" s="18" t="s">
        <v>231</v>
      </c>
      <c r="C142" s="18" t="s">
        <v>223</v>
      </c>
      <c r="D142" s="18" t="n">
        <v>100115</v>
      </c>
      <c r="E142" s="1" t="n">
        <v>210</v>
      </c>
      <c r="G142" s="1" t="s">
        <v>232</v>
      </c>
      <c r="AF142" s="1" t="n">
        <f aca="false">SUM(I142:AE142)</f>
        <v>0</v>
      </c>
      <c r="AG142" s="1" t="n">
        <f aca="false">E142-AF142</f>
        <v>210</v>
      </c>
    </row>
    <row r="143" customFormat="false" ht="12.75" hidden="false" customHeight="false" outlineLevel="0" collapsed="false">
      <c r="A143" s="0" t="s">
        <v>43</v>
      </c>
      <c r="B143" s="18" t="s">
        <v>233</v>
      </c>
      <c r="C143" s="18" t="s">
        <v>223</v>
      </c>
      <c r="D143" s="18" t="n">
        <v>100116</v>
      </c>
      <c r="E143" s="1" t="n">
        <v>215</v>
      </c>
      <c r="G143" s="1" t="s">
        <v>232</v>
      </c>
      <c r="AF143" s="1" t="n">
        <f aca="false">SUM(I143:AE143)</f>
        <v>0</v>
      </c>
      <c r="AG143" s="1" t="n">
        <f aca="false">E143-AF143</f>
        <v>215</v>
      </c>
    </row>
    <row r="144" customFormat="false" ht="12.75" hidden="false" customHeight="false" outlineLevel="0" collapsed="false">
      <c r="A144" s="0" t="s">
        <v>43</v>
      </c>
      <c r="B144" s="18" t="s">
        <v>234</v>
      </c>
      <c r="C144" s="18" t="s">
        <v>223</v>
      </c>
      <c r="D144" s="18" t="n">
        <v>100117</v>
      </c>
      <c r="E144" s="1" t="n">
        <v>12500</v>
      </c>
      <c r="G144" s="1" t="s">
        <v>46</v>
      </c>
      <c r="AF144" s="1" t="n">
        <f aca="false">SUM(I144:AE144)</f>
        <v>0</v>
      </c>
      <c r="AG144" s="1" t="n">
        <f aca="false">E144-AF144</f>
        <v>12500</v>
      </c>
    </row>
    <row r="145" customFormat="false" ht="12.75" hidden="false" customHeight="false" outlineLevel="0" collapsed="false">
      <c r="A145" s="0" t="s">
        <v>43</v>
      </c>
      <c r="B145" s="18" t="s">
        <v>235</v>
      </c>
      <c r="C145" s="18" t="s">
        <v>223</v>
      </c>
      <c r="D145" s="18" t="n">
        <v>100126</v>
      </c>
      <c r="E145" s="1" t="n">
        <v>-1608</v>
      </c>
      <c r="G145" s="1" t="s">
        <v>46</v>
      </c>
      <c r="AF145" s="1" t="n">
        <f aca="false">SUM(I145:AE145)</f>
        <v>0</v>
      </c>
      <c r="AG145" s="1" t="n">
        <f aca="false">E145-AF145</f>
        <v>-1608</v>
      </c>
    </row>
    <row r="146" customFormat="false" ht="12.75" hidden="false" customHeight="false" outlineLevel="0" collapsed="false">
      <c r="A146" s="0" t="s">
        <v>43</v>
      </c>
      <c r="B146" s="18" t="s">
        <v>236</v>
      </c>
      <c r="C146" s="18" t="s">
        <v>223</v>
      </c>
      <c r="D146" s="18" t="n">
        <v>100869</v>
      </c>
      <c r="E146" s="1" t="n">
        <v>0</v>
      </c>
      <c r="AF146" s="1" t="n">
        <f aca="false">SUM(I146:AE146)</f>
        <v>0</v>
      </c>
      <c r="AG146" s="1" t="n">
        <f aca="false">E146-AF146</f>
        <v>0</v>
      </c>
    </row>
    <row r="147" customFormat="false" ht="12.75" hidden="false" customHeight="false" outlineLevel="0" collapsed="false">
      <c r="A147" s="0" t="s">
        <v>43</v>
      </c>
      <c r="B147" s="0" t="s">
        <v>237</v>
      </c>
      <c r="C147" s="0" t="s">
        <v>238</v>
      </c>
      <c r="D147" s="0" t="n">
        <v>100879</v>
      </c>
      <c r="E147" s="1" t="n">
        <v>1500</v>
      </c>
      <c r="G147" s="1" t="s">
        <v>239</v>
      </c>
      <c r="I147" s="1" t="n">
        <v>24</v>
      </c>
      <c r="J147" s="1" t="n">
        <v>42.407</v>
      </c>
      <c r="K147" s="1" t="n">
        <v>2.952</v>
      </c>
      <c r="L147" s="1" t="n">
        <v>23.217</v>
      </c>
      <c r="M147" s="1" t="n">
        <v>127.222</v>
      </c>
      <c r="N147" s="1" t="n">
        <v>112.594</v>
      </c>
      <c r="Q147" s="1" t="n">
        <v>104.14</v>
      </c>
      <c r="R147" s="1" t="n">
        <v>246.921</v>
      </c>
      <c r="T147" s="1" t="n">
        <v>36.1</v>
      </c>
      <c r="U147" s="1" t="n">
        <v>18.654</v>
      </c>
      <c r="V147" s="1" t="n">
        <v>208.011</v>
      </c>
      <c r="W147" s="1" t="n">
        <v>106.69</v>
      </c>
      <c r="X147" s="1" t="n">
        <v>186.405</v>
      </c>
      <c r="Y147" s="1" t="n">
        <v>23.217</v>
      </c>
      <c r="AB147" s="1" t="n">
        <v>235.925</v>
      </c>
      <c r="AC147" s="1" t="n">
        <v>1.476</v>
      </c>
      <c r="AF147" s="1" t="n">
        <f aca="false">SUM(I147:AE147)</f>
        <v>1499.931</v>
      </c>
      <c r="AG147" s="1" t="n">
        <f aca="false">E147-AF147</f>
        <v>0.06899999999996</v>
      </c>
      <c r="AI147" s="1" t="n">
        <f aca="false">I147</f>
        <v>24</v>
      </c>
      <c r="AJ147" s="1" t="n">
        <f aca="false">J147</f>
        <v>42.407</v>
      </c>
      <c r="AK147" s="1" t="n">
        <f aca="false">K147</f>
        <v>2.952</v>
      </c>
      <c r="AL147" s="1" t="n">
        <f aca="false">L147</f>
        <v>23.217</v>
      </c>
      <c r="AM147" s="1" t="n">
        <f aca="false">M147</f>
        <v>127.222</v>
      </c>
      <c r="AN147" s="1" t="n">
        <f aca="false">N147</f>
        <v>112.594</v>
      </c>
      <c r="AP147" s="1" t="n">
        <f aca="false">SUM(AI147:AO147)</f>
        <v>332.392</v>
      </c>
    </row>
    <row r="149" customFormat="false" ht="12.75" hidden="false" customHeight="false" outlineLevel="0" collapsed="false">
      <c r="A149" s="19"/>
      <c r="B149" s="19" t="s">
        <v>240</v>
      </c>
      <c r="C149" s="19"/>
      <c r="D149" s="19"/>
      <c r="E149" s="20" t="n">
        <f aca="false">SUM(E136:E148)</f>
        <v>169655</v>
      </c>
      <c r="F149" s="20"/>
      <c r="G149" s="20"/>
      <c r="H149" s="20"/>
      <c r="I149" s="20" t="n">
        <f aca="false">SUM(I136:I148)</f>
        <v>93.783</v>
      </c>
      <c r="J149" s="20" t="n">
        <f aca="false">SUM(J136:J148)</f>
        <v>286.011</v>
      </c>
      <c r="K149" s="20" t="n">
        <f aca="false">SUM(K136:K148)</f>
        <v>33.805</v>
      </c>
      <c r="L149" s="20" t="n">
        <f aca="false">SUM(L136:L148)</f>
        <v>355.35</v>
      </c>
      <c r="M149" s="20" t="n">
        <f aca="false">SUM(M136:M148)</f>
        <v>362.173</v>
      </c>
      <c r="N149" s="20" t="n">
        <f aca="false">SUM(N136:N148)</f>
        <v>1553.235</v>
      </c>
      <c r="O149" s="20" t="n">
        <f aca="false">SUM(O136:O148)</f>
        <v>0</v>
      </c>
      <c r="P149" s="20" t="n">
        <f aca="false">SUM(P136:P148)</f>
        <v>0</v>
      </c>
      <c r="Q149" s="20" t="n">
        <f aca="false">SUM(Q136:Q148)</f>
        <v>806.551</v>
      </c>
      <c r="R149" s="20" t="n">
        <f aca="false">SUM(R136:R148)</f>
        <v>17719.899</v>
      </c>
      <c r="S149" s="20" t="n">
        <f aca="false">SUM(S136:S148)</f>
        <v>9466.289</v>
      </c>
      <c r="T149" s="20" t="n">
        <f aca="false">SUM(T136:T148)</f>
        <v>5434.096</v>
      </c>
      <c r="U149" s="20" t="n">
        <f aca="false">SUM(U136:U148)</f>
        <v>2020.462</v>
      </c>
      <c r="V149" s="20" t="n">
        <f aca="false">SUM(V136:V148)</f>
        <v>10152.303</v>
      </c>
      <c r="W149" s="20" t="n">
        <f aca="false">SUM(W136:W148)</f>
        <v>10491.144</v>
      </c>
      <c r="X149" s="20" t="n">
        <f aca="false">SUM(X136:X148)</f>
        <v>3207.021</v>
      </c>
      <c r="Y149" s="20" t="n">
        <f aca="false">SUM(Y136:Y148)</f>
        <v>3243.584</v>
      </c>
      <c r="Z149" s="20" t="n">
        <f aca="false">SUM(Z136:Z148)</f>
        <v>3744.75</v>
      </c>
      <c r="AA149" s="20" t="n">
        <f aca="false">SUM(AA136:AA148)</f>
        <v>0</v>
      </c>
      <c r="AB149" s="20" t="n">
        <f aca="false">SUM(AB136:AB148)</f>
        <v>401.284</v>
      </c>
      <c r="AC149" s="20" t="n">
        <f aca="false">SUM(AC136:AC148)</f>
        <v>1.476</v>
      </c>
      <c r="AD149" s="20" t="n">
        <f aca="false">SUM(AD136:AD148)</f>
        <v>0</v>
      </c>
      <c r="AE149" s="20" t="n">
        <f aca="false">SUM(AE136:AE148)</f>
        <v>0</v>
      </c>
      <c r="AF149" s="20" t="n">
        <f aca="false">SUM(AF136:AF148)</f>
        <v>69373.216</v>
      </c>
      <c r="AG149" s="20" t="n">
        <f aca="false">SUM(AG136:AG148)</f>
        <v>100281.784</v>
      </c>
      <c r="AH149" s="14"/>
      <c r="AI149" s="20" t="n">
        <f aca="false">SUM(AI136:AI148)</f>
        <v>24</v>
      </c>
      <c r="AJ149" s="20" t="n">
        <f aca="false">SUM(AJ136:AJ148)</f>
        <v>42.407</v>
      </c>
      <c r="AK149" s="20" t="n">
        <f aca="false">SUM(AK136:AK148)</f>
        <v>2.952</v>
      </c>
      <c r="AL149" s="20" t="n">
        <f aca="false">SUM(AL136:AL148)</f>
        <v>23.217</v>
      </c>
      <c r="AM149" s="20" t="n">
        <f aca="false">SUM(AM136:AM148)</f>
        <v>127.222</v>
      </c>
      <c r="AN149" s="20" t="n">
        <f aca="false">SUM(AN136:AN148)</f>
        <v>112.594</v>
      </c>
      <c r="AO149" s="20"/>
      <c r="AP149" s="20" t="n">
        <f aca="false">SUM(AP136:AP148)</f>
        <v>332.392</v>
      </c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</row>
    <row r="151" customFormat="false" ht="12.75" hidden="false" customHeight="false" outlineLevel="0" collapsed="false">
      <c r="A151" s="17" t="s">
        <v>241</v>
      </c>
    </row>
    <row r="152" customFormat="false" ht="12.75" hidden="false" customHeight="false" outlineLevel="0" collapsed="false">
      <c r="A152" s="0" t="s">
        <v>43</v>
      </c>
      <c r="B152" s="0" t="s">
        <v>242</v>
      </c>
      <c r="C152" s="0" t="s">
        <v>243</v>
      </c>
      <c r="D152" s="0" t="n">
        <v>100021</v>
      </c>
      <c r="E152" s="1" t="n">
        <v>265</v>
      </c>
      <c r="G152" s="1" t="s">
        <v>46</v>
      </c>
      <c r="AF152" s="1" t="n">
        <f aca="false">SUM(I152:AE152)</f>
        <v>0</v>
      </c>
      <c r="AG152" s="1" t="n">
        <f aca="false">E152-AF152</f>
        <v>265</v>
      </c>
      <c r="AI152" s="1" t="n">
        <f aca="false">I152</f>
        <v>0</v>
      </c>
      <c r="AJ152" s="1" t="n">
        <f aca="false">J152</f>
        <v>0</v>
      </c>
      <c r="AK152" s="1" t="n">
        <f aca="false">K152</f>
        <v>0</v>
      </c>
      <c r="AL152" s="1" t="n">
        <f aca="false">L152</f>
        <v>0</v>
      </c>
      <c r="AM152" s="1" t="n">
        <f aca="false">M152</f>
        <v>0</v>
      </c>
      <c r="AN152" s="1" t="n">
        <f aca="false">N152</f>
        <v>0</v>
      </c>
      <c r="AP152" s="1" t="n">
        <f aca="false">SUM(AI152:AO152)</f>
        <v>0</v>
      </c>
    </row>
    <row r="153" customFormat="false" ht="12.75" hidden="false" customHeight="false" outlineLevel="0" collapsed="false">
      <c r="A153" s="0" t="s">
        <v>43</v>
      </c>
      <c r="B153" s="0" t="s">
        <v>244</v>
      </c>
      <c r="C153" s="0" t="s">
        <v>245</v>
      </c>
      <c r="D153" s="0" t="n">
        <v>100042</v>
      </c>
      <c r="E153" s="1" t="n">
        <v>3434</v>
      </c>
      <c r="G153" s="1" t="s">
        <v>62</v>
      </c>
      <c r="R153" s="1" t="n">
        <v>2026.296</v>
      </c>
      <c r="V153" s="1" t="n">
        <v>1408.104</v>
      </c>
      <c r="AF153" s="1" t="n">
        <f aca="false">SUM(I153:AE153)</f>
        <v>3434.4</v>
      </c>
      <c r="AG153" s="1" t="n">
        <f aca="false">E153-AF153</f>
        <v>-0.400000000000091</v>
      </c>
      <c r="AI153" s="1" t="n">
        <f aca="false">I153</f>
        <v>0</v>
      </c>
      <c r="AJ153" s="1" t="n">
        <f aca="false">J153</f>
        <v>0</v>
      </c>
      <c r="AK153" s="1" t="n">
        <f aca="false">K153</f>
        <v>0</v>
      </c>
      <c r="AL153" s="1" t="n">
        <f aca="false">L153</f>
        <v>0</v>
      </c>
      <c r="AM153" s="1" t="n">
        <f aca="false">M153</f>
        <v>0</v>
      </c>
      <c r="AN153" s="1" t="n">
        <f aca="false">N153</f>
        <v>0</v>
      </c>
      <c r="AP153" s="1" t="n">
        <f aca="false">SUM(AI153:AO153)</f>
        <v>0</v>
      </c>
    </row>
    <row r="154" customFormat="false" ht="12.75" hidden="false" customHeight="false" outlineLevel="0" collapsed="false">
      <c r="A154" s="0" t="s">
        <v>43</v>
      </c>
      <c r="B154" s="0" t="s">
        <v>246</v>
      </c>
      <c r="C154" s="0" t="s">
        <v>247</v>
      </c>
      <c r="D154" s="0" t="n">
        <v>100046</v>
      </c>
      <c r="E154" s="1" t="n">
        <v>15251</v>
      </c>
      <c r="G154" s="1" t="s">
        <v>46</v>
      </c>
      <c r="AF154" s="1" t="n">
        <f aca="false">SUM(I154:AE154)</f>
        <v>0</v>
      </c>
      <c r="AG154" s="1" t="n">
        <f aca="false">E154-AF154</f>
        <v>15251</v>
      </c>
      <c r="AI154" s="1" t="n">
        <f aca="false">I154</f>
        <v>0</v>
      </c>
      <c r="AJ154" s="1" t="n">
        <f aca="false">J154</f>
        <v>0</v>
      </c>
      <c r="AK154" s="1" t="n">
        <f aca="false">K154</f>
        <v>0</v>
      </c>
      <c r="AL154" s="1" t="n">
        <f aca="false">L154</f>
        <v>0</v>
      </c>
      <c r="AM154" s="1" t="n">
        <f aca="false">M154</f>
        <v>0</v>
      </c>
      <c r="AN154" s="1" t="n">
        <f aca="false">N154</f>
        <v>0</v>
      </c>
      <c r="AP154" s="1" t="n">
        <f aca="false">SUM(AI154:AO154)</f>
        <v>0</v>
      </c>
    </row>
    <row r="155" customFormat="false" ht="12.75" hidden="false" customHeight="false" outlineLevel="0" collapsed="false">
      <c r="A155" s="0" t="s">
        <v>43</v>
      </c>
      <c r="B155" s="0" t="s">
        <v>248</v>
      </c>
      <c r="C155" s="0" t="s">
        <v>243</v>
      </c>
      <c r="D155" s="0" t="n">
        <v>100061</v>
      </c>
      <c r="E155" s="1" t="n">
        <v>9107</v>
      </c>
      <c r="G155" s="1" t="s">
        <v>46</v>
      </c>
      <c r="AF155" s="1" t="n">
        <f aca="false">SUM(I155:AE155)</f>
        <v>0</v>
      </c>
      <c r="AG155" s="1" t="n">
        <f aca="false">E155-AF155</f>
        <v>9107</v>
      </c>
      <c r="AI155" s="1" t="n">
        <f aca="false">I155</f>
        <v>0</v>
      </c>
      <c r="AJ155" s="1" t="n">
        <f aca="false">J155</f>
        <v>0</v>
      </c>
      <c r="AK155" s="1" t="n">
        <f aca="false">K155</f>
        <v>0</v>
      </c>
      <c r="AL155" s="1" t="n">
        <f aca="false">L155</f>
        <v>0</v>
      </c>
      <c r="AM155" s="1" t="n">
        <f aca="false">M155</f>
        <v>0</v>
      </c>
      <c r="AN155" s="1" t="n">
        <f aca="false">N155</f>
        <v>0</v>
      </c>
      <c r="AP155" s="1" t="n">
        <f aca="false">SUM(AI155:AO155)</f>
        <v>0</v>
      </c>
    </row>
    <row r="156" customFormat="false" ht="12.75" hidden="false" customHeight="false" outlineLevel="0" collapsed="false">
      <c r="A156" s="0" t="s">
        <v>43</v>
      </c>
      <c r="B156" s="0" t="s">
        <v>249</v>
      </c>
      <c r="C156" s="0" t="s">
        <v>250</v>
      </c>
      <c r="D156" s="0" t="n">
        <v>100062</v>
      </c>
      <c r="E156" s="1" t="n">
        <v>22138</v>
      </c>
      <c r="G156" s="1" t="s">
        <v>62</v>
      </c>
      <c r="R156" s="1" t="n">
        <v>7764.713</v>
      </c>
      <c r="S156" s="1" t="n">
        <v>200</v>
      </c>
      <c r="T156" s="1" t="n">
        <v>1026.65</v>
      </c>
      <c r="U156" s="1" t="n">
        <v>1700</v>
      </c>
      <c r="V156" s="1" t="n">
        <v>5580.368</v>
      </c>
      <c r="W156" s="1" t="n">
        <v>1364.06</v>
      </c>
      <c r="X156" s="1" t="n">
        <v>826.65</v>
      </c>
      <c r="Y156" s="1" t="n">
        <v>900</v>
      </c>
      <c r="AF156" s="1" t="n">
        <f aca="false">SUM(I156:AE156)</f>
        <v>19362.441</v>
      </c>
      <c r="AG156" s="1" t="n">
        <f aca="false">E156-AF156</f>
        <v>2775.559</v>
      </c>
      <c r="AI156" s="1" t="n">
        <f aca="false">I156</f>
        <v>0</v>
      </c>
      <c r="AJ156" s="1" t="n">
        <f aca="false">J156</f>
        <v>0</v>
      </c>
      <c r="AK156" s="1" t="n">
        <f aca="false">K156</f>
        <v>0</v>
      </c>
      <c r="AL156" s="1" t="n">
        <f aca="false">L156</f>
        <v>0</v>
      </c>
      <c r="AM156" s="1" t="n">
        <f aca="false">M156</f>
        <v>0</v>
      </c>
      <c r="AN156" s="1" t="n">
        <f aca="false">N156</f>
        <v>0</v>
      </c>
      <c r="AP156" s="1" t="n">
        <f aca="false">SUM(AI156:AO156)</f>
        <v>0</v>
      </c>
    </row>
    <row r="157" customFormat="false" ht="12.75" hidden="false" customHeight="false" outlineLevel="0" collapsed="false">
      <c r="A157" s="0" t="s">
        <v>43</v>
      </c>
      <c r="B157" s="0" t="s">
        <v>251</v>
      </c>
      <c r="C157" s="0" t="s">
        <v>250</v>
      </c>
      <c r="D157" s="0" t="n">
        <v>100072</v>
      </c>
      <c r="E157" s="1" t="n">
        <v>367</v>
      </c>
      <c r="G157" s="1" t="s">
        <v>62</v>
      </c>
      <c r="R157" s="1" t="n">
        <v>216.442</v>
      </c>
      <c r="V157" s="1" t="n">
        <v>150.409</v>
      </c>
      <c r="AF157" s="1" t="n">
        <f aca="false">SUM(I157:AE157)</f>
        <v>366.851</v>
      </c>
      <c r="AG157" s="1" t="n">
        <f aca="false">E157-AF157</f>
        <v>0.149000000000001</v>
      </c>
      <c r="AI157" s="1" t="n">
        <f aca="false">I157</f>
        <v>0</v>
      </c>
      <c r="AJ157" s="1" t="n">
        <f aca="false">J157</f>
        <v>0</v>
      </c>
      <c r="AK157" s="1" t="n">
        <f aca="false">K157</f>
        <v>0</v>
      </c>
      <c r="AL157" s="1" t="n">
        <f aca="false">L157</f>
        <v>0</v>
      </c>
      <c r="AM157" s="1" t="n">
        <f aca="false">M157</f>
        <v>0</v>
      </c>
      <c r="AN157" s="1" t="n">
        <f aca="false">N157</f>
        <v>0</v>
      </c>
      <c r="AP157" s="1" t="n">
        <f aca="false">SUM(AI157:AO157)</f>
        <v>0</v>
      </c>
    </row>
    <row r="158" customFormat="false" ht="12.75" hidden="false" customHeight="false" outlineLevel="0" collapsed="false">
      <c r="A158" s="0" t="s">
        <v>43</v>
      </c>
      <c r="B158" s="0" t="s">
        <v>252</v>
      </c>
      <c r="C158" s="0" t="s">
        <v>247</v>
      </c>
      <c r="D158" s="0" t="n">
        <v>100073</v>
      </c>
      <c r="E158" s="1" t="n">
        <v>3659</v>
      </c>
      <c r="G158" s="1" t="s">
        <v>62</v>
      </c>
      <c r="N158" s="1" t="n">
        <v>194.021</v>
      </c>
      <c r="R158" s="1" t="n">
        <v>194.021</v>
      </c>
      <c r="S158" s="1" t="n">
        <v>194.021</v>
      </c>
      <c r="V158" s="1" t="n">
        <v>1967.932</v>
      </c>
      <c r="Y158" s="1" t="n">
        <v>194.021</v>
      </c>
      <c r="AF158" s="1" t="n">
        <f aca="false">SUM(I158:AE158)</f>
        <v>2744.016</v>
      </c>
      <c r="AG158" s="1" t="n">
        <f aca="false">E158-AF158</f>
        <v>914.984</v>
      </c>
      <c r="AI158" s="1" t="n">
        <f aca="false">I158</f>
        <v>0</v>
      </c>
      <c r="AJ158" s="1" t="n">
        <f aca="false">J158</f>
        <v>0</v>
      </c>
      <c r="AK158" s="1" t="n">
        <f aca="false">K158</f>
        <v>0</v>
      </c>
      <c r="AL158" s="1" t="n">
        <f aca="false">L158</f>
        <v>0</v>
      </c>
      <c r="AM158" s="1" t="n">
        <f aca="false">M158</f>
        <v>0</v>
      </c>
      <c r="AN158" s="1" t="n">
        <f aca="false">N158</f>
        <v>194.021</v>
      </c>
      <c r="AP158" s="1" t="n">
        <f aca="false">SUM(AI158:AO158)</f>
        <v>194.021</v>
      </c>
    </row>
    <row r="159" customFormat="false" ht="12.75" hidden="false" customHeight="false" outlineLevel="0" collapsed="false">
      <c r="A159" s="0" t="s">
        <v>43</v>
      </c>
      <c r="B159" s="0" t="s">
        <v>253</v>
      </c>
      <c r="C159" s="0" t="s">
        <v>250</v>
      </c>
      <c r="D159" s="0" t="n">
        <v>100085</v>
      </c>
      <c r="E159" s="1" t="n">
        <v>673</v>
      </c>
      <c r="G159" s="1" t="s">
        <v>62</v>
      </c>
      <c r="R159" s="1" t="n">
        <v>397.247</v>
      </c>
      <c r="V159" s="1" t="n">
        <v>276.053</v>
      </c>
      <c r="AF159" s="1" t="n">
        <f aca="false">SUM(I159:AE159)</f>
        <v>673.3</v>
      </c>
      <c r="AG159" s="1" t="n">
        <f aca="false">E159-AF159</f>
        <v>-0.299999999999955</v>
      </c>
      <c r="AI159" s="1" t="n">
        <f aca="false">I159</f>
        <v>0</v>
      </c>
      <c r="AJ159" s="1" t="n">
        <f aca="false">J159</f>
        <v>0</v>
      </c>
      <c r="AK159" s="1" t="n">
        <f aca="false">K159</f>
        <v>0</v>
      </c>
      <c r="AL159" s="1" t="n">
        <f aca="false">L159</f>
        <v>0</v>
      </c>
      <c r="AM159" s="1" t="n">
        <f aca="false">M159</f>
        <v>0</v>
      </c>
      <c r="AN159" s="1" t="n">
        <f aca="false">N159</f>
        <v>0</v>
      </c>
      <c r="AP159" s="1" t="n">
        <f aca="false">SUM(AI159:AO159)</f>
        <v>0</v>
      </c>
    </row>
    <row r="160" customFormat="false" ht="12.75" hidden="false" customHeight="false" outlineLevel="0" collapsed="false">
      <c r="A160" s="0" t="s">
        <v>43</v>
      </c>
      <c r="B160" s="0" t="s">
        <v>254</v>
      </c>
      <c r="C160" s="0" t="s">
        <v>250</v>
      </c>
      <c r="D160" s="0" t="n">
        <v>100086</v>
      </c>
      <c r="E160" s="1" t="n">
        <v>1155</v>
      </c>
      <c r="G160" s="1" t="s">
        <v>62</v>
      </c>
      <c r="R160" s="1" t="n">
        <v>1155.157</v>
      </c>
      <c r="AF160" s="1" t="n">
        <f aca="false">SUM(I160:AE160)</f>
        <v>1155.157</v>
      </c>
      <c r="AG160" s="1" t="n">
        <f aca="false">E160-AF160</f>
        <v>-0.156999999999925</v>
      </c>
      <c r="AI160" s="1" t="n">
        <f aca="false">I160</f>
        <v>0</v>
      </c>
      <c r="AJ160" s="1" t="n">
        <f aca="false">J160</f>
        <v>0</v>
      </c>
      <c r="AK160" s="1" t="n">
        <f aca="false">K160</f>
        <v>0</v>
      </c>
      <c r="AL160" s="1" t="n">
        <f aca="false">L160</f>
        <v>0</v>
      </c>
      <c r="AM160" s="1" t="n">
        <f aca="false">M160</f>
        <v>0</v>
      </c>
      <c r="AN160" s="1" t="n">
        <f aca="false">N160</f>
        <v>0</v>
      </c>
      <c r="AP160" s="1" t="n">
        <f aca="false">SUM(AI160:AO160)</f>
        <v>0</v>
      </c>
    </row>
    <row r="161" customFormat="false" ht="12.75" hidden="false" customHeight="false" outlineLevel="0" collapsed="false">
      <c r="A161" s="0" t="s">
        <v>43</v>
      </c>
      <c r="B161" s="0" t="s">
        <v>255</v>
      </c>
      <c r="C161" s="0" t="s">
        <v>250</v>
      </c>
      <c r="D161" s="0" t="n">
        <v>100087</v>
      </c>
      <c r="E161" s="1" t="n">
        <v>1028</v>
      </c>
      <c r="G161" s="1" t="s">
        <v>62</v>
      </c>
      <c r="R161" s="1" t="n">
        <v>606.586</v>
      </c>
      <c r="V161" s="1" t="n">
        <v>421.526</v>
      </c>
      <c r="AF161" s="1" t="n">
        <f aca="false">SUM(I161:AE161)</f>
        <v>1028.112</v>
      </c>
      <c r="AG161" s="1" t="n">
        <f aca="false">E161-AF161</f>
        <v>-0.11200000000008</v>
      </c>
      <c r="AI161" s="1" t="n">
        <f aca="false">I161</f>
        <v>0</v>
      </c>
      <c r="AJ161" s="1" t="n">
        <f aca="false">J161</f>
        <v>0</v>
      </c>
      <c r="AK161" s="1" t="n">
        <f aca="false">K161</f>
        <v>0</v>
      </c>
      <c r="AL161" s="1" t="n">
        <f aca="false">L161</f>
        <v>0</v>
      </c>
      <c r="AM161" s="1" t="n">
        <f aca="false">M161</f>
        <v>0</v>
      </c>
      <c r="AN161" s="1" t="n">
        <f aca="false">N161</f>
        <v>0</v>
      </c>
      <c r="AP161" s="1" t="n">
        <f aca="false">SUM(AI161:AO161)</f>
        <v>0</v>
      </c>
    </row>
    <row r="162" customFormat="false" ht="12.75" hidden="false" customHeight="false" outlineLevel="0" collapsed="false">
      <c r="A162" s="0" t="s">
        <v>43</v>
      </c>
      <c r="B162" s="0" t="s">
        <v>256</v>
      </c>
      <c r="C162" s="0" t="s">
        <v>250</v>
      </c>
      <c r="D162" s="0" t="n">
        <v>100088</v>
      </c>
      <c r="E162" s="1" t="n">
        <v>704</v>
      </c>
      <c r="G162" s="1" t="s">
        <v>62</v>
      </c>
      <c r="R162" s="1" t="n">
        <v>415.065</v>
      </c>
      <c r="V162" s="1" t="n">
        <v>288.435</v>
      </c>
      <c r="AF162" s="1" t="n">
        <f aca="false">SUM(I162:AE162)</f>
        <v>703.5</v>
      </c>
      <c r="AG162" s="1" t="n">
        <f aca="false">E162-AF162</f>
        <v>0.5</v>
      </c>
      <c r="AI162" s="1" t="n">
        <f aca="false">I162</f>
        <v>0</v>
      </c>
      <c r="AJ162" s="1" t="n">
        <f aca="false">J162</f>
        <v>0</v>
      </c>
      <c r="AK162" s="1" t="n">
        <f aca="false">K162</f>
        <v>0</v>
      </c>
      <c r="AL162" s="1" t="n">
        <f aca="false">L162</f>
        <v>0</v>
      </c>
      <c r="AM162" s="1" t="n">
        <f aca="false">M162</f>
        <v>0</v>
      </c>
      <c r="AN162" s="1" t="n">
        <f aca="false">N162</f>
        <v>0</v>
      </c>
      <c r="AP162" s="1" t="n">
        <f aca="false">SUM(AI162:AO162)</f>
        <v>0</v>
      </c>
    </row>
    <row r="163" customFormat="false" ht="12.75" hidden="false" customHeight="false" outlineLevel="0" collapsed="false">
      <c r="A163" s="0" t="s">
        <v>43</v>
      </c>
      <c r="B163" s="0" t="s">
        <v>257</v>
      </c>
      <c r="C163" s="0" t="s">
        <v>250</v>
      </c>
      <c r="D163" s="0" t="n">
        <v>100100</v>
      </c>
      <c r="E163" s="1" t="n">
        <v>503</v>
      </c>
      <c r="G163" s="1" t="s">
        <v>62</v>
      </c>
      <c r="R163" s="1" t="n">
        <v>503.099</v>
      </c>
      <c r="AF163" s="1" t="n">
        <f aca="false">SUM(I163:AE163)</f>
        <v>503.099</v>
      </c>
      <c r="AG163" s="1" t="n">
        <f aca="false">E163-AF163</f>
        <v>-0.0989999999999895</v>
      </c>
      <c r="AI163" s="1" t="n">
        <f aca="false">I163</f>
        <v>0</v>
      </c>
      <c r="AJ163" s="1" t="n">
        <f aca="false">J163</f>
        <v>0</v>
      </c>
      <c r="AK163" s="1" t="n">
        <f aca="false">K163</f>
        <v>0</v>
      </c>
      <c r="AL163" s="1" t="n">
        <f aca="false">L163</f>
        <v>0</v>
      </c>
      <c r="AM163" s="1" t="n">
        <f aca="false">M163</f>
        <v>0</v>
      </c>
      <c r="AN163" s="1" t="n">
        <f aca="false">N163</f>
        <v>0</v>
      </c>
      <c r="AP163" s="1" t="n">
        <f aca="false">SUM(AI163:AO163)</f>
        <v>0</v>
      </c>
    </row>
    <row r="164" customFormat="false" ht="12.75" hidden="false" customHeight="false" outlineLevel="0" collapsed="false">
      <c r="A164" s="0" t="s">
        <v>43</v>
      </c>
      <c r="B164" s="0" t="s">
        <v>258</v>
      </c>
      <c r="C164" s="0" t="s">
        <v>247</v>
      </c>
      <c r="D164" s="0" t="n">
        <v>100102</v>
      </c>
      <c r="E164" s="1" t="n">
        <v>1887</v>
      </c>
      <c r="G164" s="1" t="s">
        <v>46</v>
      </c>
      <c r="AF164" s="1" t="n">
        <f aca="false">SUM(I164:AE164)</f>
        <v>0</v>
      </c>
      <c r="AG164" s="1" t="n">
        <f aca="false">E164-AF164</f>
        <v>1887</v>
      </c>
      <c r="AI164" s="1" t="n">
        <f aca="false">I164</f>
        <v>0</v>
      </c>
      <c r="AJ164" s="1" t="n">
        <f aca="false">J164</f>
        <v>0</v>
      </c>
      <c r="AK164" s="1" t="n">
        <f aca="false">K164</f>
        <v>0</v>
      </c>
      <c r="AL164" s="1" t="n">
        <f aca="false">L164</f>
        <v>0</v>
      </c>
      <c r="AM164" s="1" t="n">
        <f aca="false">M164</f>
        <v>0</v>
      </c>
      <c r="AN164" s="1" t="n">
        <f aca="false">N164</f>
        <v>0</v>
      </c>
      <c r="AP164" s="1" t="n">
        <f aca="false">SUM(AI164:AO164)</f>
        <v>0</v>
      </c>
    </row>
    <row r="165" customFormat="false" ht="12.75" hidden="false" customHeight="false" outlineLevel="0" collapsed="false">
      <c r="A165" s="0" t="s">
        <v>43</v>
      </c>
      <c r="B165" s="0" t="s">
        <v>259</v>
      </c>
      <c r="C165" s="0" t="s">
        <v>250</v>
      </c>
      <c r="D165" s="0" t="n">
        <v>100108</v>
      </c>
      <c r="E165" s="1" t="n">
        <v>1131</v>
      </c>
      <c r="G165" s="1" t="s">
        <v>62</v>
      </c>
      <c r="R165" s="1" t="n">
        <v>666.995</v>
      </c>
      <c r="V165" s="1" t="n">
        <v>463.505</v>
      </c>
      <c r="AF165" s="1" t="n">
        <f aca="false">SUM(I165:AE165)</f>
        <v>1130.5</v>
      </c>
      <c r="AG165" s="1" t="n">
        <f aca="false">E165-AF165</f>
        <v>0.5</v>
      </c>
      <c r="AI165" s="1" t="n">
        <f aca="false">I165</f>
        <v>0</v>
      </c>
      <c r="AJ165" s="1" t="n">
        <f aca="false">J165</f>
        <v>0</v>
      </c>
      <c r="AK165" s="1" t="n">
        <f aca="false">K165</f>
        <v>0</v>
      </c>
      <c r="AL165" s="1" t="n">
        <f aca="false">L165</f>
        <v>0</v>
      </c>
      <c r="AM165" s="1" t="n">
        <f aca="false">M165</f>
        <v>0</v>
      </c>
      <c r="AN165" s="1" t="n">
        <f aca="false">N165</f>
        <v>0</v>
      </c>
      <c r="AP165" s="1" t="n">
        <f aca="false">SUM(AI165:AO165)</f>
        <v>0</v>
      </c>
    </row>
    <row r="166" customFormat="false" ht="12.75" hidden="false" customHeight="false" outlineLevel="0" collapsed="false">
      <c r="A166" s="0" t="s">
        <v>43</v>
      </c>
      <c r="B166" s="0" t="s">
        <v>260</v>
      </c>
      <c r="C166" s="0" t="s">
        <v>247</v>
      </c>
      <c r="D166" s="0" t="n">
        <v>100135</v>
      </c>
      <c r="E166" s="1" t="n">
        <v>1086</v>
      </c>
      <c r="G166" s="1" t="s">
        <v>46</v>
      </c>
      <c r="AF166" s="1" t="n">
        <f aca="false">SUM(I166:AE166)</f>
        <v>0</v>
      </c>
      <c r="AG166" s="1" t="n">
        <f aca="false">E166-AF166</f>
        <v>1086</v>
      </c>
      <c r="AI166" s="1" t="n">
        <f aca="false">I166</f>
        <v>0</v>
      </c>
      <c r="AJ166" s="1" t="n">
        <f aca="false">J166</f>
        <v>0</v>
      </c>
      <c r="AK166" s="1" t="n">
        <f aca="false">K166</f>
        <v>0</v>
      </c>
      <c r="AL166" s="1" t="n">
        <f aca="false">L166</f>
        <v>0</v>
      </c>
      <c r="AM166" s="1" t="n">
        <f aca="false">M166</f>
        <v>0</v>
      </c>
      <c r="AN166" s="1" t="n">
        <f aca="false">N166</f>
        <v>0</v>
      </c>
      <c r="AP166" s="1" t="n">
        <f aca="false">SUM(AI166:AO166)</f>
        <v>0</v>
      </c>
    </row>
    <row r="167" customFormat="false" ht="12.75" hidden="false" customHeight="false" outlineLevel="0" collapsed="false">
      <c r="A167" s="0" t="s">
        <v>43</v>
      </c>
      <c r="B167" s="0" t="s">
        <v>261</v>
      </c>
      <c r="C167" s="0" t="s">
        <v>247</v>
      </c>
      <c r="D167" s="0" t="n">
        <v>100136</v>
      </c>
      <c r="E167" s="1" t="n">
        <v>1026</v>
      </c>
      <c r="G167" s="1" t="s">
        <v>46</v>
      </c>
      <c r="AF167" s="1" t="n">
        <f aca="false">SUM(I167:AE167)</f>
        <v>0</v>
      </c>
      <c r="AG167" s="1" t="n">
        <f aca="false">E167-AF167</f>
        <v>1026</v>
      </c>
      <c r="AI167" s="1" t="n">
        <f aca="false">I167</f>
        <v>0</v>
      </c>
      <c r="AJ167" s="1" t="n">
        <f aca="false">J167</f>
        <v>0</v>
      </c>
      <c r="AK167" s="1" t="n">
        <f aca="false">K167</f>
        <v>0</v>
      </c>
      <c r="AL167" s="1" t="n">
        <f aca="false">L167</f>
        <v>0</v>
      </c>
      <c r="AM167" s="1" t="n">
        <f aca="false">M167</f>
        <v>0</v>
      </c>
      <c r="AN167" s="1" t="n">
        <f aca="false">N167</f>
        <v>0</v>
      </c>
      <c r="AP167" s="1" t="n">
        <f aca="false">SUM(AI167:AO167)</f>
        <v>0</v>
      </c>
    </row>
    <row r="168" customFormat="false" ht="12.75" hidden="false" customHeight="false" outlineLevel="0" collapsed="false">
      <c r="A168" s="0" t="s">
        <v>43</v>
      </c>
      <c r="B168" s="0" t="s">
        <v>262</v>
      </c>
      <c r="C168" s="0" t="s">
        <v>247</v>
      </c>
      <c r="D168" s="0" t="n">
        <v>100137</v>
      </c>
      <c r="E168" s="1" t="n">
        <v>3156</v>
      </c>
      <c r="G168" s="1" t="s">
        <v>46</v>
      </c>
      <c r="AF168" s="1" t="n">
        <f aca="false">SUM(I168:AE168)</f>
        <v>0</v>
      </c>
      <c r="AG168" s="1" t="n">
        <f aca="false">E168-AF168</f>
        <v>3156</v>
      </c>
      <c r="AI168" s="1" t="n">
        <f aca="false">I168</f>
        <v>0</v>
      </c>
      <c r="AJ168" s="1" t="n">
        <f aca="false">J168</f>
        <v>0</v>
      </c>
      <c r="AK168" s="1" t="n">
        <f aca="false">K168</f>
        <v>0</v>
      </c>
      <c r="AL168" s="1" t="n">
        <f aca="false">L168</f>
        <v>0</v>
      </c>
      <c r="AM168" s="1" t="n">
        <f aca="false">M168</f>
        <v>0</v>
      </c>
      <c r="AN168" s="1" t="n">
        <f aca="false">N168</f>
        <v>0</v>
      </c>
      <c r="AP168" s="1" t="n">
        <f aca="false">SUM(AI168:AO168)</f>
        <v>0</v>
      </c>
    </row>
    <row r="169" customFormat="false" ht="12.75" hidden="false" customHeight="false" outlineLevel="0" collapsed="false">
      <c r="A169" s="0" t="s">
        <v>43</v>
      </c>
      <c r="B169" s="0" t="s">
        <v>263</v>
      </c>
      <c r="C169" s="0" t="s">
        <v>247</v>
      </c>
      <c r="D169" s="0" t="n">
        <v>100144</v>
      </c>
      <c r="E169" s="1" t="n">
        <v>0</v>
      </c>
      <c r="AF169" s="1" t="n">
        <f aca="false">SUM(I169:AE169)</f>
        <v>0</v>
      </c>
      <c r="AG169" s="1" t="n">
        <f aca="false">E169-AF169</f>
        <v>0</v>
      </c>
      <c r="AI169" s="1" t="n">
        <f aca="false">I169</f>
        <v>0</v>
      </c>
      <c r="AJ169" s="1" t="n">
        <f aca="false">J169</f>
        <v>0</v>
      </c>
      <c r="AK169" s="1" t="n">
        <f aca="false">K169</f>
        <v>0</v>
      </c>
      <c r="AL169" s="1" t="n">
        <f aca="false">L169</f>
        <v>0</v>
      </c>
      <c r="AM169" s="1" t="n">
        <f aca="false">M169</f>
        <v>0</v>
      </c>
      <c r="AN169" s="1" t="n">
        <f aca="false">N169</f>
        <v>0</v>
      </c>
      <c r="AP169" s="1" t="n">
        <f aca="false">SUM(AI169:AO169)</f>
        <v>0</v>
      </c>
    </row>
    <row r="170" customFormat="false" ht="12.75" hidden="false" customHeight="false" outlineLevel="0" collapsed="false">
      <c r="A170" s="0" t="s">
        <v>43</v>
      </c>
      <c r="B170" s="0" t="s">
        <v>264</v>
      </c>
      <c r="C170" s="0" t="s">
        <v>247</v>
      </c>
      <c r="D170" s="0" t="n">
        <v>100145</v>
      </c>
      <c r="E170" s="1" t="n">
        <v>1973</v>
      </c>
      <c r="G170" s="1" t="s">
        <v>62</v>
      </c>
      <c r="T170" s="1" t="n">
        <v>600</v>
      </c>
      <c r="Y170" s="1" t="n">
        <v>600</v>
      </c>
      <c r="AC170" s="1" t="n">
        <v>80</v>
      </c>
      <c r="AF170" s="1" t="n">
        <f aca="false">SUM(I170:AE170)</f>
        <v>1280</v>
      </c>
      <c r="AG170" s="1" t="n">
        <f aca="false">E170-AF170</f>
        <v>693</v>
      </c>
      <c r="AJ170" s="1" t="n">
        <f aca="false">J170</f>
        <v>0</v>
      </c>
      <c r="AK170" s="1" t="n">
        <f aca="false">K170</f>
        <v>0</v>
      </c>
      <c r="AL170" s="1" t="n">
        <f aca="false">L170</f>
        <v>0</v>
      </c>
      <c r="AM170" s="1" t="n">
        <f aca="false">M170</f>
        <v>0</v>
      </c>
      <c r="AN170" s="1" t="n">
        <f aca="false">N170</f>
        <v>0</v>
      </c>
      <c r="AP170" s="1" t="n">
        <f aca="false">SUM(AI170:AO170)</f>
        <v>0</v>
      </c>
    </row>
    <row r="171" customFormat="false" ht="12.75" hidden="false" customHeight="false" outlineLevel="0" collapsed="false">
      <c r="A171" s="0" t="s">
        <v>43</v>
      </c>
      <c r="B171" s="0" t="s">
        <v>265</v>
      </c>
      <c r="C171" s="0" t="s">
        <v>243</v>
      </c>
      <c r="D171" s="0" t="n">
        <v>100178</v>
      </c>
      <c r="E171" s="1" t="n">
        <v>0</v>
      </c>
      <c r="AF171" s="1" t="n">
        <f aca="false">SUM(I171:AE171)</f>
        <v>0</v>
      </c>
      <c r="AG171" s="1" t="n">
        <f aca="false">E171-AF171</f>
        <v>0</v>
      </c>
      <c r="AI171" s="1" t="n">
        <f aca="false">I171</f>
        <v>0</v>
      </c>
      <c r="AJ171" s="1" t="n">
        <f aca="false">J171</f>
        <v>0</v>
      </c>
      <c r="AK171" s="1" t="n">
        <f aca="false">K171</f>
        <v>0</v>
      </c>
      <c r="AL171" s="1" t="n">
        <f aca="false">L171</f>
        <v>0</v>
      </c>
      <c r="AM171" s="1" t="n">
        <f aca="false">M171</f>
        <v>0</v>
      </c>
      <c r="AN171" s="1" t="n">
        <f aca="false">N171</f>
        <v>0</v>
      </c>
      <c r="AP171" s="1" t="n">
        <f aca="false">SUM(AI171:AO171)</f>
        <v>0</v>
      </c>
    </row>
    <row r="172" customFormat="false" ht="12.75" hidden="false" customHeight="false" outlineLevel="0" collapsed="false">
      <c r="A172" s="0" t="s">
        <v>43</v>
      </c>
      <c r="B172" s="18" t="s">
        <v>266</v>
      </c>
      <c r="C172" s="18" t="s">
        <v>267</v>
      </c>
      <c r="D172" s="18" t="n">
        <v>100222</v>
      </c>
      <c r="E172" s="1" t="n">
        <v>864</v>
      </c>
      <c r="G172" s="1" t="s">
        <v>62</v>
      </c>
      <c r="N172" s="1" t="n">
        <v>129.6</v>
      </c>
      <c r="R172" s="1" t="n">
        <v>216</v>
      </c>
      <c r="S172" s="1" t="n">
        <v>86.4</v>
      </c>
      <c r="T172" s="1" t="n">
        <v>129.6</v>
      </c>
      <c r="U172" s="1" t="n">
        <v>86.4</v>
      </c>
      <c r="Y172" s="1" t="n">
        <v>129.6</v>
      </c>
      <c r="Z172" s="1" t="n">
        <v>43.2</v>
      </c>
      <c r="AA172" s="1" t="n">
        <v>43.2</v>
      </c>
      <c r="AF172" s="1" t="n">
        <f aca="false">SUM(I172:AE172)</f>
        <v>864</v>
      </c>
      <c r="AG172" s="1" t="n">
        <f aca="false">E172-AF172</f>
        <v>0</v>
      </c>
      <c r="AI172" s="1" t="n">
        <f aca="false">I172</f>
        <v>0</v>
      </c>
      <c r="AJ172" s="1" t="n">
        <f aca="false">J172</f>
        <v>0</v>
      </c>
      <c r="AK172" s="1" t="n">
        <f aca="false">K172</f>
        <v>0</v>
      </c>
      <c r="AL172" s="1" t="n">
        <f aca="false">L172</f>
        <v>0</v>
      </c>
      <c r="AM172" s="1" t="n">
        <f aca="false">M172</f>
        <v>0</v>
      </c>
      <c r="AN172" s="1" t="n">
        <f aca="false">N172</f>
        <v>129.6</v>
      </c>
      <c r="AP172" s="1" t="n">
        <f aca="false">SUM(AI172:AO172)</f>
        <v>129.6</v>
      </c>
    </row>
    <row r="173" customFormat="false" ht="12.75" hidden="false" customHeight="false" outlineLevel="0" collapsed="false">
      <c r="A173" s="0" t="s">
        <v>43</v>
      </c>
      <c r="B173" s="18" t="s">
        <v>268</v>
      </c>
      <c r="C173" s="18" t="s">
        <v>269</v>
      </c>
      <c r="D173" s="18" t="n">
        <v>100223</v>
      </c>
      <c r="E173" s="1" t="n">
        <v>668</v>
      </c>
      <c r="G173" s="1" t="s">
        <v>62</v>
      </c>
      <c r="N173" s="1" t="n">
        <v>32.736</v>
      </c>
      <c r="O173" s="1" t="n">
        <v>2.004</v>
      </c>
      <c r="P173" s="1" t="n">
        <v>3.34</v>
      </c>
      <c r="Q173" s="1" t="n">
        <v>3.34</v>
      </c>
      <c r="R173" s="1" t="n">
        <v>180.38</v>
      </c>
      <c r="S173" s="1" t="n">
        <v>26.723</v>
      </c>
      <c r="T173" s="1" t="n">
        <v>182.384</v>
      </c>
      <c r="U173" s="1" t="n">
        <v>56.786</v>
      </c>
      <c r="V173" s="1" t="n">
        <v>153.657</v>
      </c>
      <c r="Y173" s="1" t="n">
        <v>4.008</v>
      </c>
      <c r="AA173" s="1" t="n">
        <v>14.03</v>
      </c>
      <c r="AB173" s="1" t="n">
        <v>8.685</v>
      </c>
      <c r="AF173" s="1" t="n">
        <f aca="false">SUM(I173:AE173)</f>
        <v>668.073</v>
      </c>
      <c r="AG173" s="1" t="n">
        <f aca="false">E173-AF173</f>
        <v>-0.0729999999999791</v>
      </c>
      <c r="AI173" s="1" t="n">
        <f aca="false">I173</f>
        <v>0</v>
      </c>
      <c r="AJ173" s="1" t="n">
        <f aca="false">J173</f>
        <v>0</v>
      </c>
      <c r="AK173" s="1" t="n">
        <f aca="false">K173</f>
        <v>0</v>
      </c>
      <c r="AL173" s="1" t="n">
        <f aca="false">L173</f>
        <v>0</v>
      </c>
      <c r="AM173" s="1" t="n">
        <f aca="false">M173</f>
        <v>0</v>
      </c>
      <c r="AN173" s="1" t="n">
        <f aca="false">N173</f>
        <v>32.736</v>
      </c>
      <c r="AP173" s="1" t="n">
        <f aca="false">SUM(AI173:AO173)</f>
        <v>32.736</v>
      </c>
    </row>
    <row r="174" customFormat="false" ht="12.75" hidden="false" customHeight="false" outlineLevel="0" collapsed="false">
      <c r="A174" s="0" t="s">
        <v>43</v>
      </c>
      <c r="B174" s="18" t="s">
        <v>270</v>
      </c>
      <c r="C174" s="18" t="s">
        <v>250</v>
      </c>
      <c r="D174" s="18" t="n">
        <v>100231</v>
      </c>
      <c r="E174" s="1" t="n">
        <v>0</v>
      </c>
      <c r="AF174" s="1" t="n">
        <f aca="false">SUM(I174:AE174)</f>
        <v>0</v>
      </c>
      <c r="AG174" s="1" t="n">
        <f aca="false">E174-AF174</f>
        <v>0</v>
      </c>
      <c r="AI174" s="1" t="n">
        <f aca="false">I174</f>
        <v>0</v>
      </c>
      <c r="AJ174" s="1" t="n">
        <f aca="false">J174</f>
        <v>0</v>
      </c>
      <c r="AK174" s="1" t="n">
        <f aca="false">K174</f>
        <v>0</v>
      </c>
      <c r="AL174" s="1" t="n">
        <f aca="false">L174</f>
        <v>0</v>
      </c>
      <c r="AM174" s="1" t="n">
        <f aca="false">M174</f>
        <v>0</v>
      </c>
      <c r="AN174" s="1" t="n">
        <f aca="false">N174</f>
        <v>0</v>
      </c>
      <c r="AP174" s="1" t="n">
        <f aca="false">SUM(AI174:AO174)</f>
        <v>0</v>
      </c>
    </row>
    <row r="175" customFormat="false" ht="12.75" hidden="false" customHeight="false" outlineLevel="0" collapsed="false">
      <c r="A175" s="0" t="s">
        <v>43</v>
      </c>
      <c r="B175" s="18" t="s">
        <v>271</v>
      </c>
      <c r="C175" s="18" t="s">
        <v>272</v>
      </c>
      <c r="D175" s="18" t="n">
        <v>100233</v>
      </c>
      <c r="E175" s="1" t="n">
        <v>0</v>
      </c>
      <c r="AF175" s="1" t="n">
        <f aca="false">SUM(I175:AE175)</f>
        <v>0</v>
      </c>
      <c r="AG175" s="1" t="n">
        <f aca="false">E175-AF175</f>
        <v>0</v>
      </c>
      <c r="AI175" s="1" t="n">
        <f aca="false">I175</f>
        <v>0</v>
      </c>
      <c r="AJ175" s="1" t="n">
        <f aca="false">J175</f>
        <v>0</v>
      </c>
      <c r="AK175" s="1" t="n">
        <f aca="false">K175</f>
        <v>0</v>
      </c>
      <c r="AL175" s="1" t="n">
        <f aca="false">L175</f>
        <v>0</v>
      </c>
      <c r="AM175" s="1" t="n">
        <f aca="false">M175</f>
        <v>0</v>
      </c>
      <c r="AN175" s="1" t="n">
        <f aca="false">N175</f>
        <v>0</v>
      </c>
      <c r="AP175" s="1" t="n">
        <f aca="false">SUM(AI175:AO175)</f>
        <v>0</v>
      </c>
    </row>
    <row r="176" customFormat="false" ht="12.75" hidden="false" customHeight="false" outlineLevel="0" collapsed="false">
      <c r="A176" s="0" t="s">
        <v>43</v>
      </c>
      <c r="B176" s="18" t="s">
        <v>273</v>
      </c>
      <c r="C176" s="18" t="s">
        <v>274</v>
      </c>
      <c r="D176" s="18" t="n">
        <v>100252</v>
      </c>
      <c r="E176" s="1" t="n">
        <v>1253</v>
      </c>
      <c r="G176" s="1" t="s">
        <v>62</v>
      </c>
      <c r="P176" s="1" t="n">
        <v>150.327</v>
      </c>
      <c r="R176" s="1" t="n">
        <v>150.327</v>
      </c>
      <c r="S176" s="1" t="n">
        <v>150.327</v>
      </c>
      <c r="T176" s="1" t="n">
        <v>25.054</v>
      </c>
      <c r="U176" s="1" t="n">
        <v>150.327</v>
      </c>
      <c r="V176" s="1" t="n">
        <v>250.545</v>
      </c>
      <c r="Y176" s="1" t="n">
        <v>375.818</v>
      </c>
      <c r="AF176" s="1" t="n">
        <f aca="false">SUM(I176:AE176)</f>
        <v>1252.725</v>
      </c>
      <c r="AG176" s="1" t="n">
        <f aca="false">E176-AF176</f>
        <v>0.275000000000091</v>
      </c>
      <c r="AI176" s="1" t="n">
        <f aca="false">I176</f>
        <v>0</v>
      </c>
      <c r="AJ176" s="1" t="n">
        <f aca="false">J176</f>
        <v>0</v>
      </c>
      <c r="AK176" s="1" t="n">
        <f aca="false">K176</f>
        <v>0</v>
      </c>
      <c r="AL176" s="1" t="n">
        <f aca="false">L176</f>
        <v>0</v>
      </c>
      <c r="AM176" s="1" t="n">
        <f aca="false">M176</f>
        <v>0</v>
      </c>
      <c r="AN176" s="1" t="n">
        <f aca="false">N176</f>
        <v>0</v>
      </c>
      <c r="AP176" s="1" t="n">
        <f aca="false">SUM(AI176:AO176)</f>
        <v>0</v>
      </c>
    </row>
    <row r="177" customFormat="false" ht="12.75" hidden="false" customHeight="false" outlineLevel="0" collapsed="false">
      <c r="A177" s="0" t="s">
        <v>43</v>
      </c>
      <c r="B177" s="18" t="s">
        <v>275</v>
      </c>
      <c r="C177" s="18" t="s">
        <v>276</v>
      </c>
      <c r="D177" s="18" t="n">
        <v>100882</v>
      </c>
      <c r="E177" s="1" t="n">
        <v>1753</v>
      </c>
      <c r="G177" s="1" t="s">
        <v>62</v>
      </c>
      <c r="N177" s="1" t="n">
        <v>409.68</v>
      </c>
      <c r="P177" s="1" t="n">
        <v>5</v>
      </c>
      <c r="Q177" s="1" t="n">
        <v>5</v>
      </c>
      <c r="R177" s="1" t="n">
        <v>222</v>
      </c>
      <c r="S177" s="1" t="n">
        <v>222</v>
      </c>
      <c r="T177" s="1" t="n">
        <v>222</v>
      </c>
      <c r="U177" s="1" t="n">
        <v>222</v>
      </c>
      <c r="V177" s="1" t="n">
        <v>222</v>
      </c>
      <c r="Y177" s="1" t="n">
        <v>223</v>
      </c>
      <c r="AF177" s="1" t="n">
        <f aca="false">SUM(I177:AE177)</f>
        <v>1752.68</v>
      </c>
      <c r="AG177" s="1" t="n">
        <f aca="false">E177-AF177</f>
        <v>0.319999999999936</v>
      </c>
      <c r="AI177" s="1" t="n">
        <f aca="false">I177</f>
        <v>0</v>
      </c>
      <c r="AJ177" s="1" t="n">
        <f aca="false">J177</f>
        <v>0</v>
      </c>
      <c r="AK177" s="1" t="n">
        <f aca="false">K177</f>
        <v>0</v>
      </c>
      <c r="AL177" s="1" t="n">
        <f aca="false">L177</f>
        <v>0</v>
      </c>
      <c r="AM177" s="1" t="n">
        <f aca="false">M177</f>
        <v>0</v>
      </c>
      <c r="AN177" s="1" t="n">
        <f aca="false">N177</f>
        <v>409.68</v>
      </c>
      <c r="AP177" s="1" t="n">
        <f aca="false">SUM(AI177:AO177)</f>
        <v>409.68</v>
      </c>
    </row>
    <row r="178" customFormat="false" ht="12.75" hidden="false" customHeight="false" outlineLevel="0" collapsed="false">
      <c r="A178" s="0" t="s">
        <v>43</v>
      </c>
      <c r="B178" s="18" t="s">
        <v>277</v>
      </c>
      <c r="C178" s="18" t="s">
        <v>278</v>
      </c>
      <c r="D178" s="18" t="n">
        <v>100883</v>
      </c>
      <c r="E178" s="1" t="n">
        <v>521</v>
      </c>
      <c r="G178" s="1" t="s">
        <v>62</v>
      </c>
      <c r="N178" s="1" t="n">
        <v>130.283</v>
      </c>
      <c r="P178" s="1" t="n">
        <v>26.057</v>
      </c>
      <c r="Q178" s="1" t="n">
        <v>26.057</v>
      </c>
      <c r="R178" s="1" t="n">
        <v>52.113</v>
      </c>
      <c r="S178" s="1" t="n">
        <v>26.057</v>
      </c>
      <c r="T178" s="1" t="n">
        <v>52.113</v>
      </c>
      <c r="U178" s="1" t="n">
        <v>52.113</v>
      </c>
      <c r="V178" s="1" t="n">
        <v>52.113</v>
      </c>
      <c r="X178" s="1" t="n">
        <v>5.211</v>
      </c>
      <c r="Y178" s="1" t="n">
        <v>78.17</v>
      </c>
      <c r="Z178" s="1" t="n">
        <v>5.211</v>
      </c>
      <c r="AB178" s="1" t="n">
        <v>10.423</v>
      </c>
      <c r="AC178" s="1" t="n">
        <v>5.211</v>
      </c>
      <c r="AF178" s="1" t="n">
        <f aca="false">SUM(I178:AE178)</f>
        <v>521.132</v>
      </c>
      <c r="AG178" s="1" t="n">
        <f aca="false">E178-AF178</f>
        <v>-0.131999999999948</v>
      </c>
      <c r="AI178" s="1" t="n">
        <f aca="false">I178</f>
        <v>0</v>
      </c>
      <c r="AJ178" s="1" t="n">
        <f aca="false">J178</f>
        <v>0</v>
      </c>
      <c r="AK178" s="1" t="n">
        <f aca="false">K178</f>
        <v>0</v>
      </c>
      <c r="AL178" s="1" t="n">
        <f aca="false">L178</f>
        <v>0</v>
      </c>
      <c r="AM178" s="1" t="n">
        <f aca="false">M178</f>
        <v>0</v>
      </c>
      <c r="AN178" s="1" t="n">
        <f aca="false">N178</f>
        <v>130.283</v>
      </c>
      <c r="AP178" s="1" t="n">
        <f aca="false">SUM(AI178:AO178)</f>
        <v>130.283</v>
      </c>
    </row>
    <row r="179" customFormat="false" ht="12.75" hidden="false" customHeight="false" outlineLevel="0" collapsed="false">
      <c r="A179" s="0" t="s">
        <v>43</v>
      </c>
      <c r="B179" s="18" t="s">
        <v>279</v>
      </c>
      <c r="C179" s="18" t="s">
        <v>280</v>
      </c>
      <c r="D179" s="18" t="n">
        <v>102741</v>
      </c>
      <c r="E179" s="1" t="n">
        <v>1554</v>
      </c>
      <c r="G179" s="1" t="s">
        <v>46</v>
      </c>
      <c r="AF179" s="1" t="n">
        <f aca="false">SUM(I179:AE179)</f>
        <v>0</v>
      </c>
      <c r="AG179" s="1" t="n">
        <f aca="false">E179-AF179</f>
        <v>1554</v>
      </c>
      <c r="AI179" s="1" t="n">
        <f aca="false">I179</f>
        <v>0</v>
      </c>
      <c r="AJ179" s="1" t="n">
        <f aca="false">J179</f>
        <v>0</v>
      </c>
      <c r="AK179" s="1" t="n">
        <f aca="false">K179</f>
        <v>0</v>
      </c>
      <c r="AL179" s="1" t="n">
        <f aca="false">L179</f>
        <v>0</v>
      </c>
      <c r="AM179" s="1" t="n">
        <f aca="false">M179</f>
        <v>0</v>
      </c>
      <c r="AN179" s="1" t="n">
        <f aca="false">N179</f>
        <v>0</v>
      </c>
      <c r="AP179" s="1" t="n">
        <f aca="false">SUM(AI179:AO179)</f>
        <v>0</v>
      </c>
    </row>
    <row r="180" customFormat="false" ht="12.75" hidden="false" customHeight="false" outlineLevel="0" collapsed="false">
      <c r="A180" s="0" t="s">
        <v>43</v>
      </c>
      <c r="B180" s="18" t="s">
        <v>281</v>
      </c>
      <c r="C180" s="18" t="s">
        <v>247</v>
      </c>
      <c r="D180" s="18" t="n">
        <v>103226</v>
      </c>
      <c r="E180" s="1" t="n">
        <v>784</v>
      </c>
      <c r="G180" s="1" t="s">
        <v>46</v>
      </c>
      <c r="AF180" s="1" t="n">
        <f aca="false">SUM(I180:AE180)</f>
        <v>0</v>
      </c>
      <c r="AG180" s="1" t="n">
        <f aca="false">E180-AF180</f>
        <v>784</v>
      </c>
      <c r="AI180" s="1" t="n">
        <f aca="false">I180</f>
        <v>0</v>
      </c>
      <c r="AJ180" s="1" t="n">
        <f aca="false">J180</f>
        <v>0</v>
      </c>
      <c r="AK180" s="1" t="n">
        <f aca="false">K180</f>
        <v>0</v>
      </c>
      <c r="AL180" s="1" t="n">
        <f aca="false">L180</f>
        <v>0</v>
      </c>
      <c r="AM180" s="1" t="n">
        <f aca="false">M180</f>
        <v>0</v>
      </c>
      <c r="AN180" s="1" t="n">
        <f aca="false">N180</f>
        <v>0</v>
      </c>
      <c r="AP180" s="1" t="n">
        <f aca="false">SUM(AI180:AO180)</f>
        <v>0</v>
      </c>
    </row>
    <row r="181" customFormat="false" ht="12.75" hidden="false" customHeight="false" outlineLevel="0" collapsed="false">
      <c r="A181" s="0" t="s">
        <v>43</v>
      </c>
      <c r="B181" s="18" t="s">
        <v>282</v>
      </c>
      <c r="C181" s="18" t="s">
        <v>247</v>
      </c>
      <c r="D181" s="18" t="n">
        <v>103243</v>
      </c>
      <c r="E181" s="1" t="n">
        <v>107</v>
      </c>
      <c r="G181" s="1" t="s">
        <v>46</v>
      </c>
      <c r="AF181" s="1" t="n">
        <f aca="false">SUM(I181:AE181)</f>
        <v>0</v>
      </c>
      <c r="AG181" s="1" t="n">
        <f aca="false">E181-AF181</f>
        <v>107</v>
      </c>
      <c r="AI181" s="1" t="n">
        <f aca="false">I181</f>
        <v>0</v>
      </c>
      <c r="AJ181" s="1" t="n">
        <f aca="false">J181</f>
        <v>0</v>
      </c>
      <c r="AK181" s="1" t="n">
        <f aca="false">K181</f>
        <v>0</v>
      </c>
      <c r="AL181" s="1" t="n">
        <f aca="false">L181</f>
        <v>0</v>
      </c>
      <c r="AM181" s="1" t="n">
        <f aca="false">M181</f>
        <v>0</v>
      </c>
      <c r="AN181" s="1" t="n">
        <f aca="false">N181</f>
        <v>0</v>
      </c>
      <c r="AP181" s="1" t="n">
        <f aca="false">SUM(AI181:AO181)</f>
        <v>0</v>
      </c>
    </row>
    <row r="182" customFormat="false" ht="12.75" hidden="false" customHeight="false" outlineLevel="0" collapsed="false">
      <c r="A182" s="0" t="s">
        <v>43</v>
      </c>
      <c r="B182" s="0" t="s">
        <v>283</v>
      </c>
      <c r="C182" s="0" t="s">
        <v>247</v>
      </c>
      <c r="D182" s="0" t="n">
        <v>103245</v>
      </c>
      <c r="E182" s="1" t="n">
        <v>160</v>
      </c>
      <c r="G182" s="1" t="s">
        <v>46</v>
      </c>
      <c r="AF182" s="1" t="n">
        <f aca="false">SUM(I182:AE182)</f>
        <v>0</v>
      </c>
      <c r="AG182" s="1" t="n">
        <f aca="false">E182-AF182</f>
        <v>160</v>
      </c>
      <c r="AI182" s="1" t="n">
        <f aca="false">I182</f>
        <v>0</v>
      </c>
      <c r="AJ182" s="1" t="n">
        <f aca="false">J182</f>
        <v>0</v>
      </c>
      <c r="AK182" s="1" t="n">
        <f aca="false">K182</f>
        <v>0</v>
      </c>
      <c r="AL182" s="1" t="n">
        <f aca="false">L182</f>
        <v>0</v>
      </c>
      <c r="AM182" s="1" t="n">
        <f aca="false">M182</f>
        <v>0</v>
      </c>
      <c r="AN182" s="1" t="n">
        <f aca="false">N182</f>
        <v>0</v>
      </c>
      <c r="AP182" s="1" t="n">
        <f aca="false">SUM(AI182:AO182)</f>
        <v>0</v>
      </c>
    </row>
    <row r="183" customFormat="false" ht="12.75" hidden="false" customHeight="false" outlineLevel="0" collapsed="false">
      <c r="A183" s="0" t="s">
        <v>43</v>
      </c>
      <c r="B183" s="0" t="s">
        <v>284</v>
      </c>
      <c r="C183" s="0" t="s">
        <v>250</v>
      </c>
      <c r="D183" s="0" t="n">
        <v>103246</v>
      </c>
      <c r="E183" s="1" t="n">
        <v>292</v>
      </c>
      <c r="G183" s="1" t="s">
        <v>62</v>
      </c>
      <c r="R183" s="1" t="n">
        <v>172.28</v>
      </c>
      <c r="V183" s="1" t="n">
        <v>119.72</v>
      </c>
      <c r="AF183" s="1" t="n">
        <f aca="false">SUM(I183:AE183)</f>
        <v>292</v>
      </c>
      <c r="AG183" s="1" t="n">
        <f aca="false">E183-AF183</f>
        <v>0</v>
      </c>
      <c r="AI183" s="1" t="n">
        <f aca="false">I183</f>
        <v>0</v>
      </c>
      <c r="AJ183" s="1" t="n">
        <f aca="false">J183</f>
        <v>0</v>
      </c>
      <c r="AK183" s="1" t="n">
        <f aca="false">K183</f>
        <v>0</v>
      </c>
      <c r="AL183" s="1" t="n">
        <f aca="false">L183</f>
        <v>0</v>
      </c>
      <c r="AM183" s="1" t="n">
        <f aca="false">M183</f>
        <v>0</v>
      </c>
      <c r="AN183" s="1" t="n">
        <f aca="false">N183</f>
        <v>0</v>
      </c>
      <c r="AP183" s="1" t="n">
        <f aca="false">SUM(AI183:AO183)</f>
        <v>0</v>
      </c>
    </row>
    <row r="184" customFormat="false" ht="12.75" hidden="false" customHeight="false" outlineLevel="0" collapsed="false">
      <c r="A184" s="0" t="s">
        <v>43</v>
      </c>
      <c r="B184" s="0" t="s">
        <v>285</v>
      </c>
      <c r="C184" s="0" t="s">
        <v>247</v>
      </c>
      <c r="D184" s="0" t="n">
        <v>103247</v>
      </c>
      <c r="E184" s="1" t="n">
        <v>1862</v>
      </c>
      <c r="G184" s="1" t="s">
        <v>46</v>
      </c>
      <c r="AF184" s="1" t="n">
        <f aca="false">SUM(I184:AE184)</f>
        <v>0</v>
      </c>
      <c r="AG184" s="1" t="n">
        <f aca="false">E184-AF184</f>
        <v>1862</v>
      </c>
      <c r="AI184" s="1" t="n">
        <f aca="false">I184</f>
        <v>0</v>
      </c>
      <c r="AJ184" s="1" t="n">
        <f aca="false">J184</f>
        <v>0</v>
      </c>
      <c r="AK184" s="1" t="n">
        <f aca="false">K184</f>
        <v>0</v>
      </c>
      <c r="AL184" s="1" t="n">
        <f aca="false">L184</f>
        <v>0</v>
      </c>
      <c r="AM184" s="1" t="n">
        <f aca="false">M184</f>
        <v>0</v>
      </c>
      <c r="AN184" s="1" t="n">
        <f aca="false">N184</f>
        <v>0</v>
      </c>
      <c r="AP184" s="1" t="n">
        <f aca="false">SUM(AI184:AO184)</f>
        <v>0</v>
      </c>
    </row>
    <row r="185" customFormat="false" ht="12.75" hidden="false" customHeight="false" outlineLevel="0" collapsed="false">
      <c r="A185" s="0" t="s">
        <v>43</v>
      </c>
      <c r="B185" s="0" t="s">
        <v>286</v>
      </c>
      <c r="C185" s="0" t="s">
        <v>250</v>
      </c>
      <c r="D185" s="0" t="n">
        <v>103885</v>
      </c>
      <c r="E185" s="1" t="n">
        <v>468</v>
      </c>
      <c r="G185" s="1" t="s">
        <v>62</v>
      </c>
      <c r="R185" s="1" t="n">
        <v>276.12</v>
      </c>
      <c r="V185" s="1" t="n">
        <v>191.88</v>
      </c>
      <c r="AF185" s="1" t="n">
        <f aca="false">SUM(I185:AE185)</f>
        <v>468</v>
      </c>
      <c r="AG185" s="1" t="n">
        <f aca="false">E185-AF185</f>
        <v>0</v>
      </c>
      <c r="AI185" s="1" t="n">
        <f aca="false">I185</f>
        <v>0</v>
      </c>
      <c r="AJ185" s="1" t="n">
        <f aca="false">J185</f>
        <v>0</v>
      </c>
      <c r="AK185" s="1" t="n">
        <f aca="false">K185</f>
        <v>0</v>
      </c>
      <c r="AL185" s="1" t="n">
        <f aca="false">L185</f>
        <v>0</v>
      </c>
      <c r="AM185" s="1" t="n">
        <f aca="false">M185</f>
        <v>0</v>
      </c>
      <c r="AN185" s="1" t="n">
        <f aca="false">N185</f>
        <v>0</v>
      </c>
      <c r="AP185" s="1" t="n">
        <f aca="false">SUM(AI185:AO185)</f>
        <v>0</v>
      </c>
    </row>
    <row r="186" customFormat="false" ht="12.75" hidden="false" customHeight="false" outlineLevel="0" collapsed="false">
      <c r="A186" s="0" t="s">
        <v>43</v>
      </c>
      <c r="B186" s="0" t="s">
        <v>287</v>
      </c>
      <c r="C186" s="0" t="s">
        <v>250</v>
      </c>
      <c r="D186" s="0" t="n">
        <v>103886</v>
      </c>
      <c r="E186" s="1" t="n">
        <v>147</v>
      </c>
      <c r="G186" s="1" t="s">
        <v>62</v>
      </c>
      <c r="T186" s="1" t="n">
        <v>73.35</v>
      </c>
      <c r="X186" s="1" t="n">
        <v>73.35</v>
      </c>
      <c r="AF186" s="1" t="n">
        <f aca="false">SUM(I186:AE186)</f>
        <v>146.7</v>
      </c>
      <c r="AG186" s="1" t="n">
        <f aca="false">E186-AF186</f>
        <v>0.300000000000011</v>
      </c>
      <c r="AI186" s="1" t="n">
        <f aca="false">I186</f>
        <v>0</v>
      </c>
      <c r="AJ186" s="1" t="n">
        <f aca="false">J186</f>
        <v>0</v>
      </c>
      <c r="AK186" s="1" t="n">
        <f aca="false">K186</f>
        <v>0</v>
      </c>
      <c r="AL186" s="1" t="n">
        <f aca="false">L186</f>
        <v>0</v>
      </c>
      <c r="AM186" s="1" t="n">
        <f aca="false">M186</f>
        <v>0</v>
      </c>
      <c r="AN186" s="1" t="n">
        <f aca="false">N186</f>
        <v>0</v>
      </c>
      <c r="AP186" s="1" t="n">
        <f aca="false">SUM(AI186:AO186)</f>
        <v>0</v>
      </c>
    </row>
    <row r="187" customFormat="false" ht="12.75" hidden="false" customHeight="false" outlineLevel="0" collapsed="false">
      <c r="A187" s="0" t="s">
        <v>43</v>
      </c>
      <c r="B187" s="0" t="s">
        <v>288</v>
      </c>
      <c r="C187" s="0" t="s">
        <v>250</v>
      </c>
      <c r="D187" s="0" t="n">
        <v>103887</v>
      </c>
      <c r="E187" s="1" t="n">
        <v>236</v>
      </c>
      <c r="G187" s="1" t="s">
        <v>62</v>
      </c>
      <c r="W187" s="1" t="n">
        <v>235.94</v>
      </c>
      <c r="AF187" s="1" t="n">
        <f aca="false">SUM(I187:AE187)</f>
        <v>235.94</v>
      </c>
      <c r="AG187" s="1" t="n">
        <f aca="false">E187-AF187</f>
        <v>0.0600000000000023</v>
      </c>
      <c r="AI187" s="1" t="n">
        <f aca="false">I187</f>
        <v>0</v>
      </c>
      <c r="AJ187" s="1" t="n">
        <f aca="false">J187</f>
        <v>0</v>
      </c>
      <c r="AK187" s="1" t="n">
        <f aca="false">K187</f>
        <v>0</v>
      </c>
      <c r="AL187" s="1" t="n">
        <f aca="false">L187</f>
        <v>0</v>
      </c>
      <c r="AM187" s="1" t="n">
        <f aca="false">M187</f>
        <v>0</v>
      </c>
      <c r="AN187" s="1" t="n">
        <f aca="false">N187</f>
        <v>0</v>
      </c>
      <c r="AP187" s="1" t="n">
        <f aca="false">SUM(AI187:AO187)</f>
        <v>0</v>
      </c>
    </row>
    <row r="188" customFormat="false" ht="12.75" hidden="false" customHeight="false" outlineLevel="0" collapsed="false">
      <c r="A188" s="0" t="s">
        <v>43</v>
      </c>
      <c r="B188" s="0" t="s">
        <v>289</v>
      </c>
      <c r="C188" s="0" t="s">
        <v>290</v>
      </c>
      <c r="D188" s="0" t="n">
        <v>140196</v>
      </c>
      <c r="E188" s="1" t="n">
        <v>2000</v>
      </c>
      <c r="G188" s="1" t="s">
        <v>62</v>
      </c>
      <c r="I188" s="1" t="n">
        <v>39.999</v>
      </c>
      <c r="J188" s="1" t="n">
        <v>39.999</v>
      </c>
      <c r="K188" s="1" t="n">
        <v>39.999</v>
      </c>
      <c r="L188" s="1" t="n">
        <v>39.999</v>
      </c>
      <c r="M188" s="1" t="n">
        <v>39.999</v>
      </c>
      <c r="N188" s="1" t="n">
        <v>99.999</v>
      </c>
      <c r="O188" s="1" t="n">
        <v>39.999</v>
      </c>
      <c r="P188" s="1" t="n">
        <v>99.999</v>
      </c>
      <c r="Q188" s="1" t="n">
        <v>99.999</v>
      </c>
      <c r="R188" s="1" t="n">
        <v>299.996</v>
      </c>
      <c r="S188" s="1" t="n">
        <v>99.999</v>
      </c>
      <c r="T188" s="1" t="n">
        <v>99.999</v>
      </c>
      <c r="U188" s="1" t="n">
        <v>99.999</v>
      </c>
      <c r="V188" s="1" t="n">
        <v>99.999</v>
      </c>
      <c r="W188" s="1" t="n">
        <v>99.999</v>
      </c>
      <c r="X188" s="1" t="n">
        <v>99.999</v>
      </c>
      <c r="Y188" s="1" t="n">
        <v>399.995</v>
      </c>
      <c r="Z188" s="1" t="n">
        <v>39.999</v>
      </c>
      <c r="AA188" s="1" t="n">
        <v>39.999</v>
      </c>
      <c r="AB188" s="1" t="n">
        <v>39.999</v>
      </c>
      <c r="AC188" s="1" t="n">
        <v>39.999</v>
      </c>
      <c r="AF188" s="1" t="n">
        <f aca="false">SUM(I188:AE188)</f>
        <v>1999.972</v>
      </c>
      <c r="AG188" s="1" t="n">
        <f aca="false">E188-AF188</f>
        <v>0.02800000000002</v>
      </c>
      <c r="AI188" s="1" t="n">
        <f aca="false">I188</f>
        <v>39.999</v>
      </c>
      <c r="AJ188" s="1" t="n">
        <f aca="false">J188</f>
        <v>39.999</v>
      </c>
      <c r="AK188" s="1" t="n">
        <f aca="false">K188</f>
        <v>39.999</v>
      </c>
      <c r="AL188" s="1" t="n">
        <f aca="false">L188</f>
        <v>39.999</v>
      </c>
      <c r="AM188" s="1" t="n">
        <f aca="false">M188</f>
        <v>39.999</v>
      </c>
      <c r="AN188" s="1" t="n">
        <f aca="false">N188</f>
        <v>99.999</v>
      </c>
      <c r="AP188" s="1" t="n">
        <f aca="false">SUM(AI188:AO188)</f>
        <v>299.994</v>
      </c>
    </row>
    <row r="189" customFormat="false" ht="12.75" hidden="false" customHeight="false" outlineLevel="0" collapsed="false">
      <c r="A189" s="0" t="s">
        <v>43</v>
      </c>
      <c r="B189" s="0" t="s">
        <v>291</v>
      </c>
      <c r="C189" s="0" t="s">
        <v>292</v>
      </c>
      <c r="D189" s="0" t="n">
        <v>140197</v>
      </c>
      <c r="E189" s="1" t="n">
        <v>0</v>
      </c>
      <c r="AF189" s="1" t="n">
        <f aca="false">SUM(I189:AE189)</f>
        <v>0</v>
      </c>
      <c r="AG189" s="1" t="n">
        <f aca="false">E189-AF189</f>
        <v>0</v>
      </c>
      <c r="AI189" s="1" t="n">
        <f aca="false">I189</f>
        <v>0</v>
      </c>
      <c r="AJ189" s="1" t="n">
        <f aca="false">J189</f>
        <v>0</v>
      </c>
      <c r="AK189" s="1" t="n">
        <f aca="false">K189</f>
        <v>0</v>
      </c>
      <c r="AL189" s="1" t="n">
        <f aca="false">L189</f>
        <v>0</v>
      </c>
      <c r="AM189" s="1" t="n">
        <f aca="false">M189</f>
        <v>0</v>
      </c>
      <c r="AN189" s="1" t="n">
        <f aca="false">N189</f>
        <v>0</v>
      </c>
      <c r="AP189" s="1" t="n">
        <f aca="false">SUM(AI189:AO189)</f>
        <v>0</v>
      </c>
    </row>
    <row r="190" customFormat="false" ht="12.75" hidden="false" customHeight="false" outlineLevel="0" collapsed="false">
      <c r="A190" s="0" t="s">
        <v>43</v>
      </c>
      <c r="B190" s="0" t="s">
        <v>293</v>
      </c>
      <c r="C190" s="0" t="s">
        <v>294</v>
      </c>
      <c r="D190" s="0" t="n">
        <v>140309</v>
      </c>
      <c r="E190" s="1" t="n">
        <v>1336</v>
      </c>
      <c r="G190" s="1" t="s">
        <v>62</v>
      </c>
      <c r="N190" s="1" t="n">
        <v>19.096</v>
      </c>
      <c r="P190" s="1" t="n">
        <v>28.336</v>
      </c>
      <c r="Q190" s="1" t="n">
        <v>44.352</v>
      </c>
      <c r="R190" s="1" t="n">
        <v>118.026</v>
      </c>
      <c r="S190" s="1" t="n">
        <v>205.806</v>
      </c>
      <c r="U190" s="1" t="n">
        <v>106.106</v>
      </c>
      <c r="Y190" s="1" t="n">
        <v>763.272</v>
      </c>
      <c r="AF190" s="1" t="n">
        <f aca="false">SUM(I190:AE190)</f>
        <v>1284.994</v>
      </c>
      <c r="AG190" s="1" t="n">
        <f aca="false">E190-AF190</f>
        <v>51.0059999999999</v>
      </c>
    </row>
    <row r="191" customFormat="false" ht="12.75" hidden="false" customHeight="false" outlineLevel="0" collapsed="false">
      <c r="A191" s="0" t="s">
        <v>43</v>
      </c>
      <c r="B191" s="0" t="s">
        <v>295</v>
      </c>
      <c r="C191" s="0" t="s">
        <v>247</v>
      </c>
      <c r="D191" s="0" t="n">
        <v>140542</v>
      </c>
      <c r="E191" s="1" t="n">
        <v>442</v>
      </c>
      <c r="G191" s="1" t="s">
        <v>62</v>
      </c>
      <c r="W191" s="1" t="n">
        <v>442</v>
      </c>
      <c r="AF191" s="1" t="n">
        <f aca="false">SUM(I191:AE191)</f>
        <v>442</v>
      </c>
      <c r="AG191" s="1" t="n">
        <f aca="false">E191-AF191</f>
        <v>0</v>
      </c>
      <c r="AI191" s="1" t="n">
        <f aca="false">I191</f>
        <v>0</v>
      </c>
      <c r="AJ191" s="1" t="n">
        <f aca="false">J191</f>
        <v>0</v>
      </c>
      <c r="AK191" s="1" t="n">
        <f aca="false">K191</f>
        <v>0</v>
      </c>
      <c r="AL191" s="1" t="n">
        <f aca="false">L191</f>
        <v>0</v>
      </c>
      <c r="AM191" s="1" t="n">
        <f aca="false">M191</f>
        <v>0</v>
      </c>
      <c r="AN191" s="1" t="n">
        <f aca="false">N191</f>
        <v>0</v>
      </c>
      <c r="AP191" s="1" t="n">
        <f aca="false">SUM(AI191:AO191)</f>
        <v>0</v>
      </c>
    </row>
    <row r="193" customFormat="false" ht="12.75" hidden="false" customHeight="false" outlineLevel="0" collapsed="false">
      <c r="A193" s="19"/>
      <c r="B193" s="19" t="s">
        <v>296</v>
      </c>
      <c r="C193" s="19"/>
      <c r="D193" s="19"/>
      <c r="E193" s="20" t="n">
        <f aca="false">SUM(E152:E191)</f>
        <v>82990</v>
      </c>
      <c r="F193" s="20"/>
      <c r="G193" s="20"/>
      <c r="H193" s="20"/>
      <c r="I193" s="20" t="n">
        <f aca="false">SUM(I152:I191)</f>
        <v>39.999</v>
      </c>
      <c r="J193" s="20" t="n">
        <f aca="false">SUM(J152:J191)</f>
        <v>39.999</v>
      </c>
      <c r="K193" s="20" t="n">
        <f aca="false">SUM(K152:K191)</f>
        <v>39.999</v>
      </c>
      <c r="L193" s="20" t="n">
        <f aca="false">SUM(L152:L191)</f>
        <v>39.999</v>
      </c>
      <c r="M193" s="20" t="n">
        <f aca="false">SUM(M152:M191)</f>
        <v>39.999</v>
      </c>
      <c r="N193" s="20" t="n">
        <f aca="false">SUM(N152:N191)</f>
        <v>1015.415</v>
      </c>
      <c r="O193" s="20" t="n">
        <f aca="false">SUM(O152:O191)</f>
        <v>42.003</v>
      </c>
      <c r="P193" s="20" t="n">
        <f aca="false">SUM(P152:P191)</f>
        <v>313.059</v>
      </c>
      <c r="Q193" s="20" t="n">
        <f aca="false">SUM(Q152:Q191)</f>
        <v>178.748</v>
      </c>
      <c r="R193" s="20" t="n">
        <f aca="false">SUM(R152:R191)</f>
        <v>15632.863</v>
      </c>
      <c r="S193" s="20" t="n">
        <f aca="false">SUM(S152:S191)</f>
        <v>1211.333</v>
      </c>
      <c r="T193" s="20" t="n">
        <f aca="false">SUM(T152:T191)</f>
        <v>2411.15</v>
      </c>
      <c r="U193" s="20" t="n">
        <f aca="false">SUM(U152:U191)</f>
        <v>2473.731</v>
      </c>
      <c r="V193" s="20" t="n">
        <f aca="false">SUM(V152:V191)</f>
        <v>11646.246</v>
      </c>
      <c r="W193" s="20" t="n">
        <f aca="false">SUM(W152:W191)</f>
        <v>2141.999</v>
      </c>
      <c r="X193" s="20" t="n">
        <f aca="false">SUM(X152:X191)</f>
        <v>1005.21</v>
      </c>
      <c r="Y193" s="20" t="n">
        <f aca="false">SUM(Y152:Y191)</f>
        <v>3667.884</v>
      </c>
      <c r="Z193" s="20" t="n">
        <f aca="false">SUM(Z152:Z191)</f>
        <v>88.41</v>
      </c>
      <c r="AA193" s="20" t="n">
        <f aca="false">SUM(AA152:AA191)</f>
        <v>97.229</v>
      </c>
      <c r="AB193" s="20" t="n">
        <f aca="false">SUM(AB152:AB191)</f>
        <v>59.107</v>
      </c>
      <c r="AC193" s="20" t="n">
        <f aca="false">SUM(AC152:AC191)</f>
        <v>125.21</v>
      </c>
      <c r="AD193" s="20" t="n">
        <f aca="false">SUM(AD152:AD191)</f>
        <v>0</v>
      </c>
      <c r="AE193" s="20" t="n">
        <f aca="false">SUM(AE152:AE191)</f>
        <v>0</v>
      </c>
      <c r="AF193" s="20" t="n">
        <f aca="false">SUM(AF152:AF191)</f>
        <v>42309.592</v>
      </c>
      <c r="AG193" s="20" t="n">
        <f aca="false">SUM(AG152:AG191)</f>
        <v>40680.408</v>
      </c>
      <c r="AH193" s="14"/>
      <c r="AI193" s="20" t="n">
        <f aca="false">SUM(AI152:AI191)</f>
        <v>39.999</v>
      </c>
      <c r="AJ193" s="20" t="n">
        <f aca="false">SUM(AJ152:AJ191)</f>
        <v>39.999</v>
      </c>
      <c r="AK193" s="20" t="n">
        <f aca="false">SUM(AK152:AK191)</f>
        <v>39.999</v>
      </c>
      <c r="AL193" s="20" t="n">
        <f aca="false">SUM(AL152:AL191)</f>
        <v>39.999</v>
      </c>
      <c r="AM193" s="20" t="n">
        <f aca="false">SUM(AM152:AM191)</f>
        <v>39.999</v>
      </c>
      <c r="AN193" s="20" t="n">
        <f aca="false">SUM(AN152:AN191)</f>
        <v>996.319</v>
      </c>
      <c r="AO193" s="20"/>
      <c r="AP193" s="20" t="n">
        <f aca="false">SUM(AP152:AP191)</f>
        <v>1196.314</v>
      </c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</row>
    <row r="195" customFormat="false" ht="12.75" hidden="false" customHeight="false" outlineLevel="0" collapsed="false">
      <c r="A195" s="17" t="s">
        <v>297</v>
      </c>
    </row>
    <row r="196" customFormat="false" ht="12.75" hidden="false" customHeight="false" outlineLevel="0" collapsed="false">
      <c r="A196" s="0" t="s">
        <v>43</v>
      </c>
      <c r="B196" s="0" t="s">
        <v>298</v>
      </c>
      <c r="C196" s="0" t="s">
        <v>205</v>
      </c>
      <c r="D196" s="0" t="n">
        <v>100019</v>
      </c>
      <c r="E196" s="1" t="n">
        <v>681</v>
      </c>
      <c r="G196" s="1" t="s">
        <v>46</v>
      </c>
      <c r="AF196" s="1" t="n">
        <f aca="false">SUM(I196:AE196)</f>
        <v>0</v>
      </c>
      <c r="AG196" s="1" t="n">
        <f aca="false">E196-AF196</f>
        <v>681</v>
      </c>
      <c r="AI196" s="1" t="n">
        <f aca="false">I196</f>
        <v>0</v>
      </c>
      <c r="AJ196" s="1" t="n">
        <f aca="false">J196</f>
        <v>0</v>
      </c>
      <c r="AK196" s="1" t="n">
        <f aca="false">K196</f>
        <v>0</v>
      </c>
      <c r="AL196" s="1" t="n">
        <f aca="false">L196</f>
        <v>0</v>
      </c>
      <c r="AM196" s="1" t="n">
        <f aca="false">M196</f>
        <v>0</v>
      </c>
      <c r="AN196" s="1" t="n">
        <f aca="false">N196</f>
        <v>0</v>
      </c>
      <c r="AP196" s="1" t="n">
        <f aca="false">SUM(AI196:AO196)</f>
        <v>0</v>
      </c>
    </row>
    <row r="197" customFormat="false" ht="12.75" hidden="false" customHeight="false" outlineLevel="0" collapsed="false">
      <c r="A197" s="0" t="s">
        <v>43</v>
      </c>
      <c r="B197" s="0" t="s">
        <v>299</v>
      </c>
      <c r="C197" s="0" t="s">
        <v>205</v>
      </c>
      <c r="D197" s="0" t="n">
        <v>100056</v>
      </c>
      <c r="E197" s="1" t="n">
        <v>156</v>
      </c>
      <c r="G197" s="1" t="s">
        <v>46</v>
      </c>
      <c r="AF197" s="1" t="n">
        <f aca="false">SUM(I197:AE197)</f>
        <v>0</v>
      </c>
      <c r="AG197" s="1" t="n">
        <f aca="false">E197-AF197</f>
        <v>156</v>
      </c>
      <c r="AI197" s="1" t="n">
        <f aca="false">I197</f>
        <v>0</v>
      </c>
      <c r="AJ197" s="1" t="n">
        <f aca="false">J197</f>
        <v>0</v>
      </c>
      <c r="AK197" s="1" t="n">
        <f aca="false">K197</f>
        <v>0</v>
      </c>
      <c r="AL197" s="1" t="n">
        <f aca="false">L197</f>
        <v>0</v>
      </c>
      <c r="AM197" s="1" t="n">
        <f aca="false">M197</f>
        <v>0</v>
      </c>
      <c r="AN197" s="1" t="n">
        <f aca="false">N197</f>
        <v>0</v>
      </c>
      <c r="AP197" s="1" t="n">
        <f aca="false">SUM(AI197:AO197)</f>
        <v>0</v>
      </c>
    </row>
    <row r="198" customFormat="false" ht="12.75" hidden="false" customHeight="false" outlineLevel="0" collapsed="false">
      <c r="A198" s="0" t="s">
        <v>43</v>
      </c>
      <c r="B198" s="0" t="s">
        <v>300</v>
      </c>
      <c r="C198" s="0" t="s">
        <v>205</v>
      </c>
      <c r="D198" s="0" t="n">
        <v>100069</v>
      </c>
      <c r="E198" s="1" t="n">
        <v>3615</v>
      </c>
      <c r="G198" s="1" t="s">
        <v>301</v>
      </c>
      <c r="I198" s="1" t="n">
        <v>49.749</v>
      </c>
      <c r="J198" s="1" t="n">
        <v>87.325</v>
      </c>
      <c r="K198" s="1" t="n">
        <v>6.616</v>
      </c>
      <c r="L198" s="1" t="n">
        <v>56.364</v>
      </c>
      <c r="M198" s="1" t="n">
        <v>263.299</v>
      </c>
      <c r="N198" s="1" t="n">
        <v>284.733</v>
      </c>
      <c r="P198" s="1" t="n">
        <v>63.774</v>
      </c>
      <c r="Q198" s="1" t="n">
        <v>210.11</v>
      </c>
      <c r="R198" s="1" t="n">
        <v>896.01</v>
      </c>
      <c r="T198" s="1" t="n">
        <v>100.556</v>
      </c>
      <c r="U198" s="1" t="n">
        <v>60.598</v>
      </c>
      <c r="V198" s="1" t="n">
        <v>503.311</v>
      </c>
      <c r="W198" s="1" t="n">
        <v>139.191</v>
      </c>
      <c r="X198" s="1" t="n">
        <v>451.18</v>
      </c>
      <c r="Y198" s="1" t="n">
        <v>27.521</v>
      </c>
      <c r="Z198" s="1" t="n">
        <v>25.404</v>
      </c>
      <c r="AA198" s="1" t="n">
        <v>1.588</v>
      </c>
      <c r="AF198" s="1" t="n">
        <f aca="false">SUM(I198:AE198)</f>
        <v>3227.329</v>
      </c>
      <c r="AG198" s="1" t="n">
        <f aca="false">E198-AF198</f>
        <v>387.671</v>
      </c>
      <c r="AI198" s="1" t="n">
        <f aca="false">I198</f>
        <v>49.749</v>
      </c>
      <c r="AJ198" s="1" t="n">
        <f aca="false">J198</f>
        <v>87.325</v>
      </c>
      <c r="AK198" s="1" t="n">
        <f aca="false">K198</f>
        <v>6.616</v>
      </c>
      <c r="AL198" s="1" t="n">
        <f aca="false">L198</f>
        <v>56.364</v>
      </c>
      <c r="AM198" s="1" t="n">
        <f aca="false">M198</f>
        <v>263.299</v>
      </c>
      <c r="AN198" s="1" t="n">
        <f aca="false">N198</f>
        <v>284.733</v>
      </c>
      <c r="AP198" s="1" t="n">
        <f aca="false">SUM(AI198:AO198)</f>
        <v>748.086</v>
      </c>
    </row>
    <row r="199" customFormat="false" ht="12.75" hidden="false" customHeight="false" outlineLevel="0" collapsed="false">
      <c r="A199" s="0" t="s">
        <v>43</v>
      </c>
      <c r="B199" s="0" t="s">
        <v>302</v>
      </c>
      <c r="C199" s="0" t="s">
        <v>205</v>
      </c>
      <c r="D199" s="0" t="n">
        <v>100133</v>
      </c>
      <c r="E199" s="1" t="n">
        <v>7792</v>
      </c>
      <c r="G199" s="1" t="s">
        <v>46</v>
      </c>
      <c r="AF199" s="1" t="n">
        <f aca="false">SUM(I199:AE199)</f>
        <v>0</v>
      </c>
      <c r="AG199" s="1" t="n">
        <f aca="false">E199-AF199</f>
        <v>7792</v>
      </c>
      <c r="AI199" s="1" t="n">
        <f aca="false">I199</f>
        <v>0</v>
      </c>
      <c r="AJ199" s="1" t="n">
        <f aca="false">J199</f>
        <v>0</v>
      </c>
      <c r="AK199" s="1" t="n">
        <f aca="false">K199</f>
        <v>0</v>
      </c>
      <c r="AL199" s="1" t="n">
        <f aca="false">L199</f>
        <v>0</v>
      </c>
      <c r="AM199" s="1" t="n">
        <f aca="false">M199</f>
        <v>0</v>
      </c>
      <c r="AN199" s="1" t="n">
        <f aca="false">N199</f>
        <v>0</v>
      </c>
      <c r="AP199" s="1" t="n">
        <f aca="false">SUM(AI199:AO199)</f>
        <v>0</v>
      </c>
    </row>
    <row r="200" customFormat="false" ht="12.75" hidden="false" customHeight="false" outlineLevel="0" collapsed="false">
      <c r="A200" s="0" t="s">
        <v>43</v>
      </c>
      <c r="B200" s="0" t="s">
        <v>303</v>
      </c>
      <c r="C200" s="0" t="s">
        <v>205</v>
      </c>
      <c r="D200" s="0" t="n">
        <v>100134</v>
      </c>
      <c r="E200" s="1" t="n">
        <v>750</v>
      </c>
      <c r="G200" s="1" t="s">
        <v>46</v>
      </c>
      <c r="AF200" s="1" t="n">
        <f aca="false">SUM(I200:AE200)</f>
        <v>0</v>
      </c>
      <c r="AG200" s="1" t="n">
        <f aca="false">E200-AF200</f>
        <v>750</v>
      </c>
      <c r="AI200" s="1" t="n">
        <f aca="false">I200</f>
        <v>0</v>
      </c>
      <c r="AJ200" s="1" t="n">
        <f aca="false">J200</f>
        <v>0</v>
      </c>
      <c r="AK200" s="1" t="n">
        <f aca="false">K200</f>
        <v>0</v>
      </c>
      <c r="AL200" s="1" t="n">
        <f aca="false">L200</f>
        <v>0</v>
      </c>
      <c r="AM200" s="1" t="n">
        <f aca="false">M200</f>
        <v>0</v>
      </c>
      <c r="AN200" s="1" t="n">
        <f aca="false">N200</f>
        <v>0</v>
      </c>
      <c r="AP200" s="1" t="n">
        <f aca="false">SUM(AI200:AO200)</f>
        <v>0</v>
      </c>
    </row>
    <row r="201" customFormat="false" ht="12.75" hidden="false" customHeight="false" outlineLevel="0" collapsed="false">
      <c r="A201" s="0" t="s">
        <v>43</v>
      </c>
      <c r="B201" s="0" t="s">
        <v>304</v>
      </c>
      <c r="C201" s="0" t="s">
        <v>205</v>
      </c>
      <c r="D201" s="0" t="n">
        <v>100138</v>
      </c>
      <c r="E201" s="1" t="n">
        <v>3650</v>
      </c>
      <c r="G201" s="1" t="s">
        <v>301</v>
      </c>
      <c r="I201" s="1" t="n">
        <v>50.231</v>
      </c>
      <c r="J201" s="1" t="n">
        <v>88.171</v>
      </c>
      <c r="K201" s="1" t="n">
        <v>6.68</v>
      </c>
      <c r="L201" s="1" t="n">
        <v>56.91</v>
      </c>
      <c r="M201" s="1" t="n">
        <v>265.848</v>
      </c>
      <c r="N201" s="1" t="n">
        <v>287.49</v>
      </c>
      <c r="P201" s="1" t="n">
        <v>64.391</v>
      </c>
      <c r="Q201" s="1" t="n">
        <v>212.144</v>
      </c>
      <c r="R201" s="1" t="n">
        <v>904.685</v>
      </c>
      <c r="T201" s="1" t="n">
        <v>101.53</v>
      </c>
      <c r="U201" s="1" t="n">
        <v>61.185</v>
      </c>
      <c r="V201" s="1" t="n">
        <v>508.184</v>
      </c>
      <c r="W201" s="1" t="n">
        <v>140.539</v>
      </c>
      <c r="X201" s="1" t="n">
        <v>455.549</v>
      </c>
      <c r="Y201" s="1" t="n">
        <v>27.787</v>
      </c>
      <c r="Z201" s="1" t="n">
        <v>25.65</v>
      </c>
      <c r="AA201" s="1" t="n">
        <v>1.603</v>
      </c>
      <c r="AF201" s="1" t="n">
        <f aca="false">SUM(I201:AE201)</f>
        <v>3258.577</v>
      </c>
      <c r="AG201" s="1" t="n">
        <f aca="false">E201-AF201</f>
        <v>391.423</v>
      </c>
      <c r="AI201" s="1" t="n">
        <f aca="false">I201</f>
        <v>50.231</v>
      </c>
      <c r="AJ201" s="1" t="n">
        <f aca="false">J201</f>
        <v>88.171</v>
      </c>
      <c r="AK201" s="1" t="n">
        <f aca="false">K201</f>
        <v>6.68</v>
      </c>
      <c r="AL201" s="1" t="n">
        <f aca="false">L201</f>
        <v>56.91</v>
      </c>
      <c r="AM201" s="1" t="n">
        <f aca="false">M201</f>
        <v>265.848</v>
      </c>
      <c r="AN201" s="1" t="n">
        <f aca="false">N201</f>
        <v>287.49</v>
      </c>
      <c r="AP201" s="1" t="n">
        <f aca="false">SUM(AI201:AO201)</f>
        <v>755.33</v>
      </c>
    </row>
    <row r="202" customFormat="false" ht="12.75" hidden="false" customHeight="false" outlineLevel="0" collapsed="false">
      <c r="A202" s="0" t="s">
        <v>43</v>
      </c>
      <c r="B202" s="0" t="s">
        <v>305</v>
      </c>
      <c r="C202" s="0" t="s">
        <v>205</v>
      </c>
      <c r="D202" s="0" t="n">
        <v>140344</v>
      </c>
      <c r="E202" s="1" t="n">
        <v>110</v>
      </c>
      <c r="G202" s="1" t="s">
        <v>54</v>
      </c>
      <c r="AF202" s="1" t="n">
        <f aca="false">SUM(I202:AE202)</f>
        <v>0</v>
      </c>
      <c r="AG202" s="1" t="n">
        <f aca="false">E202-AF202</f>
        <v>110</v>
      </c>
      <c r="AI202" s="1" t="n">
        <f aca="false">I202</f>
        <v>0</v>
      </c>
      <c r="AJ202" s="1" t="n">
        <f aca="false">J202</f>
        <v>0</v>
      </c>
      <c r="AK202" s="1" t="n">
        <f aca="false">K202</f>
        <v>0</v>
      </c>
      <c r="AL202" s="1" t="n">
        <f aca="false">L202</f>
        <v>0</v>
      </c>
      <c r="AM202" s="1" t="n">
        <f aca="false">M202</f>
        <v>0</v>
      </c>
      <c r="AN202" s="1" t="n">
        <f aca="false">N202</f>
        <v>0</v>
      </c>
      <c r="AP202" s="1" t="n">
        <f aca="false">SUM(AI202:AO202)</f>
        <v>0</v>
      </c>
    </row>
    <row r="204" customFormat="false" ht="12.75" hidden="false" customHeight="false" outlineLevel="0" collapsed="false">
      <c r="A204" s="19"/>
      <c r="B204" s="19" t="s">
        <v>306</v>
      </c>
      <c r="C204" s="19"/>
      <c r="D204" s="19"/>
      <c r="E204" s="20" t="n">
        <f aca="false">SUM(E196:E203)</f>
        <v>16754</v>
      </c>
      <c r="F204" s="20"/>
      <c r="G204" s="20"/>
      <c r="H204" s="20"/>
      <c r="I204" s="20" t="n">
        <f aca="false">SUM(I196:I203)</f>
        <v>99.98</v>
      </c>
      <c r="J204" s="20" t="n">
        <f aca="false">SUM(J196:J203)</f>
        <v>175.496</v>
      </c>
      <c r="K204" s="20" t="n">
        <f aca="false">SUM(K196:K203)</f>
        <v>13.296</v>
      </c>
      <c r="L204" s="20" t="n">
        <f aca="false">SUM(L196:L203)</f>
        <v>113.274</v>
      </c>
      <c r="M204" s="20" t="n">
        <f aca="false">SUM(M196:M203)</f>
        <v>529.147</v>
      </c>
      <c r="N204" s="20" t="n">
        <f aca="false">SUM(N196:N203)</f>
        <v>572.223</v>
      </c>
      <c r="O204" s="20" t="n">
        <f aca="false">SUM(O196:O203)</f>
        <v>0</v>
      </c>
      <c r="P204" s="20" t="n">
        <f aca="false">SUM(P196:P203)</f>
        <v>128.165</v>
      </c>
      <c r="Q204" s="20" t="n">
        <f aca="false">SUM(Q196:Q203)</f>
        <v>422.254</v>
      </c>
      <c r="R204" s="20" t="n">
        <f aca="false">SUM(R196:R203)</f>
        <v>1800.695</v>
      </c>
      <c r="S204" s="20" t="n">
        <f aca="false">SUM(S196:S203)</f>
        <v>0</v>
      </c>
      <c r="T204" s="20" t="n">
        <f aca="false">SUM(T196:T203)</f>
        <v>202.086</v>
      </c>
      <c r="U204" s="20" t="n">
        <f aca="false">SUM(U196:U203)</f>
        <v>121.783</v>
      </c>
      <c r="V204" s="20" t="n">
        <f aca="false">SUM(V196:V203)</f>
        <v>1011.495</v>
      </c>
      <c r="W204" s="20" t="n">
        <f aca="false">SUM(W196:W203)</f>
        <v>279.73</v>
      </c>
      <c r="X204" s="20" t="n">
        <f aca="false">SUM(X196:X203)</f>
        <v>906.729</v>
      </c>
      <c r="Y204" s="20" t="n">
        <f aca="false">SUM(Y196:Y203)</f>
        <v>55.308</v>
      </c>
      <c r="Z204" s="20" t="n">
        <f aca="false">SUM(Z196:Z203)</f>
        <v>51.054</v>
      </c>
      <c r="AA204" s="20" t="n">
        <f aca="false">SUM(AA196:AA203)</f>
        <v>3.191</v>
      </c>
      <c r="AB204" s="20" t="n">
        <f aca="false">SUM(AB196:AB203)</f>
        <v>0</v>
      </c>
      <c r="AC204" s="20" t="n">
        <f aca="false">SUM(AC196:AC203)</f>
        <v>0</v>
      </c>
      <c r="AD204" s="20" t="n">
        <f aca="false">SUM(AD196:AD203)</f>
        <v>0</v>
      </c>
      <c r="AE204" s="20" t="n">
        <f aca="false">SUM(AE196:AE203)</f>
        <v>0</v>
      </c>
      <c r="AF204" s="20" t="n">
        <f aca="false">SUM(AF196:AF203)</f>
        <v>6485.906</v>
      </c>
      <c r="AG204" s="20" t="n">
        <f aca="false">SUM(AG196:AG203)</f>
        <v>10268.094</v>
      </c>
      <c r="AH204" s="14"/>
      <c r="AI204" s="20" t="n">
        <f aca="false">SUM(AI196:AI203)</f>
        <v>99.98</v>
      </c>
      <c r="AJ204" s="20" t="n">
        <f aca="false">SUM(AJ196:AJ203)</f>
        <v>175.496</v>
      </c>
      <c r="AK204" s="20" t="n">
        <f aca="false">SUM(AK196:AK203)</f>
        <v>13.296</v>
      </c>
      <c r="AL204" s="20" t="n">
        <f aca="false">SUM(AL196:AL203)</f>
        <v>113.274</v>
      </c>
      <c r="AM204" s="20" t="n">
        <f aca="false">SUM(AM196:AM203)</f>
        <v>529.147</v>
      </c>
      <c r="AN204" s="20" t="n">
        <f aca="false">SUM(AN196:AN203)</f>
        <v>572.223</v>
      </c>
      <c r="AO204" s="20"/>
      <c r="AP204" s="20" t="n">
        <f aca="false">SUM(AP196:AP203)</f>
        <v>1503.416</v>
      </c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  <c r="GO204" s="15"/>
      <c r="GP204" s="15"/>
      <c r="GQ204" s="15"/>
      <c r="GR204" s="15"/>
      <c r="GS204" s="15"/>
      <c r="GT204" s="15"/>
      <c r="GU204" s="15"/>
      <c r="GV204" s="15"/>
      <c r="GW204" s="15"/>
      <c r="GX204" s="15"/>
      <c r="GY204" s="15"/>
      <c r="GZ204" s="15"/>
      <c r="HA204" s="15"/>
      <c r="HB204" s="15"/>
      <c r="HC204" s="1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  <c r="IM204" s="15"/>
      <c r="IN204" s="15"/>
      <c r="IO204" s="15"/>
      <c r="IP204" s="15"/>
      <c r="IQ204" s="15"/>
      <c r="IR204" s="15"/>
      <c r="IS204" s="15"/>
      <c r="IT204" s="15"/>
      <c r="IU204" s="15"/>
      <c r="IV204" s="15"/>
      <c r="IW204" s="15"/>
    </row>
    <row r="206" customFormat="false" ht="12.75" hidden="false" customHeight="false" outlineLevel="0" collapsed="false">
      <c r="A206" s="17" t="s">
        <v>307</v>
      </c>
    </row>
    <row r="207" customFormat="false" ht="12.75" hidden="false" customHeight="false" outlineLevel="0" collapsed="false">
      <c r="A207" s="0" t="s">
        <v>43</v>
      </c>
      <c r="B207" s="0" t="s">
        <v>308</v>
      </c>
      <c r="C207" s="0" t="s">
        <v>309</v>
      </c>
      <c r="D207" s="23" t="s">
        <v>310</v>
      </c>
      <c r="E207" s="1" t="n">
        <v>19166</v>
      </c>
      <c r="G207" s="1" t="s">
        <v>214</v>
      </c>
      <c r="L207" s="13" t="s">
        <v>311</v>
      </c>
      <c r="AF207" s="1" t="n">
        <v>14043</v>
      </c>
      <c r="AG207" s="1" t="n">
        <f aca="false">E207-AF207</f>
        <v>5123</v>
      </c>
      <c r="AI207" s="1" t="n">
        <f aca="false">I207</f>
        <v>0</v>
      </c>
      <c r="AJ207" s="1" t="n">
        <f aca="false">J207</f>
        <v>0</v>
      </c>
      <c r="AK207" s="1" t="n">
        <f aca="false">K207</f>
        <v>0</v>
      </c>
      <c r="AL207" s="1" t="str">
        <f aca="false">L207</f>
        <v>Aviation &amp; EPSC charges will not be allocated via Corp. Assessments.  These charges will bill actual expenses directly to individual cost centers.</v>
      </c>
      <c r="AM207" s="1" t="n">
        <f aca="false">M207</f>
        <v>0</v>
      </c>
      <c r="AN207" s="1" t="n">
        <f aca="false">N207</f>
        <v>0</v>
      </c>
      <c r="AP207" s="1" t="n">
        <f aca="false">SUM(AI207:AO207)</f>
        <v>0</v>
      </c>
    </row>
    <row r="208" customFormat="false" ht="12.75" hidden="false" customHeight="false" outlineLevel="0" collapsed="false">
      <c r="A208" s="0" t="s">
        <v>312</v>
      </c>
      <c r="B208" s="0" t="s">
        <v>313</v>
      </c>
      <c r="C208" s="0" t="s">
        <v>309</v>
      </c>
      <c r="D208" s="23" t="s">
        <v>310</v>
      </c>
      <c r="E208" s="1" t="n">
        <v>126959</v>
      </c>
      <c r="G208" s="1" t="s">
        <v>214</v>
      </c>
      <c r="AF208" s="1" t="n">
        <v>126959</v>
      </c>
      <c r="AG208" s="1" t="n">
        <f aca="false">E208-AF208</f>
        <v>0</v>
      </c>
      <c r="AI208" s="1" t="n">
        <f aca="false">I208</f>
        <v>0</v>
      </c>
      <c r="AJ208" s="1" t="n">
        <f aca="false">J208</f>
        <v>0</v>
      </c>
      <c r="AK208" s="1" t="n">
        <f aca="false">K208</f>
        <v>0</v>
      </c>
      <c r="AL208" s="1" t="n">
        <f aca="false">L208</f>
        <v>0</v>
      </c>
      <c r="AM208" s="1" t="n">
        <f aca="false">M208</f>
        <v>0</v>
      </c>
      <c r="AN208" s="1" t="n">
        <f aca="false">N208</f>
        <v>0</v>
      </c>
      <c r="AP208" s="1" t="n">
        <f aca="false">SUM(AI208:AO208)</f>
        <v>0</v>
      </c>
    </row>
    <row r="210" customFormat="false" ht="12.75" hidden="false" customHeight="false" outlineLevel="0" collapsed="false">
      <c r="A210" s="19"/>
      <c r="B210" s="19" t="s">
        <v>314</v>
      </c>
      <c r="C210" s="19"/>
      <c r="D210" s="19"/>
      <c r="E210" s="20" t="n">
        <f aca="false">SUM(E207:E209)</f>
        <v>146125</v>
      </c>
      <c r="F210" s="20"/>
      <c r="G210" s="20"/>
      <c r="H210" s="20"/>
      <c r="I210" s="20" t="n">
        <f aca="false">SUM(I207:I209)</f>
        <v>0</v>
      </c>
      <c r="J210" s="20" t="n">
        <f aca="false">SUM(J207:J209)</f>
        <v>0</v>
      </c>
      <c r="K210" s="20" t="n">
        <f aca="false">SUM(K207:K209)</f>
        <v>0</v>
      </c>
      <c r="L210" s="20" t="n">
        <f aca="false">SUM(L207:L209)</f>
        <v>0</v>
      </c>
      <c r="M210" s="20" t="n">
        <f aca="false">SUM(M207:M209)</f>
        <v>0</v>
      </c>
      <c r="N210" s="20" t="n">
        <f aca="false">SUM(N207:N209)</f>
        <v>0</v>
      </c>
      <c r="O210" s="20" t="n">
        <f aca="false">SUM(O207:O209)</f>
        <v>0</v>
      </c>
      <c r="P210" s="20" t="n">
        <f aca="false">SUM(P207:P209)</f>
        <v>0</v>
      </c>
      <c r="Q210" s="20" t="n">
        <f aca="false">SUM(Q207:Q209)</f>
        <v>0</v>
      </c>
      <c r="R210" s="20" t="n">
        <f aca="false">SUM(R207:R209)</f>
        <v>0</v>
      </c>
      <c r="S210" s="20" t="n">
        <f aca="false">SUM(S207:S209)</f>
        <v>0</v>
      </c>
      <c r="T210" s="20" t="n">
        <f aca="false">SUM(T207:T209)</f>
        <v>0</v>
      </c>
      <c r="U210" s="20" t="n">
        <f aca="false">SUM(U207:U209)</f>
        <v>0</v>
      </c>
      <c r="V210" s="20" t="n">
        <f aca="false">SUM(V207:V209)</f>
        <v>0</v>
      </c>
      <c r="W210" s="20" t="n">
        <f aca="false">SUM(W207:W209)</f>
        <v>0</v>
      </c>
      <c r="X210" s="20" t="n">
        <f aca="false">SUM(X207:X209)</f>
        <v>0</v>
      </c>
      <c r="Y210" s="20" t="n">
        <f aca="false">SUM(Y207:Y209)</f>
        <v>0</v>
      </c>
      <c r="Z210" s="20" t="n">
        <f aca="false">SUM(Z207:Z209)</f>
        <v>0</v>
      </c>
      <c r="AA210" s="20" t="n">
        <f aca="false">SUM(AA207:AA209)</f>
        <v>0</v>
      </c>
      <c r="AB210" s="20" t="n">
        <f aca="false">SUM(AB207:AB209)</f>
        <v>0</v>
      </c>
      <c r="AC210" s="20" t="n">
        <f aca="false">SUM(AC207:AC209)</f>
        <v>0</v>
      </c>
      <c r="AD210" s="20" t="n">
        <f aca="false">SUM(AD207:AD209)</f>
        <v>0</v>
      </c>
      <c r="AE210" s="20" t="n">
        <f aca="false">SUM(AE207:AE209)</f>
        <v>0</v>
      </c>
      <c r="AF210" s="20" t="n">
        <f aca="false">SUM(AF207:AF209)</f>
        <v>141002</v>
      </c>
      <c r="AG210" s="20" t="n">
        <f aca="false">SUM(AG207:AG209)</f>
        <v>5123</v>
      </c>
      <c r="AH210" s="14"/>
      <c r="AI210" s="20" t="n">
        <f aca="false">SUM(AI207:AI209)</f>
        <v>0</v>
      </c>
      <c r="AJ210" s="20" t="n">
        <f aca="false">SUM(AJ207:AJ209)</f>
        <v>0</v>
      </c>
      <c r="AK210" s="20" t="n">
        <f aca="false">SUM(AK207:AK209)</f>
        <v>0</v>
      </c>
      <c r="AL210" s="20" t="n">
        <f aca="false">SUM(AL207:AL209)</f>
        <v>0</v>
      </c>
      <c r="AM210" s="20" t="n">
        <f aca="false">SUM(AM207:AM209)</f>
        <v>0</v>
      </c>
      <c r="AN210" s="20" t="n">
        <f aca="false">SUM(AN207:AN209)</f>
        <v>0</v>
      </c>
      <c r="AO210" s="20" t="n">
        <f aca="false">SUM(AO207:AO209)</f>
        <v>0</v>
      </c>
      <c r="AP210" s="20" t="n">
        <f aca="false">SUM(AP207:AP209)</f>
        <v>0</v>
      </c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  <c r="HR210" s="15"/>
      <c r="HS210" s="15"/>
      <c r="HT210" s="15"/>
      <c r="HU210" s="15"/>
      <c r="HV210" s="15"/>
      <c r="HW210" s="15"/>
      <c r="HX210" s="15"/>
      <c r="HY210" s="15"/>
      <c r="HZ210" s="15"/>
      <c r="IA210" s="15"/>
      <c r="IB210" s="15"/>
      <c r="IC210" s="15"/>
      <c r="ID210" s="15"/>
      <c r="IE210" s="15"/>
      <c r="IF210" s="15"/>
      <c r="IG210" s="15"/>
      <c r="IH210" s="15"/>
      <c r="II210" s="15"/>
      <c r="IJ210" s="15"/>
      <c r="IK210" s="15"/>
      <c r="IL210" s="15"/>
      <c r="IM210" s="15"/>
      <c r="IN210" s="15"/>
      <c r="IO210" s="15"/>
      <c r="IP210" s="15"/>
      <c r="IQ210" s="15"/>
      <c r="IR210" s="15"/>
      <c r="IS210" s="15"/>
      <c r="IT210" s="15"/>
      <c r="IU210" s="15"/>
      <c r="IV210" s="15"/>
      <c r="IW210" s="15"/>
    </row>
    <row r="212" customFormat="false" ht="12.75" hidden="false" customHeight="false" outlineLevel="0" collapsed="false">
      <c r="A212" s="24"/>
      <c r="B212" s="24"/>
      <c r="C212" s="24" t="s">
        <v>315</v>
      </c>
      <c r="D212" s="24"/>
      <c r="E212" s="25" t="n">
        <f aca="false">E19+E31+E41+E52+E65+E70+E77+E84+E102+E112+E133+E149+E193+E204+E210</f>
        <v>708237.147</v>
      </c>
      <c r="F212" s="25"/>
      <c r="G212" s="25"/>
      <c r="H212" s="25"/>
      <c r="I212" s="25" t="n">
        <f aca="false">I19+I31+I41+I52+I65+I70+I77+I84+I102+I112+I133+I149+I193+I204+I210</f>
        <v>2805.661</v>
      </c>
      <c r="J212" s="25" t="n">
        <f aca="false">J19+J31+J41+J52+J65+J70+J77+J84+J102+J112+J133+J149+J193+J204+J210</f>
        <v>8756.74</v>
      </c>
      <c r="K212" s="25" t="n">
        <f aca="false">K19+K31+K41+K52+K65+K70+K77+K84+K102+K112+K133+K149+K193+K204+K210</f>
        <v>370.742</v>
      </c>
      <c r="L212" s="25" t="n">
        <f aca="false">L19+L31+L41+L52+L65+L70+L77+L84+L102+L112+L133+L149+L193+L204+L210</f>
        <v>1208.404</v>
      </c>
      <c r="M212" s="25" t="n">
        <f aca="false">M19+M31+M41+M52+M65+M70+M77+M84+M102+M112+M133+M149+M193+M204+M210</f>
        <v>10636.934</v>
      </c>
      <c r="N212" s="25" t="n">
        <f aca="false">N19+N31+N41+N52+N65+N70+N77+N84+N102+N112+N133+N149+N193+N204+N210</f>
        <v>12796.488</v>
      </c>
      <c r="O212" s="25" t="n">
        <f aca="false">O19+O31+O41+O52+O65+O70+O77+O84+O102+O112+O133+O149+O193+O204+O210</f>
        <v>720.538</v>
      </c>
      <c r="P212" s="25" t="n">
        <f aca="false">P19+P31+P41+P52+P65+P70+P77+P84+P102+P112+P133+P149+P193+P204+P210</f>
        <v>6301.058</v>
      </c>
      <c r="Q212" s="25" t="n">
        <f aca="false">Q19+Q31+Q41+Q52+Q65+Q70+Q77+Q84+Q102+Q112+Q133+Q149+Q193+Q204+Q210</f>
        <v>4742.05</v>
      </c>
      <c r="R212" s="25" t="n">
        <f aca="false">R19+R31+R41+R52+R65+R70+R77+R84+R102+R112+R133+R149+R193+R204+R210</f>
        <v>69543.863</v>
      </c>
      <c r="S212" s="25" t="n">
        <f aca="false">S19+S31+S41+S52+S65+S70+S77+S84+S102+S112+S133+S149+S193+S204+S210</f>
        <v>21470.206</v>
      </c>
      <c r="T212" s="25" t="n">
        <f aca="false">T19+T31+T41+T52+T65+T70+T77+T84+T102+T112+T133+T149+T193+T204+T210</f>
        <v>15519.399</v>
      </c>
      <c r="U212" s="25" t="n">
        <f aca="false">U19+U31+U41+U52+U65+U70+U77+U84+U102+U112+U133+U149+U193+U204+U210</f>
        <v>9147.682</v>
      </c>
      <c r="V212" s="25" t="n">
        <f aca="false">V19+V31+V41+V52+V65+V70+V77+V84+V102+V112+V133+V149+V193+V204+V210</f>
        <v>42915.436</v>
      </c>
      <c r="W212" s="25" t="n">
        <f aca="false">W19+W31+W41+W52+W65+W70+W77+W84+W102+W112+W133+W149+W193+W204+W210</f>
        <v>21119.043</v>
      </c>
      <c r="X212" s="25" t="n">
        <f aca="false">X19+X31+X41+X52+X65+X70+X77+X84+X102+X112+X133+X149+X193+X204+X210</f>
        <v>11501.825</v>
      </c>
      <c r="Y212" s="25" t="n">
        <f aca="false">Y19+Y31+Y41+Y52+Y65+Y70+Y77+Y84+Y102+Y112+Y133+Y149+Y193+Y204+Y210</f>
        <v>53639.893</v>
      </c>
      <c r="Z212" s="25" t="n">
        <f aca="false">Z19+Z31+Z41+Z52+Z65+Z70+Z77+Z84+Z102+Z112+Z133+Z149+Z193+Z204+Z210</f>
        <v>7152.695</v>
      </c>
      <c r="AA212" s="25" t="n">
        <f aca="false">AA19+AA31+AA41+AA52+AA65+AA70+AA77+AA84+AA102+AA112+AA133+AA149+AA193+AA204+AA210</f>
        <v>1813.207</v>
      </c>
      <c r="AB212" s="25" t="n">
        <f aca="false">AB19+AB31+AB41+AB52+AB65+AB70+AB77+AB84+AB102+AB112+AB133+AB149+AB193+AB204+AB210</f>
        <v>1619.688</v>
      </c>
      <c r="AC212" s="25" t="n">
        <f aca="false">AC19+AC31+AC41+AC52+AC65+AC70+AC77+AC84+AC102+AC112+AC133+AC149+AC193+AC204+AC210</f>
        <v>535.673</v>
      </c>
      <c r="AD212" s="25" t="n">
        <f aca="false">AD19+AD31+AD41+AD52+AD65+AD70+AD77+AD84+AD102+AD112+AD133+AD149+AD193+AD204+AD210</f>
        <v>1005.817</v>
      </c>
      <c r="AE212" s="25" t="n">
        <f aca="false">AE19+AE31+AE41+AE52+AE65+AE70+AE77+AE84+AE102+AE112+AE133+AE149+AE193+AE204+AE210</f>
        <v>1901</v>
      </c>
      <c r="AF212" s="25" t="n">
        <f aca="false">AF19+AF31+AF41+AF52+AF65+AF70+AF77+AF84+AF102+AF112+AF133+AF149+AF193+AF204+AF210</f>
        <v>448226.042</v>
      </c>
      <c r="AG212" s="25" t="n">
        <f aca="false">AG19+AG31+AG41+AG52+AG65+AG70+AG77+AG84+AG102+AG112+AG133+AG149+AG193+AG204+AG210</f>
        <v>260003.401</v>
      </c>
      <c r="AH212" s="14"/>
      <c r="AI212" s="25" t="n">
        <f aca="false">AI19+AI31+AI41+AI52+AI65+AI70+AI77+AI84+AI102+AI112+AI133+AI149+AI193+AI204+AI210</f>
        <v>2735.878</v>
      </c>
      <c r="AJ212" s="25" t="n">
        <f aca="false">AJ19+AJ31+AJ41+AJ52+AJ65+AJ70+AJ77+AJ84+AJ102+AJ112+AJ133+AJ149+AJ193+AJ204+AJ210</f>
        <v>8513.136</v>
      </c>
      <c r="AK212" s="25" t="n">
        <f aca="false">AK19+AK31+AK41+AK52+AK65+AK70+AK77+AK84+AK102+AK112+AK133+AK149+AK193+AK204+AK210</f>
        <v>339.889</v>
      </c>
      <c r="AL212" s="25" t="n">
        <f aca="false">AL19+AL31+AL41+AL52+AL65+AL70+AL77+AL84+AL102+AL112+AL133+AL149+AL193+AL204+AL210</f>
        <v>876.271</v>
      </c>
      <c r="AM212" s="25" t="n">
        <f aca="false">AM19+AM31+AM41+AM52+AM65+AM70+AM77+AM84+AM102+AM112+AM133+AM149+AM193+AM204+AM210</f>
        <v>10401.983</v>
      </c>
      <c r="AN212" s="25" t="n">
        <f aca="false">AN19+AN31+AN41+AN52+AN65+AN70+AN77+AN84+AN102+AN112+AN133+AN149+AN193+AN204+AN210</f>
        <v>11336.751</v>
      </c>
      <c r="AO212" s="25"/>
      <c r="AP212" s="25" t="n">
        <f aca="false">AP19+AP31+AP41+AP52+AP65+AP70+AP77+AP84+AP102+AP112+AP133+AP149+AP193+AP204+AP210</f>
        <v>34203.908</v>
      </c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  <c r="IM212" s="15"/>
      <c r="IN212" s="15"/>
      <c r="IO212" s="15"/>
      <c r="IP212" s="15"/>
      <c r="IQ212" s="15"/>
      <c r="IR212" s="15"/>
      <c r="IS212" s="15"/>
      <c r="IT212" s="15"/>
      <c r="IU212" s="15"/>
      <c r="IV212" s="15"/>
      <c r="IW212" s="15"/>
    </row>
    <row r="214" customFormat="false" ht="12.75" hidden="false" customHeight="false" outlineLevel="0" collapsed="false">
      <c r="B214" s="26" t="n">
        <f aca="true">NOW()</f>
        <v>45926.9493632529</v>
      </c>
    </row>
    <row r="215" customFormat="false" ht="12.75" hidden="false" customHeight="false" outlineLevel="0" collapsed="false">
      <c r="B215" s="27" t="str">
        <f aca="true">CELL("filename",A184)</f>
        <v>'file:///mnt/12tb/@roms/datasets/enron/EDRM Enron Email Data Set v2 XML/filtered-attachments/xls/Corp_2002_Alloc_2.xls'#$By Group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7" man="true" max="16383" min="0"/>
    <brk id="149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2.42"/>
  </cols>
  <sheetData>
    <row r="1" customFormat="false" ht="15.75" hidden="false" customHeight="true" outlineLevel="0" collapsed="false">
      <c r="A1" s="28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customFormat="false" ht="15.75" hidden="false" customHeight="true" outlineLevel="0" collapsed="false">
      <c r="A2" s="28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customFormat="false" ht="15.75" hidden="false" customHeight="true" outlineLevel="0" collapsed="false">
      <c r="A3" s="28" t="s">
        <v>318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customFormat="false" ht="12.95" hidden="false" customHeight="true" outlineLevel="0" collapsed="false">
      <c r="A4" s="30" t="s">
        <v>319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5" customFormat="false" ht="12.95" hidden="false" customHeight="tru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customFormat="false" ht="12.75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 t="s">
        <v>7</v>
      </c>
      <c r="J6" s="8"/>
      <c r="K6" s="8" t="s">
        <v>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 t="s">
        <v>9</v>
      </c>
      <c r="AD6" s="8" t="s">
        <v>10</v>
      </c>
    </row>
    <row r="7" customFormat="false" ht="12.75" hidden="false" customHeight="false" outlineLevel="0" collapsed="false">
      <c r="A7" s="32"/>
      <c r="B7" s="8"/>
      <c r="C7" s="8"/>
      <c r="D7" s="8"/>
      <c r="E7" s="8"/>
      <c r="F7" s="33" t="s">
        <v>17</v>
      </c>
      <c r="G7" s="33" t="s">
        <v>18</v>
      </c>
      <c r="H7" s="33" t="s">
        <v>19</v>
      </c>
      <c r="I7" s="33" t="s">
        <v>20</v>
      </c>
      <c r="J7" s="33" t="s">
        <v>21</v>
      </c>
      <c r="K7" s="33" t="s">
        <v>22</v>
      </c>
      <c r="L7" s="33" t="s">
        <v>23</v>
      </c>
      <c r="M7" s="33" t="s">
        <v>24</v>
      </c>
      <c r="N7" s="33" t="s">
        <v>25</v>
      </c>
      <c r="O7" s="33" t="s">
        <v>26</v>
      </c>
      <c r="P7" s="33" t="s">
        <v>27</v>
      </c>
      <c r="Q7" s="33" t="s">
        <v>28</v>
      </c>
      <c r="R7" s="33" t="s">
        <v>29</v>
      </c>
      <c r="S7" s="33" t="s">
        <v>30</v>
      </c>
      <c r="T7" s="33" t="s">
        <v>31</v>
      </c>
      <c r="U7" s="33" t="s">
        <v>32</v>
      </c>
      <c r="V7" s="33" t="s">
        <v>33</v>
      </c>
      <c r="W7" s="33" t="s">
        <v>34</v>
      </c>
      <c r="X7" s="33" t="s">
        <v>35</v>
      </c>
      <c r="Y7" s="33" t="s">
        <v>36</v>
      </c>
      <c r="Z7" s="33" t="s">
        <v>37</v>
      </c>
      <c r="AA7" s="33" t="s">
        <v>38</v>
      </c>
      <c r="AB7" s="33" t="s">
        <v>320</v>
      </c>
      <c r="AC7" s="33" t="s">
        <v>40</v>
      </c>
      <c r="AD7" s="33" t="s">
        <v>41</v>
      </c>
    </row>
    <row r="8" customFormat="false" ht="12.75" hidden="false" customHeight="false" outlineLevel="0" collapsed="false">
      <c r="A8" s="8"/>
      <c r="B8" s="8"/>
      <c r="C8" s="8"/>
      <c r="D8" s="8"/>
      <c r="E8" s="8"/>
    </row>
    <row r="9" customFormat="false" ht="12.75" hidden="false" customHeight="false" outlineLevel="0" collapsed="false">
      <c r="A9" s="17" t="s">
        <v>42</v>
      </c>
      <c r="F9" s="1" t="n">
        <f aca="false">'By Group'!I19</f>
        <v>9.5</v>
      </c>
      <c r="G9" s="1" t="n">
        <f aca="false">'By Group'!J19</f>
        <v>9.5</v>
      </c>
      <c r="H9" s="1" t="n">
        <f aca="false">'By Group'!K19</f>
        <v>9.5</v>
      </c>
      <c r="I9" s="1" t="n">
        <f aca="false">'By Group'!L19</f>
        <v>19</v>
      </c>
      <c r="J9" s="1" t="n">
        <f aca="false">'By Group'!M19</f>
        <v>57</v>
      </c>
      <c r="K9" s="1" t="n">
        <f aca="false">'By Group'!N19</f>
        <v>9.5</v>
      </c>
      <c r="L9" s="1" t="n">
        <f aca="false">'By Group'!O19</f>
        <v>28.5</v>
      </c>
      <c r="M9" s="1" t="n">
        <f aca="false">'By Group'!P19</f>
        <v>28.5</v>
      </c>
      <c r="N9" s="1" t="n">
        <f aca="false">'By Group'!Q19</f>
        <v>28.5</v>
      </c>
      <c r="O9" s="1" t="n">
        <f aca="false">'By Group'!R19</f>
        <v>66.5</v>
      </c>
      <c r="P9" s="1" t="n">
        <f aca="false">'By Group'!S19</f>
        <v>114</v>
      </c>
      <c r="Q9" s="1" t="n">
        <f aca="false">'By Group'!T19</f>
        <v>28.5</v>
      </c>
      <c r="R9" s="1" t="n">
        <f aca="false">'By Group'!U19</f>
        <v>19</v>
      </c>
      <c r="S9" s="1" t="n">
        <f aca="false">'By Group'!V19</f>
        <v>85.5</v>
      </c>
      <c r="T9" s="1" t="n">
        <f aca="false">'By Group'!W19</f>
        <v>28.5</v>
      </c>
      <c r="U9" s="1" t="n">
        <f aca="false">'By Group'!X19</f>
        <v>114</v>
      </c>
      <c r="V9" s="1" t="n">
        <f aca="false">'By Group'!Y19</f>
        <v>19</v>
      </c>
      <c r="W9" s="1" t="n">
        <f aca="false">'By Group'!Z19</f>
        <v>9.5</v>
      </c>
      <c r="X9" s="1" t="n">
        <f aca="false">'By Group'!AA19</f>
        <v>0.475</v>
      </c>
      <c r="Y9" s="1" t="n">
        <f aca="false">'By Group'!AB19</f>
        <v>20</v>
      </c>
      <c r="Z9" s="1" t="n">
        <f aca="false">'By Group'!AC19</f>
        <v>0.475</v>
      </c>
      <c r="AA9" s="1" t="n">
        <f aca="false">'By Group'!AD19</f>
        <v>0</v>
      </c>
      <c r="AB9" s="1" t="n">
        <f aca="false">'By Group'!AE19</f>
        <v>0</v>
      </c>
      <c r="AC9" s="1" t="n">
        <f aca="false">'By Group'!AF19</f>
        <v>704.95</v>
      </c>
      <c r="AD9" s="1" t="n">
        <f aca="false">'By Group'!AG19</f>
        <v>23095.05</v>
      </c>
    </row>
    <row r="10" customFormat="false" ht="12.75" hidden="false" customHeight="false" outlineLevel="0" collapsed="false">
      <c r="A10" s="17"/>
    </row>
    <row r="11" customFormat="false" ht="12.75" hidden="false" customHeight="false" outlineLevel="0" collapsed="false">
      <c r="A11" s="17" t="s">
        <v>59</v>
      </c>
      <c r="F11" s="1" t="n">
        <f aca="false">'By Group'!I31</f>
        <v>28.438</v>
      </c>
      <c r="G11" s="1" t="n">
        <f aca="false">'By Group'!J31</f>
        <v>28.438</v>
      </c>
      <c r="H11" s="1" t="n">
        <f aca="false">'By Group'!K31</f>
        <v>0</v>
      </c>
      <c r="I11" s="1" t="n">
        <f aca="false">'By Group'!L31</f>
        <v>339.19</v>
      </c>
      <c r="J11" s="1" t="n">
        <f aca="false">'By Group'!M31</f>
        <v>113.75</v>
      </c>
      <c r="K11" s="1" t="n">
        <f aca="false">'By Group'!N31</f>
        <v>1191.358</v>
      </c>
      <c r="L11" s="1" t="n">
        <f aca="false">'By Group'!O31</f>
        <v>156.18</v>
      </c>
      <c r="M11" s="1" t="n">
        <f aca="false">'By Group'!P31</f>
        <v>317.333</v>
      </c>
      <c r="N11" s="1" t="n">
        <f aca="false">'By Group'!Q31</f>
        <v>6.495</v>
      </c>
      <c r="O11" s="1" t="n">
        <f aca="false">'By Group'!R31</f>
        <v>2382.658</v>
      </c>
      <c r="P11" s="1" t="n">
        <f aca="false">'By Group'!S31</f>
        <v>436.133</v>
      </c>
      <c r="Q11" s="1" t="n">
        <f aca="false">'By Group'!T31</f>
        <v>375.696</v>
      </c>
      <c r="R11" s="1" t="n">
        <f aca="false">'By Group'!U31</f>
        <v>314.956</v>
      </c>
      <c r="S11" s="1" t="n">
        <f aca="false">'By Group'!V31</f>
        <v>1138.177</v>
      </c>
      <c r="T11" s="1" t="n">
        <f aca="false">'By Group'!W31</f>
        <v>413.292</v>
      </c>
      <c r="U11" s="1" t="n">
        <f aca="false">'By Group'!X31</f>
        <v>275.693</v>
      </c>
      <c r="V11" s="1" t="n">
        <f aca="false">'By Group'!Y31</f>
        <v>941.896</v>
      </c>
      <c r="W11" s="1" t="n">
        <f aca="false">'By Group'!Z31</f>
        <v>326.873</v>
      </c>
      <c r="X11" s="1" t="n">
        <f aca="false">'By Group'!AA31</f>
        <v>275.693</v>
      </c>
      <c r="Y11" s="1" t="n">
        <f aca="false">'By Group'!AB31</f>
        <v>116.51</v>
      </c>
      <c r="Z11" s="1" t="n">
        <f aca="false">'By Group'!AC31</f>
        <v>56.85</v>
      </c>
      <c r="AA11" s="1" t="n">
        <f aca="false">'By Group'!AD31</f>
        <v>5</v>
      </c>
      <c r="AB11" s="1" t="n">
        <f aca="false">'By Group'!AE31</f>
        <v>1521</v>
      </c>
      <c r="AC11" s="1" t="n">
        <f aca="false">'By Group'!AF31</f>
        <v>10761.609</v>
      </c>
      <c r="AD11" s="1" t="n">
        <f aca="false">'By Group'!AG31</f>
        <v>7662.391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17" t="s">
        <v>77</v>
      </c>
      <c r="F13" s="1" t="n">
        <f aca="false">'By Group'!I41</f>
        <v>0</v>
      </c>
      <c r="G13" s="1" t="n">
        <f aca="false">'By Group'!J41</f>
        <v>0</v>
      </c>
      <c r="H13" s="1" t="n">
        <f aca="false">'By Group'!K41</f>
        <v>0</v>
      </c>
      <c r="I13" s="1" t="n">
        <f aca="false">'By Group'!L41</f>
        <v>0</v>
      </c>
      <c r="J13" s="1" t="n">
        <f aca="false">'By Group'!M41</f>
        <v>0</v>
      </c>
      <c r="K13" s="1" t="n">
        <f aca="false">'By Group'!N41</f>
        <v>246.728</v>
      </c>
      <c r="L13" s="1" t="n">
        <f aca="false">'By Group'!O41</f>
        <v>48.459</v>
      </c>
      <c r="M13" s="1" t="n">
        <f aca="false">'By Group'!P41</f>
        <v>36.887</v>
      </c>
      <c r="N13" s="1" t="n">
        <f aca="false">'By Group'!Q41</f>
        <v>236.634</v>
      </c>
      <c r="O13" s="1" t="n">
        <f aca="false">'By Group'!R41</f>
        <v>8090.801</v>
      </c>
      <c r="P13" s="1" t="n">
        <f aca="false">'By Group'!S41</f>
        <v>1627.034</v>
      </c>
      <c r="Q13" s="1" t="n">
        <f aca="false">'By Group'!T41</f>
        <v>1601.284</v>
      </c>
      <c r="R13" s="1" t="n">
        <f aca="false">'By Group'!U41</f>
        <v>1110.783</v>
      </c>
      <c r="S13" s="1" t="n">
        <f aca="false">'By Group'!V41</f>
        <v>3739.381</v>
      </c>
      <c r="T13" s="1" t="n">
        <f aca="false">'By Group'!W41</f>
        <v>665.534</v>
      </c>
      <c r="U13" s="1" t="n">
        <f aca="false">'By Group'!X41</f>
        <v>295.095</v>
      </c>
      <c r="V13" s="1" t="n">
        <f aca="false">'By Group'!Y41</f>
        <v>1624.478</v>
      </c>
      <c r="W13" s="1" t="n">
        <f aca="false">'By Group'!Z41</f>
        <v>96.918</v>
      </c>
      <c r="X13" s="1" t="n">
        <f aca="false">'By Group'!AA41</f>
        <v>1276.913</v>
      </c>
      <c r="Y13" s="1" t="n">
        <f aca="false">'By Group'!AB41</f>
        <v>0</v>
      </c>
      <c r="Z13" s="1" t="n">
        <f aca="false">'By Group'!AC41</f>
        <v>48.459</v>
      </c>
      <c r="AA13" s="1" t="n">
        <f aca="false">'By Group'!AD41</f>
        <v>0</v>
      </c>
      <c r="AB13" s="1" t="n">
        <f aca="false">'By Group'!AE41</f>
        <v>0</v>
      </c>
      <c r="AC13" s="1" t="n">
        <f aca="false">'By Group'!AF41</f>
        <v>20745.388</v>
      </c>
      <c r="AD13" s="1" t="n">
        <f aca="false">'By Group'!AG41</f>
        <v>0.611999999999625</v>
      </c>
    </row>
    <row r="14" customFormat="false" ht="12.75" hidden="false" customHeight="false" outlineLevel="0" collapsed="false">
      <c r="A14" s="17"/>
    </row>
    <row r="15" customFormat="false" ht="12.75" hidden="false" customHeight="false" outlineLevel="0" collapsed="false">
      <c r="A15" s="17" t="s">
        <v>91</v>
      </c>
      <c r="F15" s="1" t="n">
        <f aca="false">'By Group'!I52</f>
        <v>0</v>
      </c>
      <c r="G15" s="1" t="n">
        <f aca="false">'By Group'!J52</f>
        <v>0</v>
      </c>
      <c r="H15" s="1" t="n">
        <f aca="false">'By Group'!K52</f>
        <v>0</v>
      </c>
      <c r="I15" s="1" t="n">
        <f aca="false">'By Group'!L52</f>
        <v>0</v>
      </c>
      <c r="J15" s="1" t="n">
        <f aca="false">'By Group'!M52</f>
        <v>800</v>
      </c>
      <c r="K15" s="1" t="n">
        <f aca="false">'By Group'!N52</f>
        <v>0</v>
      </c>
      <c r="L15" s="1" t="n">
        <f aca="false">'By Group'!O52</f>
        <v>0</v>
      </c>
      <c r="M15" s="1" t="n">
        <f aca="false">'By Group'!P52</f>
        <v>220</v>
      </c>
      <c r="N15" s="1" t="n">
        <f aca="false">'By Group'!Q52</f>
        <v>0</v>
      </c>
      <c r="O15" s="1" t="n">
        <f aca="false">'By Group'!R52</f>
        <v>4150</v>
      </c>
      <c r="P15" s="1" t="n">
        <f aca="false">'By Group'!S52</f>
        <v>0</v>
      </c>
      <c r="Q15" s="1" t="n">
        <f aca="false">'By Group'!T52</f>
        <v>1775</v>
      </c>
      <c r="R15" s="1" t="n">
        <f aca="false">'By Group'!U52</f>
        <v>475</v>
      </c>
      <c r="S15" s="1" t="n">
        <f aca="false">'By Group'!V52</f>
        <v>1705</v>
      </c>
      <c r="T15" s="1" t="n">
        <f aca="false">'By Group'!W52</f>
        <v>1075</v>
      </c>
      <c r="U15" s="1" t="n">
        <f aca="false">'By Group'!X52</f>
        <v>54</v>
      </c>
      <c r="V15" s="1" t="n">
        <f aca="false">'By Group'!Y52</f>
        <v>954</v>
      </c>
      <c r="W15" s="1" t="n">
        <f aca="false">'By Group'!Z52</f>
        <v>1237</v>
      </c>
      <c r="X15" s="1" t="n">
        <f aca="false">'By Group'!AA52</f>
        <v>0</v>
      </c>
      <c r="Y15" s="1" t="n">
        <f aca="false">'By Group'!AB52</f>
        <v>0</v>
      </c>
      <c r="Z15" s="1" t="n">
        <f aca="false">'By Group'!AC52</f>
        <v>0</v>
      </c>
      <c r="AA15" s="1" t="n">
        <f aca="false">'By Group'!AD52</f>
        <v>0</v>
      </c>
      <c r="AB15" s="1" t="n">
        <f aca="false">'By Group'!AE52</f>
        <v>380</v>
      </c>
      <c r="AC15" s="1" t="n">
        <f aca="false">'By Group'!AF52</f>
        <v>12825</v>
      </c>
      <c r="AD15" s="1" t="n">
        <f aca="false">'By Group'!AG52</f>
        <v>16520</v>
      </c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7" t="s">
        <v>107</v>
      </c>
      <c r="F17" s="1" t="n">
        <f aca="false">'By Group'!I65</f>
        <v>220</v>
      </c>
      <c r="G17" s="1" t="n">
        <f aca="false">'By Group'!J65</f>
        <v>337</v>
      </c>
      <c r="H17" s="1" t="n">
        <f aca="false">'By Group'!K65</f>
        <v>150</v>
      </c>
      <c r="I17" s="1" t="n">
        <f aca="false">'By Group'!L65</f>
        <v>7</v>
      </c>
      <c r="J17" s="1" t="n">
        <f aca="false">'By Group'!M65</f>
        <v>706</v>
      </c>
      <c r="K17" s="1" t="n">
        <f aca="false">'By Group'!N65</f>
        <v>243</v>
      </c>
      <c r="L17" s="1" t="n">
        <f aca="false">'By Group'!O65</f>
        <v>274</v>
      </c>
      <c r="M17" s="1" t="n">
        <f aca="false">'By Group'!P65</f>
        <v>0</v>
      </c>
      <c r="N17" s="1" t="n">
        <f aca="false">'By Group'!Q65</f>
        <v>10</v>
      </c>
      <c r="O17" s="1" t="n">
        <f aca="false">'By Group'!R65</f>
        <v>2277.55</v>
      </c>
      <c r="P17" s="1" t="n">
        <f aca="false">'By Group'!S65</f>
        <v>858.7</v>
      </c>
      <c r="Q17" s="1" t="n">
        <f aca="false">'By Group'!T65</f>
        <v>437.62</v>
      </c>
      <c r="R17" s="1" t="n">
        <f aca="false">'By Group'!U65</f>
        <v>280</v>
      </c>
      <c r="S17" s="1" t="n">
        <f aca="false">'By Group'!V65</f>
        <v>2446.84</v>
      </c>
      <c r="T17" s="1" t="n">
        <f aca="false">'By Group'!W65</f>
        <v>1286</v>
      </c>
      <c r="U17" s="1" t="n">
        <f aca="false">'By Group'!X65</f>
        <v>630</v>
      </c>
      <c r="V17" s="1" t="n">
        <f aca="false">'By Group'!Y65</f>
        <v>1276.55</v>
      </c>
      <c r="W17" s="1" t="n">
        <f aca="false">'By Group'!Z65</f>
        <v>1108.95</v>
      </c>
      <c r="X17" s="1" t="n">
        <f aca="false">'By Group'!AA65</f>
        <v>100</v>
      </c>
      <c r="Y17" s="1" t="n">
        <f aca="false">'By Group'!AB65</f>
        <v>0</v>
      </c>
      <c r="Z17" s="1" t="n">
        <f aca="false">'By Group'!AC65</f>
        <v>255</v>
      </c>
      <c r="AA17" s="1" t="n">
        <f aca="false">'By Group'!AD65</f>
        <v>0</v>
      </c>
      <c r="AB17" s="1" t="n">
        <f aca="false">'By Group'!AE65</f>
        <v>0</v>
      </c>
      <c r="AC17" s="1" t="n">
        <f aca="false">'By Group'!AF65</f>
        <v>12904.21</v>
      </c>
      <c r="AD17" s="1" t="n">
        <f aca="false">'By Group'!AG65</f>
        <v>12576.79</v>
      </c>
    </row>
    <row r="18" customFormat="false" ht="12.75" hidden="false" customHeight="false" outlineLevel="0" collapsed="false">
      <c r="A18" s="17"/>
    </row>
    <row r="19" customFormat="false" ht="12.75" hidden="false" customHeight="false" outlineLevel="0" collapsed="false">
      <c r="A19" s="17" t="s">
        <v>124</v>
      </c>
      <c r="F19" s="1" t="n">
        <f aca="false">'By Group'!I70</f>
        <v>0</v>
      </c>
      <c r="G19" s="1" t="n">
        <f aca="false">'By Group'!J70</f>
        <v>0</v>
      </c>
      <c r="H19" s="1" t="n">
        <f aca="false">'By Group'!K70</f>
        <v>0</v>
      </c>
      <c r="I19" s="1" t="n">
        <f aca="false">'By Group'!L70</f>
        <v>0</v>
      </c>
      <c r="J19" s="1" t="n">
        <f aca="false">'By Group'!M70</f>
        <v>0</v>
      </c>
      <c r="K19" s="1" t="n">
        <f aca="false">'By Group'!N70</f>
        <v>0</v>
      </c>
      <c r="L19" s="1" t="n">
        <f aca="false">'By Group'!O70</f>
        <v>50</v>
      </c>
      <c r="M19" s="1" t="n">
        <f aca="false">'By Group'!P70</f>
        <v>0</v>
      </c>
      <c r="N19" s="1" t="n">
        <f aca="false">'By Group'!Q70</f>
        <v>0</v>
      </c>
      <c r="O19" s="1" t="n">
        <f aca="false">'By Group'!R70</f>
        <v>0</v>
      </c>
      <c r="P19" s="1" t="n">
        <f aca="false">'By Group'!S70</f>
        <v>0</v>
      </c>
      <c r="Q19" s="1" t="n">
        <f aca="false">'By Group'!T70</f>
        <v>0</v>
      </c>
      <c r="R19" s="1" t="n">
        <f aca="false">'By Group'!U70</f>
        <v>0</v>
      </c>
      <c r="S19" s="1" t="n">
        <f aca="false">'By Group'!V70</f>
        <v>0</v>
      </c>
      <c r="T19" s="1" t="n">
        <f aca="false">'By Group'!W70</f>
        <v>0</v>
      </c>
      <c r="U19" s="1" t="n">
        <f aca="false">'By Group'!X70</f>
        <v>0</v>
      </c>
      <c r="V19" s="1" t="n">
        <f aca="false">'By Group'!Y70</f>
        <v>0</v>
      </c>
      <c r="W19" s="1" t="n">
        <f aca="false">'By Group'!Z70</f>
        <v>0</v>
      </c>
      <c r="X19" s="1" t="n">
        <f aca="false">'By Group'!AA70</f>
        <v>0</v>
      </c>
      <c r="Y19" s="1" t="n">
        <f aca="false">'By Group'!AB70</f>
        <v>0</v>
      </c>
      <c r="Z19" s="1" t="n">
        <f aca="false">'By Group'!AC70</f>
        <v>0</v>
      </c>
      <c r="AA19" s="1" t="n">
        <f aca="false">'By Group'!AD70</f>
        <v>0</v>
      </c>
      <c r="AB19" s="1" t="n">
        <f aca="false">'By Group'!AE70</f>
        <v>0</v>
      </c>
      <c r="AC19" s="1" t="n">
        <f aca="false">'By Group'!AF70</f>
        <v>50</v>
      </c>
      <c r="AD19" s="1" t="n">
        <f aca="false">'By Group'!AG70</f>
        <v>3200</v>
      </c>
    </row>
    <row r="20" customFormat="false" ht="12.75" hidden="false" customHeight="false" outlineLevel="0" collapsed="false">
      <c r="A20" s="17"/>
    </row>
    <row r="21" customFormat="false" ht="12.75" hidden="false" customHeight="false" outlineLevel="0" collapsed="false">
      <c r="A21" s="17" t="s">
        <v>128</v>
      </c>
      <c r="F21" s="1" t="n">
        <f aca="false">'By Group'!I77</f>
        <v>0</v>
      </c>
      <c r="G21" s="1" t="n">
        <f aca="false">'By Group'!J77</f>
        <v>0</v>
      </c>
      <c r="H21" s="1" t="n">
        <f aca="false">'By Group'!K77</f>
        <v>0</v>
      </c>
      <c r="I21" s="1" t="n">
        <f aca="false">'By Group'!L77</f>
        <v>0</v>
      </c>
      <c r="J21" s="1" t="n">
        <f aca="false">'By Group'!M77</f>
        <v>0</v>
      </c>
      <c r="K21" s="1" t="n">
        <f aca="false">'By Group'!N77</f>
        <v>0</v>
      </c>
      <c r="L21" s="1" t="n">
        <f aca="false">'By Group'!O77</f>
        <v>0</v>
      </c>
      <c r="M21" s="1" t="n">
        <f aca="false">'By Group'!P77</f>
        <v>0</v>
      </c>
      <c r="N21" s="1" t="n">
        <f aca="false">'By Group'!Q77</f>
        <v>0</v>
      </c>
      <c r="O21" s="1" t="n">
        <f aca="false">'By Group'!R77</f>
        <v>0</v>
      </c>
      <c r="P21" s="1" t="n">
        <f aca="false">'By Group'!S77</f>
        <v>0</v>
      </c>
      <c r="Q21" s="1" t="n">
        <f aca="false">'By Group'!T77</f>
        <v>0</v>
      </c>
      <c r="R21" s="1" t="n">
        <f aca="false">'By Group'!U77</f>
        <v>0</v>
      </c>
      <c r="S21" s="1" t="n">
        <f aca="false">'By Group'!V77</f>
        <v>0</v>
      </c>
      <c r="T21" s="1" t="n">
        <f aca="false">'By Group'!W77</f>
        <v>0</v>
      </c>
      <c r="U21" s="1" t="n">
        <f aca="false">'By Group'!X77</f>
        <v>0</v>
      </c>
      <c r="V21" s="1" t="n">
        <f aca="false">'By Group'!Y77</f>
        <v>0</v>
      </c>
      <c r="W21" s="1" t="n">
        <f aca="false">'By Group'!Z77</f>
        <v>0</v>
      </c>
      <c r="X21" s="1" t="n">
        <f aca="false">'By Group'!AA77</f>
        <v>0</v>
      </c>
      <c r="Y21" s="1" t="n">
        <f aca="false">'By Group'!AB77</f>
        <v>0</v>
      </c>
      <c r="Z21" s="1" t="n">
        <f aca="false">'By Group'!AC77</f>
        <v>0</v>
      </c>
      <c r="AA21" s="1" t="n">
        <f aca="false">'By Group'!AD77</f>
        <v>0</v>
      </c>
      <c r="AB21" s="1" t="n">
        <f aca="false">'By Group'!AE77</f>
        <v>0</v>
      </c>
      <c r="AC21" s="1" t="n">
        <f aca="false">'By Group'!AF77</f>
        <v>0</v>
      </c>
      <c r="AD21" s="1" t="n">
        <f aca="false">'By Group'!AG77</f>
        <v>16660</v>
      </c>
    </row>
    <row r="22" customFormat="false" ht="12.75" hidden="false" customHeight="false" outlineLevel="0" collapsed="false">
      <c r="A22" s="17"/>
    </row>
    <row r="23" customFormat="false" ht="12.75" hidden="false" customHeight="false" outlineLevel="0" collapsed="false">
      <c r="A23" s="17" t="s">
        <v>136</v>
      </c>
      <c r="F23" s="1" t="n">
        <f aca="false">'By Group'!I84</f>
        <v>1639.885</v>
      </c>
      <c r="G23" s="1" t="n">
        <f aca="false">'By Group'!J84</f>
        <v>7366.651</v>
      </c>
      <c r="H23" s="1" t="n">
        <f aca="false">'By Group'!K84</f>
        <v>0</v>
      </c>
      <c r="I23" s="1" t="n">
        <f aca="false">'By Group'!L84</f>
        <v>10.13</v>
      </c>
      <c r="J23" s="1" t="n">
        <f aca="false">'By Group'!M84</f>
        <v>6324.745</v>
      </c>
      <c r="K23" s="1" t="n">
        <f aca="false">'By Group'!N84</f>
        <v>619.985</v>
      </c>
      <c r="L23" s="1" t="n">
        <f aca="false">'By Group'!O84</f>
        <v>121.396</v>
      </c>
      <c r="M23" s="1" t="n">
        <f aca="false">'By Group'!P84</f>
        <v>431.736</v>
      </c>
      <c r="N23" s="1" t="n">
        <f aca="false">'By Group'!Q84</f>
        <v>1965.471</v>
      </c>
      <c r="O23" s="1" t="n">
        <f aca="false">'By Group'!R84</f>
        <v>6514.136</v>
      </c>
      <c r="P23" s="1" t="n">
        <f aca="false">'By Group'!S84</f>
        <v>2433.77</v>
      </c>
      <c r="Q23" s="1" t="n">
        <f aca="false">'By Group'!T84</f>
        <v>1118.548</v>
      </c>
      <c r="R23" s="1" t="n">
        <f aca="false">'By Group'!U84</f>
        <v>1228.526</v>
      </c>
      <c r="S23" s="1" t="n">
        <f aca="false">'By Group'!V84</f>
        <v>3293.472</v>
      </c>
      <c r="T23" s="1" t="n">
        <f aca="false">'By Group'!W84</f>
        <v>758.266</v>
      </c>
      <c r="U23" s="1" t="n">
        <f aca="false">'By Group'!X84</f>
        <v>1147.634</v>
      </c>
      <c r="V23" s="1" t="n">
        <f aca="false">'By Group'!Y84</f>
        <v>36792.546</v>
      </c>
      <c r="W23" s="1" t="n">
        <f aca="false">'By Group'!Z84</f>
        <v>46.534</v>
      </c>
      <c r="X23" s="1" t="n">
        <f aca="false">'By Group'!AA84</f>
        <v>3.542</v>
      </c>
      <c r="Y23" s="1" t="n">
        <f aca="false">'By Group'!AB84</f>
        <v>601.9</v>
      </c>
      <c r="Z23" s="1" t="n">
        <f aca="false">'By Group'!AC84</f>
        <v>0</v>
      </c>
      <c r="AA23" s="1" t="n">
        <f aca="false">'By Group'!AD84</f>
        <v>1000.817</v>
      </c>
      <c r="AB23" s="1" t="n">
        <f aca="false">'By Group'!AE84</f>
        <v>0</v>
      </c>
      <c r="AC23" s="1" t="n">
        <f aca="false">'By Group'!AF84</f>
        <v>73419.69</v>
      </c>
      <c r="AD23" s="1" t="n">
        <f aca="false">'By Group'!AG84</f>
        <v>1807.31</v>
      </c>
    </row>
    <row r="24" customFormat="false" ht="12.75" hidden="false" customHeight="false" outlineLevel="0" collapsed="false">
      <c r="A24" s="17"/>
    </row>
    <row r="25" customFormat="false" ht="12.75" hidden="false" customHeight="false" outlineLevel="0" collapsed="false">
      <c r="A25" s="17" t="s">
        <v>146</v>
      </c>
      <c r="F25" s="1" t="n">
        <f aca="false">'By Group'!I102</f>
        <v>0</v>
      </c>
      <c r="G25" s="1" t="n">
        <f aca="false">'By Group'!J102</f>
        <v>0</v>
      </c>
      <c r="H25" s="1" t="n">
        <f aca="false">'By Group'!K102</f>
        <v>0</v>
      </c>
      <c r="I25" s="1" t="n">
        <f aca="false">'By Group'!L102</f>
        <v>0</v>
      </c>
      <c r="J25" s="1" t="n">
        <f aca="false">'By Group'!M102</f>
        <v>0</v>
      </c>
      <c r="K25" s="1" t="n">
        <f aca="false">'By Group'!N102</f>
        <v>6087.36</v>
      </c>
      <c r="L25" s="1" t="n">
        <f aca="false">'By Group'!O102</f>
        <v>0</v>
      </c>
      <c r="M25" s="1" t="n">
        <f aca="false">'By Group'!P102</f>
        <v>4109.623</v>
      </c>
      <c r="N25" s="1" t="n">
        <f aca="false">'By Group'!Q102</f>
        <v>0</v>
      </c>
      <c r="O25" s="1" t="n">
        <f aca="false">'By Group'!R102</f>
        <v>6870.671</v>
      </c>
      <c r="P25" s="1" t="n">
        <f aca="false">'By Group'!S102</f>
        <v>4913.284</v>
      </c>
      <c r="Q25" s="1" t="n">
        <f aca="false">'By Group'!T102</f>
        <v>1508.403</v>
      </c>
      <c r="R25" s="1" t="n">
        <f aca="false">'By Group'!U102</f>
        <v>426.427</v>
      </c>
      <c r="S25" s="1" t="n">
        <f aca="false">'By Group'!V102</f>
        <v>4898.483</v>
      </c>
      <c r="T25" s="1" t="n">
        <f aca="false">'By Group'!W102</f>
        <v>2766.957</v>
      </c>
      <c r="U25" s="1" t="n">
        <f aca="false">'By Group'!X102</f>
        <v>1232.345</v>
      </c>
      <c r="V25" s="1" t="n">
        <f aca="false">'By Group'!Y102</f>
        <v>4591.683</v>
      </c>
      <c r="W25" s="1" t="n">
        <f aca="false">'By Group'!Z102</f>
        <v>307.615</v>
      </c>
      <c r="X25" s="1" t="n">
        <f aca="false">'By Group'!AA102</f>
        <v>8.72</v>
      </c>
      <c r="Y25" s="1" t="n">
        <f aca="false">'By Group'!AB102</f>
        <v>377.122</v>
      </c>
      <c r="Z25" s="1" t="n">
        <f aca="false">'By Group'!AC102</f>
        <v>1</v>
      </c>
      <c r="AA25" s="1" t="n">
        <f aca="false">'By Group'!AD102</f>
        <v>0</v>
      </c>
      <c r="AB25" s="1" t="n">
        <f aca="false">'By Group'!AE102</f>
        <v>0</v>
      </c>
      <c r="AC25" s="1" t="n">
        <f aca="false">'By Group'!AF102</f>
        <v>38099.693</v>
      </c>
      <c r="AD25" s="1" t="n">
        <f aca="false">'By Group'!AG102</f>
        <v>6842.75</v>
      </c>
    </row>
    <row r="26" customFormat="false" ht="12.75" hidden="false" customHeight="false" outlineLevel="0" collapsed="false">
      <c r="A26" s="17"/>
    </row>
    <row r="27" customFormat="false" ht="12.75" hidden="false" customHeight="false" outlineLevel="0" collapsed="false">
      <c r="A27" s="17" t="s">
        <v>174</v>
      </c>
      <c r="F27" s="1" t="n">
        <f aca="false">'By Group'!I112</f>
        <v>437.645</v>
      </c>
      <c r="G27" s="1" t="n">
        <f aca="false">'By Group'!J112</f>
        <v>131.294</v>
      </c>
      <c r="H27" s="1" t="n">
        <f aca="false">'By Group'!K112</f>
        <v>43.765</v>
      </c>
      <c r="I27" s="1" t="n">
        <f aca="false">'By Group'!L112</f>
        <v>43.765</v>
      </c>
      <c r="J27" s="1" t="n">
        <f aca="false">'By Group'!M112</f>
        <v>437.645</v>
      </c>
      <c r="K27" s="1" t="n">
        <f aca="false">'By Group'!N112</f>
        <v>43.765</v>
      </c>
      <c r="L27" s="1" t="n">
        <f aca="false">'By Group'!O112</f>
        <v>0</v>
      </c>
      <c r="M27" s="1" t="n">
        <f aca="false">'By Group'!P112</f>
        <v>0</v>
      </c>
      <c r="N27" s="1" t="n">
        <f aca="false">'By Group'!Q112</f>
        <v>0</v>
      </c>
      <c r="O27" s="1" t="n">
        <f aca="false">'By Group'!R112</f>
        <v>306.352</v>
      </c>
      <c r="P27" s="1" t="n">
        <f aca="false">'By Group'!S112</f>
        <v>0</v>
      </c>
      <c r="Q27" s="1" t="n">
        <f aca="false">'By Group'!T112</f>
        <v>131.294</v>
      </c>
      <c r="R27" s="1" t="n">
        <f aca="false">'By Group'!U112</f>
        <v>393.881</v>
      </c>
      <c r="S27" s="1" t="n">
        <f aca="false">'By Group'!V112</f>
        <v>437.645</v>
      </c>
      <c r="T27" s="1" t="n">
        <f aca="false">'By Group'!W112</f>
        <v>437.645</v>
      </c>
      <c r="U27" s="1" t="n">
        <f aca="false">'By Group'!X112</f>
        <v>437.645</v>
      </c>
      <c r="V27" s="1" t="n">
        <f aca="false">'By Group'!Y112</f>
        <v>43.765</v>
      </c>
      <c r="W27" s="1" t="n">
        <f aca="false">'By Group'!Z112</f>
        <v>43.765</v>
      </c>
      <c r="X27" s="1" t="n">
        <f aca="false">'By Group'!AA112</f>
        <v>43.765</v>
      </c>
      <c r="Y27" s="1" t="n">
        <f aca="false">'By Group'!AB112</f>
        <v>43.765</v>
      </c>
      <c r="Z27" s="1" t="n">
        <f aca="false">'By Group'!AC112</f>
        <v>43.765</v>
      </c>
      <c r="AA27" s="1" t="n">
        <f aca="false">'By Group'!AD112</f>
        <v>0</v>
      </c>
      <c r="AB27" s="1" t="n">
        <f aca="false">'By Group'!AE112</f>
        <v>0</v>
      </c>
      <c r="AC27" s="1" t="n">
        <f aca="false">'By Group'!AF112</f>
        <v>3501.166</v>
      </c>
      <c r="AD27" s="1" t="n">
        <f aca="false">'By Group'!AG112</f>
        <v>8748.834</v>
      </c>
    </row>
    <row r="28" customFormat="false" ht="12.75" hidden="false" customHeight="false" outlineLevel="0" collapsed="false">
      <c r="A28" s="17"/>
    </row>
    <row r="29" customFormat="false" ht="12.75" hidden="false" customHeight="false" outlineLevel="0" collapsed="false">
      <c r="A29" s="17" t="s">
        <v>321</v>
      </c>
      <c r="F29" s="1" t="n">
        <f aca="false">'By Group'!I133</f>
        <v>236.431</v>
      </c>
      <c r="G29" s="1" t="n">
        <f aca="false">'By Group'!J133</f>
        <v>382.351</v>
      </c>
      <c r="H29" s="1" t="n">
        <f aca="false">'By Group'!K133</f>
        <v>80.377</v>
      </c>
      <c r="I29" s="1" t="n">
        <f aca="false">'By Group'!L133</f>
        <v>280.696</v>
      </c>
      <c r="J29" s="1" t="n">
        <f aca="false">'By Group'!M133</f>
        <v>1266.475</v>
      </c>
      <c r="K29" s="1" t="n">
        <f aca="false">'By Group'!N133</f>
        <v>1213.919</v>
      </c>
      <c r="L29" s="1" t="n">
        <f aca="false">'By Group'!O133</f>
        <v>0</v>
      </c>
      <c r="M29" s="1" t="n">
        <f aca="false">'By Group'!P133</f>
        <v>715.755</v>
      </c>
      <c r="N29" s="1" t="n">
        <f aca="false">'By Group'!Q133</f>
        <v>1087.397</v>
      </c>
      <c r="O29" s="1" t="n">
        <f aca="false">'By Group'!R133</f>
        <v>3731.738</v>
      </c>
      <c r="P29" s="1" t="n">
        <f aca="false">'By Group'!S133</f>
        <v>409.663</v>
      </c>
      <c r="Q29" s="1" t="n">
        <f aca="false">'By Group'!T133</f>
        <v>495.722</v>
      </c>
      <c r="R29" s="1" t="n">
        <f aca="false">'By Group'!U133</f>
        <v>283.133</v>
      </c>
      <c r="S29" s="1" t="n">
        <f aca="false">'By Group'!V133</f>
        <v>2360.894</v>
      </c>
      <c r="T29" s="1" t="n">
        <f aca="false">'By Group'!W133</f>
        <v>774.976</v>
      </c>
      <c r="U29" s="1" t="n">
        <f aca="false">'By Group'!X133</f>
        <v>2196.453</v>
      </c>
      <c r="V29" s="1" t="n">
        <f aca="false">'By Group'!Y133</f>
        <v>429.199</v>
      </c>
      <c r="W29" s="1" t="n">
        <f aca="false">'By Group'!Z133</f>
        <v>91.326</v>
      </c>
      <c r="X29" s="1" t="n">
        <f aca="false">'By Group'!AA133</f>
        <v>3.679</v>
      </c>
      <c r="Y29" s="1" t="n">
        <f aca="false">'By Group'!AB133</f>
        <v>0</v>
      </c>
      <c r="Z29" s="1" t="n">
        <f aca="false">'By Group'!AC133</f>
        <v>3.438</v>
      </c>
      <c r="AA29" s="1" t="n">
        <f aca="false">'By Group'!AD133</f>
        <v>0</v>
      </c>
      <c r="AB29" s="1" t="n">
        <f aca="false">'By Group'!AE133</f>
        <v>0</v>
      </c>
      <c r="AC29" s="1" t="n">
        <f aca="false">'By Group'!AF133</f>
        <v>16043.622</v>
      </c>
      <c r="AD29" s="1" t="n">
        <f aca="false">'By Group'!AG133</f>
        <v>6536.378</v>
      </c>
    </row>
    <row r="30" customFormat="false" ht="12.75" hidden="false" customHeight="false" outlineLevel="0" collapsed="false">
      <c r="A30" s="17"/>
    </row>
    <row r="31" customFormat="false" ht="12.75" hidden="false" customHeight="false" outlineLevel="0" collapsed="false">
      <c r="A31" s="17" t="s">
        <v>322</v>
      </c>
      <c r="F31" s="1" t="n">
        <f aca="false">'By Group'!I149</f>
        <v>93.783</v>
      </c>
      <c r="G31" s="1" t="n">
        <f aca="false">'By Group'!J149</f>
        <v>286.011</v>
      </c>
      <c r="H31" s="1" t="n">
        <f aca="false">'By Group'!K149</f>
        <v>33.805</v>
      </c>
      <c r="I31" s="1" t="n">
        <f aca="false">'By Group'!L149</f>
        <v>355.35</v>
      </c>
      <c r="J31" s="1" t="n">
        <f aca="false">'By Group'!M149</f>
        <v>362.173</v>
      </c>
      <c r="K31" s="1" t="n">
        <f aca="false">'By Group'!N149</f>
        <v>1553.235</v>
      </c>
      <c r="L31" s="1" t="n">
        <f aca="false">'By Group'!O149</f>
        <v>0</v>
      </c>
      <c r="M31" s="1" t="n">
        <f aca="false">'By Group'!P149</f>
        <v>0</v>
      </c>
      <c r="N31" s="1" t="n">
        <f aca="false">'By Group'!Q149</f>
        <v>806.551</v>
      </c>
      <c r="O31" s="1" t="n">
        <f aca="false">'By Group'!R149</f>
        <v>17719.899</v>
      </c>
      <c r="P31" s="1" t="n">
        <f aca="false">'By Group'!S149</f>
        <v>9466.289</v>
      </c>
      <c r="Q31" s="1" t="n">
        <f aca="false">'By Group'!T149</f>
        <v>5434.096</v>
      </c>
      <c r="R31" s="1" t="n">
        <f aca="false">'By Group'!U149</f>
        <v>2020.462</v>
      </c>
      <c r="S31" s="1" t="n">
        <f aca="false">'By Group'!V149</f>
        <v>10152.303</v>
      </c>
      <c r="T31" s="1" t="n">
        <f aca="false">'By Group'!W149</f>
        <v>10491.144</v>
      </c>
      <c r="U31" s="1" t="n">
        <f aca="false">'By Group'!X149</f>
        <v>3207.021</v>
      </c>
      <c r="V31" s="1" t="n">
        <f aca="false">'By Group'!Y149</f>
        <v>3243.584</v>
      </c>
      <c r="W31" s="1" t="n">
        <f aca="false">'By Group'!Z149</f>
        <v>3744.75</v>
      </c>
      <c r="X31" s="1" t="n">
        <f aca="false">'By Group'!AA149</f>
        <v>0</v>
      </c>
      <c r="Y31" s="1" t="n">
        <f aca="false">'By Group'!AB149</f>
        <v>401.284</v>
      </c>
      <c r="Z31" s="1" t="n">
        <f aca="false">'By Group'!AC149</f>
        <v>1.476</v>
      </c>
      <c r="AA31" s="1" t="n">
        <f aca="false">'By Group'!AD149</f>
        <v>0</v>
      </c>
      <c r="AB31" s="1" t="n">
        <f aca="false">'By Group'!AE149</f>
        <v>0</v>
      </c>
      <c r="AC31" s="1" t="n">
        <f aca="false">'By Group'!AF149</f>
        <v>69373.216</v>
      </c>
      <c r="AD31" s="1" t="n">
        <f aca="false">'By Group'!AG149</f>
        <v>100281.784</v>
      </c>
    </row>
    <row r="32" customFormat="false" ht="12.75" hidden="false" customHeight="false" outlineLevel="0" collapsed="false">
      <c r="A32" s="17"/>
    </row>
    <row r="33" customFormat="false" ht="12.75" hidden="false" customHeight="false" outlineLevel="0" collapsed="false">
      <c r="A33" s="17" t="s">
        <v>241</v>
      </c>
      <c r="F33" s="1" t="n">
        <f aca="false">'By Group'!I193</f>
        <v>39.999</v>
      </c>
      <c r="G33" s="1" t="n">
        <f aca="false">'By Group'!J193</f>
        <v>39.999</v>
      </c>
      <c r="H33" s="1" t="n">
        <f aca="false">'By Group'!K193</f>
        <v>39.999</v>
      </c>
      <c r="I33" s="1" t="n">
        <f aca="false">'By Group'!L193</f>
        <v>39.999</v>
      </c>
      <c r="J33" s="1" t="n">
        <f aca="false">'By Group'!M193</f>
        <v>39.999</v>
      </c>
      <c r="K33" s="1" t="n">
        <f aca="false">'By Group'!N193</f>
        <v>1015.415</v>
      </c>
      <c r="L33" s="1" t="n">
        <f aca="false">'By Group'!O193</f>
        <v>42.003</v>
      </c>
      <c r="M33" s="1" t="n">
        <f aca="false">'By Group'!P193</f>
        <v>313.059</v>
      </c>
      <c r="N33" s="1" t="n">
        <f aca="false">'By Group'!Q193</f>
        <v>178.748</v>
      </c>
      <c r="O33" s="1" t="n">
        <f aca="false">'By Group'!R193</f>
        <v>15632.863</v>
      </c>
      <c r="P33" s="1" t="n">
        <f aca="false">'By Group'!S193</f>
        <v>1211.333</v>
      </c>
      <c r="Q33" s="1" t="n">
        <f aca="false">'By Group'!T193</f>
        <v>2411.15</v>
      </c>
      <c r="R33" s="1" t="n">
        <f aca="false">'By Group'!U193</f>
        <v>2473.731</v>
      </c>
      <c r="S33" s="1" t="n">
        <f aca="false">'By Group'!V193</f>
        <v>11646.246</v>
      </c>
      <c r="T33" s="1" t="n">
        <f aca="false">'By Group'!W193</f>
        <v>2141.999</v>
      </c>
      <c r="U33" s="1" t="n">
        <f aca="false">'By Group'!X193</f>
        <v>1005.21</v>
      </c>
      <c r="V33" s="1" t="n">
        <f aca="false">'By Group'!Y193</f>
        <v>3667.884</v>
      </c>
      <c r="W33" s="1" t="n">
        <f aca="false">'By Group'!Z193</f>
        <v>88.41</v>
      </c>
      <c r="X33" s="1" t="n">
        <f aca="false">'By Group'!AA193</f>
        <v>97.229</v>
      </c>
      <c r="Y33" s="1" t="n">
        <f aca="false">'By Group'!AB193</f>
        <v>59.107</v>
      </c>
      <c r="Z33" s="1" t="n">
        <f aca="false">'By Group'!AC193</f>
        <v>125.21</v>
      </c>
      <c r="AA33" s="1" t="n">
        <f aca="false">'By Group'!AD193</f>
        <v>0</v>
      </c>
      <c r="AB33" s="1" t="n">
        <f aca="false">'By Group'!AE193</f>
        <v>0</v>
      </c>
      <c r="AC33" s="1" t="n">
        <f aca="false">'By Group'!AF193</f>
        <v>42309.592</v>
      </c>
      <c r="AD33" s="1" t="n">
        <f aca="false">'By Group'!AG193</f>
        <v>40680.408</v>
      </c>
    </row>
    <row r="34" customFormat="false" ht="12.75" hidden="false" customHeight="false" outlineLevel="0" collapsed="false">
      <c r="A34" s="17"/>
    </row>
    <row r="35" customFormat="false" ht="12.75" hidden="false" customHeight="false" outlineLevel="0" collapsed="false">
      <c r="A35" s="34" t="s">
        <v>297</v>
      </c>
      <c r="B35" s="35"/>
      <c r="C35" s="35"/>
      <c r="D35" s="35"/>
      <c r="E35" s="35"/>
      <c r="F35" s="36" t="n">
        <f aca="false">'By Group'!I204</f>
        <v>99.98</v>
      </c>
      <c r="G35" s="36" t="n">
        <f aca="false">'By Group'!J204</f>
        <v>175.496</v>
      </c>
      <c r="H35" s="36" t="n">
        <f aca="false">'By Group'!K204</f>
        <v>13.296</v>
      </c>
      <c r="I35" s="36" t="n">
        <f aca="false">'By Group'!L204</f>
        <v>113.274</v>
      </c>
      <c r="J35" s="36" t="n">
        <f aca="false">'By Group'!M204</f>
        <v>529.147</v>
      </c>
      <c r="K35" s="36" t="n">
        <f aca="false">'By Group'!N204</f>
        <v>572.223</v>
      </c>
      <c r="L35" s="36" t="n">
        <f aca="false">'By Group'!O204</f>
        <v>0</v>
      </c>
      <c r="M35" s="36" t="n">
        <f aca="false">'By Group'!P204</f>
        <v>128.165</v>
      </c>
      <c r="N35" s="36" t="n">
        <f aca="false">'By Group'!Q204</f>
        <v>422.254</v>
      </c>
      <c r="O35" s="36" t="n">
        <f aca="false">'By Group'!R204</f>
        <v>1800.695</v>
      </c>
      <c r="P35" s="36" t="n">
        <f aca="false">'By Group'!S204</f>
        <v>0</v>
      </c>
      <c r="Q35" s="36" t="n">
        <f aca="false">'By Group'!T204</f>
        <v>202.086</v>
      </c>
      <c r="R35" s="36" t="n">
        <f aca="false">'By Group'!U204</f>
        <v>121.783</v>
      </c>
      <c r="S35" s="36" t="n">
        <f aca="false">'By Group'!V204</f>
        <v>1011.495</v>
      </c>
      <c r="T35" s="36" t="n">
        <f aca="false">'By Group'!W204</f>
        <v>279.73</v>
      </c>
      <c r="U35" s="36" t="n">
        <f aca="false">'By Group'!X204</f>
        <v>906.729</v>
      </c>
      <c r="V35" s="36" t="n">
        <f aca="false">'By Group'!Y204</f>
        <v>55.308</v>
      </c>
      <c r="W35" s="36" t="n">
        <f aca="false">'By Group'!Z204</f>
        <v>51.054</v>
      </c>
      <c r="X35" s="36" t="n">
        <f aca="false">'By Group'!AA204</f>
        <v>3.191</v>
      </c>
      <c r="Y35" s="36" t="n">
        <f aca="false">'By Group'!AB204</f>
        <v>0</v>
      </c>
      <c r="Z35" s="36" t="n">
        <f aca="false">'By Group'!AC204</f>
        <v>0</v>
      </c>
      <c r="AA35" s="36" t="n">
        <f aca="false">'By Group'!AD204</f>
        <v>0</v>
      </c>
      <c r="AB35" s="36" t="n">
        <f aca="false">'By Group'!AE204</f>
        <v>0</v>
      </c>
      <c r="AC35" s="36" t="n">
        <f aca="false">'By Group'!AF204</f>
        <v>6485.906</v>
      </c>
      <c r="AD35" s="36" t="n">
        <f aca="false">'By Group'!AG204</f>
        <v>10268.094</v>
      </c>
    </row>
    <row r="36" customFormat="false" ht="12.75" hidden="false" customHeight="false" outlineLevel="0" collapsed="false">
      <c r="A36" s="17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customFormat="false" ht="12.75" hidden="false" customHeight="false" outlineLevel="0" collapsed="false">
      <c r="A37" s="17" t="s">
        <v>38</v>
      </c>
      <c r="F37" s="37" t="n">
        <v>0</v>
      </c>
      <c r="G37" s="37" t="n">
        <v>0</v>
      </c>
      <c r="H37" s="37" t="n">
        <v>0</v>
      </c>
      <c r="I37" s="37" t="n">
        <v>0</v>
      </c>
      <c r="J37" s="37" t="n">
        <v>0</v>
      </c>
      <c r="K37" s="37" t="n">
        <v>0</v>
      </c>
      <c r="L37" s="37" t="n">
        <v>0</v>
      </c>
      <c r="M37" s="37" t="n">
        <v>0</v>
      </c>
      <c r="N37" s="37" t="n">
        <v>0</v>
      </c>
      <c r="O37" s="37" t="n">
        <v>0</v>
      </c>
      <c r="P37" s="37" t="n">
        <v>0</v>
      </c>
      <c r="Q37" s="37" t="n">
        <v>0</v>
      </c>
      <c r="R37" s="37" t="n">
        <v>0</v>
      </c>
      <c r="S37" s="37" t="n">
        <v>0</v>
      </c>
      <c r="T37" s="37" t="n">
        <v>0</v>
      </c>
      <c r="U37" s="37" t="n">
        <v>0</v>
      </c>
      <c r="V37" s="37" t="n">
        <v>0</v>
      </c>
      <c r="W37" s="37" t="n">
        <v>0</v>
      </c>
      <c r="X37" s="37" t="n">
        <v>0</v>
      </c>
      <c r="Y37" s="37" t="n">
        <v>0</v>
      </c>
      <c r="Z37" s="37" t="n">
        <v>0</v>
      </c>
      <c r="AA37" s="37" t="n">
        <v>0</v>
      </c>
      <c r="AB37" s="37" t="n">
        <v>0</v>
      </c>
      <c r="AC37" s="37" t="n">
        <f aca="false">'By Group'!AF210</f>
        <v>141002</v>
      </c>
      <c r="AD37" s="37" t="n">
        <f aca="false">'By Group'!AG210</f>
        <v>5123</v>
      </c>
    </row>
    <row r="38" customFormat="false" ht="12.75" hidden="false" customHeight="false" outlineLevel="0" collapsed="false">
      <c r="A38" s="17"/>
    </row>
    <row r="39" customFormat="false" ht="13.5" hidden="false" customHeight="false" outlineLevel="0" collapsed="false">
      <c r="A39" s="17"/>
      <c r="B39" s="17"/>
      <c r="C39" s="17" t="s">
        <v>323</v>
      </c>
      <c r="D39" s="17"/>
      <c r="E39" s="17"/>
      <c r="F39" s="38" t="n">
        <f aca="false">SUM(F9:F37)</f>
        <v>2805.661</v>
      </c>
      <c r="G39" s="38" t="n">
        <f aca="false">SUM(G9:G37)</f>
        <v>8756.74</v>
      </c>
      <c r="H39" s="38" t="n">
        <f aca="false">SUM(H9:H37)</f>
        <v>370.742</v>
      </c>
      <c r="I39" s="38" t="n">
        <f aca="false">SUM(I9:I37)</f>
        <v>1208.404</v>
      </c>
      <c r="J39" s="38" t="n">
        <f aca="false">SUM(J9:J37)</f>
        <v>10636.934</v>
      </c>
      <c r="K39" s="38" t="n">
        <f aca="false">SUM(K9:K37)</f>
        <v>12796.488</v>
      </c>
      <c r="L39" s="38" t="n">
        <f aca="false">SUM(L9:L37)</f>
        <v>720.538</v>
      </c>
      <c r="M39" s="38" t="n">
        <f aca="false">SUM(M9:M37)</f>
        <v>6301.058</v>
      </c>
      <c r="N39" s="38" t="n">
        <f aca="false">SUM(N9:N37)</f>
        <v>4742.05</v>
      </c>
      <c r="O39" s="38" t="n">
        <f aca="false">SUM(O9:O37)</f>
        <v>69543.863</v>
      </c>
      <c r="P39" s="38" t="n">
        <f aca="false">SUM(P9:P37)</f>
        <v>21470.206</v>
      </c>
      <c r="Q39" s="38" t="n">
        <f aca="false">SUM(Q9:Q37)</f>
        <v>15519.399</v>
      </c>
      <c r="R39" s="38" t="n">
        <f aca="false">SUM(R9:R37)</f>
        <v>9147.682</v>
      </c>
      <c r="S39" s="38" t="n">
        <f aca="false">SUM(S9:S37)</f>
        <v>42915.436</v>
      </c>
      <c r="T39" s="38" t="n">
        <f aca="false">SUM(T9:T37)</f>
        <v>21119.043</v>
      </c>
      <c r="U39" s="38" t="n">
        <f aca="false">SUM(U9:U37)</f>
        <v>11501.825</v>
      </c>
      <c r="V39" s="38" t="n">
        <f aca="false">SUM(V9:V37)</f>
        <v>53639.893</v>
      </c>
      <c r="W39" s="38" t="n">
        <f aca="false">SUM(W9:W37)</f>
        <v>7152.695</v>
      </c>
      <c r="X39" s="38" t="n">
        <f aca="false">SUM(X9:X37)</f>
        <v>1813.207</v>
      </c>
      <c r="Y39" s="38" t="n">
        <f aca="false">SUM(Y9:Y37)</f>
        <v>1619.688</v>
      </c>
      <c r="Z39" s="38" t="n">
        <f aca="false">SUM(Z9:Z37)</f>
        <v>535.673</v>
      </c>
      <c r="AA39" s="38" t="n">
        <f aca="false">SUM(AA9:AA37)</f>
        <v>1005.817</v>
      </c>
      <c r="AB39" s="38" t="n">
        <f aca="false">SUM(AB9:AB37)</f>
        <v>1901</v>
      </c>
      <c r="AC39" s="38" t="n">
        <f aca="false">SUM(AC9:AC37)</f>
        <v>448226.042</v>
      </c>
      <c r="AD39" s="38" t="n">
        <f aca="false">SUM(AD9:AD37)</f>
        <v>260003.401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2001-06-14T11:22:19Z</dcterms:created>
  <dc:creator>dderr</dc:creator>
  <dc:description/>
  <dc:language>en-US</dc:language>
  <cp:lastModifiedBy>dderr</cp:lastModifiedBy>
  <cp:lastPrinted>2001-08-31T17:30:21Z</cp:lastPrinted>
  <dcterms:modified xsi:type="dcterms:W3CDTF">2001-09-07T19:46:54Z</dcterms:modified>
  <cp:revision>0</cp:revision>
  <dc:subject/>
  <dc:title/>
</cp:coreProperties>
</file>