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August" sheetId="2" state="visible" r:id="rId4"/>
    <sheet name="July" sheetId="3" state="visible" r:id="rId5"/>
    <sheet name="June" sheetId="4" state="visible" r:id="rId6"/>
    <sheet name="May" sheetId="5" state="visible" r:id="rId7"/>
    <sheet name="April" sheetId="6" state="visible" r:id="rId8"/>
    <sheet name="March" sheetId="7" state="visible" r:id="rId9"/>
    <sheet name="Feb 2001" sheetId="8" state="visible" r:id="rId10"/>
    <sheet name="Jan 2001" sheetId="9" state="visible" r:id="rId11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<sst xmlns="http://schemas.openxmlformats.org/spreadsheetml/2006/main" count="298" uniqueCount="47">
  <si>
    <t xml:space="preserve">Enron Energy Services</t>
  </si>
  <si>
    <t xml:space="preserve">MTM Summary</t>
  </si>
  <si>
    <t xml:space="preserve">Companies 1572, 890, 20Q, 20R</t>
  </si>
  <si>
    <t xml:space="preserve">September, 2001</t>
  </si>
  <si>
    <t xml:space="preserve">Balance Sheet Look</t>
  </si>
  <si>
    <t xml:space="preserve">Beginning</t>
  </si>
  <si>
    <t xml:space="preserve">Ending </t>
  </si>
  <si>
    <t xml:space="preserve">COMPANY</t>
  </si>
  <si>
    <t xml:space="preserve">Account MSA/SAP</t>
  </si>
  <si>
    <t xml:space="preserve">Balance</t>
  </si>
  <si>
    <t xml:space="preserve">Change</t>
  </si>
  <si>
    <t xml:space="preserve">20004000- N/R</t>
  </si>
  <si>
    <t xml:space="preserve">20029200- A/R Third Parties</t>
  </si>
  <si>
    <t xml:space="preserve">21060000 - PRM Assets - Current</t>
  </si>
  <si>
    <t xml:space="preserve">25100000- PRM Assets- NonCurrent</t>
  </si>
  <si>
    <t xml:space="preserve">25100100 - Credit Reserve</t>
  </si>
  <si>
    <t xml:space="preserve">25100300- Prudency Reserve</t>
  </si>
  <si>
    <t xml:space="preserve">21060000- PRM Asset- Current</t>
  </si>
  <si>
    <t xml:space="preserve">25100000- PRM Asset- NonCurrent</t>
  </si>
  <si>
    <t xml:space="preserve">25100100- Credit Reserve</t>
  </si>
  <si>
    <t xml:space="preserve">25100200- Prudency Reserve</t>
  </si>
  <si>
    <t xml:space="preserve">30300000- PRM Liability- Current</t>
  </si>
  <si>
    <t xml:space="preserve">33100000- PRM Liability- NonCurrent</t>
  </si>
  <si>
    <t xml:space="preserve">20Q</t>
  </si>
  <si>
    <t xml:space="preserve">20R</t>
  </si>
  <si>
    <t xml:space="preserve">Total Balance Sheet</t>
  </si>
  <si>
    <t xml:space="preserve">Account</t>
  </si>
  <si>
    <t xml:space="preserve">1572</t>
  </si>
  <si>
    <t xml:space="preserve">No MTM Income Accounts</t>
  </si>
  <si>
    <t xml:space="preserve">42000000- Unrealized MTM Revenue</t>
  </si>
  <si>
    <t xml:space="preserve">Total Income Statement</t>
  </si>
  <si>
    <t xml:space="preserve">Difference</t>
  </si>
  <si>
    <t xml:space="preserve">Already explained</t>
  </si>
  <si>
    <t xml:space="preserve">Where is this booked?</t>
  </si>
  <si>
    <t xml:space="preserve">The $20 million difference is due to error made at EOY last year.  Separate entry has been made to address this</t>
  </si>
  <si>
    <t xml:space="preserve">error.</t>
  </si>
  <si>
    <t xml:space="preserve">20032500- Liquidation</t>
  </si>
  <si>
    <t xml:space="preserve">Company 890</t>
  </si>
  <si>
    <t xml:space="preserve">Date</t>
  </si>
  <si>
    <r>
      <rPr>
        <sz val="10"/>
        <rFont val="Arial"/>
        <family val="0"/>
      </rPr>
      <t xml:space="preserve">1740-310/</t>
    </r>
    <r>
      <rPr>
        <b val="true"/>
        <sz val="10"/>
        <rFont val="Arial"/>
        <family val="2"/>
      </rPr>
      <t xml:space="preserve">2106-0000</t>
    </r>
  </si>
  <si>
    <r>
      <rPr>
        <sz val="10"/>
        <rFont val="Arial"/>
        <family val="0"/>
      </rPr>
      <t xml:space="preserve">1860-310/</t>
    </r>
    <r>
      <rPr>
        <b val="true"/>
        <sz val="10"/>
        <rFont val="Arial"/>
        <family val="2"/>
      </rPr>
      <t xml:space="preserve">2510-0000</t>
    </r>
  </si>
  <si>
    <r>
      <rPr>
        <sz val="10"/>
        <rFont val="Arial"/>
        <family val="0"/>
      </rPr>
      <t xml:space="preserve">1860-330/</t>
    </r>
    <r>
      <rPr>
        <b val="true"/>
        <sz val="10"/>
        <rFont val="Arial"/>
        <family val="2"/>
      </rPr>
      <t xml:space="preserve">2510-0100</t>
    </r>
  </si>
  <si>
    <r>
      <rPr>
        <sz val="10"/>
        <rFont val="Arial"/>
        <family val="0"/>
      </rPr>
      <t xml:space="preserve">1860-320/</t>
    </r>
    <r>
      <rPr>
        <b val="true"/>
        <sz val="10"/>
        <rFont val="Arial"/>
        <family val="2"/>
      </rPr>
      <t xml:space="preserve">2510-0200</t>
    </r>
  </si>
  <si>
    <r>
      <rPr>
        <sz val="10"/>
        <rFont val="Arial"/>
        <family val="0"/>
      </rPr>
      <t xml:space="preserve">2420-310/</t>
    </r>
    <r>
      <rPr>
        <b val="true"/>
        <sz val="10"/>
        <rFont val="Arial"/>
        <family val="2"/>
      </rPr>
      <t xml:space="preserve">3030-0000</t>
    </r>
  </si>
  <si>
    <r>
      <rPr>
        <sz val="10"/>
        <rFont val="Arial"/>
        <family val="0"/>
      </rPr>
      <t xml:space="preserve">2530-310/</t>
    </r>
    <r>
      <rPr>
        <b val="true"/>
        <sz val="10"/>
        <rFont val="Arial"/>
        <family val="2"/>
      </rPr>
      <t xml:space="preserve">3310-0000</t>
    </r>
  </si>
  <si>
    <t xml:space="preserve">Assets held on company # 1572</t>
  </si>
  <si>
    <r>
      <rPr>
        <sz val="10"/>
        <rFont val="Arial"/>
        <family val="0"/>
      </rPr>
      <t xml:space="preserve">4923-999/</t>
    </r>
    <r>
      <rPr>
        <b val="true"/>
        <sz val="10"/>
        <rFont val="Arial"/>
        <family val="2"/>
      </rPr>
      <t xml:space="preserve">4200-0000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</si>
</sst>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.00_);\(#,##0.00\)"/>
    <numFmt numFmtId="166" formatCode="_(* #,##0.00_);_(* \(#,##0.00\);_(* \-??_);_(@_)"/>
    <numFmt numFmtId="167" formatCode="[$-409]mmm\-yy"/>
    <numFmt numFmtId="168" formatCode="m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694440</xdr:colOff>
      <xdr:row>56</xdr:row>
      <xdr:rowOff>114480</xdr:rowOff>
    </xdr:from>
    <xdr:to>
      <xdr:col>4</xdr:col>
      <xdr:colOff>51840</xdr:colOff>
      <xdr:row>61</xdr:row>
      <xdr:rowOff>123840</xdr:rowOff>
    </xdr:to>
    <xdr:sp>
      <xdr:nvSpPr>
        <xdr:cNvPr id="0" name="Line 1"/>
        <xdr:cNvSpPr/>
      </xdr:nvSpPr>
      <xdr:spPr>
        <a:xfrm flipH="1">
          <a:off x="1563840" y="9296640"/>
          <a:ext cx="156060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28"/>
    <col collapsed="false" customWidth="true" hidden="false" outlineLevel="0" max="3" min="3" style="0" width="28.85"/>
    <col collapsed="false" customWidth="true" hidden="false" outlineLevel="0" max="4" min="4" style="0" width="2.42"/>
    <col collapsed="false" customWidth="true" hidden="false" outlineLevel="0" max="5" min="5" style="1" width="19.41"/>
    <col collapsed="false" customWidth="true" hidden="false" outlineLevel="0" max="6" min="6" style="0" width="1.99"/>
    <col collapsed="false" customWidth="true" hidden="false" outlineLevel="0" max="7" min="7" style="0" width="21.28"/>
    <col collapsed="false" customWidth="true" hidden="false" outlineLevel="0" max="8" min="8" style="0" width="2.7"/>
    <col collapsed="false" customWidth="true" hidden="false" outlineLevel="0" max="9" min="9" style="1" width="20.85"/>
    <col collapsed="false" customWidth="true" hidden="false" outlineLevel="0" max="11" min="11" style="0" width="14.56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2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0" t="s">
        <v>4</v>
      </c>
    </row>
    <row r="8" customFormat="false" ht="12.75" hidden="false" customHeight="false" outlineLevel="0" collapsed="false">
      <c r="A8" s="3"/>
      <c r="B8" s="4"/>
      <c r="C8" s="4"/>
      <c r="D8" s="4"/>
      <c r="E8" s="5" t="s">
        <v>5</v>
      </c>
      <c r="F8" s="4"/>
      <c r="G8" s="4"/>
      <c r="H8" s="4"/>
      <c r="I8" s="6" t="s">
        <v>6</v>
      </c>
    </row>
    <row r="9" customFormat="false" ht="12.75" hidden="false" customHeight="false" outlineLevel="0" collapsed="false">
      <c r="A9" s="7" t="s">
        <v>7</v>
      </c>
      <c r="B9" s="8"/>
      <c r="C9" s="8" t="s">
        <v>8</v>
      </c>
      <c r="D9" s="8"/>
      <c r="E9" s="9" t="s">
        <v>9</v>
      </c>
      <c r="F9" s="8"/>
      <c r="G9" s="8" t="s">
        <v>10</v>
      </c>
      <c r="H9" s="8"/>
      <c r="I9" s="10" t="s">
        <v>9</v>
      </c>
    </row>
    <row r="11" customFormat="false" ht="12.75" hidden="false" customHeight="false" outlineLevel="0" collapsed="false">
      <c r="A11" s="11" t="n">
        <v>1572</v>
      </c>
      <c r="C11" s="0" t="s">
        <v>11</v>
      </c>
      <c r="E11" s="1" t="n">
        <v>0</v>
      </c>
      <c r="G11" s="12" t="n">
        <f aca="false">I11-E11</f>
        <v>199031</v>
      </c>
      <c r="I11" s="1" t="n">
        <v>199031</v>
      </c>
    </row>
    <row r="12" customFormat="false" ht="12.75" hidden="false" customHeight="false" outlineLevel="0" collapsed="false">
      <c r="A12" s="11" t="n">
        <v>1572</v>
      </c>
      <c r="C12" s="0" t="s">
        <v>12</v>
      </c>
      <c r="E12" s="1" t="n">
        <v>0</v>
      </c>
      <c r="G12" s="12" t="n">
        <f aca="false">I12-E12</f>
        <v>0</v>
      </c>
      <c r="I12" s="1" t="n">
        <v>0</v>
      </c>
    </row>
    <row r="13" customFormat="false" ht="12.75" hidden="false" customHeight="false" outlineLevel="0" collapsed="false">
      <c r="A13" s="11" t="n">
        <v>1572</v>
      </c>
      <c r="C13" s="0" t="s">
        <v>13</v>
      </c>
      <c r="E13" s="1" t="n">
        <v>0</v>
      </c>
      <c r="G13" s="12" t="n">
        <f aca="false">I13-E13</f>
        <v>2540291</v>
      </c>
      <c r="I13" s="1" t="n">
        <v>2540291</v>
      </c>
      <c r="K13" s="13"/>
    </row>
    <row r="14" customFormat="false" ht="12.75" hidden="false" customHeight="false" outlineLevel="0" collapsed="false">
      <c r="A14" s="11" t="n">
        <v>1572</v>
      </c>
      <c r="C14" s="0" t="s">
        <v>14</v>
      </c>
      <c r="E14" s="1" t="n">
        <v>0</v>
      </c>
      <c r="G14" s="12" t="n">
        <f aca="false">I14-E14</f>
        <v>256910846</v>
      </c>
      <c r="I14" s="1" t="n">
        <v>256910846</v>
      </c>
    </row>
    <row r="15" customFormat="false" ht="12.75" hidden="false" customHeight="false" outlineLevel="0" collapsed="false">
      <c r="A15" s="11" t="n">
        <v>1573</v>
      </c>
      <c r="C15" s="0" t="s">
        <v>15</v>
      </c>
      <c r="E15" s="1" t="n">
        <v>0</v>
      </c>
      <c r="G15" s="12" t="n">
        <f aca="false">I15-E15</f>
        <v>-750000</v>
      </c>
      <c r="I15" s="1" t="n">
        <v>-750000</v>
      </c>
    </row>
    <row r="16" customFormat="false" ht="12.75" hidden="false" customHeight="false" outlineLevel="0" collapsed="false">
      <c r="A16" s="11" t="n">
        <v>1572</v>
      </c>
      <c r="C16" s="0" t="s">
        <v>16</v>
      </c>
      <c r="E16" s="1" t="n">
        <v>0</v>
      </c>
      <c r="G16" s="12" t="n">
        <f aca="false">I16-E16</f>
        <v>-14765587</v>
      </c>
      <c r="I16" s="1" t="n">
        <v>-14765587</v>
      </c>
    </row>
    <row r="17" customFormat="false" ht="13.5" hidden="false" customHeight="false" outlineLevel="0" collapsed="false">
      <c r="G17" s="14" t="n">
        <f aca="false">SUM(G11:G16)</f>
        <v>244134581</v>
      </c>
    </row>
    <row r="18" customFormat="false" ht="13.5" hidden="false" customHeight="false" outlineLevel="0" collapsed="false">
      <c r="G18" s="12"/>
    </row>
    <row r="19" customFormat="false" ht="12.75" hidden="false" customHeight="false" outlineLevel="0" collapsed="false">
      <c r="A19" s="11" t="n">
        <v>890</v>
      </c>
      <c r="C19" s="0" t="s">
        <v>17</v>
      </c>
      <c r="E19" s="1" t="n">
        <v>50493145</v>
      </c>
      <c r="G19" s="12" t="n">
        <f aca="false">I19-E19</f>
        <v>274193745</v>
      </c>
      <c r="I19" s="1" t="n">
        <v>324686890</v>
      </c>
    </row>
    <row r="20" customFormat="false" ht="12.75" hidden="false" customHeight="false" outlineLevel="0" collapsed="false">
      <c r="A20" s="11" t="n">
        <v>890</v>
      </c>
      <c r="C20" s="0" t="s">
        <v>18</v>
      </c>
      <c r="E20" s="1" t="n">
        <v>587035369</v>
      </c>
      <c r="G20" s="12" t="n">
        <f aca="false">I20-E20</f>
        <v>307918958</v>
      </c>
      <c r="I20" s="1" t="n">
        <v>894954327</v>
      </c>
    </row>
    <row r="21" customFormat="false" ht="12.75" hidden="false" customHeight="false" outlineLevel="0" collapsed="false">
      <c r="A21" s="11" t="n">
        <v>890</v>
      </c>
      <c r="C21" s="0" t="s">
        <v>19</v>
      </c>
      <c r="E21" s="1" t="n">
        <v>-55096987</v>
      </c>
      <c r="G21" s="12" t="n">
        <f aca="false">I21-E21</f>
        <v>-82692386</v>
      </c>
      <c r="I21" s="1" t="n">
        <v>-137789373</v>
      </c>
    </row>
    <row r="22" customFormat="false" ht="12.75" hidden="false" customHeight="false" outlineLevel="0" collapsed="false">
      <c r="A22" s="11" t="n">
        <v>890</v>
      </c>
      <c r="C22" s="0" t="s">
        <v>20</v>
      </c>
      <c r="E22" s="1" t="n">
        <v>831595</v>
      </c>
      <c r="G22" s="12" t="n">
        <f aca="false">I22-E22</f>
        <v>-63338049</v>
      </c>
      <c r="I22" s="1" t="n">
        <v>-62506454</v>
      </c>
    </row>
    <row r="23" customFormat="false" ht="12.75" hidden="false" customHeight="false" outlineLevel="0" collapsed="false">
      <c r="A23" s="11" t="n">
        <v>890</v>
      </c>
      <c r="C23" s="0" t="s">
        <v>16</v>
      </c>
      <c r="E23" s="1" t="n">
        <v>0</v>
      </c>
      <c r="G23" s="12" t="n">
        <f aca="false">I23-E23</f>
        <v>13951954</v>
      </c>
      <c r="I23" s="1" t="n">
        <v>13951954</v>
      </c>
    </row>
    <row r="24" customFormat="false" ht="12.75" hidden="false" customHeight="false" outlineLevel="0" collapsed="false">
      <c r="A24" s="11" t="n">
        <v>890</v>
      </c>
      <c r="C24" s="0" t="s">
        <v>21</v>
      </c>
      <c r="E24" s="1" t="n">
        <v>-448393114</v>
      </c>
      <c r="G24" s="12" t="n">
        <f aca="false">I24-E24</f>
        <v>336948695</v>
      </c>
      <c r="I24" s="1" t="n">
        <v>-111444419</v>
      </c>
    </row>
    <row r="25" customFormat="false" ht="12.75" hidden="false" customHeight="false" outlineLevel="0" collapsed="false">
      <c r="A25" s="11" t="n">
        <v>890</v>
      </c>
      <c r="C25" s="0" t="s">
        <v>22</v>
      </c>
      <c r="E25" s="1" t="n">
        <v>-115116482</v>
      </c>
      <c r="G25" s="12" t="n">
        <f aca="false">I25-E25</f>
        <v>-364275582</v>
      </c>
      <c r="I25" s="1" t="n">
        <v>-479392064</v>
      </c>
    </row>
    <row r="26" customFormat="false" ht="13.5" hidden="false" customHeight="false" outlineLevel="0" collapsed="false">
      <c r="G26" s="14" t="n">
        <f aca="false">SUM(G19:G25)</f>
        <v>422707335</v>
      </c>
    </row>
    <row r="27" customFormat="false" ht="13.5" hidden="false" customHeight="false" outlineLevel="0" collapsed="false">
      <c r="G27" s="12"/>
    </row>
    <row r="28" customFormat="false" ht="12.75" hidden="false" customHeight="false" outlineLevel="0" collapsed="false">
      <c r="A28" s="0" t="s">
        <v>23</v>
      </c>
      <c r="C28" s="0" t="s">
        <v>17</v>
      </c>
      <c r="E28" s="1" t="n">
        <v>1277047002</v>
      </c>
      <c r="G28" s="12" t="n">
        <f aca="false">I28-E28</f>
        <v>-947099755</v>
      </c>
      <c r="I28" s="1" t="n">
        <v>329947247</v>
      </c>
    </row>
    <row r="29" customFormat="false" ht="12.75" hidden="false" customHeight="false" outlineLevel="0" collapsed="false">
      <c r="A29" s="0" t="s">
        <v>23</v>
      </c>
      <c r="C29" s="0" t="s">
        <v>18</v>
      </c>
      <c r="E29" s="1" t="n">
        <v>196011309</v>
      </c>
      <c r="G29" s="12" t="n">
        <f aca="false">I29-E29</f>
        <v>70579899</v>
      </c>
      <c r="I29" s="1" t="n">
        <v>266591208</v>
      </c>
    </row>
    <row r="30" customFormat="false" ht="12.75" hidden="false" customHeight="false" outlineLevel="0" collapsed="false">
      <c r="A30" s="0" t="s">
        <v>23</v>
      </c>
      <c r="C30" s="0" t="s">
        <v>19</v>
      </c>
      <c r="E30" s="1" t="n">
        <v>0</v>
      </c>
      <c r="G30" s="12" t="n">
        <f aca="false">I30-E30</f>
        <v>-1483943</v>
      </c>
      <c r="I30" s="1" t="n">
        <v>-1483943</v>
      </c>
    </row>
    <row r="31" customFormat="false" ht="12.75" hidden="false" customHeight="false" outlineLevel="0" collapsed="false">
      <c r="A31" s="0" t="s">
        <v>23</v>
      </c>
      <c r="C31" s="0" t="s">
        <v>20</v>
      </c>
      <c r="E31" s="1" t="n">
        <v>12033165</v>
      </c>
      <c r="G31" s="12" t="n">
        <f aca="false">I31-E31</f>
        <v>-14720083</v>
      </c>
      <c r="I31" s="1" t="n">
        <v>-2686918</v>
      </c>
    </row>
    <row r="32" customFormat="false" ht="12.75" hidden="false" customHeight="false" outlineLevel="0" collapsed="false">
      <c r="A32" s="0" t="s">
        <v>23</v>
      </c>
      <c r="C32" s="0" t="s">
        <v>16</v>
      </c>
      <c r="E32" s="1" t="n">
        <v>0</v>
      </c>
      <c r="G32" s="12" t="n">
        <f aca="false">I32-E32</f>
        <v>0</v>
      </c>
      <c r="I32" s="1" t="n">
        <v>0</v>
      </c>
    </row>
    <row r="33" customFormat="false" ht="12.75" hidden="false" customHeight="false" outlineLevel="0" collapsed="false">
      <c r="A33" s="0" t="s">
        <v>23</v>
      </c>
      <c r="C33" s="0" t="s">
        <v>21</v>
      </c>
      <c r="E33" s="1" t="n">
        <v>-1247510983</v>
      </c>
      <c r="G33" s="12" t="n">
        <f aca="false">I33-E33</f>
        <v>935108643</v>
      </c>
      <c r="I33" s="1" t="n">
        <v>-312402340</v>
      </c>
    </row>
    <row r="34" customFormat="false" ht="12.75" hidden="false" customHeight="false" outlineLevel="0" collapsed="false">
      <c r="A34" s="0" t="s">
        <v>23</v>
      </c>
      <c r="C34" s="0" t="s">
        <v>22</v>
      </c>
      <c r="E34" s="1" t="n">
        <v>-155003635</v>
      </c>
      <c r="G34" s="12" t="n">
        <f aca="false">I34-E34</f>
        <v>-16994519</v>
      </c>
      <c r="I34" s="1" t="n">
        <v>-171998154</v>
      </c>
    </row>
    <row r="35" customFormat="false" ht="13.5" hidden="false" customHeight="false" outlineLevel="0" collapsed="false">
      <c r="G35" s="14" t="n">
        <f aca="false">SUM(G28:G34)</f>
        <v>25390242</v>
      </c>
    </row>
    <row r="36" customFormat="false" ht="13.5" hidden="false" customHeight="false" outlineLevel="0" collapsed="false">
      <c r="G36" s="12"/>
    </row>
    <row r="37" customFormat="false" ht="12.75" hidden="false" customHeight="false" outlineLevel="0" collapsed="false">
      <c r="A37" s="0" t="s">
        <v>24</v>
      </c>
      <c r="C37" s="0" t="s">
        <v>17</v>
      </c>
      <c r="E37" s="1" t="n">
        <v>31910438</v>
      </c>
      <c r="G37" s="12" t="n">
        <f aca="false">I37-E37</f>
        <v>-31910438</v>
      </c>
      <c r="I37" s="1" t="n">
        <v>0</v>
      </c>
    </row>
    <row r="38" customFormat="false" ht="12.75" hidden="false" customHeight="false" outlineLevel="0" collapsed="false">
      <c r="G38" s="12"/>
    </row>
    <row r="39" customFormat="false" ht="13.5" hidden="false" customHeight="false" outlineLevel="0" collapsed="false">
      <c r="C39" s="15" t="s">
        <v>25</v>
      </c>
      <c r="D39" s="15"/>
      <c r="E39" s="16"/>
      <c r="F39" s="16"/>
      <c r="G39" s="17" t="n">
        <f aca="false">G17+G26+G35+G37</f>
        <v>660321720</v>
      </c>
      <c r="H39" s="18"/>
      <c r="I39" s="18"/>
    </row>
    <row r="40" customFormat="false" ht="13.5" hidden="false" customHeight="false" outlineLevel="0" collapsed="false"/>
    <row r="43" customFormat="false" ht="12.75" hidden="false" customHeight="false" outlineLevel="0" collapsed="false">
      <c r="A43" s="3"/>
      <c r="B43" s="4"/>
      <c r="C43" s="4"/>
      <c r="D43" s="4"/>
      <c r="E43" s="5"/>
      <c r="F43" s="4"/>
      <c r="G43" s="19" t="s">
        <v>6</v>
      </c>
      <c r="H43" s="4"/>
      <c r="I43" s="6"/>
    </row>
    <row r="44" customFormat="false" ht="12.75" hidden="false" customHeight="false" outlineLevel="0" collapsed="false">
      <c r="A44" s="7"/>
      <c r="B44" s="8"/>
      <c r="C44" s="8" t="s">
        <v>26</v>
      </c>
      <c r="D44" s="8"/>
      <c r="E44" s="9"/>
      <c r="F44" s="8"/>
      <c r="G44" s="20" t="s">
        <v>9</v>
      </c>
      <c r="H44" s="8"/>
      <c r="I44" s="10"/>
    </row>
    <row r="46" customFormat="false" ht="12.75" hidden="false" customHeight="false" outlineLevel="0" collapsed="false">
      <c r="A46" s="21"/>
      <c r="C46" s="11"/>
      <c r="E46" s="22"/>
      <c r="F46" s="12"/>
      <c r="G46" s="12"/>
      <c r="H46" s="23"/>
    </row>
    <row r="47" customFormat="false" ht="12.75" hidden="false" customHeight="false" outlineLevel="0" collapsed="false">
      <c r="A47" s="24" t="s">
        <v>27</v>
      </c>
      <c r="C47" s="11" t="s">
        <v>28</v>
      </c>
      <c r="E47" s="22"/>
      <c r="F47" s="12"/>
      <c r="G47" s="12"/>
      <c r="H47" s="23"/>
    </row>
    <row r="48" customFormat="false" ht="12.75" hidden="false" customHeight="false" outlineLevel="0" collapsed="false">
      <c r="A48" s="11" t="n">
        <v>890</v>
      </c>
      <c r="C48" s="0" t="s">
        <v>29</v>
      </c>
      <c r="E48" s="22"/>
      <c r="F48" s="12"/>
      <c r="G48" s="12" t="n">
        <v>-619286725</v>
      </c>
      <c r="H48" s="12"/>
      <c r="I48" s="22"/>
    </row>
    <row r="49" customFormat="false" ht="12.75" hidden="false" customHeight="false" outlineLevel="0" collapsed="false">
      <c r="A49" s="0" t="s">
        <v>23</v>
      </c>
      <c r="C49" s="0" t="s">
        <v>29</v>
      </c>
      <c r="E49" s="22"/>
      <c r="F49" s="12"/>
      <c r="G49" s="12" t="n">
        <v>-34063305</v>
      </c>
      <c r="H49" s="12"/>
      <c r="I49" s="22"/>
    </row>
    <row r="50" customFormat="false" ht="12.75" hidden="false" customHeight="false" outlineLevel="0" collapsed="false">
      <c r="A50" s="0" t="s">
        <v>24</v>
      </c>
      <c r="C50" s="0" t="s">
        <v>29</v>
      </c>
      <c r="E50" s="22"/>
      <c r="F50" s="12"/>
      <c r="G50" s="12" t="n">
        <v>-42858246</v>
      </c>
      <c r="H50" s="12"/>
      <c r="I50" s="22"/>
    </row>
    <row r="51" customFormat="false" ht="12.75" hidden="false" customHeight="false" outlineLevel="0" collapsed="false">
      <c r="E51" s="22"/>
      <c r="F51" s="12"/>
      <c r="G51" s="12"/>
      <c r="H51" s="12"/>
      <c r="I51" s="22"/>
    </row>
    <row r="52" customFormat="false" ht="13.5" hidden="false" customHeight="false" outlineLevel="0" collapsed="false">
      <c r="C52" s="15" t="s">
        <v>30</v>
      </c>
      <c r="D52" s="15"/>
      <c r="E52" s="25"/>
      <c r="F52" s="26"/>
      <c r="G52" s="27" t="n">
        <f aca="false">SUM(G47:G50)</f>
        <v>-696208276</v>
      </c>
      <c r="H52" s="12"/>
      <c r="I52" s="22"/>
    </row>
    <row r="53" customFormat="false" ht="13.5" hidden="false" customHeight="false" outlineLevel="0" collapsed="false">
      <c r="E53" s="22"/>
      <c r="F53" s="12"/>
      <c r="G53" s="12"/>
      <c r="H53" s="12"/>
      <c r="I53" s="22"/>
    </row>
    <row r="54" customFormat="false" ht="12.75" hidden="false" customHeight="false" outlineLevel="0" collapsed="false">
      <c r="E54" s="22"/>
      <c r="F54" s="12"/>
      <c r="G54" s="12"/>
      <c r="H54" s="12"/>
      <c r="I54" s="22"/>
    </row>
    <row r="55" customFormat="false" ht="13.5" hidden="false" customHeight="false" outlineLevel="0" collapsed="false">
      <c r="C55" s="28" t="s">
        <v>31</v>
      </c>
      <c r="E55" s="22"/>
      <c r="F55" s="12"/>
      <c r="G55" s="29" t="n">
        <f aca="false">G39+G52</f>
        <v>-35886556</v>
      </c>
      <c r="H55" s="12"/>
      <c r="I55" s="22"/>
    </row>
    <row r="56" customFormat="false" ht="13.5" hidden="false" customHeight="false" outlineLevel="0" collapsed="false">
      <c r="E56" s="22"/>
      <c r="F56" s="12"/>
      <c r="G56" s="12"/>
      <c r="H56" s="12"/>
      <c r="I56" s="22"/>
    </row>
    <row r="57" customFormat="false" ht="12.75" hidden="false" customHeight="false" outlineLevel="0" collapsed="false">
      <c r="E57" s="22" t="s">
        <v>32</v>
      </c>
      <c r="F57" s="12"/>
      <c r="G57" s="12" t="n">
        <v>-20000000</v>
      </c>
      <c r="H57" s="12"/>
    </row>
    <row r="58" customFormat="false" ht="12.75" hidden="false" customHeight="false" outlineLevel="0" collapsed="false">
      <c r="E58" s="30" t="s">
        <v>33</v>
      </c>
      <c r="F58" s="31"/>
      <c r="G58" s="31" t="n">
        <v>-15886556</v>
      </c>
      <c r="H58" s="12"/>
    </row>
    <row r="59" customFormat="false" ht="13.5" hidden="false" customHeight="false" outlineLevel="0" collapsed="false">
      <c r="E59" s="22"/>
      <c r="F59" s="12"/>
      <c r="G59" s="32" t="n">
        <f aca="false">SUM(G57:G58)</f>
        <v>-35886556</v>
      </c>
      <c r="H59" s="12"/>
      <c r="I59" s="22"/>
    </row>
    <row r="60" customFormat="false" ht="13.5" hidden="false" customHeight="false" outlineLevel="0" collapsed="false">
      <c r="E60" s="22"/>
      <c r="F60" s="12"/>
      <c r="G60" s="12"/>
      <c r="H60" s="12"/>
      <c r="I60" s="22"/>
    </row>
    <row r="61" customFormat="false" ht="12.75" hidden="false" customHeight="false" outlineLevel="0" collapsed="false">
      <c r="E61" s="22"/>
      <c r="F61" s="12"/>
      <c r="G61" s="12"/>
      <c r="H61" s="12"/>
      <c r="I61" s="22"/>
    </row>
    <row r="63" customFormat="false" ht="12.75" hidden="false" customHeight="false" outlineLevel="0" collapsed="false">
      <c r="C63" s="0" t="s">
        <v>34</v>
      </c>
      <c r="G63" s="13"/>
    </row>
    <row r="64" customFormat="false" ht="12.75" hidden="false" customHeight="false" outlineLevel="0" collapsed="false">
      <c r="B64" s="28"/>
      <c r="C64" s="33" t="s">
        <v>35</v>
      </c>
      <c r="G64" s="13"/>
    </row>
    <row r="65" customFormat="false" ht="12.75" hidden="false" customHeight="false" outlineLevel="0" collapsed="false">
      <c r="I65" s="34"/>
    </row>
    <row r="69" customFormat="false" ht="12.75" hidden="true" customHeight="false" outlineLevel="0" collapsed="false">
      <c r="A69" s="0" t="str">
        <f aca="true">CELL("filename")</f>
        <v>'file:///mnt/12tb/@roms/datasets/enron/EDRM Enron Email Data Set v2 XML/filtered-attachments/xls/Consolidated_of_890_20Q_20R_1572.xls'#$Sheet1</v>
      </c>
    </row>
  </sheetData>
  <mergeCells count="4">
    <mergeCell ref="A1:I1"/>
    <mergeCell ref="A2:I2"/>
    <mergeCell ref="A3:I3"/>
    <mergeCell ref="A4:I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2"/>
  <sheetViews>
    <sheetView showFormulas="false" showGridLines="true" showRowColHeaders="true" showZeros="true" rightToLeft="false" tabSelected="false" showOutlineSymbols="true" defaultGridColor="true" view="normal" topLeftCell="A36" colorId="64" zoomScale="75" zoomScaleNormal="75" zoomScalePageLayoutView="100" workbookViewId="0">
      <selection pane="topLeft" activeCell="E52" activeCellId="0" sqref="E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28"/>
    <col collapsed="false" customWidth="true" hidden="false" outlineLevel="0" max="3" min="3" style="0" width="28.85"/>
    <col collapsed="false" customWidth="true" hidden="false" outlineLevel="0" max="4" min="4" style="0" width="2.42"/>
    <col collapsed="false" customWidth="true" hidden="false" outlineLevel="0" max="5" min="5" style="1" width="19.41"/>
    <col collapsed="false" customWidth="true" hidden="false" outlineLevel="0" max="6" min="6" style="0" width="1.99"/>
    <col collapsed="false" customWidth="true" hidden="false" outlineLevel="0" max="7" min="7" style="0" width="21.28"/>
    <col collapsed="false" customWidth="true" hidden="false" outlineLevel="0" max="8" min="8" style="0" width="2.7"/>
    <col collapsed="false" customWidth="true" hidden="false" outlineLevel="0" max="9" min="9" style="1" width="20.85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2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0" t="s">
        <v>4</v>
      </c>
    </row>
    <row r="8" customFormat="false" ht="12.75" hidden="false" customHeight="false" outlineLevel="0" collapsed="false">
      <c r="A8" s="3"/>
      <c r="B8" s="4"/>
      <c r="C8" s="4"/>
      <c r="D8" s="4"/>
      <c r="E8" s="5" t="s">
        <v>5</v>
      </c>
      <c r="F8" s="4"/>
      <c r="G8" s="4"/>
      <c r="H8" s="4"/>
      <c r="I8" s="6" t="s">
        <v>6</v>
      </c>
    </row>
    <row r="9" customFormat="false" ht="12.75" hidden="false" customHeight="false" outlineLevel="0" collapsed="false">
      <c r="A9" s="7" t="s">
        <v>7</v>
      </c>
      <c r="B9" s="8"/>
      <c r="C9" s="8" t="s">
        <v>8</v>
      </c>
      <c r="D9" s="8"/>
      <c r="E9" s="9" t="s">
        <v>9</v>
      </c>
      <c r="F9" s="8"/>
      <c r="G9" s="8" t="s">
        <v>10</v>
      </c>
      <c r="H9" s="8"/>
      <c r="I9" s="10" t="s">
        <v>9</v>
      </c>
    </row>
    <row r="11" customFormat="false" ht="12.75" hidden="false" customHeight="false" outlineLevel="0" collapsed="false">
      <c r="A11" s="11" t="n">
        <v>1572</v>
      </c>
      <c r="C11" s="0" t="s">
        <v>11</v>
      </c>
      <c r="E11" s="1" t="n">
        <v>0</v>
      </c>
      <c r="G11" s="12" t="n">
        <f aca="false">I11-E11</f>
        <v>28789243</v>
      </c>
      <c r="I11" s="1" t="n">
        <v>28789243</v>
      </c>
    </row>
    <row r="12" customFormat="false" ht="12.75" hidden="false" customHeight="false" outlineLevel="0" collapsed="false">
      <c r="A12" s="11" t="n">
        <v>1572</v>
      </c>
      <c r="C12" s="0" t="s">
        <v>12</v>
      </c>
      <c r="E12" s="1" t="n">
        <v>0</v>
      </c>
      <c r="G12" s="12" t="n">
        <f aca="false">I12-E12</f>
        <v>6327530</v>
      </c>
      <c r="I12" s="1" t="n">
        <v>6327530</v>
      </c>
    </row>
    <row r="13" customFormat="false" ht="12.75" hidden="false" customHeight="false" outlineLevel="0" collapsed="false">
      <c r="A13" s="11" t="n">
        <v>1572</v>
      </c>
      <c r="C13" s="0" t="s">
        <v>14</v>
      </c>
      <c r="E13" s="1" t="n">
        <v>0</v>
      </c>
      <c r="G13" s="12" t="n">
        <f aca="false">I13-E13</f>
        <v>237313254</v>
      </c>
      <c r="I13" s="1" t="n">
        <v>237313254</v>
      </c>
    </row>
    <row r="14" customFormat="false" ht="12.75" hidden="false" customHeight="false" outlineLevel="0" collapsed="false">
      <c r="A14" s="11" t="n">
        <v>1572</v>
      </c>
      <c r="C14" s="0" t="s">
        <v>16</v>
      </c>
      <c r="E14" s="1" t="n">
        <v>0</v>
      </c>
      <c r="G14" s="12" t="n">
        <f aca="false">I14-E14</f>
        <v>-16338160</v>
      </c>
      <c r="I14" s="1" t="n">
        <v>-16338160</v>
      </c>
    </row>
    <row r="15" customFormat="false" ht="13.5" hidden="false" customHeight="false" outlineLevel="0" collapsed="false">
      <c r="G15" s="14" t="n">
        <f aca="false">SUM(G11:G14)</f>
        <v>256091867</v>
      </c>
    </row>
    <row r="16" customFormat="false" ht="13.5" hidden="false" customHeight="false" outlineLevel="0" collapsed="false">
      <c r="G16" s="12"/>
    </row>
    <row r="17" customFormat="false" ht="12.75" hidden="false" customHeight="false" outlineLevel="0" collapsed="false">
      <c r="A17" s="11" t="n">
        <v>890</v>
      </c>
      <c r="C17" s="0" t="s">
        <v>17</v>
      </c>
      <c r="E17" s="1" t="n">
        <v>50493145</v>
      </c>
      <c r="G17" s="12" t="n">
        <f aca="false">I17-E17</f>
        <v>197423838</v>
      </c>
      <c r="I17" s="1" t="n">
        <v>247916983</v>
      </c>
    </row>
    <row r="18" customFormat="false" ht="12.75" hidden="false" customHeight="false" outlineLevel="0" collapsed="false">
      <c r="A18" s="11" t="n">
        <v>890</v>
      </c>
      <c r="C18" s="0" t="s">
        <v>18</v>
      </c>
      <c r="E18" s="1" t="n">
        <v>587035369</v>
      </c>
      <c r="G18" s="12" t="n">
        <f aca="false">I18-E18</f>
        <v>333102375</v>
      </c>
      <c r="I18" s="1" t="n">
        <v>920137744</v>
      </c>
    </row>
    <row r="19" customFormat="false" ht="12.75" hidden="false" customHeight="false" outlineLevel="0" collapsed="false">
      <c r="A19" s="11" t="n">
        <v>890</v>
      </c>
      <c r="C19" s="0" t="s">
        <v>19</v>
      </c>
      <c r="E19" s="1" t="n">
        <v>-55096987</v>
      </c>
      <c r="G19" s="12" t="n">
        <f aca="false">I19-E19</f>
        <v>-73569889</v>
      </c>
      <c r="I19" s="1" t="n">
        <v>-128666876</v>
      </c>
    </row>
    <row r="20" customFormat="false" ht="12.75" hidden="false" customHeight="false" outlineLevel="0" collapsed="false">
      <c r="A20" s="11" t="n">
        <v>890</v>
      </c>
      <c r="C20" s="0" t="s">
        <v>20</v>
      </c>
      <c r="E20" s="1" t="n">
        <v>831595</v>
      </c>
      <c r="G20" s="12" t="n">
        <f aca="false">I20-E20</f>
        <v>-46159754</v>
      </c>
      <c r="I20" s="1" t="n">
        <v>-45328159</v>
      </c>
    </row>
    <row r="21" customFormat="false" ht="12.75" hidden="false" customHeight="false" outlineLevel="0" collapsed="false">
      <c r="A21" s="11" t="n">
        <v>890</v>
      </c>
      <c r="C21" s="0" t="s">
        <v>16</v>
      </c>
      <c r="E21" s="1" t="n">
        <v>0</v>
      </c>
      <c r="G21" s="12" t="n">
        <f aca="false">I21-E21</f>
        <v>16338160</v>
      </c>
      <c r="I21" s="1" t="n">
        <v>16338160</v>
      </c>
    </row>
    <row r="22" customFormat="false" ht="12.75" hidden="false" customHeight="false" outlineLevel="0" collapsed="false">
      <c r="A22" s="11" t="n">
        <v>890</v>
      </c>
      <c r="C22" s="0" t="s">
        <v>21</v>
      </c>
      <c r="E22" s="1" t="n">
        <v>-448393114</v>
      </c>
      <c r="G22" s="12" t="n">
        <f aca="false">I22-E22</f>
        <v>352619067</v>
      </c>
      <c r="I22" s="1" t="n">
        <v>-95774047</v>
      </c>
    </row>
    <row r="23" customFormat="false" ht="12.75" hidden="false" customHeight="false" outlineLevel="0" collapsed="false">
      <c r="A23" s="11" t="n">
        <v>890</v>
      </c>
      <c r="C23" s="0" t="s">
        <v>22</v>
      </c>
      <c r="E23" s="1" t="n">
        <v>-115116482</v>
      </c>
      <c r="G23" s="12" t="n">
        <f aca="false">I23-E23</f>
        <v>-648693150</v>
      </c>
      <c r="I23" s="1" t="n">
        <v>-763809632</v>
      </c>
    </row>
    <row r="24" customFormat="false" ht="13.5" hidden="false" customHeight="false" outlineLevel="0" collapsed="false">
      <c r="G24" s="14" t="n">
        <f aca="false">SUM(G17:G23)</f>
        <v>131060647</v>
      </c>
    </row>
    <row r="25" customFormat="false" ht="13.5" hidden="false" customHeight="false" outlineLevel="0" collapsed="false">
      <c r="G25" s="12"/>
    </row>
    <row r="26" customFormat="false" ht="12.75" hidden="false" customHeight="false" outlineLevel="0" collapsed="false">
      <c r="A26" s="0" t="s">
        <v>23</v>
      </c>
      <c r="C26" s="0" t="s">
        <v>17</v>
      </c>
      <c r="E26" s="1" t="n">
        <v>1277047002</v>
      </c>
      <c r="G26" s="12" t="n">
        <f aca="false">I26-E26</f>
        <v>-938086213</v>
      </c>
      <c r="I26" s="1" t="n">
        <v>338960789</v>
      </c>
    </row>
    <row r="27" customFormat="false" ht="12.75" hidden="false" customHeight="false" outlineLevel="0" collapsed="false">
      <c r="A27" s="0" t="s">
        <v>23</v>
      </c>
      <c r="C27" s="0" t="s">
        <v>18</v>
      </c>
      <c r="E27" s="1" t="n">
        <v>196011309</v>
      </c>
      <c r="G27" s="12" t="n">
        <f aca="false">I27-E27</f>
        <v>60879532</v>
      </c>
      <c r="I27" s="1" t="n">
        <v>256890841</v>
      </c>
    </row>
    <row r="28" customFormat="false" ht="12.75" hidden="false" customHeight="false" outlineLevel="0" collapsed="false">
      <c r="A28" s="0" t="s">
        <v>23</v>
      </c>
      <c r="C28" s="0" t="s">
        <v>19</v>
      </c>
      <c r="E28" s="1" t="n">
        <v>0</v>
      </c>
      <c r="G28" s="12" t="n">
        <f aca="false">I28-E28</f>
        <v>5077116</v>
      </c>
      <c r="I28" s="1" t="n">
        <v>5077116</v>
      </c>
    </row>
    <row r="29" customFormat="false" ht="12.75" hidden="false" customHeight="false" outlineLevel="0" collapsed="false">
      <c r="A29" s="0" t="s">
        <v>23</v>
      </c>
      <c r="C29" s="0" t="s">
        <v>20</v>
      </c>
      <c r="E29" s="1" t="n">
        <v>12033165</v>
      </c>
      <c r="G29" s="12" t="n">
        <f aca="false">I29-E29</f>
        <v>-14292450</v>
      </c>
      <c r="I29" s="1" t="n">
        <v>-2259285</v>
      </c>
    </row>
    <row r="30" customFormat="false" ht="12.75" hidden="false" customHeight="false" outlineLevel="0" collapsed="false">
      <c r="A30" s="0" t="s">
        <v>23</v>
      </c>
      <c r="C30" s="0" t="s">
        <v>16</v>
      </c>
      <c r="E30" s="1" t="n">
        <v>0</v>
      </c>
      <c r="G30" s="12" t="n">
        <f aca="false">I30-E30</f>
        <v>-35321108</v>
      </c>
      <c r="I30" s="1" t="n">
        <v>-35321108</v>
      </c>
    </row>
    <row r="31" customFormat="false" ht="12.75" hidden="false" customHeight="false" outlineLevel="0" collapsed="false">
      <c r="A31" s="0" t="s">
        <v>23</v>
      </c>
      <c r="C31" s="0" t="s">
        <v>21</v>
      </c>
      <c r="E31" s="1" t="n">
        <v>-1247510983</v>
      </c>
      <c r="G31" s="12" t="n">
        <f aca="false">I31-E31</f>
        <v>952449197</v>
      </c>
      <c r="I31" s="1" t="n">
        <v>-295061786</v>
      </c>
    </row>
    <row r="32" customFormat="false" ht="12.75" hidden="false" customHeight="false" outlineLevel="0" collapsed="false">
      <c r="A32" s="0" t="s">
        <v>23</v>
      </c>
      <c r="C32" s="0" t="s">
        <v>22</v>
      </c>
      <c r="E32" s="1" t="n">
        <v>-155003635</v>
      </c>
      <c r="G32" s="12" t="n">
        <f aca="false">I32-E32</f>
        <v>-10764962</v>
      </c>
      <c r="I32" s="1" t="n">
        <v>-165768597</v>
      </c>
    </row>
    <row r="33" customFormat="false" ht="13.5" hidden="false" customHeight="false" outlineLevel="0" collapsed="false">
      <c r="G33" s="14" t="n">
        <f aca="false">SUM(G26:G32)</f>
        <v>19941112</v>
      </c>
    </row>
    <row r="34" customFormat="false" ht="13.5" hidden="false" customHeight="false" outlineLevel="0" collapsed="false">
      <c r="G34" s="12"/>
    </row>
    <row r="35" customFormat="false" ht="12.75" hidden="false" customHeight="false" outlineLevel="0" collapsed="false">
      <c r="A35" s="0" t="s">
        <v>24</v>
      </c>
      <c r="C35" s="0" t="s">
        <v>17</v>
      </c>
      <c r="E35" s="1" t="n">
        <v>31910438</v>
      </c>
      <c r="G35" s="12" t="n">
        <f aca="false">I35-E35</f>
        <v>-31910438</v>
      </c>
      <c r="I35" s="1" t="n">
        <v>0</v>
      </c>
    </row>
    <row r="36" customFormat="false" ht="12.75" hidden="false" customHeight="false" outlineLevel="0" collapsed="false">
      <c r="G36" s="12"/>
    </row>
    <row r="37" customFormat="false" ht="13.5" hidden="false" customHeight="false" outlineLevel="0" collapsed="false">
      <c r="E37" s="18"/>
      <c r="F37" s="18"/>
      <c r="G37" s="17" t="n">
        <f aca="false">G15+G24+G33+G35</f>
        <v>375183188</v>
      </c>
      <c r="H37" s="18"/>
      <c r="I37" s="18"/>
    </row>
    <row r="38" customFormat="false" ht="13.5" hidden="false" customHeight="false" outlineLevel="0" collapsed="false"/>
    <row r="41" customFormat="false" ht="12.75" hidden="false" customHeight="false" outlineLevel="0" collapsed="false">
      <c r="A41" s="3"/>
      <c r="B41" s="4"/>
      <c r="C41" s="4"/>
      <c r="D41" s="4"/>
      <c r="E41" s="5"/>
      <c r="F41" s="4"/>
      <c r="G41" s="19" t="s">
        <v>6</v>
      </c>
      <c r="H41" s="4"/>
      <c r="I41" s="6"/>
    </row>
    <row r="42" customFormat="false" ht="12.75" hidden="false" customHeight="false" outlineLevel="0" collapsed="false">
      <c r="A42" s="7"/>
      <c r="B42" s="8"/>
      <c r="C42" s="8" t="s">
        <v>26</v>
      </c>
      <c r="D42" s="8"/>
      <c r="E42" s="9"/>
      <c r="F42" s="8"/>
      <c r="G42" s="20" t="s">
        <v>9</v>
      </c>
      <c r="H42" s="8"/>
      <c r="I42" s="10"/>
    </row>
    <row r="44" customFormat="false" ht="12.75" hidden="false" customHeight="false" outlineLevel="0" collapsed="false">
      <c r="A44" s="21"/>
      <c r="C44" s="11"/>
      <c r="E44" s="22"/>
      <c r="F44" s="12"/>
      <c r="G44" s="12"/>
      <c r="H44" s="23"/>
    </row>
    <row r="45" customFormat="false" ht="12.75" hidden="false" customHeight="false" outlineLevel="0" collapsed="false">
      <c r="A45" s="24" t="s">
        <v>27</v>
      </c>
      <c r="C45" s="11" t="s">
        <v>28</v>
      </c>
      <c r="E45" s="22"/>
      <c r="F45" s="12"/>
      <c r="G45" s="12"/>
      <c r="H45" s="23"/>
    </row>
    <row r="46" customFormat="false" ht="12.75" hidden="false" customHeight="false" outlineLevel="0" collapsed="false">
      <c r="A46" s="11" t="n">
        <v>890</v>
      </c>
      <c r="C46" s="0" t="s">
        <v>29</v>
      </c>
      <c r="E46" s="22"/>
      <c r="F46" s="12"/>
      <c r="G46" s="12" t="n">
        <v>-309214619</v>
      </c>
      <c r="H46" s="12"/>
      <c r="I46" s="22"/>
    </row>
    <row r="47" customFormat="false" ht="12.75" hidden="false" customHeight="false" outlineLevel="0" collapsed="false">
      <c r="A47" s="0" t="s">
        <v>23</v>
      </c>
      <c r="C47" s="0" t="s">
        <v>29</v>
      </c>
      <c r="E47" s="22"/>
      <c r="F47" s="12"/>
      <c r="G47" s="12" t="n">
        <v>-28614176</v>
      </c>
      <c r="H47" s="12"/>
      <c r="I47" s="22"/>
    </row>
    <row r="48" customFormat="false" ht="12.75" hidden="false" customHeight="false" outlineLevel="0" collapsed="false">
      <c r="A48" s="0" t="s">
        <v>24</v>
      </c>
      <c r="C48" s="0" t="s">
        <v>29</v>
      </c>
      <c r="E48" s="22"/>
      <c r="F48" s="12"/>
      <c r="G48" s="12" t="n">
        <v>-39862556</v>
      </c>
      <c r="H48" s="12"/>
      <c r="I48" s="22"/>
    </row>
    <row r="49" customFormat="false" ht="12.75" hidden="false" customHeight="false" outlineLevel="0" collapsed="false">
      <c r="E49" s="22"/>
      <c r="F49" s="12"/>
      <c r="G49" s="12"/>
      <c r="H49" s="12"/>
      <c r="I49" s="22"/>
    </row>
    <row r="50" customFormat="false" ht="13.5" hidden="false" customHeight="false" outlineLevel="0" collapsed="false">
      <c r="E50" s="22"/>
      <c r="F50" s="12"/>
      <c r="G50" s="27" t="n">
        <f aca="false">SUM(G45:G48)</f>
        <v>-377691351</v>
      </c>
      <c r="H50" s="12"/>
      <c r="I50" s="22"/>
    </row>
    <row r="51" customFormat="false" ht="13.5" hidden="false" customHeight="false" outlineLevel="0" collapsed="false">
      <c r="E51" s="22"/>
      <c r="F51" s="12"/>
      <c r="G51" s="12"/>
      <c r="H51" s="12"/>
      <c r="I51" s="22"/>
    </row>
    <row r="52" customFormat="false" ht="12.75" hidden="false" customHeight="false" outlineLevel="0" collapsed="false">
      <c r="E52" s="22"/>
      <c r="F52" s="12"/>
      <c r="G52" s="12"/>
      <c r="H52" s="12"/>
      <c r="I52" s="22"/>
    </row>
    <row r="53" customFormat="false" ht="13.5" hidden="false" customHeight="false" outlineLevel="0" collapsed="false">
      <c r="C53" s="28" t="s">
        <v>31</v>
      </c>
      <c r="E53" s="22"/>
      <c r="F53" s="12"/>
      <c r="G53" s="35" t="n">
        <f aca="false">G37+G50</f>
        <v>-2508163</v>
      </c>
      <c r="H53" s="12"/>
      <c r="I53" s="22"/>
    </row>
    <row r="54" customFormat="false" ht="13.5" hidden="false" customHeight="false" outlineLevel="0" collapsed="false">
      <c r="E54" s="22"/>
      <c r="F54" s="12"/>
      <c r="G54" s="12"/>
      <c r="H54" s="12"/>
      <c r="I54" s="22"/>
    </row>
    <row r="56" customFormat="false" ht="12.75" hidden="false" customHeight="false" outlineLevel="0" collapsed="false">
      <c r="C56" s="0" t="s">
        <v>34</v>
      </c>
      <c r="G56" s="13"/>
    </row>
    <row r="57" customFormat="false" ht="12.75" hidden="false" customHeight="false" outlineLevel="0" collapsed="false">
      <c r="B57" s="28"/>
      <c r="C57" s="33" t="s">
        <v>35</v>
      </c>
      <c r="G57" s="13"/>
    </row>
    <row r="58" customFormat="false" ht="12.75" hidden="false" customHeight="false" outlineLevel="0" collapsed="false">
      <c r="I58" s="34"/>
    </row>
    <row r="62" customFormat="false" ht="12.75" hidden="false" customHeight="false" outlineLevel="0" collapsed="false">
      <c r="A62" s="0" t="str">
        <f aca="true">CELL("filename")</f>
        <v>'file:///mnt/12tb/@roms/datasets/enron/EDRM Enron Email Data Set v2 XML/filtered-attachments/xls/Consolidated_of_890_20Q_20R_1572.xls'#$August</v>
      </c>
    </row>
  </sheetData>
  <mergeCells count="4">
    <mergeCell ref="A1:I1"/>
    <mergeCell ref="A2:I2"/>
    <mergeCell ref="A3:I3"/>
    <mergeCell ref="A4:I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63"/>
  <sheetViews>
    <sheetView showFormulas="false" showGridLines="true" showRowColHeaders="true" showZeros="true" rightToLeft="false" tabSelected="false" showOutlineSymbols="true" defaultGridColor="true" view="normal" topLeftCell="A32" colorId="64" zoomScale="75" zoomScaleNormal="75" zoomScalePageLayoutView="100" workbookViewId="0">
      <selection pane="topLeft" activeCell="G47" activeCellId="0" sqref="G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28"/>
    <col collapsed="false" customWidth="true" hidden="false" outlineLevel="0" max="3" min="3" style="0" width="28.85"/>
    <col collapsed="false" customWidth="true" hidden="false" outlineLevel="0" max="4" min="4" style="0" width="2.42"/>
    <col collapsed="false" customWidth="true" hidden="false" outlineLevel="0" max="5" min="5" style="1" width="19.41"/>
    <col collapsed="false" customWidth="true" hidden="false" outlineLevel="0" max="6" min="6" style="0" width="1.99"/>
    <col collapsed="false" customWidth="true" hidden="false" outlineLevel="0" max="7" min="7" style="0" width="21.28"/>
    <col collapsed="false" customWidth="true" hidden="false" outlineLevel="0" max="8" min="8" style="0" width="2.7"/>
    <col collapsed="false" customWidth="true" hidden="false" outlineLevel="0" max="9" min="9" style="1" width="20.85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2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36" t="n">
        <f aca="true">NOW()</f>
        <v>45926.9094311159</v>
      </c>
      <c r="B4" s="36"/>
      <c r="C4" s="36"/>
      <c r="D4" s="36"/>
      <c r="E4" s="36"/>
      <c r="F4" s="36"/>
      <c r="G4" s="36"/>
      <c r="H4" s="36"/>
      <c r="I4" s="36"/>
    </row>
    <row r="6" customFormat="false" ht="12.75" hidden="false" customHeight="false" outlineLevel="0" collapsed="false">
      <c r="A6" s="0" t="s">
        <v>4</v>
      </c>
    </row>
    <row r="8" customFormat="false" ht="12.75" hidden="false" customHeight="false" outlineLevel="0" collapsed="false">
      <c r="A8" s="3"/>
      <c r="B8" s="4"/>
      <c r="C8" s="4"/>
      <c r="D8" s="4"/>
      <c r="E8" s="5" t="s">
        <v>5</v>
      </c>
      <c r="F8" s="4"/>
      <c r="G8" s="4"/>
      <c r="H8" s="4"/>
      <c r="I8" s="6" t="s">
        <v>6</v>
      </c>
    </row>
    <row r="9" customFormat="false" ht="12.75" hidden="false" customHeight="false" outlineLevel="0" collapsed="false">
      <c r="A9" s="7" t="s">
        <v>7</v>
      </c>
      <c r="B9" s="8"/>
      <c r="C9" s="8" t="s">
        <v>8</v>
      </c>
      <c r="D9" s="8"/>
      <c r="E9" s="9" t="s">
        <v>9</v>
      </c>
      <c r="F9" s="8"/>
      <c r="G9" s="8" t="s">
        <v>10</v>
      </c>
      <c r="H9" s="8"/>
      <c r="I9" s="10" t="s">
        <v>9</v>
      </c>
    </row>
    <row r="11" customFormat="false" ht="12.75" hidden="false" customHeight="false" outlineLevel="0" collapsed="false">
      <c r="A11" s="11" t="n">
        <v>1572</v>
      </c>
      <c r="C11" s="0" t="s">
        <v>11</v>
      </c>
      <c r="E11" s="1" t="n">
        <v>0</v>
      </c>
      <c r="G11" s="12" t="n">
        <f aca="false">I11-E11</f>
        <v>28789243</v>
      </c>
      <c r="I11" s="1" t="n">
        <v>28789243</v>
      </c>
    </row>
    <row r="12" customFormat="false" ht="12.75" hidden="false" customHeight="false" outlineLevel="0" collapsed="false">
      <c r="A12" s="11" t="n">
        <v>1572</v>
      </c>
      <c r="C12" s="0" t="s">
        <v>12</v>
      </c>
      <c r="E12" s="1" t="n">
        <v>0</v>
      </c>
      <c r="G12" s="12" t="n">
        <f aca="false">I12-E12</f>
        <v>6327530</v>
      </c>
      <c r="I12" s="1" t="n">
        <v>6327530</v>
      </c>
    </row>
    <row r="13" customFormat="false" ht="12.75" hidden="false" customHeight="false" outlineLevel="0" collapsed="false">
      <c r="A13" s="11" t="n">
        <v>1572</v>
      </c>
      <c r="C13" s="0" t="s">
        <v>14</v>
      </c>
      <c r="E13" s="1" t="n">
        <v>0</v>
      </c>
      <c r="G13" s="12" t="n">
        <f aca="false">I13-E13</f>
        <v>228099428</v>
      </c>
      <c r="I13" s="1" t="n">
        <v>228099428</v>
      </c>
    </row>
    <row r="14" customFormat="false" ht="12.75" hidden="false" customHeight="false" outlineLevel="0" collapsed="false">
      <c r="A14" s="11" t="n">
        <v>1572</v>
      </c>
      <c r="C14" s="0" t="s">
        <v>16</v>
      </c>
      <c r="E14" s="1" t="n">
        <v>0</v>
      </c>
      <c r="G14" s="12" t="n">
        <f aca="false">I14-E14</f>
        <v>-16338160</v>
      </c>
      <c r="I14" s="1" t="n">
        <v>-16338160</v>
      </c>
    </row>
    <row r="15" customFormat="false" ht="13.5" hidden="false" customHeight="false" outlineLevel="0" collapsed="false">
      <c r="G15" s="14" t="n">
        <f aca="false">SUM(G11:G14)</f>
        <v>246878041</v>
      </c>
    </row>
    <row r="16" customFormat="false" ht="13.5" hidden="false" customHeight="false" outlineLevel="0" collapsed="false">
      <c r="G16" s="12"/>
    </row>
    <row r="17" customFormat="false" ht="12.75" hidden="false" customHeight="false" outlineLevel="0" collapsed="false">
      <c r="A17" s="11" t="n">
        <v>890</v>
      </c>
      <c r="C17" s="0" t="s">
        <v>17</v>
      </c>
      <c r="E17" s="1" t="n">
        <v>50493145</v>
      </c>
      <c r="G17" s="12" t="n">
        <f aca="false">I17-E17</f>
        <v>155805194</v>
      </c>
      <c r="I17" s="1" t="n">
        <v>206298339</v>
      </c>
    </row>
    <row r="18" customFormat="false" ht="12.75" hidden="false" customHeight="false" outlineLevel="0" collapsed="false">
      <c r="A18" s="11" t="n">
        <v>890</v>
      </c>
      <c r="C18" s="0" t="s">
        <v>18</v>
      </c>
      <c r="E18" s="1" t="n">
        <v>587035369</v>
      </c>
      <c r="G18" s="12" t="n">
        <f aca="false">I18-E18</f>
        <v>341152760</v>
      </c>
      <c r="I18" s="1" t="n">
        <v>928188129</v>
      </c>
    </row>
    <row r="19" customFormat="false" ht="12.75" hidden="false" customHeight="false" outlineLevel="0" collapsed="false">
      <c r="A19" s="11" t="n">
        <v>890</v>
      </c>
      <c r="C19" s="0" t="s">
        <v>19</v>
      </c>
      <c r="E19" s="1" t="n">
        <v>-55096987</v>
      </c>
      <c r="G19" s="12" t="n">
        <f aca="false">I19-E19</f>
        <v>-80225783</v>
      </c>
      <c r="I19" s="1" t="n">
        <v>-135322770</v>
      </c>
    </row>
    <row r="20" customFormat="false" ht="12.75" hidden="false" customHeight="false" outlineLevel="0" collapsed="false">
      <c r="A20" s="11" t="n">
        <v>890</v>
      </c>
      <c r="C20" s="0" t="s">
        <v>20</v>
      </c>
      <c r="E20" s="1" t="n">
        <v>831595</v>
      </c>
      <c r="G20" s="12" t="n">
        <f aca="false">I20-E20</f>
        <v>-44122011</v>
      </c>
      <c r="I20" s="1" t="n">
        <v>-43290416</v>
      </c>
    </row>
    <row r="21" customFormat="false" ht="12.75" hidden="false" customHeight="false" outlineLevel="0" collapsed="false">
      <c r="A21" s="11" t="n">
        <v>890</v>
      </c>
      <c r="C21" s="0" t="s">
        <v>16</v>
      </c>
      <c r="E21" s="1" t="n">
        <v>0</v>
      </c>
      <c r="G21" s="12" t="n">
        <f aca="false">I21-E21</f>
        <v>16338160</v>
      </c>
      <c r="I21" s="1" t="n">
        <v>16338160</v>
      </c>
    </row>
    <row r="22" customFormat="false" ht="12.75" hidden="false" customHeight="false" outlineLevel="0" collapsed="false">
      <c r="A22" s="11" t="n">
        <v>890</v>
      </c>
      <c r="C22" s="0" t="s">
        <v>21</v>
      </c>
      <c r="E22" s="1" t="n">
        <v>-448393114</v>
      </c>
      <c r="G22" s="12" t="n">
        <f aca="false">I22-E22</f>
        <v>328897431</v>
      </c>
      <c r="I22" s="1" t="n">
        <v>-119495683</v>
      </c>
    </row>
    <row r="23" customFormat="false" ht="12.75" hidden="false" customHeight="false" outlineLevel="0" collapsed="false">
      <c r="A23" s="11" t="n">
        <v>890</v>
      </c>
      <c r="C23" s="0" t="s">
        <v>22</v>
      </c>
      <c r="E23" s="1" t="n">
        <v>-115116482</v>
      </c>
      <c r="G23" s="12" t="n">
        <f aca="false">I23-E23</f>
        <v>-501428943</v>
      </c>
      <c r="I23" s="1" t="n">
        <v>-616545425</v>
      </c>
    </row>
    <row r="24" customFormat="false" ht="13.5" hidden="false" customHeight="false" outlineLevel="0" collapsed="false">
      <c r="G24" s="14" t="n">
        <f aca="false">SUM(G17:G23)</f>
        <v>216416808</v>
      </c>
    </row>
    <row r="25" customFormat="false" ht="13.5" hidden="false" customHeight="false" outlineLevel="0" collapsed="false">
      <c r="G25" s="12"/>
    </row>
    <row r="26" customFormat="false" ht="12.75" hidden="false" customHeight="false" outlineLevel="0" collapsed="false">
      <c r="A26" s="0" t="s">
        <v>23</v>
      </c>
      <c r="C26" s="0" t="s">
        <v>36</v>
      </c>
      <c r="E26" s="1" t="n">
        <v>-8673064</v>
      </c>
      <c r="G26" s="12" t="n">
        <f aca="false">I26-E26</f>
        <v>21140482</v>
      </c>
      <c r="I26" s="1" t="n">
        <v>12467418</v>
      </c>
    </row>
    <row r="27" customFormat="false" ht="12.75" hidden="false" customHeight="false" outlineLevel="0" collapsed="false">
      <c r="A27" s="0" t="s">
        <v>23</v>
      </c>
      <c r="C27" s="0" t="s">
        <v>17</v>
      </c>
      <c r="E27" s="1" t="n">
        <v>1277047002</v>
      </c>
      <c r="G27" s="12" t="n">
        <f aca="false">I27-E27</f>
        <v>-1058568410</v>
      </c>
      <c r="I27" s="1" t="n">
        <v>218478592</v>
      </c>
    </row>
    <row r="28" customFormat="false" ht="12.75" hidden="false" customHeight="false" outlineLevel="0" collapsed="false">
      <c r="A28" s="0" t="s">
        <v>23</v>
      </c>
      <c r="C28" s="0" t="s">
        <v>18</v>
      </c>
      <c r="E28" s="1" t="n">
        <v>196011309</v>
      </c>
      <c r="G28" s="12" t="n">
        <f aca="false">I28-E28</f>
        <v>6603351</v>
      </c>
      <c r="I28" s="1" t="n">
        <v>202614660</v>
      </c>
    </row>
    <row r="29" customFormat="false" ht="12.75" hidden="false" customHeight="false" outlineLevel="0" collapsed="false">
      <c r="A29" s="0" t="s">
        <v>23</v>
      </c>
      <c r="C29" s="0" t="s">
        <v>19</v>
      </c>
      <c r="E29" s="1" t="n">
        <v>0</v>
      </c>
      <c r="G29" s="12" t="n">
        <f aca="false">I29-E29</f>
        <v>-1762590</v>
      </c>
      <c r="I29" s="1" t="n">
        <v>-1762590</v>
      </c>
    </row>
    <row r="30" customFormat="false" ht="12.75" hidden="false" customHeight="false" outlineLevel="0" collapsed="false">
      <c r="A30" s="0" t="s">
        <v>23</v>
      </c>
      <c r="C30" s="0" t="s">
        <v>20</v>
      </c>
      <c r="E30" s="1" t="n">
        <v>12033165</v>
      </c>
      <c r="G30" s="12" t="n">
        <f aca="false">I30-E30</f>
        <v>-15393902</v>
      </c>
      <c r="I30" s="1" t="n">
        <v>-3360737</v>
      </c>
    </row>
    <row r="31" customFormat="false" ht="12.75" hidden="false" customHeight="false" outlineLevel="0" collapsed="false">
      <c r="A31" s="0" t="s">
        <v>23</v>
      </c>
      <c r="C31" s="0" t="s">
        <v>16</v>
      </c>
      <c r="E31" s="1" t="n">
        <v>0</v>
      </c>
      <c r="G31" s="12" t="n">
        <f aca="false">I31-E31</f>
        <v>-28818837</v>
      </c>
      <c r="I31" s="1" t="n">
        <v>-28818837</v>
      </c>
    </row>
    <row r="32" customFormat="false" ht="12.75" hidden="false" customHeight="false" outlineLevel="0" collapsed="false">
      <c r="A32" s="0" t="s">
        <v>23</v>
      </c>
      <c r="C32" s="0" t="s">
        <v>21</v>
      </c>
      <c r="E32" s="1" t="n">
        <v>-1247510983</v>
      </c>
      <c r="G32" s="12" t="n">
        <f aca="false">I32-E32</f>
        <v>1068486445</v>
      </c>
      <c r="I32" s="1" t="n">
        <v>-179024538</v>
      </c>
    </row>
    <row r="33" customFormat="false" ht="12.75" hidden="false" customHeight="false" outlineLevel="0" collapsed="false">
      <c r="A33" s="0" t="s">
        <v>23</v>
      </c>
      <c r="C33" s="0" t="s">
        <v>22</v>
      </c>
      <c r="E33" s="1" t="n">
        <v>-155003635</v>
      </c>
      <c r="G33" s="12" t="n">
        <f aca="false">I33-E33</f>
        <v>45691007</v>
      </c>
      <c r="I33" s="1" t="n">
        <v>-109312628</v>
      </c>
    </row>
    <row r="34" customFormat="false" ht="13.5" hidden="false" customHeight="false" outlineLevel="0" collapsed="false">
      <c r="G34" s="14" t="n">
        <f aca="false">SUM(G26:G33)</f>
        <v>37377546</v>
      </c>
    </row>
    <row r="35" customFormat="false" ht="13.5" hidden="false" customHeight="false" outlineLevel="0" collapsed="false">
      <c r="G35" s="12"/>
    </row>
    <row r="36" customFormat="false" ht="12.75" hidden="false" customHeight="false" outlineLevel="0" collapsed="false">
      <c r="A36" s="0" t="s">
        <v>24</v>
      </c>
      <c r="C36" s="0" t="s">
        <v>17</v>
      </c>
      <c r="E36" s="1" t="n">
        <v>31910438</v>
      </c>
      <c r="G36" s="12" t="n">
        <f aca="false">I36-E36</f>
        <v>-31910437</v>
      </c>
      <c r="I36" s="1" t="n">
        <v>1</v>
      </c>
    </row>
    <row r="37" customFormat="false" ht="12.75" hidden="false" customHeight="false" outlineLevel="0" collapsed="false">
      <c r="G37" s="12"/>
    </row>
    <row r="38" customFormat="false" ht="13.5" hidden="false" customHeight="false" outlineLevel="0" collapsed="false">
      <c r="E38" s="18"/>
      <c r="F38" s="18"/>
      <c r="G38" s="17" t="n">
        <f aca="false">G15+G24+G34+G36</f>
        <v>468761958</v>
      </c>
      <c r="H38" s="18"/>
      <c r="I38" s="18"/>
    </row>
    <row r="39" customFormat="false" ht="13.5" hidden="false" customHeight="false" outlineLevel="0" collapsed="false"/>
    <row r="42" customFormat="false" ht="12.75" hidden="false" customHeight="false" outlineLevel="0" collapsed="false">
      <c r="A42" s="3"/>
      <c r="B42" s="4"/>
      <c r="C42" s="4"/>
      <c r="D42" s="4"/>
      <c r="E42" s="5"/>
      <c r="F42" s="4"/>
      <c r="G42" s="19" t="s">
        <v>6</v>
      </c>
      <c r="H42" s="4"/>
      <c r="I42" s="6"/>
    </row>
    <row r="43" customFormat="false" ht="12.75" hidden="false" customHeight="false" outlineLevel="0" collapsed="false">
      <c r="A43" s="7"/>
      <c r="B43" s="8"/>
      <c r="C43" s="8" t="s">
        <v>26</v>
      </c>
      <c r="D43" s="8"/>
      <c r="E43" s="9"/>
      <c r="F43" s="8"/>
      <c r="G43" s="20" t="s">
        <v>9</v>
      </c>
      <c r="H43" s="8"/>
      <c r="I43" s="10"/>
    </row>
    <row r="45" customFormat="false" ht="12.75" hidden="false" customHeight="false" outlineLevel="0" collapsed="false">
      <c r="A45" s="21"/>
      <c r="C45" s="11"/>
      <c r="E45" s="22"/>
      <c r="F45" s="12"/>
      <c r="G45" s="12"/>
      <c r="H45" s="23"/>
    </row>
    <row r="46" customFormat="false" ht="12.75" hidden="false" customHeight="false" outlineLevel="0" collapsed="false">
      <c r="A46" s="24" t="s">
        <v>27</v>
      </c>
      <c r="C46" s="11" t="s">
        <v>28</v>
      </c>
      <c r="E46" s="22"/>
      <c r="F46" s="12"/>
      <c r="G46" s="12"/>
      <c r="H46" s="23"/>
    </row>
    <row r="47" customFormat="false" ht="12.75" hidden="false" customHeight="false" outlineLevel="0" collapsed="false">
      <c r="A47" s="11" t="n">
        <v>890</v>
      </c>
      <c r="C47" s="0" t="s">
        <v>29</v>
      </c>
      <c r="E47" s="22"/>
      <c r="F47" s="12"/>
      <c r="G47" s="12" t="n">
        <v>-391094343</v>
      </c>
      <c r="H47" s="12"/>
      <c r="I47" s="22"/>
    </row>
    <row r="48" customFormat="false" ht="12.75" hidden="false" customHeight="false" outlineLevel="0" collapsed="false">
      <c r="A48" s="0" t="s">
        <v>23</v>
      </c>
      <c r="C48" s="0" t="s">
        <v>29</v>
      </c>
      <c r="E48" s="22"/>
      <c r="F48" s="12"/>
      <c r="G48" s="12" t="n">
        <v>-58370148</v>
      </c>
      <c r="H48" s="12"/>
      <c r="I48" s="22"/>
    </row>
    <row r="49" customFormat="false" ht="12.75" hidden="false" customHeight="false" outlineLevel="0" collapsed="false">
      <c r="A49" s="0" t="s">
        <v>24</v>
      </c>
      <c r="C49" s="0" t="s">
        <v>29</v>
      </c>
      <c r="E49" s="22"/>
      <c r="F49" s="12"/>
      <c r="G49" s="12" t="n">
        <v>-33719564</v>
      </c>
      <c r="H49" s="12"/>
      <c r="I49" s="22"/>
    </row>
    <row r="50" customFormat="false" ht="12.75" hidden="false" customHeight="false" outlineLevel="0" collapsed="false">
      <c r="E50" s="22"/>
      <c r="F50" s="12"/>
      <c r="G50" s="12"/>
      <c r="H50" s="12"/>
      <c r="I50" s="22"/>
    </row>
    <row r="51" customFormat="false" ht="13.5" hidden="false" customHeight="false" outlineLevel="0" collapsed="false">
      <c r="E51" s="22"/>
      <c r="F51" s="12"/>
      <c r="G51" s="27" t="n">
        <f aca="false">SUM(G46:G49)</f>
        <v>-483184055</v>
      </c>
      <c r="H51" s="12"/>
      <c r="I51" s="22"/>
    </row>
    <row r="52" customFormat="false" ht="13.5" hidden="false" customHeight="false" outlineLevel="0" collapsed="false">
      <c r="E52" s="22"/>
      <c r="F52" s="12"/>
      <c r="G52" s="12"/>
      <c r="H52" s="12"/>
      <c r="I52" s="22"/>
    </row>
    <row r="53" customFormat="false" ht="12.75" hidden="false" customHeight="false" outlineLevel="0" collapsed="false">
      <c r="E53" s="22"/>
      <c r="F53" s="12"/>
      <c r="G53" s="12"/>
      <c r="H53" s="12"/>
      <c r="I53" s="22"/>
    </row>
    <row r="54" customFormat="false" ht="13.5" hidden="false" customHeight="false" outlineLevel="0" collapsed="false">
      <c r="C54" s="28" t="s">
        <v>31</v>
      </c>
      <c r="E54" s="22"/>
      <c r="F54" s="12"/>
      <c r="G54" s="35" t="n">
        <f aca="false">G38+G51</f>
        <v>-14422097</v>
      </c>
      <c r="H54" s="12"/>
      <c r="I54" s="22"/>
    </row>
    <row r="55" customFormat="false" ht="13.5" hidden="false" customHeight="false" outlineLevel="0" collapsed="false">
      <c r="E55" s="22"/>
      <c r="F55" s="12"/>
      <c r="G55" s="12"/>
      <c r="H55" s="12"/>
      <c r="I55" s="22"/>
    </row>
    <row r="57" customFormat="false" ht="12.75" hidden="false" customHeight="false" outlineLevel="0" collapsed="false">
      <c r="C57" s="0" t="s">
        <v>34</v>
      </c>
      <c r="G57" s="13"/>
    </row>
    <row r="58" customFormat="false" ht="12.75" hidden="false" customHeight="false" outlineLevel="0" collapsed="false">
      <c r="B58" s="28"/>
      <c r="C58" s="33" t="s">
        <v>35</v>
      </c>
      <c r="G58" s="13"/>
    </row>
    <row r="59" customFormat="false" ht="12.75" hidden="false" customHeight="false" outlineLevel="0" collapsed="false">
      <c r="I59" s="34"/>
    </row>
    <row r="63" customFormat="false" ht="12.75" hidden="false" customHeight="false" outlineLevel="0" collapsed="false">
      <c r="A63" s="0" t="str">
        <f aca="true">CELL("filename")</f>
        <v>'file:///mnt/12tb/@roms/datasets/enron/EDRM Enron Email Data Set v2 XML/filtered-attachments/xls/Consolidated_of_890_20Q_20R_1572.xls'#$July</v>
      </c>
    </row>
  </sheetData>
  <mergeCells count="4">
    <mergeCell ref="A1:I1"/>
    <mergeCell ref="A2:I2"/>
    <mergeCell ref="A3:I3"/>
    <mergeCell ref="A4:I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:I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28"/>
    <col collapsed="false" customWidth="true" hidden="false" outlineLevel="0" max="3" min="3" style="0" width="28.85"/>
    <col collapsed="false" customWidth="true" hidden="false" outlineLevel="0" max="4" min="4" style="0" width="2.42"/>
    <col collapsed="false" customWidth="true" hidden="false" outlineLevel="0" max="5" min="5" style="0" width="19.41"/>
    <col collapsed="false" customWidth="true" hidden="false" outlineLevel="0" max="6" min="6" style="0" width="1.99"/>
    <col collapsed="false" customWidth="true" hidden="false" outlineLevel="0" max="7" min="7" style="0" width="21.28"/>
    <col collapsed="false" customWidth="true" hidden="false" outlineLevel="0" max="8" min="8" style="0" width="2.7"/>
    <col collapsed="false" customWidth="true" hidden="false" outlineLevel="0" max="9" min="9" style="0" width="20.85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2.75" hidden="false" customHeight="false" outlineLevel="0" collapsed="false">
      <c r="A3" s="2" t="s">
        <v>37</v>
      </c>
      <c r="B3" s="2"/>
      <c r="C3" s="2"/>
      <c r="D3" s="2"/>
      <c r="E3" s="2"/>
      <c r="F3" s="2"/>
      <c r="G3" s="2"/>
      <c r="H3" s="2"/>
      <c r="I3" s="2"/>
    </row>
    <row r="7" customFormat="false" ht="12.75" hidden="false" customHeight="false" outlineLevel="0" collapsed="false">
      <c r="A7" s="3"/>
      <c r="B7" s="4"/>
      <c r="C7" s="4"/>
      <c r="D7" s="4"/>
      <c r="E7" s="4" t="s">
        <v>5</v>
      </c>
      <c r="F7" s="4"/>
      <c r="G7" s="4"/>
      <c r="H7" s="4"/>
      <c r="I7" s="19" t="s">
        <v>6</v>
      </c>
    </row>
    <row r="8" customFormat="false" ht="12.75" hidden="false" customHeight="false" outlineLevel="0" collapsed="false">
      <c r="A8" s="7" t="s">
        <v>38</v>
      </c>
      <c r="B8" s="8"/>
      <c r="C8" s="8" t="s">
        <v>8</v>
      </c>
      <c r="D8" s="8"/>
      <c r="E8" s="8" t="s">
        <v>9</v>
      </c>
      <c r="F8" s="8"/>
      <c r="G8" s="8" t="s">
        <v>10</v>
      </c>
      <c r="H8" s="8"/>
      <c r="I8" s="20" t="s">
        <v>9</v>
      </c>
    </row>
    <row r="10" customFormat="false" ht="12.75" hidden="false" customHeight="false" outlineLevel="0" collapsed="false">
      <c r="A10" s="21" t="n">
        <v>37043</v>
      </c>
      <c r="C10" s="0" t="s">
        <v>39</v>
      </c>
      <c r="E10" s="12" t="n">
        <v>50493145</v>
      </c>
      <c r="F10" s="12"/>
      <c r="G10" s="12" t="n">
        <f aca="false">I10-E10</f>
        <v>90224533</v>
      </c>
      <c r="H10" s="12"/>
      <c r="I10" s="12" t="n">
        <v>140717678</v>
      </c>
    </row>
    <row r="11" customFormat="false" ht="12.75" hidden="false" customHeight="false" outlineLevel="0" collapsed="false">
      <c r="A11" s="37"/>
      <c r="E11" s="12"/>
      <c r="F11" s="12"/>
      <c r="G11" s="12"/>
      <c r="H11" s="12"/>
      <c r="I11" s="12"/>
    </row>
    <row r="12" customFormat="false" ht="12.75" hidden="false" customHeight="false" outlineLevel="0" collapsed="false">
      <c r="A12" s="21" t="n">
        <v>37043</v>
      </c>
      <c r="C12" s="0" t="s">
        <v>40</v>
      </c>
      <c r="E12" s="12" t="n">
        <v>587035369</v>
      </c>
      <c r="F12" s="12"/>
      <c r="G12" s="12" t="n">
        <f aca="false">I12-E12</f>
        <v>59725478</v>
      </c>
      <c r="H12" s="12"/>
      <c r="I12" s="12" t="n">
        <v>646760847</v>
      </c>
    </row>
    <row r="13" customFormat="false" ht="12.75" hidden="false" customHeight="false" outlineLevel="0" collapsed="false">
      <c r="A13" s="21"/>
      <c r="E13" s="12"/>
      <c r="F13" s="12"/>
      <c r="G13" s="12"/>
      <c r="H13" s="12"/>
      <c r="I13" s="12"/>
    </row>
    <row r="14" customFormat="false" ht="12.75" hidden="false" customHeight="false" outlineLevel="0" collapsed="false">
      <c r="A14" s="21" t="n">
        <v>37043</v>
      </c>
      <c r="C14" s="0" t="s">
        <v>41</v>
      </c>
      <c r="E14" s="12" t="n">
        <v>-55096987</v>
      </c>
      <c r="F14" s="12"/>
      <c r="G14" s="12" t="n">
        <f aca="false">I14-E14</f>
        <v>-59575291</v>
      </c>
      <c r="H14" s="12"/>
      <c r="I14" s="12" t="n">
        <v>-114672278</v>
      </c>
    </row>
    <row r="15" customFormat="false" ht="12.75" hidden="false" customHeight="false" outlineLevel="0" collapsed="false">
      <c r="A15" s="21"/>
      <c r="F15" s="12"/>
      <c r="G15" s="12"/>
      <c r="H15" s="12"/>
      <c r="I15" s="12"/>
    </row>
    <row r="16" customFormat="false" ht="12.75" hidden="false" customHeight="false" outlineLevel="0" collapsed="false">
      <c r="A16" s="21" t="n">
        <v>37043</v>
      </c>
      <c r="C16" s="0" t="s">
        <v>42</v>
      </c>
      <c r="E16" s="12" t="n">
        <v>831595</v>
      </c>
      <c r="F16" s="12"/>
      <c r="G16" s="12" t="n">
        <f aca="false">I16-E16</f>
        <v>-34520874</v>
      </c>
      <c r="H16" s="12"/>
      <c r="I16" s="12" t="n">
        <v>-33689279</v>
      </c>
    </row>
    <row r="17" customFormat="false" ht="12.75" hidden="false" customHeight="false" outlineLevel="0" collapsed="false">
      <c r="A17" s="21"/>
      <c r="E17" s="12"/>
      <c r="F17" s="12"/>
      <c r="G17" s="12"/>
      <c r="H17" s="12"/>
      <c r="I17" s="12"/>
    </row>
    <row r="18" customFormat="false" ht="12.75" hidden="false" customHeight="false" outlineLevel="0" collapsed="false">
      <c r="A18" s="21" t="n">
        <v>37043</v>
      </c>
      <c r="C18" s="0" t="s">
        <v>43</v>
      </c>
      <c r="E18" s="12" t="n">
        <v>-448393114</v>
      </c>
      <c r="F18" s="12"/>
      <c r="G18" s="12" t="n">
        <f aca="false">I18-E18</f>
        <v>232614000</v>
      </c>
      <c r="H18" s="12"/>
      <c r="I18" s="12" t="n">
        <v>-215779114</v>
      </c>
    </row>
    <row r="19" customFormat="false" ht="12.75" hidden="false" customHeight="false" outlineLevel="0" collapsed="false">
      <c r="A19" s="21"/>
      <c r="E19" s="12"/>
      <c r="F19" s="12"/>
      <c r="G19" s="12"/>
      <c r="H19" s="12"/>
      <c r="I19" s="12"/>
    </row>
    <row r="20" customFormat="false" ht="12.75" hidden="false" customHeight="false" outlineLevel="0" collapsed="false">
      <c r="A20" s="21" t="n">
        <v>37043</v>
      </c>
      <c r="C20" s="0" t="s">
        <v>44</v>
      </c>
      <c r="E20" s="12" t="n">
        <v>-115116482</v>
      </c>
      <c r="F20" s="12"/>
      <c r="G20" s="12" t="n">
        <f aca="false">I20-E20</f>
        <v>-226851496</v>
      </c>
      <c r="H20" s="12"/>
      <c r="I20" s="12" t="n">
        <v>-341967978</v>
      </c>
    </row>
    <row r="21" customFormat="false" ht="12.75" hidden="false" customHeight="false" outlineLevel="0" collapsed="false">
      <c r="A21" s="37"/>
      <c r="G21" s="12"/>
      <c r="I21" s="12"/>
    </row>
    <row r="22" customFormat="false" ht="12.75" hidden="false" customHeight="false" outlineLevel="0" collapsed="false">
      <c r="A22" s="37"/>
      <c r="C22" s="28" t="s">
        <v>45</v>
      </c>
      <c r="E22" s="0" t="n">
        <v>0</v>
      </c>
      <c r="G22" s="12" t="n">
        <f aca="false">I22-E22</f>
        <v>171865699</v>
      </c>
      <c r="I22" s="12" t="n">
        <v>171865699</v>
      </c>
    </row>
    <row r="23" customFormat="false" ht="12.75" hidden="false" customHeight="false" outlineLevel="0" collapsed="false">
      <c r="A23" s="37"/>
    </row>
    <row r="24" customFormat="false" ht="13.5" hidden="false" customHeight="false" outlineLevel="0" collapsed="false">
      <c r="E24" s="38" t="n">
        <f aca="false">SUM(E10:E20)</f>
        <v>19753526</v>
      </c>
      <c r="F24" s="28"/>
      <c r="G24" s="17" t="n">
        <f aca="false">SUM(G10:G22)</f>
        <v>233482049</v>
      </c>
      <c r="H24" s="28"/>
      <c r="I24" s="38" t="n">
        <f aca="false">SUM(I10:I20)</f>
        <v>81369876</v>
      </c>
    </row>
    <row r="25" customFormat="false" ht="13.5" hidden="false" customHeight="false" outlineLevel="0" collapsed="false"/>
    <row r="28" customFormat="false" ht="12.75" hidden="false" customHeight="false" outlineLevel="0" collapsed="false">
      <c r="A28" s="3"/>
      <c r="B28" s="4"/>
      <c r="C28" s="4"/>
      <c r="D28" s="4"/>
      <c r="E28" s="4"/>
      <c r="F28" s="4"/>
      <c r="G28" s="19" t="s">
        <v>6</v>
      </c>
      <c r="H28" s="4"/>
      <c r="I28" s="19"/>
    </row>
    <row r="29" customFormat="false" ht="12.75" hidden="false" customHeight="false" outlineLevel="0" collapsed="false">
      <c r="A29" s="7" t="s">
        <v>38</v>
      </c>
      <c r="B29" s="8"/>
      <c r="C29" s="8" t="s">
        <v>26</v>
      </c>
      <c r="D29" s="8"/>
      <c r="E29" s="8"/>
      <c r="F29" s="8"/>
      <c r="G29" s="20" t="s">
        <v>9</v>
      </c>
      <c r="H29" s="8"/>
      <c r="I29" s="20"/>
    </row>
    <row r="31" customFormat="false" ht="12.75" hidden="false" customHeight="false" outlineLevel="0" collapsed="false">
      <c r="A31" s="21"/>
      <c r="C31" s="11"/>
      <c r="E31" s="12"/>
      <c r="F31" s="12"/>
      <c r="G31" s="12"/>
      <c r="H31" s="23"/>
    </row>
    <row r="32" customFormat="false" ht="12.75" hidden="false" customHeight="false" outlineLevel="0" collapsed="false">
      <c r="A32" s="21" t="n">
        <v>37043</v>
      </c>
      <c r="C32" s="11" t="s">
        <v>46</v>
      </c>
      <c r="E32" s="12"/>
      <c r="F32" s="12"/>
      <c r="G32" s="12" t="n">
        <v>-253482048</v>
      </c>
      <c r="H32" s="23"/>
    </row>
    <row r="33" customFormat="false" ht="12.75" hidden="false" customHeight="false" outlineLevel="0" collapsed="false">
      <c r="E33" s="12"/>
      <c r="F33" s="12"/>
      <c r="G33" s="12"/>
      <c r="H33" s="12"/>
      <c r="I33" s="12"/>
    </row>
    <row r="34" customFormat="false" ht="13.5" hidden="false" customHeight="false" outlineLevel="0" collapsed="false">
      <c r="E34" s="12"/>
      <c r="F34" s="12"/>
      <c r="G34" s="27" t="n">
        <f aca="false">SUM(G32)</f>
        <v>-253482048</v>
      </c>
      <c r="H34" s="12"/>
      <c r="I34" s="12"/>
    </row>
    <row r="35" customFormat="false" ht="13.5" hidden="false" customHeight="false" outlineLevel="0" collapsed="false">
      <c r="E35" s="12"/>
      <c r="F35" s="12"/>
      <c r="G35" s="12"/>
      <c r="H35" s="12"/>
      <c r="I35" s="12"/>
    </row>
    <row r="36" customFormat="false" ht="12.75" hidden="false" customHeight="false" outlineLevel="0" collapsed="false">
      <c r="E36" s="12"/>
      <c r="F36" s="12"/>
      <c r="G36" s="12"/>
      <c r="H36" s="12"/>
      <c r="I36" s="12"/>
    </row>
    <row r="37" customFormat="false" ht="13.5" hidden="false" customHeight="false" outlineLevel="0" collapsed="false">
      <c r="C37" s="28" t="s">
        <v>31</v>
      </c>
      <c r="E37" s="12"/>
      <c r="F37" s="12"/>
      <c r="G37" s="35" t="n">
        <f aca="false">G24+G34</f>
        <v>-19999999</v>
      </c>
      <c r="H37" s="12"/>
      <c r="I37" s="12"/>
    </row>
    <row r="38" customFormat="false" ht="13.5" hidden="false" customHeight="false" outlineLevel="0" collapsed="false">
      <c r="E38" s="12"/>
      <c r="F38" s="12"/>
      <c r="G38" s="12"/>
      <c r="H38" s="12"/>
      <c r="I38" s="12"/>
    </row>
    <row r="40" customFormat="false" ht="12.75" hidden="false" customHeight="false" outlineLevel="0" collapsed="false">
      <c r="C40" s="0" t="s">
        <v>34</v>
      </c>
      <c r="G40" s="13"/>
    </row>
    <row r="41" customFormat="false" ht="12.75" hidden="false" customHeight="false" outlineLevel="0" collapsed="false">
      <c r="B41" s="28"/>
      <c r="C41" s="33" t="s">
        <v>35</v>
      </c>
      <c r="G41" s="13"/>
    </row>
    <row r="42" customFormat="false" ht="12.75" hidden="false" customHeight="false" outlineLevel="0" collapsed="false">
      <c r="I42" s="28"/>
    </row>
    <row r="46" customFormat="false" ht="12.75" hidden="false" customHeight="false" outlineLevel="0" collapsed="false">
      <c r="A46" s="0" t="str">
        <f aca="true">CELL("filename")</f>
        <v>'file:///mnt/12tb/@roms/datasets/enron/EDRM Enron Email Data Set v2 XML/filtered-attachments/xls/Consolidated_of_890_20Q_20R_1572.xls'#$June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4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G31" activeCellId="0" sqref="G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28"/>
    <col collapsed="false" customWidth="true" hidden="false" outlineLevel="0" max="3" min="3" style="0" width="28.85"/>
    <col collapsed="false" customWidth="true" hidden="false" outlineLevel="0" max="4" min="4" style="0" width="2.42"/>
    <col collapsed="false" customWidth="true" hidden="false" outlineLevel="0" max="5" min="5" style="0" width="19.41"/>
    <col collapsed="false" customWidth="true" hidden="false" outlineLevel="0" max="6" min="6" style="0" width="1.99"/>
    <col collapsed="false" customWidth="true" hidden="false" outlineLevel="0" max="7" min="7" style="0" width="21.28"/>
    <col collapsed="false" customWidth="true" hidden="false" outlineLevel="0" max="8" min="8" style="0" width="2.7"/>
    <col collapsed="false" customWidth="true" hidden="false" outlineLevel="0" max="9" min="9" style="0" width="20.85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2.75" hidden="false" customHeight="false" outlineLevel="0" collapsed="false">
      <c r="A3" s="2" t="s">
        <v>37</v>
      </c>
      <c r="B3" s="2"/>
      <c r="C3" s="2"/>
      <c r="D3" s="2"/>
      <c r="E3" s="2"/>
      <c r="F3" s="2"/>
      <c r="G3" s="2"/>
      <c r="H3" s="2"/>
      <c r="I3" s="2"/>
    </row>
    <row r="7" customFormat="false" ht="12.75" hidden="false" customHeight="false" outlineLevel="0" collapsed="false">
      <c r="A7" s="3"/>
      <c r="B7" s="4"/>
      <c r="C7" s="4"/>
      <c r="D7" s="4"/>
      <c r="E7" s="4" t="s">
        <v>5</v>
      </c>
      <c r="F7" s="4"/>
      <c r="G7" s="4"/>
      <c r="H7" s="4"/>
      <c r="I7" s="19" t="s">
        <v>6</v>
      </c>
    </row>
    <row r="8" customFormat="false" ht="12.75" hidden="false" customHeight="false" outlineLevel="0" collapsed="false">
      <c r="A8" s="7" t="s">
        <v>38</v>
      </c>
      <c r="B8" s="8"/>
      <c r="C8" s="8" t="s">
        <v>8</v>
      </c>
      <c r="D8" s="8"/>
      <c r="E8" s="8" t="s">
        <v>9</v>
      </c>
      <c r="F8" s="8"/>
      <c r="G8" s="8" t="s">
        <v>10</v>
      </c>
      <c r="H8" s="8"/>
      <c r="I8" s="20" t="s">
        <v>9</v>
      </c>
    </row>
    <row r="10" customFormat="false" ht="12.75" hidden="false" customHeight="false" outlineLevel="0" collapsed="false">
      <c r="A10" s="21" t="n">
        <v>37012</v>
      </c>
      <c r="C10" s="0" t="s">
        <v>39</v>
      </c>
      <c r="E10" s="12" t="n">
        <v>50493145</v>
      </c>
      <c r="F10" s="12"/>
      <c r="G10" s="12" t="n">
        <f aca="false">I10-E10</f>
        <v>-27857224</v>
      </c>
      <c r="H10" s="12"/>
      <c r="I10" s="12" t="n">
        <v>22635921</v>
      </c>
    </row>
    <row r="11" customFormat="false" ht="12.75" hidden="false" customHeight="false" outlineLevel="0" collapsed="false">
      <c r="A11" s="37"/>
      <c r="E11" s="12"/>
      <c r="F11" s="12"/>
      <c r="G11" s="12"/>
      <c r="H11" s="12"/>
      <c r="I11" s="12"/>
    </row>
    <row r="12" customFormat="false" ht="12.75" hidden="false" customHeight="false" outlineLevel="0" collapsed="false">
      <c r="A12" s="21" t="n">
        <v>37012</v>
      </c>
      <c r="C12" s="0" t="s">
        <v>40</v>
      </c>
      <c r="E12" s="12" t="n">
        <v>587035369</v>
      </c>
      <c r="F12" s="12"/>
      <c r="G12" s="12" t="n">
        <f aca="false">I12-E12</f>
        <v>82803800</v>
      </c>
      <c r="H12" s="12"/>
      <c r="I12" s="12" t="n">
        <v>669839169</v>
      </c>
    </row>
    <row r="13" customFormat="false" ht="12.75" hidden="false" customHeight="false" outlineLevel="0" collapsed="false">
      <c r="A13" s="21"/>
      <c r="E13" s="12"/>
      <c r="F13" s="12"/>
      <c r="G13" s="12"/>
      <c r="H13" s="12"/>
      <c r="I13" s="12"/>
    </row>
    <row r="14" customFormat="false" ht="12.75" hidden="false" customHeight="false" outlineLevel="0" collapsed="false">
      <c r="A14" s="21" t="n">
        <v>37012</v>
      </c>
      <c r="C14" s="0" t="s">
        <v>41</v>
      </c>
      <c r="E14" s="12" t="n">
        <v>-55096987</v>
      </c>
      <c r="F14" s="12"/>
      <c r="G14" s="12" t="n">
        <f aca="false">I14-E14</f>
        <v>-70137353</v>
      </c>
      <c r="H14" s="12"/>
      <c r="I14" s="12" t="n">
        <v>-125234340</v>
      </c>
    </row>
    <row r="15" customFormat="false" ht="12.75" hidden="false" customHeight="false" outlineLevel="0" collapsed="false">
      <c r="A15" s="21"/>
      <c r="F15" s="12"/>
      <c r="G15" s="12"/>
      <c r="H15" s="12"/>
      <c r="I15" s="12"/>
    </row>
    <row r="16" customFormat="false" ht="12.75" hidden="false" customHeight="false" outlineLevel="0" collapsed="false">
      <c r="A16" s="21" t="n">
        <v>37012</v>
      </c>
      <c r="C16" s="0" t="s">
        <v>42</v>
      </c>
      <c r="E16" s="12" t="n">
        <v>831595</v>
      </c>
      <c r="F16" s="12"/>
      <c r="G16" s="12" t="n">
        <f aca="false">I16-E16</f>
        <v>-8335564</v>
      </c>
      <c r="H16" s="12"/>
      <c r="I16" s="12" t="n">
        <v>-7503969</v>
      </c>
    </row>
    <row r="17" customFormat="false" ht="12.75" hidden="false" customHeight="false" outlineLevel="0" collapsed="false">
      <c r="A17" s="21"/>
      <c r="E17" s="12"/>
      <c r="F17" s="12"/>
      <c r="G17" s="12"/>
      <c r="H17" s="12"/>
      <c r="I17" s="12"/>
    </row>
    <row r="18" customFormat="false" ht="12.75" hidden="false" customHeight="false" outlineLevel="0" collapsed="false">
      <c r="A18" s="21" t="n">
        <v>37012</v>
      </c>
      <c r="C18" s="0" t="s">
        <v>43</v>
      </c>
      <c r="E18" s="12" t="n">
        <v>-448393114</v>
      </c>
      <c r="F18" s="12"/>
      <c r="G18" s="12" t="n">
        <f aca="false">I18-E18</f>
        <v>75943945</v>
      </c>
      <c r="H18" s="12"/>
      <c r="I18" s="12" t="n">
        <v>-372449169</v>
      </c>
    </row>
    <row r="19" customFormat="false" ht="12.75" hidden="false" customHeight="false" outlineLevel="0" collapsed="false">
      <c r="A19" s="21"/>
      <c r="E19" s="12"/>
      <c r="F19" s="12"/>
      <c r="G19" s="12"/>
      <c r="H19" s="12"/>
      <c r="I19" s="12"/>
    </row>
    <row r="20" customFormat="false" ht="12.75" hidden="false" customHeight="false" outlineLevel="0" collapsed="false">
      <c r="A20" s="21" t="n">
        <v>37012</v>
      </c>
      <c r="C20" s="0" t="s">
        <v>44</v>
      </c>
      <c r="E20" s="12" t="n">
        <v>-115116482</v>
      </c>
      <c r="F20" s="12"/>
      <c r="G20" s="12" t="n">
        <f aca="false">I20-E20</f>
        <v>-242897506</v>
      </c>
      <c r="H20" s="12"/>
      <c r="I20" s="12" t="n">
        <v>-358013988</v>
      </c>
    </row>
    <row r="21" customFormat="false" ht="12.75" hidden="false" customHeight="false" outlineLevel="0" collapsed="false">
      <c r="A21" s="37"/>
    </row>
    <row r="22" customFormat="false" ht="13.5" hidden="false" customHeight="false" outlineLevel="0" collapsed="false">
      <c r="E22" s="38" t="n">
        <f aca="false">SUM(E10:E20)</f>
        <v>19753526</v>
      </c>
      <c r="F22" s="28"/>
      <c r="G22" s="17" t="n">
        <f aca="false">SUM(G10:G20)</f>
        <v>-190479902</v>
      </c>
      <c r="H22" s="28"/>
      <c r="I22" s="38" t="n">
        <f aca="false">SUM(I10:I20)</f>
        <v>-170726376</v>
      </c>
    </row>
    <row r="23" customFormat="false" ht="13.5" hidden="false" customHeight="false" outlineLevel="0" collapsed="false"/>
    <row r="26" customFormat="false" ht="12.75" hidden="false" customHeight="false" outlineLevel="0" collapsed="false">
      <c r="A26" s="3"/>
      <c r="B26" s="4"/>
      <c r="C26" s="4"/>
      <c r="D26" s="4"/>
      <c r="E26" s="4"/>
      <c r="F26" s="4"/>
      <c r="G26" s="19" t="s">
        <v>6</v>
      </c>
      <c r="H26" s="4"/>
      <c r="I26" s="19"/>
    </row>
    <row r="27" customFormat="false" ht="12.75" hidden="false" customHeight="false" outlineLevel="0" collapsed="false">
      <c r="A27" s="7" t="s">
        <v>38</v>
      </c>
      <c r="B27" s="8"/>
      <c r="C27" s="8" t="s">
        <v>26</v>
      </c>
      <c r="D27" s="8"/>
      <c r="E27" s="8"/>
      <c r="F27" s="8"/>
      <c r="G27" s="20" t="s">
        <v>9</v>
      </c>
      <c r="H27" s="8"/>
      <c r="I27" s="20"/>
    </row>
    <row r="29" customFormat="false" ht="12.75" hidden="false" customHeight="false" outlineLevel="0" collapsed="false">
      <c r="A29" s="21"/>
      <c r="C29" s="11"/>
      <c r="E29" s="12"/>
      <c r="F29" s="12"/>
      <c r="G29" s="12"/>
      <c r="H29" s="23"/>
    </row>
    <row r="30" customFormat="false" ht="12.75" hidden="false" customHeight="false" outlineLevel="0" collapsed="false">
      <c r="A30" s="21" t="n">
        <v>37012</v>
      </c>
      <c r="C30" s="11" t="s">
        <v>46</v>
      </c>
      <c r="E30" s="12"/>
      <c r="F30" s="12"/>
      <c r="G30" s="12" t="n">
        <v>170479902</v>
      </c>
      <c r="H30" s="23"/>
    </row>
    <row r="31" customFormat="false" ht="12.75" hidden="false" customHeight="false" outlineLevel="0" collapsed="false">
      <c r="E31" s="12"/>
      <c r="F31" s="12"/>
      <c r="G31" s="12"/>
      <c r="H31" s="12"/>
      <c r="I31" s="12"/>
    </row>
    <row r="32" customFormat="false" ht="13.5" hidden="false" customHeight="false" outlineLevel="0" collapsed="false">
      <c r="E32" s="12"/>
      <c r="F32" s="12"/>
      <c r="G32" s="27" t="n">
        <f aca="false">SUM(G30)</f>
        <v>170479902</v>
      </c>
      <c r="H32" s="12"/>
      <c r="I32" s="12"/>
    </row>
    <row r="33" customFormat="false" ht="13.5" hidden="false" customHeight="false" outlineLevel="0" collapsed="false">
      <c r="E33" s="12"/>
      <c r="F33" s="12"/>
      <c r="G33" s="12"/>
      <c r="H33" s="12"/>
      <c r="I33" s="12"/>
    </row>
    <row r="34" customFormat="false" ht="12.75" hidden="false" customHeight="false" outlineLevel="0" collapsed="false">
      <c r="E34" s="12"/>
      <c r="F34" s="12"/>
      <c r="G34" s="12"/>
      <c r="H34" s="12"/>
      <c r="I34" s="12"/>
    </row>
    <row r="35" customFormat="false" ht="13.5" hidden="false" customHeight="false" outlineLevel="0" collapsed="false">
      <c r="C35" s="28" t="s">
        <v>31</v>
      </c>
      <c r="E35" s="12"/>
      <c r="F35" s="12"/>
      <c r="G35" s="35" t="n">
        <f aca="false">G22+G32</f>
        <v>-20000000</v>
      </c>
      <c r="H35" s="12"/>
      <c r="I35" s="12"/>
    </row>
    <row r="36" customFormat="false" ht="13.5" hidden="false" customHeight="false" outlineLevel="0" collapsed="false">
      <c r="E36" s="12"/>
      <c r="F36" s="12"/>
      <c r="G36" s="12"/>
      <c r="H36" s="12"/>
      <c r="I36" s="12"/>
    </row>
    <row r="38" customFormat="false" ht="12.75" hidden="false" customHeight="false" outlineLevel="0" collapsed="false">
      <c r="G38" s="13"/>
    </row>
    <row r="39" customFormat="false" ht="12.75" hidden="false" customHeight="false" outlineLevel="0" collapsed="false">
      <c r="B39" s="28"/>
      <c r="C39" s="28"/>
      <c r="G39" s="13"/>
    </row>
    <row r="40" customFormat="false" ht="12.75" hidden="false" customHeight="false" outlineLevel="0" collapsed="false">
      <c r="I40" s="28"/>
    </row>
    <row r="44" customFormat="false" ht="12.75" hidden="false" customHeight="false" outlineLevel="0" collapsed="false">
      <c r="A44" s="0" t="str">
        <f aca="true">CELL("filename")</f>
        <v>'file:///mnt/12tb/@roms/datasets/enron/EDRM Enron Email Data Set v2 XML/filtered-attachments/xls/Consolidated_of_890_20Q_20R_1572.xls'#$May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4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I13" activeCellId="0" sqref="I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28"/>
    <col collapsed="false" customWidth="true" hidden="false" outlineLevel="0" max="3" min="3" style="0" width="28.85"/>
    <col collapsed="false" customWidth="true" hidden="false" outlineLevel="0" max="4" min="4" style="0" width="2.42"/>
    <col collapsed="false" customWidth="true" hidden="false" outlineLevel="0" max="5" min="5" style="0" width="19.41"/>
    <col collapsed="false" customWidth="true" hidden="false" outlineLevel="0" max="6" min="6" style="0" width="1.99"/>
    <col collapsed="false" customWidth="true" hidden="false" outlineLevel="0" max="7" min="7" style="0" width="21.28"/>
    <col collapsed="false" customWidth="true" hidden="false" outlineLevel="0" max="8" min="8" style="0" width="2.7"/>
    <col collapsed="false" customWidth="true" hidden="false" outlineLevel="0" max="9" min="9" style="0" width="20.85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2.75" hidden="false" customHeight="false" outlineLevel="0" collapsed="false">
      <c r="A3" s="2" t="s">
        <v>37</v>
      </c>
      <c r="B3" s="2"/>
      <c r="C3" s="2"/>
      <c r="D3" s="2"/>
      <c r="E3" s="2"/>
      <c r="F3" s="2"/>
      <c r="G3" s="2"/>
      <c r="H3" s="2"/>
      <c r="I3" s="2"/>
    </row>
    <row r="7" customFormat="false" ht="12.75" hidden="false" customHeight="false" outlineLevel="0" collapsed="false">
      <c r="A7" s="3"/>
      <c r="B7" s="4"/>
      <c r="C7" s="4"/>
      <c r="D7" s="4"/>
      <c r="E7" s="4" t="s">
        <v>5</v>
      </c>
      <c r="F7" s="4"/>
      <c r="G7" s="4"/>
      <c r="H7" s="4"/>
      <c r="I7" s="19" t="s">
        <v>6</v>
      </c>
    </row>
    <row r="8" customFormat="false" ht="12.75" hidden="false" customHeight="false" outlineLevel="0" collapsed="false">
      <c r="A8" s="7" t="s">
        <v>38</v>
      </c>
      <c r="B8" s="8"/>
      <c r="C8" s="8" t="s">
        <v>8</v>
      </c>
      <c r="D8" s="8"/>
      <c r="E8" s="8" t="s">
        <v>9</v>
      </c>
      <c r="F8" s="8"/>
      <c r="G8" s="8" t="s">
        <v>10</v>
      </c>
      <c r="H8" s="8"/>
      <c r="I8" s="20" t="s">
        <v>9</v>
      </c>
    </row>
    <row r="10" customFormat="false" ht="12.75" hidden="false" customHeight="false" outlineLevel="0" collapsed="false">
      <c r="A10" s="21" t="n">
        <v>36982</v>
      </c>
      <c r="C10" s="0" t="s">
        <v>39</v>
      </c>
      <c r="E10" s="12" t="n">
        <v>50493145</v>
      </c>
      <c r="F10" s="12"/>
      <c r="G10" s="12" t="n">
        <f aca="false">I10-E10</f>
        <v>-14360855</v>
      </c>
      <c r="H10" s="12"/>
      <c r="I10" s="12" t="n">
        <v>36132290</v>
      </c>
    </row>
    <row r="11" customFormat="false" ht="12.75" hidden="false" customHeight="false" outlineLevel="0" collapsed="false">
      <c r="A11" s="37"/>
      <c r="E11" s="12"/>
      <c r="F11" s="12"/>
      <c r="G11" s="12"/>
      <c r="H11" s="12"/>
      <c r="I11" s="12"/>
    </row>
    <row r="12" customFormat="false" ht="12.75" hidden="false" customHeight="false" outlineLevel="0" collapsed="false">
      <c r="A12" s="21" t="n">
        <v>36982</v>
      </c>
      <c r="C12" s="0" t="s">
        <v>40</v>
      </c>
      <c r="E12" s="12" t="n">
        <v>587035369</v>
      </c>
      <c r="F12" s="12"/>
      <c r="G12" s="12" t="n">
        <f aca="false">I12-E12</f>
        <v>141091342</v>
      </c>
      <c r="H12" s="12"/>
      <c r="I12" s="12" t="n">
        <v>728126711</v>
      </c>
    </row>
    <row r="13" customFormat="false" ht="12.75" hidden="false" customHeight="false" outlineLevel="0" collapsed="false">
      <c r="A13" s="21"/>
      <c r="E13" s="12"/>
      <c r="F13" s="12"/>
      <c r="G13" s="12"/>
      <c r="H13" s="12"/>
      <c r="I13" s="12"/>
    </row>
    <row r="14" customFormat="false" ht="12.75" hidden="false" customHeight="false" outlineLevel="0" collapsed="false">
      <c r="A14" s="21" t="n">
        <v>36982</v>
      </c>
      <c r="C14" s="0" t="s">
        <v>41</v>
      </c>
      <c r="E14" s="12" t="n">
        <v>-55096987</v>
      </c>
      <c r="F14" s="12"/>
      <c r="G14" s="12" t="n">
        <f aca="false">I14-E14</f>
        <v>-47046049</v>
      </c>
      <c r="H14" s="12"/>
      <c r="I14" s="12" t="n">
        <v>-102143036</v>
      </c>
    </row>
    <row r="15" customFormat="false" ht="12.75" hidden="false" customHeight="false" outlineLevel="0" collapsed="false">
      <c r="A15" s="21"/>
      <c r="F15" s="12"/>
      <c r="G15" s="12"/>
      <c r="H15" s="12"/>
      <c r="I15" s="12"/>
    </row>
    <row r="16" customFormat="false" ht="12.75" hidden="false" customHeight="false" outlineLevel="0" collapsed="false">
      <c r="A16" s="21" t="n">
        <v>36982</v>
      </c>
      <c r="C16" s="0" t="s">
        <v>42</v>
      </c>
      <c r="E16" s="12" t="n">
        <v>831595</v>
      </c>
      <c r="F16" s="12"/>
      <c r="G16" s="12" t="n">
        <f aca="false">I16-E16</f>
        <v>-25219347</v>
      </c>
      <c r="H16" s="12"/>
      <c r="I16" s="12" t="n">
        <v>-24387752</v>
      </c>
    </row>
    <row r="17" customFormat="false" ht="12.75" hidden="false" customHeight="false" outlineLevel="0" collapsed="false">
      <c r="A17" s="21"/>
      <c r="E17" s="12"/>
      <c r="F17" s="12"/>
      <c r="G17" s="12"/>
      <c r="H17" s="12"/>
      <c r="I17" s="12"/>
    </row>
    <row r="18" customFormat="false" ht="12.75" hidden="false" customHeight="false" outlineLevel="0" collapsed="false">
      <c r="A18" s="21" t="n">
        <v>36982</v>
      </c>
      <c r="C18" s="0" t="s">
        <v>43</v>
      </c>
      <c r="E18" s="12" t="n">
        <v>-448393114</v>
      </c>
      <c r="F18" s="12"/>
      <c r="G18" s="12" t="n">
        <f aca="false">I18-E18</f>
        <v>-94763689</v>
      </c>
      <c r="H18" s="12"/>
      <c r="I18" s="12" t="n">
        <v>-543156803</v>
      </c>
    </row>
    <row r="19" customFormat="false" ht="12.75" hidden="false" customHeight="false" outlineLevel="0" collapsed="false">
      <c r="A19" s="21"/>
      <c r="E19" s="12"/>
      <c r="F19" s="12"/>
      <c r="G19" s="12"/>
      <c r="H19" s="12"/>
      <c r="I19" s="12"/>
    </row>
    <row r="20" customFormat="false" ht="12.75" hidden="false" customHeight="false" outlineLevel="0" collapsed="false">
      <c r="A20" s="21" t="n">
        <v>36982</v>
      </c>
      <c r="C20" s="0" t="s">
        <v>44</v>
      </c>
      <c r="E20" s="12" t="n">
        <v>-115116482</v>
      </c>
      <c r="F20" s="12"/>
      <c r="G20" s="12" t="n">
        <f aca="false">I20-E20</f>
        <v>-163616406</v>
      </c>
      <c r="H20" s="12"/>
      <c r="I20" s="12" t="n">
        <v>-278732888</v>
      </c>
    </row>
    <row r="21" customFormat="false" ht="12.75" hidden="false" customHeight="false" outlineLevel="0" collapsed="false">
      <c r="A21" s="37"/>
    </row>
    <row r="22" customFormat="false" ht="13.5" hidden="false" customHeight="false" outlineLevel="0" collapsed="false">
      <c r="E22" s="38" t="n">
        <f aca="false">SUM(E10:E20)</f>
        <v>19753526</v>
      </c>
      <c r="F22" s="28"/>
      <c r="G22" s="17" t="n">
        <f aca="false">SUM(G10:G20)</f>
        <v>-203915004</v>
      </c>
      <c r="H22" s="28"/>
      <c r="I22" s="38" t="n">
        <f aca="false">SUM(I10:I20)</f>
        <v>-184161478</v>
      </c>
    </row>
    <row r="23" customFormat="false" ht="13.5" hidden="false" customHeight="false" outlineLevel="0" collapsed="false"/>
    <row r="26" customFormat="false" ht="12.75" hidden="false" customHeight="false" outlineLevel="0" collapsed="false">
      <c r="A26" s="3"/>
      <c r="B26" s="4"/>
      <c r="C26" s="4"/>
      <c r="D26" s="4"/>
      <c r="E26" s="4"/>
      <c r="F26" s="4"/>
      <c r="G26" s="19" t="s">
        <v>6</v>
      </c>
      <c r="H26" s="4"/>
      <c r="I26" s="19"/>
    </row>
    <row r="27" customFormat="false" ht="12.75" hidden="false" customHeight="false" outlineLevel="0" collapsed="false">
      <c r="A27" s="7" t="s">
        <v>38</v>
      </c>
      <c r="B27" s="8"/>
      <c r="C27" s="8" t="s">
        <v>26</v>
      </c>
      <c r="D27" s="8"/>
      <c r="E27" s="8"/>
      <c r="F27" s="8"/>
      <c r="G27" s="20" t="s">
        <v>9</v>
      </c>
      <c r="H27" s="8"/>
      <c r="I27" s="20"/>
    </row>
    <row r="29" customFormat="false" ht="12.75" hidden="false" customHeight="false" outlineLevel="0" collapsed="false">
      <c r="A29" s="21"/>
      <c r="C29" s="11"/>
      <c r="E29" s="12"/>
      <c r="F29" s="12"/>
      <c r="G29" s="12"/>
      <c r="H29" s="23"/>
    </row>
    <row r="30" customFormat="false" ht="12.75" hidden="false" customHeight="false" outlineLevel="0" collapsed="false">
      <c r="A30" s="21" t="n">
        <v>36982</v>
      </c>
      <c r="C30" s="11" t="s">
        <v>46</v>
      </c>
      <c r="E30" s="12"/>
      <c r="F30" s="12"/>
      <c r="G30" s="12" t="n">
        <v>183915004</v>
      </c>
      <c r="H30" s="23"/>
    </row>
    <row r="31" customFormat="false" ht="12.75" hidden="false" customHeight="false" outlineLevel="0" collapsed="false">
      <c r="E31" s="12"/>
      <c r="F31" s="12"/>
      <c r="G31" s="12"/>
      <c r="H31" s="12"/>
      <c r="I31" s="12"/>
    </row>
    <row r="32" customFormat="false" ht="13.5" hidden="false" customHeight="false" outlineLevel="0" collapsed="false">
      <c r="E32" s="12"/>
      <c r="F32" s="12"/>
      <c r="G32" s="27" t="n">
        <f aca="false">SUM(G30)</f>
        <v>183915004</v>
      </c>
      <c r="H32" s="12"/>
      <c r="I32" s="12"/>
    </row>
    <row r="33" customFormat="false" ht="13.5" hidden="false" customHeight="false" outlineLevel="0" collapsed="false">
      <c r="E33" s="12"/>
      <c r="F33" s="12"/>
      <c r="G33" s="12"/>
      <c r="H33" s="12"/>
      <c r="I33" s="12"/>
    </row>
    <row r="34" customFormat="false" ht="12.75" hidden="false" customHeight="false" outlineLevel="0" collapsed="false">
      <c r="E34" s="12"/>
      <c r="F34" s="12"/>
      <c r="G34" s="12"/>
      <c r="H34" s="12"/>
      <c r="I34" s="12"/>
    </row>
    <row r="35" customFormat="false" ht="13.5" hidden="false" customHeight="false" outlineLevel="0" collapsed="false">
      <c r="C35" s="28" t="s">
        <v>31</v>
      </c>
      <c r="E35" s="12"/>
      <c r="F35" s="12"/>
      <c r="G35" s="35" t="n">
        <f aca="false">G22+G32</f>
        <v>-20000000</v>
      </c>
      <c r="H35" s="12"/>
      <c r="I35" s="12"/>
    </row>
    <row r="36" customFormat="false" ht="13.5" hidden="false" customHeight="false" outlineLevel="0" collapsed="false">
      <c r="E36" s="12"/>
      <c r="F36" s="12"/>
      <c r="G36" s="12"/>
      <c r="H36" s="12"/>
      <c r="I36" s="12"/>
    </row>
    <row r="38" customFormat="false" ht="12.75" hidden="false" customHeight="false" outlineLevel="0" collapsed="false">
      <c r="G38" s="13"/>
    </row>
    <row r="39" customFormat="false" ht="12.75" hidden="false" customHeight="false" outlineLevel="0" collapsed="false">
      <c r="B39" s="28"/>
      <c r="C39" s="28"/>
      <c r="G39" s="13"/>
    </row>
    <row r="40" customFormat="false" ht="12.75" hidden="false" customHeight="false" outlineLevel="0" collapsed="false">
      <c r="I40" s="28"/>
    </row>
    <row r="44" customFormat="false" ht="12.75" hidden="false" customHeight="false" outlineLevel="0" collapsed="false">
      <c r="A44" s="0" t="str">
        <f aca="true">CELL("filename")</f>
        <v>'file:///mnt/12tb/@roms/datasets/enron/EDRM Enron Email Data Set v2 XML/filtered-attachments/xls/Consolidated_of_890_20Q_20R_1572.xls'#$April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G35" activeCellId="0" sqref="G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28"/>
    <col collapsed="false" customWidth="true" hidden="false" outlineLevel="0" max="3" min="3" style="0" width="28.85"/>
    <col collapsed="false" customWidth="true" hidden="false" outlineLevel="0" max="4" min="4" style="0" width="2.42"/>
    <col collapsed="false" customWidth="true" hidden="false" outlineLevel="0" max="5" min="5" style="0" width="19.41"/>
    <col collapsed="false" customWidth="true" hidden="false" outlineLevel="0" max="6" min="6" style="0" width="1.99"/>
    <col collapsed="false" customWidth="true" hidden="false" outlineLevel="0" max="7" min="7" style="0" width="21.28"/>
    <col collapsed="false" customWidth="true" hidden="false" outlineLevel="0" max="8" min="8" style="0" width="2.7"/>
    <col collapsed="false" customWidth="true" hidden="false" outlineLevel="0" max="9" min="9" style="0" width="20.85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2.75" hidden="false" customHeight="false" outlineLevel="0" collapsed="false">
      <c r="A3" s="2" t="s">
        <v>37</v>
      </c>
      <c r="B3" s="2"/>
      <c r="C3" s="2"/>
      <c r="D3" s="2"/>
      <c r="E3" s="2"/>
      <c r="F3" s="2"/>
      <c r="G3" s="2"/>
      <c r="H3" s="2"/>
      <c r="I3" s="2"/>
    </row>
    <row r="7" customFormat="false" ht="12.75" hidden="false" customHeight="false" outlineLevel="0" collapsed="false">
      <c r="A7" s="3"/>
      <c r="B7" s="4"/>
      <c r="C7" s="4"/>
      <c r="D7" s="4"/>
      <c r="E7" s="4" t="s">
        <v>5</v>
      </c>
      <c r="F7" s="4"/>
      <c r="G7" s="4"/>
      <c r="H7" s="4"/>
      <c r="I7" s="19" t="s">
        <v>6</v>
      </c>
    </row>
    <row r="8" customFormat="false" ht="12.75" hidden="false" customHeight="false" outlineLevel="0" collapsed="false">
      <c r="A8" s="7" t="s">
        <v>38</v>
      </c>
      <c r="B8" s="8"/>
      <c r="C8" s="8" t="s">
        <v>8</v>
      </c>
      <c r="D8" s="8"/>
      <c r="E8" s="8" t="s">
        <v>9</v>
      </c>
      <c r="F8" s="8"/>
      <c r="G8" s="8" t="s">
        <v>10</v>
      </c>
      <c r="H8" s="8"/>
      <c r="I8" s="20" t="s">
        <v>9</v>
      </c>
    </row>
    <row r="10" customFormat="false" ht="12.75" hidden="false" customHeight="false" outlineLevel="0" collapsed="false">
      <c r="A10" s="21" t="n">
        <v>36951</v>
      </c>
      <c r="C10" s="0" t="s">
        <v>39</v>
      </c>
      <c r="E10" s="12" t="n">
        <v>50493145</v>
      </c>
      <c r="F10" s="12"/>
      <c r="G10" s="12" t="n">
        <f aca="false">I10-E10</f>
        <v>-12266315</v>
      </c>
      <c r="H10" s="12"/>
      <c r="I10" s="12" t="n">
        <v>38226830</v>
      </c>
    </row>
    <row r="11" customFormat="false" ht="12.75" hidden="false" customHeight="false" outlineLevel="0" collapsed="false">
      <c r="A11" s="37"/>
      <c r="E11" s="12"/>
      <c r="F11" s="12"/>
      <c r="G11" s="12"/>
      <c r="H11" s="12"/>
      <c r="I11" s="12"/>
    </row>
    <row r="12" customFormat="false" ht="12.75" hidden="false" customHeight="false" outlineLevel="0" collapsed="false">
      <c r="A12" s="21" t="n">
        <v>36951</v>
      </c>
      <c r="C12" s="0" t="s">
        <v>40</v>
      </c>
      <c r="E12" s="12" t="n">
        <v>587035369</v>
      </c>
      <c r="F12" s="12"/>
      <c r="G12" s="12" t="n">
        <f aca="false">I12-E12</f>
        <v>127348765</v>
      </c>
      <c r="H12" s="12"/>
      <c r="I12" s="12" t="n">
        <v>714384134</v>
      </c>
    </row>
    <row r="13" customFormat="false" ht="12.75" hidden="false" customHeight="false" outlineLevel="0" collapsed="false">
      <c r="A13" s="21"/>
      <c r="E13" s="12"/>
      <c r="F13" s="12"/>
      <c r="G13" s="12"/>
      <c r="H13" s="12"/>
      <c r="I13" s="12"/>
    </row>
    <row r="14" customFormat="false" ht="12.75" hidden="false" customHeight="false" outlineLevel="0" collapsed="false">
      <c r="A14" s="21" t="n">
        <v>36951</v>
      </c>
      <c r="C14" s="0" t="s">
        <v>41</v>
      </c>
      <c r="E14" s="12" t="n">
        <v>-55096987</v>
      </c>
      <c r="F14" s="12"/>
      <c r="G14" s="12" t="n">
        <f aca="false">I14-E14</f>
        <v>-40636860</v>
      </c>
      <c r="H14" s="12"/>
      <c r="I14" s="12" t="n">
        <v>-95733847</v>
      </c>
    </row>
    <row r="15" customFormat="false" ht="12.75" hidden="false" customHeight="false" outlineLevel="0" collapsed="false">
      <c r="A15" s="21"/>
      <c r="F15" s="12"/>
      <c r="G15" s="12"/>
      <c r="H15" s="12"/>
      <c r="I15" s="12"/>
    </row>
    <row r="16" customFormat="false" ht="12.75" hidden="false" customHeight="false" outlineLevel="0" collapsed="false">
      <c r="A16" s="21" t="n">
        <v>36951</v>
      </c>
      <c r="C16" s="0" t="s">
        <v>42</v>
      </c>
      <c r="E16" s="12" t="n">
        <v>831595</v>
      </c>
      <c r="F16" s="12"/>
      <c r="G16" s="12" t="n">
        <f aca="false">I16-E16</f>
        <v>-15613158</v>
      </c>
      <c r="H16" s="12"/>
      <c r="I16" s="12" t="n">
        <v>-14781563</v>
      </c>
    </row>
    <row r="17" customFormat="false" ht="12.75" hidden="false" customHeight="false" outlineLevel="0" collapsed="false">
      <c r="A17" s="21"/>
      <c r="E17" s="12"/>
      <c r="F17" s="12"/>
      <c r="G17" s="12"/>
      <c r="H17" s="12"/>
      <c r="I17" s="12"/>
    </row>
    <row r="18" customFormat="false" ht="12.75" hidden="false" customHeight="false" outlineLevel="0" collapsed="false">
      <c r="A18" s="21" t="n">
        <v>36951</v>
      </c>
      <c r="C18" s="0" t="s">
        <v>43</v>
      </c>
      <c r="E18" s="12" t="n">
        <v>-448393114</v>
      </c>
      <c r="F18" s="12"/>
      <c r="G18" s="12" t="n">
        <f aca="false">I18-E18</f>
        <v>-205777816</v>
      </c>
      <c r="H18" s="12"/>
      <c r="I18" s="12" t="n">
        <v>-654170930</v>
      </c>
    </row>
    <row r="19" customFormat="false" ht="12.75" hidden="false" customHeight="false" outlineLevel="0" collapsed="false">
      <c r="A19" s="21"/>
      <c r="E19" s="12"/>
      <c r="F19" s="12"/>
      <c r="G19" s="12"/>
      <c r="H19" s="12"/>
      <c r="I19" s="12"/>
    </row>
    <row r="20" customFormat="false" ht="12.75" hidden="false" customHeight="false" outlineLevel="0" collapsed="false">
      <c r="A20" s="21" t="n">
        <v>36951</v>
      </c>
      <c r="C20" s="0" t="s">
        <v>44</v>
      </c>
      <c r="E20" s="12" t="n">
        <v>-115116482</v>
      </c>
      <c r="F20" s="12"/>
      <c r="G20" s="12" t="n">
        <f aca="false">I20-E20</f>
        <v>-110664942</v>
      </c>
      <c r="H20" s="12"/>
      <c r="I20" s="12" t="n">
        <v>-225781424</v>
      </c>
    </row>
    <row r="21" customFormat="false" ht="12.75" hidden="false" customHeight="false" outlineLevel="0" collapsed="false">
      <c r="A21" s="37"/>
    </row>
    <row r="22" customFormat="false" ht="13.5" hidden="false" customHeight="false" outlineLevel="0" collapsed="false">
      <c r="E22" s="38" t="n">
        <f aca="false">SUM(E10:E20)</f>
        <v>19753526</v>
      </c>
      <c r="F22" s="28"/>
      <c r="G22" s="17" t="n">
        <f aca="false">SUM(G10:G20)</f>
        <v>-257610326</v>
      </c>
      <c r="H22" s="28"/>
      <c r="I22" s="38" t="n">
        <f aca="false">SUM(I10:I20)</f>
        <v>-237856800</v>
      </c>
    </row>
    <row r="23" customFormat="false" ht="13.5" hidden="false" customHeight="false" outlineLevel="0" collapsed="false"/>
    <row r="26" customFormat="false" ht="12.75" hidden="false" customHeight="false" outlineLevel="0" collapsed="false">
      <c r="A26" s="3"/>
      <c r="B26" s="4"/>
      <c r="C26" s="4"/>
      <c r="D26" s="4"/>
      <c r="E26" s="4"/>
      <c r="F26" s="4"/>
      <c r="G26" s="19" t="s">
        <v>6</v>
      </c>
      <c r="H26" s="4"/>
      <c r="I26" s="19"/>
    </row>
    <row r="27" customFormat="false" ht="12.75" hidden="false" customHeight="false" outlineLevel="0" collapsed="false">
      <c r="A27" s="7" t="s">
        <v>38</v>
      </c>
      <c r="B27" s="8"/>
      <c r="C27" s="8" t="s">
        <v>26</v>
      </c>
      <c r="D27" s="8"/>
      <c r="E27" s="8"/>
      <c r="F27" s="8"/>
      <c r="G27" s="20" t="s">
        <v>9</v>
      </c>
      <c r="H27" s="8"/>
      <c r="I27" s="20"/>
    </row>
    <row r="29" customFormat="false" ht="12.75" hidden="false" customHeight="false" outlineLevel="0" collapsed="false">
      <c r="A29" s="21"/>
      <c r="C29" s="11"/>
      <c r="E29" s="12"/>
      <c r="F29" s="12"/>
      <c r="G29" s="12"/>
      <c r="H29" s="23"/>
    </row>
    <row r="30" customFormat="false" ht="12.75" hidden="false" customHeight="false" outlineLevel="0" collapsed="false">
      <c r="A30" s="21" t="n">
        <v>36892</v>
      </c>
      <c r="C30" s="11" t="s">
        <v>46</v>
      </c>
      <c r="E30" s="12"/>
      <c r="F30" s="12"/>
      <c r="G30" s="12" t="n">
        <v>237610326</v>
      </c>
      <c r="H30" s="23"/>
    </row>
    <row r="31" customFormat="false" ht="12.75" hidden="false" customHeight="false" outlineLevel="0" collapsed="false">
      <c r="E31" s="12"/>
      <c r="F31" s="12"/>
      <c r="G31" s="12"/>
      <c r="H31" s="12"/>
      <c r="I31" s="12"/>
    </row>
    <row r="32" customFormat="false" ht="13.5" hidden="false" customHeight="false" outlineLevel="0" collapsed="false">
      <c r="E32" s="12"/>
      <c r="F32" s="12"/>
      <c r="G32" s="27" t="n">
        <f aca="false">SUM(G30)</f>
        <v>237610326</v>
      </c>
      <c r="H32" s="12"/>
      <c r="I32" s="12"/>
    </row>
    <row r="33" customFormat="false" ht="13.5" hidden="false" customHeight="false" outlineLevel="0" collapsed="false">
      <c r="E33" s="12"/>
      <c r="F33" s="12"/>
      <c r="G33" s="12"/>
      <c r="H33" s="12"/>
      <c r="I33" s="12"/>
    </row>
    <row r="34" customFormat="false" ht="12.75" hidden="false" customHeight="false" outlineLevel="0" collapsed="false">
      <c r="E34" s="12"/>
      <c r="F34" s="12"/>
      <c r="G34" s="12"/>
      <c r="H34" s="12"/>
      <c r="I34" s="12"/>
    </row>
    <row r="35" customFormat="false" ht="13.5" hidden="false" customHeight="false" outlineLevel="0" collapsed="false">
      <c r="C35" s="28" t="s">
        <v>31</v>
      </c>
      <c r="E35" s="12"/>
      <c r="F35" s="12"/>
      <c r="G35" s="35" t="n">
        <f aca="false">G22+G32</f>
        <v>-20000000</v>
      </c>
      <c r="H35" s="12"/>
      <c r="I35" s="12"/>
    </row>
    <row r="36" customFormat="false" ht="13.5" hidden="false" customHeight="false" outlineLevel="0" collapsed="false">
      <c r="E36" s="12"/>
      <c r="F36" s="12"/>
      <c r="G36" s="12"/>
      <c r="H36" s="12"/>
      <c r="I36" s="12"/>
    </row>
    <row r="38" customFormat="false" ht="12.75" hidden="false" customHeight="false" outlineLevel="0" collapsed="false">
      <c r="G38" s="13"/>
    </row>
    <row r="39" customFormat="false" ht="12.75" hidden="false" customHeight="false" outlineLevel="0" collapsed="false">
      <c r="B39" s="28"/>
      <c r="C39" s="28"/>
      <c r="G39" s="13"/>
    </row>
    <row r="40" customFormat="false" ht="12.75" hidden="false" customHeight="false" outlineLevel="0" collapsed="false">
      <c r="I40" s="28"/>
    </row>
    <row r="44" customFormat="false" ht="12.75" hidden="false" customHeight="false" outlineLevel="0" collapsed="false">
      <c r="A44" s="0" t="str">
        <f aca="true">CELL("filename")</f>
        <v>'file:///mnt/12tb/@roms/datasets/enron/EDRM Enron Email Data Set v2 XML/filtered-attachments/xls/Consolidated_of_890_20Q_20R_1572.xls'#$March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4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G31" activeCellId="0" sqref="G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28"/>
    <col collapsed="false" customWidth="true" hidden="false" outlineLevel="0" max="3" min="3" style="0" width="28.85"/>
    <col collapsed="false" customWidth="true" hidden="false" outlineLevel="0" max="4" min="4" style="0" width="2.42"/>
    <col collapsed="false" customWidth="true" hidden="false" outlineLevel="0" max="5" min="5" style="0" width="19.41"/>
    <col collapsed="false" customWidth="true" hidden="false" outlineLevel="0" max="6" min="6" style="0" width="1.99"/>
    <col collapsed="false" customWidth="true" hidden="false" outlineLevel="0" max="7" min="7" style="0" width="21.28"/>
    <col collapsed="false" customWidth="true" hidden="false" outlineLevel="0" max="8" min="8" style="0" width="2.7"/>
    <col collapsed="false" customWidth="true" hidden="false" outlineLevel="0" max="9" min="9" style="0" width="20.85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2.75" hidden="false" customHeight="false" outlineLevel="0" collapsed="false">
      <c r="A3" s="2" t="s">
        <v>37</v>
      </c>
      <c r="B3" s="2"/>
      <c r="C3" s="2"/>
      <c r="D3" s="2"/>
      <c r="E3" s="2"/>
      <c r="F3" s="2"/>
      <c r="G3" s="2"/>
      <c r="H3" s="2"/>
      <c r="I3" s="2"/>
    </row>
    <row r="7" customFormat="false" ht="12.75" hidden="false" customHeight="false" outlineLevel="0" collapsed="false">
      <c r="A7" s="3"/>
      <c r="B7" s="4"/>
      <c r="C7" s="4"/>
      <c r="D7" s="4"/>
      <c r="E7" s="4" t="s">
        <v>5</v>
      </c>
      <c r="F7" s="4"/>
      <c r="G7" s="4"/>
      <c r="H7" s="4"/>
      <c r="I7" s="19" t="s">
        <v>6</v>
      </c>
    </row>
    <row r="8" customFormat="false" ht="12.75" hidden="false" customHeight="false" outlineLevel="0" collapsed="false">
      <c r="A8" s="7" t="s">
        <v>38</v>
      </c>
      <c r="B8" s="8"/>
      <c r="C8" s="8" t="s">
        <v>8</v>
      </c>
      <c r="D8" s="8"/>
      <c r="E8" s="8" t="s">
        <v>9</v>
      </c>
      <c r="F8" s="8"/>
      <c r="G8" s="8" t="s">
        <v>10</v>
      </c>
      <c r="H8" s="8"/>
      <c r="I8" s="20" t="s">
        <v>9</v>
      </c>
    </row>
    <row r="10" customFormat="false" ht="12.75" hidden="false" customHeight="false" outlineLevel="0" collapsed="false">
      <c r="A10" s="21" t="n">
        <v>36892</v>
      </c>
      <c r="C10" s="0" t="s">
        <v>39</v>
      </c>
      <c r="E10" s="12" t="n">
        <v>50493145</v>
      </c>
      <c r="F10" s="12"/>
      <c r="G10" s="12" t="n">
        <f aca="false">I10-E10</f>
        <v>-14992728</v>
      </c>
      <c r="H10" s="12"/>
      <c r="I10" s="12" t="n">
        <v>35500417</v>
      </c>
    </row>
    <row r="11" customFormat="false" ht="12.75" hidden="false" customHeight="false" outlineLevel="0" collapsed="false">
      <c r="A11" s="37"/>
      <c r="E11" s="12"/>
      <c r="F11" s="12"/>
      <c r="G11" s="12"/>
      <c r="H11" s="12"/>
      <c r="I11" s="12"/>
    </row>
    <row r="12" customFormat="false" ht="12.75" hidden="false" customHeight="false" outlineLevel="0" collapsed="false">
      <c r="A12" s="21" t="n">
        <v>36892</v>
      </c>
      <c r="C12" s="0" t="s">
        <v>40</v>
      </c>
      <c r="E12" s="12" t="n">
        <v>587035369</v>
      </c>
      <c r="F12" s="12"/>
      <c r="G12" s="12" t="n">
        <f aca="false">I12-E12</f>
        <v>106775326</v>
      </c>
      <c r="H12" s="12"/>
      <c r="I12" s="12" t="n">
        <v>693810695</v>
      </c>
    </row>
    <row r="13" customFormat="false" ht="12.75" hidden="false" customHeight="false" outlineLevel="0" collapsed="false">
      <c r="A13" s="21"/>
      <c r="E13" s="12"/>
      <c r="F13" s="12"/>
      <c r="G13" s="12"/>
      <c r="H13" s="12"/>
      <c r="I13" s="12"/>
    </row>
    <row r="14" customFormat="false" ht="12.75" hidden="false" customHeight="false" outlineLevel="0" collapsed="false">
      <c r="A14" s="21" t="n">
        <v>36892</v>
      </c>
      <c r="C14" s="0" t="s">
        <v>41</v>
      </c>
      <c r="E14" s="12" t="n">
        <v>-55096987</v>
      </c>
      <c r="F14" s="12"/>
      <c r="G14" s="12" t="n">
        <f aca="false">I14-E14</f>
        <v>-37757620</v>
      </c>
      <c r="H14" s="12"/>
      <c r="I14" s="12" t="n">
        <v>-92854607</v>
      </c>
    </row>
    <row r="15" customFormat="false" ht="12.75" hidden="false" customHeight="false" outlineLevel="0" collapsed="false">
      <c r="A15" s="21"/>
      <c r="F15" s="12"/>
      <c r="G15" s="12"/>
      <c r="H15" s="12"/>
      <c r="I15" s="12"/>
    </row>
    <row r="16" customFormat="false" ht="12.75" hidden="false" customHeight="false" outlineLevel="0" collapsed="false">
      <c r="A16" s="21" t="n">
        <v>36892</v>
      </c>
      <c r="C16" s="0" t="s">
        <v>42</v>
      </c>
      <c r="E16" s="12" t="n">
        <v>831595</v>
      </c>
      <c r="F16" s="12"/>
      <c r="G16" s="12" t="n">
        <f aca="false">I16-E16</f>
        <v>-798694</v>
      </c>
      <c r="H16" s="12"/>
      <c r="I16" s="12" t="n">
        <v>32901</v>
      </c>
    </row>
    <row r="17" customFormat="false" ht="12.75" hidden="false" customHeight="false" outlineLevel="0" collapsed="false">
      <c r="A17" s="21"/>
      <c r="E17" s="12"/>
      <c r="F17" s="12"/>
      <c r="G17" s="12"/>
      <c r="H17" s="12"/>
      <c r="I17" s="12"/>
    </row>
    <row r="18" customFormat="false" ht="12.75" hidden="false" customHeight="false" outlineLevel="0" collapsed="false">
      <c r="A18" s="21" t="n">
        <v>36892</v>
      </c>
      <c r="C18" s="0" t="s">
        <v>43</v>
      </c>
      <c r="E18" s="12" t="n">
        <v>-448393114</v>
      </c>
      <c r="F18" s="12"/>
      <c r="G18" s="12" t="n">
        <f aca="false">I18-E18</f>
        <v>-79503941</v>
      </c>
      <c r="H18" s="12"/>
      <c r="I18" s="12" t="n">
        <v>-527897055</v>
      </c>
    </row>
    <row r="19" customFormat="false" ht="12.75" hidden="false" customHeight="false" outlineLevel="0" collapsed="false">
      <c r="A19" s="21"/>
      <c r="E19" s="12"/>
      <c r="F19" s="12"/>
      <c r="G19" s="12"/>
      <c r="H19" s="12"/>
      <c r="I19" s="12"/>
    </row>
    <row r="20" customFormat="false" ht="12.75" hidden="false" customHeight="false" outlineLevel="0" collapsed="false">
      <c r="A20" s="21" t="n">
        <v>36892</v>
      </c>
      <c r="C20" s="0" t="s">
        <v>44</v>
      </c>
      <c r="E20" s="12" t="n">
        <v>-115116482</v>
      </c>
      <c r="F20" s="12"/>
      <c r="G20" s="12" t="n">
        <f aca="false">I20-E20</f>
        <v>-120127945</v>
      </c>
      <c r="H20" s="12"/>
      <c r="I20" s="12" t="n">
        <v>-235244427</v>
      </c>
    </row>
    <row r="21" customFormat="false" ht="12.75" hidden="false" customHeight="false" outlineLevel="0" collapsed="false">
      <c r="A21" s="37"/>
    </row>
    <row r="22" customFormat="false" ht="13.5" hidden="false" customHeight="false" outlineLevel="0" collapsed="false">
      <c r="E22" s="38" t="n">
        <f aca="false">SUM(E10:E20)</f>
        <v>19753526</v>
      </c>
      <c r="F22" s="28"/>
      <c r="G22" s="17" t="n">
        <f aca="false">SUM(G10:G20)</f>
        <v>-146405602</v>
      </c>
      <c r="H22" s="28"/>
      <c r="I22" s="38" t="n">
        <f aca="false">SUM(I10:I20)</f>
        <v>-126652076</v>
      </c>
    </row>
    <row r="23" customFormat="false" ht="13.5" hidden="false" customHeight="false" outlineLevel="0" collapsed="false"/>
    <row r="26" customFormat="false" ht="12.75" hidden="false" customHeight="false" outlineLevel="0" collapsed="false">
      <c r="A26" s="3"/>
      <c r="B26" s="4"/>
      <c r="C26" s="4"/>
      <c r="D26" s="4"/>
      <c r="E26" s="4"/>
      <c r="F26" s="4"/>
      <c r="G26" s="19" t="s">
        <v>6</v>
      </c>
      <c r="H26" s="4"/>
      <c r="I26" s="19"/>
    </row>
    <row r="27" customFormat="false" ht="12.75" hidden="false" customHeight="false" outlineLevel="0" collapsed="false">
      <c r="A27" s="7" t="s">
        <v>38</v>
      </c>
      <c r="B27" s="8"/>
      <c r="C27" s="8" t="s">
        <v>26</v>
      </c>
      <c r="D27" s="8"/>
      <c r="E27" s="8"/>
      <c r="F27" s="8"/>
      <c r="G27" s="20" t="s">
        <v>9</v>
      </c>
      <c r="H27" s="8"/>
      <c r="I27" s="20"/>
    </row>
    <row r="29" customFormat="false" ht="12.75" hidden="false" customHeight="false" outlineLevel="0" collapsed="false">
      <c r="A29" s="21"/>
      <c r="C29" s="11"/>
      <c r="E29" s="12"/>
      <c r="F29" s="12"/>
      <c r="G29" s="12"/>
      <c r="H29" s="23"/>
    </row>
    <row r="30" customFormat="false" ht="12.75" hidden="false" customHeight="false" outlineLevel="0" collapsed="false">
      <c r="A30" s="21" t="n">
        <v>36892</v>
      </c>
      <c r="C30" s="11" t="s">
        <v>46</v>
      </c>
      <c r="E30" s="12"/>
      <c r="F30" s="12"/>
      <c r="G30" s="12" t="n">
        <v>126405602</v>
      </c>
      <c r="H30" s="23"/>
    </row>
    <row r="31" customFormat="false" ht="12.75" hidden="false" customHeight="false" outlineLevel="0" collapsed="false">
      <c r="E31" s="12"/>
      <c r="F31" s="12"/>
      <c r="G31" s="12"/>
      <c r="H31" s="12"/>
      <c r="I31" s="12"/>
    </row>
    <row r="32" customFormat="false" ht="13.5" hidden="false" customHeight="false" outlineLevel="0" collapsed="false">
      <c r="E32" s="12"/>
      <c r="F32" s="12"/>
      <c r="G32" s="27" t="n">
        <f aca="false">SUM(G30)</f>
        <v>126405602</v>
      </c>
      <c r="H32" s="12"/>
      <c r="I32" s="12"/>
    </row>
    <row r="33" customFormat="false" ht="13.5" hidden="false" customHeight="false" outlineLevel="0" collapsed="false">
      <c r="E33" s="12"/>
      <c r="F33" s="12"/>
      <c r="G33" s="12"/>
      <c r="H33" s="12"/>
      <c r="I33" s="12"/>
    </row>
    <row r="34" customFormat="false" ht="12.75" hidden="false" customHeight="false" outlineLevel="0" collapsed="false">
      <c r="E34" s="12"/>
      <c r="F34" s="12"/>
      <c r="G34" s="12"/>
      <c r="H34" s="12"/>
      <c r="I34" s="12"/>
    </row>
    <row r="35" customFormat="false" ht="13.5" hidden="false" customHeight="false" outlineLevel="0" collapsed="false">
      <c r="C35" s="28" t="s">
        <v>31</v>
      </c>
      <c r="E35" s="12"/>
      <c r="F35" s="12"/>
      <c r="G35" s="35" t="n">
        <f aca="false">G22+G32</f>
        <v>-20000000</v>
      </c>
      <c r="H35" s="12"/>
      <c r="I35" s="12"/>
    </row>
    <row r="36" customFormat="false" ht="13.5" hidden="false" customHeight="false" outlineLevel="0" collapsed="false">
      <c r="E36" s="12"/>
      <c r="F36" s="12"/>
      <c r="G36" s="12"/>
      <c r="H36" s="12"/>
      <c r="I36" s="12"/>
    </row>
    <row r="38" customFormat="false" ht="12.75" hidden="false" customHeight="false" outlineLevel="0" collapsed="false">
      <c r="G38" s="13"/>
    </row>
    <row r="39" customFormat="false" ht="12.75" hidden="false" customHeight="false" outlineLevel="0" collapsed="false">
      <c r="B39" s="28"/>
      <c r="C39" s="28"/>
      <c r="G39" s="13"/>
    </row>
    <row r="40" customFormat="false" ht="12.75" hidden="false" customHeight="false" outlineLevel="0" collapsed="false">
      <c r="I40" s="28"/>
    </row>
    <row r="44" customFormat="false" ht="12.75" hidden="false" customHeight="false" outlineLevel="0" collapsed="false">
      <c r="A44" s="0" t="str">
        <f aca="true">CELL("filename")</f>
        <v>'file:///mnt/12tb/@roms/datasets/enron/EDRM Enron Email Data Set v2 XML/filtered-attachments/xls/Consolidated_of_890_20Q_20R_1572.xls'#$Feb 2001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4"/>
  <sheetViews>
    <sheetView showFormulas="false" showGridLines="true" showRowColHeaders="true" showZeros="true" rightToLeft="false" tabSelected="false" showOutlineSymbols="true" defaultGridColor="true" view="normal" topLeftCell="A21" colorId="64" zoomScale="75" zoomScaleNormal="75" zoomScalePageLayoutView="100" workbookViewId="0">
      <selection pane="topLeft" activeCell="C16" activeCellId="0" sqref="C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28"/>
    <col collapsed="false" customWidth="true" hidden="false" outlineLevel="0" max="3" min="3" style="0" width="28.85"/>
    <col collapsed="false" customWidth="true" hidden="false" outlineLevel="0" max="4" min="4" style="0" width="2.42"/>
    <col collapsed="false" customWidth="true" hidden="false" outlineLevel="0" max="5" min="5" style="0" width="19.41"/>
    <col collapsed="false" customWidth="true" hidden="false" outlineLevel="0" max="6" min="6" style="0" width="1.99"/>
    <col collapsed="false" customWidth="true" hidden="false" outlineLevel="0" max="7" min="7" style="0" width="21.28"/>
    <col collapsed="false" customWidth="true" hidden="false" outlineLevel="0" max="8" min="8" style="0" width="2.7"/>
    <col collapsed="false" customWidth="true" hidden="false" outlineLevel="0" max="9" min="9" style="0" width="20.85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2.75" hidden="false" customHeight="false" outlineLevel="0" collapsed="false">
      <c r="A3" s="2" t="s">
        <v>37</v>
      </c>
      <c r="B3" s="2"/>
      <c r="C3" s="2"/>
      <c r="D3" s="2"/>
      <c r="E3" s="2"/>
      <c r="F3" s="2"/>
      <c r="G3" s="2"/>
      <c r="H3" s="2"/>
      <c r="I3" s="2"/>
    </row>
    <row r="7" customFormat="false" ht="12.75" hidden="false" customHeight="false" outlineLevel="0" collapsed="false">
      <c r="A7" s="3"/>
      <c r="B7" s="4"/>
      <c r="C7" s="4"/>
      <c r="D7" s="4"/>
      <c r="E7" s="4" t="s">
        <v>5</v>
      </c>
      <c r="F7" s="4"/>
      <c r="G7" s="4"/>
      <c r="H7" s="4"/>
      <c r="I7" s="19" t="s">
        <v>6</v>
      </c>
    </row>
    <row r="8" customFormat="false" ht="12.75" hidden="false" customHeight="false" outlineLevel="0" collapsed="false">
      <c r="A8" s="7" t="s">
        <v>38</v>
      </c>
      <c r="B8" s="8"/>
      <c r="C8" s="8" t="s">
        <v>8</v>
      </c>
      <c r="D8" s="8"/>
      <c r="E8" s="8" t="s">
        <v>9</v>
      </c>
      <c r="F8" s="8"/>
      <c r="G8" s="8" t="s">
        <v>10</v>
      </c>
      <c r="H8" s="8"/>
      <c r="I8" s="20" t="s">
        <v>9</v>
      </c>
    </row>
    <row r="10" customFormat="false" ht="12.75" hidden="false" customHeight="false" outlineLevel="0" collapsed="false">
      <c r="A10" s="21" t="n">
        <v>36892</v>
      </c>
      <c r="C10" s="0" t="s">
        <v>39</v>
      </c>
      <c r="E10" s="12" t="n">
        <v>50493145</v>
      </c>
      <c r="F10" s="12"/>
      <c r="G10" s="12" t="n">
        <f aca="false">I10-E10</f>
        <v>-483505655</v>
      </c>
      <c r="H10" s="12"/>
      <c r="I10" s="12" t="n">
        <v>-433012510</v>
      </c>
    </row>
    <row r="11" customFormat="false" ht="12.75" hidden="false" customHeight="false" outlineLevel="0" collapsed="false">
      <c r="A11" s="37"/>
      <c r="E11" s="12"/>
      <c r="F11" s="12"/>
      <c r="G11" s="12"/>
      <c r="H11" s="12"/>
      <c r="I11" s="12"/>
    </row>
    <row r="12" customFormat="false" ht="12.75" hidden="false" customHeight="false" outlineLevel="0" collapsed="false">
      <c r="A12" s="21" t="n">
        <v>36892</v>
      </c>
      <c r="C12" s="0" t="s">
        <v>40</v>
      </c>
      <c r="E12" s="12" t="n">
        <v>587035369</v>
      </c>
      <c r="F12" s="12"/>
      <c r="G12" s="12" t="n">
        <f aca="false">I12-E12</f>
        <v>117085033</v>
      </c>
      <c r="H12" s="12"/>
      <c r="I12" s="12" t="n">
        <v>704120402</v>
      </c>
    </row>
    <row r="13" customFormat="false" ht="12.75" hidden="false" customHeight="false" outlineLevel="0" collapsed="false">
      <c r="A13" s="21"/>
      <c r="E13" s="12"/>
      <c r="F13" s="12"/>
      <c r="G13" s="12"/>
      <c r="H13" s="12"/>
      <c r="I13" s="12"/>
    </row>
    <row r="14" customFormat="false" ht="12.75" hidden="false" customHeight="false" outlineLevel="0" collapsed="false">
      <c r="A14" s="21" t="n">
        <v>36892</v>
      </c>
      <c r="C14" s="0" t="s">
        <v>41</v>
      </c>
      <c r="E14" s="12" t="n">
        <v>-55096987</v>
      </c>
      <c r="F14" s="12"/>
      <c r="G14" s="12" t="n">
        <f aca="false">I14-E14</f>
        <v>-18718771</v>
      </c>
      <c r="H14" s="12"/>
      <c r="I14" s="12" t="n">
        <v>-73815758</v>
      </c>
    </row>
    <row r="15" customFormat="false" ht="12.75" hidden="false" customHeight="false" outlineLevel="0" collapsed="false">
      <c r="A15" s="21"/>
      <c r="F15" s="12"/>
      <c r="G15" s="12"/>
      <c r="H15" s="12"/>
      <c r="I15" s="12"/>
    </row>
    <row r="16" customFormat="false" ht="12.75" hidden="false" customHeight="false" outlineLevel="0" collapsed="false">
      <c r="A16" s="21" t="n">
        <v>36892</v>
      </c>
      <c r="C16" s="0" t="s">
        <v>42</v>
      </c>
      <c r="E16" s="12" t="n">
        <v>831595</v>
      </c>
      <c r="F16" s="12"/>
      <c r="G16" s="12" t="n">
        <f aca="false">I16-E16</f>
        <v>3291771</v>
      </c>
      <c r="H16" s="12"/>
      <c r="I16" s="12" t="n">
        <v>4123366</v>
      </c>
    </row>
    <row r="17" customFormat="false" ht="12.75" hidden="false" customHeight="false" outlineLevel="0" collapsed="false">
      <c r="A17" s="21"/>
      <c r="E17" s="12"/>
      <c r="F17" s="12"/>
      <c r="G17" s="12"/>
      <c r="H17" s="12"/>
      <c r="I17" s="12"/>
    </row>
    <row r="18" customFormat="false" ht="12.75" hidden="false" customHeight="false" outlineLevel="0" collapsed="false">
      <c r="A18" s="21" t="n">
        <v>36892</v>
      </c>
      <c r="C18" s="0" t="s">
        <v>43</v>
      </c>
      <c r="E18" s="12" t="n">
        <v>-448393114</v>
      </c>
      <c r="F18" s="12"/>
      <c r="G18" s="12" t="n">
        <f aca="false">I18-E18</f>
        <v>287503516</v>
      </c>
      <c r="H18" s="12"/>
      <c r="I18" s="12" t="n">
        <v>-160889598</v>
      </c>
    </row>
    <row r="19" customFormat="false" ht="12.75" hidden="false" customHeight="false" outlineLevel="0" collapsed="false">
      <c r="A19" s="21"/>
      <c r="E19" s="12"/>
      <c r="F19" s="12"/>
      <c r="G19" s="12"/>
      <c r="H19" s="12"/>
      <c r="I19" s="12"/>
    </row>
    <row r="20" customFormat="false" ht="12.75" hidden="false" customHeight="false" outlineLevel="0" collapsed="false">
      <c r="A20" s="21" t="n">
        <v>36892</v>
      </c>
      <c r="C20" s="0" t="s">
        <v>44</v>
      </c>
      <c r="E20" s="12" t="n">
        <v>-115116482</v>
      </c>
      <c r="F20" s="12"/>
      <c r="G20" s="12" t="n">
        <f aca="false">I20-E20</f>
        <v>-111132851</v>
      </c>
      <c r="H20" s="12"/>
      <c r="I20" s="12" t="n">
        <v>-226249333</v>
      </c>
    </row>
    <row r="21" customFormat="false" ht="12.75" hidden="false" customHeight="false" outlineLevel="0" collapsed="false">
      <c r="A21" s="37"/>
    </row>
    <row r="22" customFormat="false" ht="13.5" hidden="false" customHeight="false" outlineLevel="0" collapsed="false">
      <c r="E22" s="38" t="n">
        <f aca="false">SUM(E10:E20)</f>
        <v>19753526</v>
      </c>
      <c r="F22" s="28"/>
      <c r="G22" s="17" t="n">
        <f aca="false">SUM(G10:G20)</f>
        <v>-205476957</v>
      </c>
      <c r="H22" s="28"/>
      <c r="I22" s="38" t="n">
        <f aca="false">SUM(I10:I20)</f>
        <v>-185723431</v>
      </c>
    </row>
    <row r="23" customFormat="false" ht="13.5" hidden="false" customHeight="false" outlineLevel="0" collapsed="false"/>
    <row r="26" customFormat="false" ht="12.75" hidden="false" customHeight="false" outlineLevel="0" collapsed="false">
      <c r="A26" s="3"/>
      <c r="B26" s="4"/>
      <c r="C26" s="4"/>
      <c r="D26" s="4"/>
      <c r="E26" s="4"/>
      <c r="F26" s="4"/>
      <c r="G26" s="19" t="s">
        <v>6</v>
      </c>
      <c r="H26" s="4"/>
      <c r="I26" s="19"/>
    </row>
    <row r="27" customFormat="false" ht="12.75" hidden="false" customHeight="false" outlineLevel="0" collapsed="false">
      <c r="A27" s="7" t="s">
        <v>38</v>
      </c>
      <c r="B27" s="8"/>
      <c r="C27" s="8" t="s">
        <v>26</v>
      </c>
      <c r="D27" s="8"/>
      <c r="E27" s="8"/>
      <c r="F27" s="8"/>
      <c r="G27" s="20" t="s">
        <v>9</v>
      </c>
      <c r="H27" s="8"/>
      <c r="I27" s="20"/>
    </row>
    <row r="29" customFormat="false" ht="12.75" hidden="false" customHeight="false" outlineLevel="0" collapsed="false">
      <c r="A29" s="21"/>
      <c r="C29" s="11"/>
      <c r="E29" s="12"/>
      <c r="F29" s="12"/>
      <c r="G29" s="12"/>
      <c r="H29" s="23"/>
    </row>
    <row r="30" customFormat="false" ht="12.75" hidden="false" customHeight="false" outlineLevel="0" collapsed="false">
      <c r="A30" s="21" t="n">
        <v>36892</v>
      </c>
      <c r="C30" s="11" t="s">
        <v>46</v>
      </c>
      <c r="E30" s="12"/>
      <c r="F30" s="12"/>
      <c r="G30" s="12" t="n">
        <v>206506847</v>
      </c>
      <c r="H30" s="23"/>
    </row>
    <row r="31" customFormat="false" ht="12.75" hidden="false" customHeight="false" outlineLevel="0" collapsed="false">
      <c r="E31" s="12"/>
      <c r="F31" s="12"/>
      <c r="G31" s="12"/>
      <c r="H31" s="12"/>
      <c r="I31" s="12"/>
    </row>
    <row r="32" customFormat="false" ht="13.5" hidden="false" customHeight="false" outlineLevel="0" collapsed="false">
      <c r="E32" s="12"/>
      <c r="F32" s="12"/>
      <c r="G32" s="27" t="n">
        <f aca="false">SUM(G30)</f>
        <v>206506847</v>
      </c>
      <c r="H32" s="12"/>
      <c r="I32" s="12"/>
    </row>
    <row r="33" customFormat="false" ht="13.5" hidden="false" customHeight="false" outlineLevel="0" collapsed="false">
      <c r="E33" s="12"/>
      <c r="F33" s="12"/>
      <c r="G33" s="12"/>
      <c r="H33" s="12"/>
      <c r="I33" s="12"/>
    </row>
    <row r="34" customFormat="false" ht="12.75" hidden="false" customHeight="false" outlineLevel="0" collapsed="false">
      <c r="E34" s="12"/>
      <c r="F34" s="12"/>
      <c r="G34" s="12"/>
      <c r="H34" s="12"/>
      <c r="I34" s="12"/>
    </row>
    <row r="35" customFormat="false" ht="13.5" hidden="false" customHeight="false" outlineLevel="0" collapsed="false">
      <c r="C35" s="28" t="s">
        <v>31</v>
      </c>
      <c r="E35" s="12"/>
      <c r="F35" s="12"/>
      <c r="G35" s="35" t="n">
        <f aca="false">G22+G32</f>
        <v>1029890</v>
      </c>
      <c r="H35" s="12"/>
      <c r="I35" s="12"/>
    </row>
    <row r="36" customFormat="false" ht="13.5" hidden="false" customHeight="false" outlineLevel="0" collapsed="false">
      <c r="E36" s="12"/>
      <c r="F36" s="12"/>
      <c r="G36" s="12"/>
      <c r="H36" s="12"/>
      <c r="I36" s="12"/>
    </row>
    <row r="38" customFormat="false" ht="12.75" hidden="false" customHeight="false" outlineLevel="0" collapsed="false">
      <c r="G38" s="13"/>
    </row>
    <row r="39" customFormat="false" ht="12.75" hidden="false" customHeight="false" outlineLevel="0" collapsed="false">
      <c r="B39" s="28"/>
      <c r="C39" s="28"/>
      <c r="G39" s="13"/>
    </row>
    <row r="40" customFormat="false" ht="12.75" hidden="false" customHeight="false" outlineLevel="0" collapsed="false">
      <c r="I40" s="28"/>
    </row>
    <row r="44" customFormat="false" ht="12.75" hidden="false" customHeight="false" outlineLevel="0" collapsed="false">
      <c r="A44" s="0" t="str">
        <f aca="true">CELL("filename")</f>
        <v>'file:///mnt/12tb/@roms/datasets/enron/EDRM Enron Email Data Set v2 XML/filtered-attachments/xls/Consolidated_of_890_20Q_20R_1572.xls'#$Jan 2001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2000-12-08T17:09:36Z</dcterms:created>
  <dc:creator>kkirksey</dc:creator>
  <dc:description/>
  <dc:language>en-US</dc:language>
  <cp:lastModifiedBy>Todd Richards</cp:lastModifiedBy>
  <cp:lastPrinted>2001-10-10T12:20:25Z</cp:lastPrinted>
  <dcterms:modified xsi:type="dcterms:W3CDTF">2001-10-10T16:36:51Z</dcterms:modified>
  <cp:revision>0</cp:revision>
  <dc:subject/>
  <dc:title/>
</cp:coreProperties>
</file>