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Consolidated!$A$1:$AI$599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Consolidated!$A$4:$AI$566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Consolidated!$4:$565</definedName>
    <definedName function="false" hidden="false" localSheetId="0" name="AUGUST" vbProcedure="false">Consolidated!$4:$569</definedName>
    <definedName function="false" hidden="false" localSheetId="0" name="DECEM" vbProcedure="false">Consolidated!$4:$569</definedName>
    <definedName function="false" hidden="false" localSheetId="0" name="NOM" vbProcedure="false">Consolidated!$4:$567</definedName>
    <definedName function="false" hidden="false" localSheetId="0" name="PRINT" vbProcedure="false">Consolidated!$A$4:$AF$599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<sst xmlns="http://schemas.openxmlformats.org/spreadsheetml/2006/main" count="7135" uniqueCount="1528">
  <si>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</si>
  <si>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</si>
  <si>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</si>
  <si>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</si>
  <si>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</si>
  <si>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</si>
  <si>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</si>
  <si>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</si>
  <si>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</si>
  <si>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</si>
  <si>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</si>
  <si>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</si>
  <si>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</si>
  <si>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</si>
  <si>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</si>
  <si>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</si>
  <si>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</si>
  <si>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</si>
  <si>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</si>
  <si>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</si>
  <si>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</si>
  <si>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</si>
  <si>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</si>
  <si>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SEPT ACTUAL NOM</t>
  </si>
  <si>
    <t xml:space="preserve">JULY ACTUAL/BAV</t>
  </si>
  <si>
    <t xml:space="preserve">AUG ACTUAL/BAV</t>
  </si>
  <si>
    <t xml:space="preserve">OCT ACTUAL NOM</t>
  </si>
  <si>
    <t xml:space="preserve">DIFF SEP NOM vs. OCT NOM</t>
  </si>
  <si>
    <t xml:space="preserve">JANUARY VARIANCE
FACILITATION REPORT VS
ACTUAL NOM</t>
  </si>
  <si>
    <t xml:space="preserve">OCTOBER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</si>
  <si>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</si>
  <si>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</si>
  <si>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</si>
  <si>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</si>
  <si>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</si>
  <si>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</si>
  <si>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</si>
  <si>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</si>
  <si>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</si>
  <si>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</si>
  <si>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</si>
  <si>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</si>
  <si>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</si>
  <si>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</si>
  <si>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</si>
  <si>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</si>
  <si>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</si>
  <si>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</si>
  <si>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</si>
  <si>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</si>
  <si>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</si>
  <si>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</si>
  <si>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</si>
  <si>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</si>
  <si>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</si>
  <si>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</si>
  <si>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</si>
  <si>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</si>
  <si>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</si>
  <si>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</si>
  <si>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</si>
  <si>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</si>
  <si>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</si>
  <si>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</si>
  <si>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</si>
  <si>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</si>
  <si>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</si>
  <si>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</si>
  <si>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</si>
  <si>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</si>
  <si>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</si>
  <si>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</si>
  <si>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</si>
  <si>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</si>
  <si>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</si>
  <si>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</si>
  <si>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</si>
  <si>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</si>
  <si>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</si>
  <si>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</si>
  <si>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</si>
  <si>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98JZ18</t>
  </si>
  <si>
    <t xml:space="preserve">Zivley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</si>
  <si>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</si>
  <si>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</si>
  <si>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</si>
  <si>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</si>
  <si>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</si>
  <si>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</si>
  <si>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</si>
  <si>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RESOUCES, LLC</t>
  </si>
  <si>
    <t xml:space="preserve">HELMERICH HOLLOWAY C/P</t>
  </si>
  <si>
    <t xml:space="preserve">INSERT</t>
  </si>
  <si>
    <t xml:space="preserve">50% of del vols - Per customer well shut-in indefinitely</t>
  </si>
  <si>
    <t xml:space="preserve">Johnson</t>
  </si>
  <si>
    <t xml:space="preserve">ASPECT RESOURCES LLC</t>
  </si>
  <si>
    <t xml:space="preserve">HPL/FGT CROSS MEDIA #1 C/P</t>
  </si>
  <si>
    <t xml:space="preserve">CLEAN INSERT ROW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</si>
  <si>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</si>
  <si>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</si>
  <si>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</si>
  <si>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</si>
  <si>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</si>
  <si>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</si>
  <si>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</si>
  <si>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</si>
  <si>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</si>
  <si>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</si>
  <si>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</si>
  <si>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</si>
  <si>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</si>
  <si>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</si>
  <si>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</si>
  <si>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</si>
  <si>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</si>
  <si>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</si>
  <si>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</si>
  <si>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</si>
  <si>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</si>
  <si>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</si>
  <si>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</si>
  <si>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</si>
  <si>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</si>
  <si>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</si>
  <si>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</si>
  <si>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</si>
  <si>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</si>
  <si>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</si>
  <si>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</si>
  <si>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</si>
  <si>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</si>
  <si>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</si>
  <si>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</si>
  <si>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</si>
  <si>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</si>
  <si>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</si>
  <si>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</si>
  <si>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</si>
  <si>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</si>
  <si>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</si>
  <si>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</si>
  <si>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</si>
  <si>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</si>
  <si>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</si>
  <si>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Sep actual (1-4 days)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</si>
  <si>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</si>
  <si>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</si>
  <si>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</si>
  <si>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</si>
  <si>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</si>
  <si>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</si>
  <si>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</si>
  <si>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</si>
  <si>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</si>
  <si>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</si>
  <si>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</si>
  <si>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</si>
  <si>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</si>
  <si>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</si>
  <si>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</si>
  <si>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</si>
  <si>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</si>
  <si>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</si>
  <si>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</si>
  <si>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</si>
  <si>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</si>
  <si>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</si>
  <si>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</si>
  <si>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</si>
  <si>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</si>
  <si>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</si>
  <si>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</si>
  <si>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</si>
  <si>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</si>
  <si>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</si>
  <si>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</si>
  <si>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Sep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</si>
  <si>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</si>
  <si>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</si>
  <si>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</si>
  <si>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</si>
  <si>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</si>
  <si>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</si>
  <si>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</si>
  <si>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</si>
  <si>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</si>
  <si>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</si>
  <si>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</si>
  <si>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</si>
  <si>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</si>
  <si>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</si>
  <si>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</si>
  <si>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</si>
  <si>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</si>
  <si>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</si>
  <si>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</si>
  <si>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</si>
  <si>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</si>
  <si>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 Sep Actual (1-17 days)</t>
  </si>
  <si>
    <t xml:space="preserve">per Lisa Hesse list 6/10/99; rate reduced to $0.07 or $0.065 for &gt; 20,000/d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</si>
  <si>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</si>
  <si>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</si>
  <si>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</si>
  <si>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</si>
  <si>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</si>
  <si>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</si>
  <si>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E. P. COOPER UNIT WELLS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</si>
  <si>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</si>
  <si>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</si>
  <si>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</si>
  <si>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</si>
  <si>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</si>
  <si>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</si>
  <si>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</si>
  <si>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</si>
  <si>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</si>
  <si>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</si>
  <si>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</si>
  <si>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</si>
  <si>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</si>
  <si>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</si>
  <si>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</si>
  <si>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</si>
  <si>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Sep actual (1 - 17 days)</t>
  </si>
  <si>
    <t xml:space="preserve">CAVALIER OIL &amp; GAS INC.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</si>
  <si>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</si>
  <si>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</si>
  <si>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</si>
  <si>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</si>
  <si>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CCGM, LP</t>
  </si>
  <si>
    <t xml:space="preserve">HOOVER BRISCOE #1 C/P</t>
  </si>
  <si>
    <t xml:space="preserve">21</t>
  </si>
  <si>
    <t xml:space="preserve">Aug 31 day avg</t>
  </si>
  <si>
    <t xml:space="preserve">CD RESOURCES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</si>
  <si>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</si>
  <si>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</si>
  <si>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</si>
  <si>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</si>
  <si>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</si>
  <si>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</si>
  <si>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Sep actual (1-17) days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</si>
  <si>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</si>
  <si>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</si>
  <si>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</si>
  <si>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</si>
  <si>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</si>
  <si>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</si>
  <si>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</si>
  <si>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</si>
  <si>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</si>
  <si>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</si>
  <si>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</si>
  <si>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</si>
  <si>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</si>
  <si>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</si>
  <si>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</si>
  <si>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</si>
  <si>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</si>
  <si>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</si>
  <si>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</si>
  <si>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</si>
  <si>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</si>
  <si>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</si>
  <si>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</si>
  <si>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</si>
  <si>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CLIFFWOOD OIL &amp; GAS </t>
  </si>
  <si>
    <t xml:space="preserve">DINN COMNPT E</t>
  </si>
  <si>
    <t xml:space="preserve">CLIFFWOOD OIL &amp; GAS</t>
  </si>
  <si>
    <t xml:space="preserve">Sep actual (1 - 15 days)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</si>
  <si>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</si>
  <si>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</si>
  <si>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</si>
  <si>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</si>
  <si>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</si>
  <si>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</si>
  <si>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</si>
  <si>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</si>
  <si>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</si>
  <si>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</si>
  <si>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</si>
  <si>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</si>
  <si>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</si>
  <si>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</si>
  <si>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</si>
  <si>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Waiting on customer nom - Sep actual (1-15) days</t>
  </si>
  <si>
    <t xml:space="preserve">99BR13</t>
  </si>
  <si>
    <t xml:space="preserve">COBRA OPERATING</t>
  </si>
  <si>
    <t xml:space="preserve">COBRA DESTEC C/P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</si>
  <si>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</si>
  <si>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</si>
  <si>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</si>
  <si>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per cus nom - incl approx 2000mcf/d  in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</si>
  <si>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</si>
  <si>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</si>
  <si>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</si>
  <si>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Sep actual (1-7 days)</t>
  </si>
  <si>
    <t xml:space="preserve">COKINOS NATURAL GAS</t>
  </si>
  <si>
    <t xml:space="preserve">GOVERNOR BILL DANIELS C/P</t>
  </si>
  <si>
    <t xml:space="preserve">07</t>
  </si>
  <si>
    <t xml:space="preserve">Waiting on cus nom - Facilitation Report</t>
  </si>
  <si>
    <t xml:space="preserve">COKINOS NATURAL GAS </t>
  </si>
  <si>
    <t xml:space="preserve">JAMBERS, GEORGE T. #4         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</si>
  <si>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</si>
  <si>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</si>
  <si>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</si>
  <si>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</si>
  <si>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</si>
  <si>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</si>
  <si>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</si>
  <si>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</si>
  <si>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</si>
  <si>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nom-facilitation report</t>
  </si>
  <si>
    <t xml:space="preserve">97JZ04</t>
  </si>
  <si>
    <t xml:space="preserve">DRUMMOND CENTRAL POINT        </t>
  </si>
  <si>
    <t xml:space="preserve">98JZ17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</si>
  <si>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</si>
  <si>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</si>
  <si>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</si>
  <si>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</si>
  <si>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</si>
  <si>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Sep actual (1-14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</si>
  <si>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</si>
  <si>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</si>
  <si>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</si>
  <si>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</si>
  <si>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</si>
  <si>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</si>
  <si>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</si>
  <si>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</si>
  <si>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</si>
  <si>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</si>
  <si>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</si>
  <si>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CONOCO INC.         </t>
  </si>
  <si>
    <t xml:space="preserve">DIX RANCH C/P-TEXACO INC.     </t>
  </si>
  <si>
    <t xml:space="preserve">BIG COWBOY C/P #1 SOUTH-EO&amp;G  </t>
  </si>
  <si>
    <t xml:space="preserve">BIG COWBOY CMP 2 NORTH        </t>
  </si>
  <si>
    <t xml:space="preserve">HIRSCH ESTATE 2094 #2         </t>
  </si>
  <si>
    <t xml:space="preserve">Waiting on cus nom Sep actual (1-17 days)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</si>
  <si>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</si>
  <si>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</si>
  <si>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</si>
  <si>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</si>
  <si>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</si>
  <si>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</si>
  <si>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</si>
  <si>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</si>
  <si>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</si>
  <si>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</si>
  <si>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</si>
  <si>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</si>
  <si>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</si>
  <si>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</si>
  <si>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</si>
  <si>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</si>
  <si>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</si>
  <si>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</si>
  <si>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</si>
  <si>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 -TEX ENERGY SVCS., LTD</t>
  </si>
  <si>
    <t xml:space="preserve">TRAYLOR, GENE CDP-ROWE FLD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</si>
  <si>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</si>
  <si>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</si>
  <si>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</si>
  <si>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</si>
  <si>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</si>
  <si>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</si>
  <si>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</si>
  <si>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</si>
  <si>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</si>
  <si>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</si>
  <si>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</si>
  <si>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</si>
  <si>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</si>
  <si>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</si>
  <si>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</si>
  <si>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</si>
  <si>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</si>
  <si>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</si>
  <si>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</si>
  <si>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</si>
  <si>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</si>
  <si>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</si>
  <si>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</si>
  <si>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</si>
  <si>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</si>
  <si>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</si>
  <si>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</si>
  <si>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</si>
  <si>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</si>
  <si>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</si>
  <si>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</si>
  <si>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</si>
  <si>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</si>
  <si>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Sep actual (1-10 days)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</si>
  <si>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</si>
  <si>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</si>
  <si>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</si>
  <si>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</si>
  <si>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</si>
  <si>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</si>
  <si>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Sep actual (1-11 days)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</si>
  <si>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</si>
  <si>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</si>
  <si>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</si>
  <si>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</si>
  <si>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</si>
  <si>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</si>
  <si>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</si>
  <si>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</si>
  <si>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</si>
  <si>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</si>
  <si>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</si>
  <si>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</si>
  <si>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</si>
  <si>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</si>
  <si>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</si>
  <si>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</si>
  <si>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</si>
  <si>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</si>
  <si>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</si>
  <si>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</si>
  <si>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</si>
  <si>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</si>
  <si>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</si>
  <si>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</si>
  <si>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</si>
  <si>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</si>
  <si>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</si>
  <si>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</si>
  <si>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</si>
  <si>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</si>
  <si>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</si>
  <si>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</si>
  <si>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</si>
  <si>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</si>
  <si>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</si>
  <si>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</si>
  <si>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#3)</t>
  </si>
  <si>
    <t xml:space="preserve">SAXET</t>
  </si>
  <si>
    <t xml:space="preserve">SAXET THOMPSONVILLE C/P (OSPRY #2)</t>
  </si>
  <si>
    <t xml:space="preserve">99GB11</t>
  </si>
  <si>
    <t xml:space="preserve">SAXET THOMPSONVILLE C/P (OSPRY #1)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</si>
  <si>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</si>
  <si>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</si>
  <si>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</si>
  <si>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</si>
  <si>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</si>
  <si>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</si>
  <si>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12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</si>
  <si>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</si>
  <si>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</si>
  <si>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</si>
  <si>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</si>
  <si>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</si>
  <si>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</si>
  <si>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</si>
  <si>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</si>
  <si>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</si>
  <si>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</si>
  <si>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</si>
  <si>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</si>
  <si>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</si>
  <si>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</si>
  <si>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</si>
  <si>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</si>
  <si>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</si>
  <si>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</si>
  <si>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</si>
  <si>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</si>
  <si>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</si>
  <si>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</si>
  <si>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</si>
  <si>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</si>
  <si>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</si>
  <si>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</si>
  <si>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</si>
  <si>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</si>
  <si>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</si>
  <si>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</si>
  <si>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Waiting on cus nom Sep actual (1-16 days)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</si>
  <si>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</si>
  <si>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</si>
  <si>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</si>
  <si>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</si>
  <si>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</si>
  <si>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</si>
  <si>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</si>
  <si>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</si>
  <si>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GRUY ESTATE C/P-GUERRA FLD    </t>
  </si>
  <si>
    <t xml:space="preserve">waiting on customer nom-faciliation</t>
  </si>
  <si>
    <t xml:space="preserve">APPLEGATE ALLEY GAS UNIT #1   C/P</t>
  </si>
  <si>
    <t xml:space="preserve">New Asset Deal - JZ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</si>
  <si>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</si>
  <si>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</si>
  <si>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</si>
  <si>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</si>
  <si>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</si>
  <si>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</si>
  <si>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</si>
  <si>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</si>
  <si>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</si>
  <si>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</si>
  <si>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</si>
  <si>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</si>
  <si>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</si>
  <si>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</si>
  <si>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</si>
  <si>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</si>
  <si>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</si>
  <si>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</si>
  <si>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</si>
  <si>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</si>
  <si>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</si>
  <si>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</si>
  <si>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</si>
  <si>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</si>
  <si>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</si>
  <si>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</si>
  <si>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</si>
  <si>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</si>
  <si>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spot purchase - Sep actual (1-4 days)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</si>
  <si>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</si>
  <si>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</si>
  <si>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</si>
  <si>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</si>
  <si>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</si>
  <si>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</si>
  <si>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</si>
  <si>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</si>
  <si>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</si>
  <si>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</si>
  <si>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</si>
  <si>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</si>
  <si>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</si>
  <si>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</si>
  <si>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</si>
  <si>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</si>
  <si>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</si>
  <si>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</si>
  <si>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</si>
  <si>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MARTINEZ, EUDOXIO #10         </t>
  </si>
  <si>
    <r>
      <rPr>
        <sz val="8"/>
        <rFont val="Arial"/>
        <family val="0"/>
      </rPr>
      <t xml:space="preserve">per cus nom - incl approx 800mcf/d  in </t>
    </r>
    <r>
      <rPr>
        <sz val="8"/>
        <color rgb="FFFF0000"/>
        <rFont val="Arial"/>
        <family val="2"/>
      </rPr>
      <t xml:space="preserve">Transport vols</t>
    </r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</si>
  <si>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</si>
  <si>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</si>
  <si>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</si>
  <si>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</si>
  <si>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r>
      <rPr>
        <sz val="8"/>
        <rFont val="Arial"/>
        <family val="0"/>
      </rPr>
      <t xml:space="preserve">waiting on 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</si>
  <si>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MARSHALL, S.G. C/P - J.C.MARTI</t>
  </si>
  <si>
    <t xml:space="preserve">no flow since 5/99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</si>
  <si>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</si>
  <si>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</si>
  <si>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</si>
  <si>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</si>
  <si>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r>
      <rPr>
        <sz val="8"/>
        <rFont val="Arial"/>
        <family val="0"/>
      </rPr>
      <t xml:space="preserve">per cus nom - incl approx 5000mcf/d  in </t>
    </r>
    <r>
      <rPr>
        <sz val="8"/>
        <color rgb="FFFF0000"/>
        <rFont val="Arial"/>
        <family val="2"/>
      </rPr>
      <t xml:space="preserve">Transport vols</t>
    </r>
  </si>
  <si>
    <t xml:space="preserve">BENAVIDES, BELIA R. C" #1A   "</t>
  </si>
  <si>
    <r>
      <rPr>
        <sz val="8"/>
        <rFont val="Arial"/>
        <family val="0"/>
      </rPr>
      <t xml:space="preserve">per cus nom - incl approx 1000mcf/d  in </t>
    </r>
    <r>
      <rPr>
        <sz val="8"/>
        <color rgb="FFFF0000"/>
        <rFont val="Arial"/>
        <family val="2"/>
      </rPr>
      <t xml:space="preserve">Transport vols</t>
    </r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</si>
  <si>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</si>
  <si>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</si>
  <si>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</si>
  <si>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</si>
  <si>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</si>
  <si>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</si>
  <si>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</si>
  <si>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</si>
  <si>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</si>
  <si>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</si>
  <si>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</si>
  <si>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</si>
  <si>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</si>
  <si>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</si>
  <si>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Sep actual (1-17 days)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</si>
  <si>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</si>
  <si>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</si>
  <si>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</si>
  <si>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</si>
  <si>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</si>
  <si>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</si>
  <si>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</si>
  <si>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Waiting on cus nom Sep actual (1-11 days)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</si>
  <si>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</si>
  <si>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</si>
  <si>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</si>
  <si>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</si>
  <si>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</si>
  <si>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</si>
  <si>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</si>
  <si>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</si>
  <si>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</si>
  <si>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</si>
  <si>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</si>
  <si>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</si>
  <si>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</si>
  <si>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</si>
  <si>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</si>
  <si>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</si>
  <si>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</si>
  <si>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</si>
  <si>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</si>
  <si>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</si>
  <si>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</si>
  <si>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</si>
  <si>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</si>
  <si>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</si>
  <si>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</si>
  <si>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</si>
  <si>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</si>
  <si>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</si>
  <si>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</si>
  <si>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</si>
  <si>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</si>
  <si>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</si>
  <si>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</si>
  <si>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</si>
  <si>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</si>
  <si>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</si>
  <si>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</si>
  <si>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</si>
  <si>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</si>
  <si>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</si>
  <si>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Waiting on cus nom Sep actual (1-18 days)</t>
  </si>
  <si>
    <t xml:space="preserve">CHAMPION/FOUR SQUARE RECEIPT P</t>
  </si>
  <si>
    <t xml:space="preserve">FOUR SQUARE DOORNBS</t>
  </si>
  <si>
    <t xml:space="preserve">Sep actual (1-16 days)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</si>
  <si>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</si>
  <si>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</si>
  <si>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</si>
  <si>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</si>
  <si>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</si>
  <si>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</si>
  <si>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</si>
  <si>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</si>
  <si>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</si>
  <si>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</si>
  <si>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</si>
  <si>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</si>
  <si>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</si>
  <si>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</si>
  <si>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</si>
  <si>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</si>
  <si>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</si>
  <si>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</si>
  <si>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</si>
  <si>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</si>
  <si>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</si>
  <si>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</si>
  <si>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</si>
  <si>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</si>
  <si>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</si>
  <si>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</si>
  <si>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Sep actual (1-6 days)</t>
  </si>
  <si>
    <t xml:space="preserve">GOLDSTON</t>
  </si>
  <si>
    <t xml:space="preserve">COYLE CONCORD</t>
  </si>
  <si>
    <t xml:space="preserve">GOLDSTON/TEXOMA</t>
  </si>
  <si>
    <t xml:space="preserve">Desk contract - month to month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</si>
  <si>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</si>
  <si>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</si>
  <si>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</si>
  <si>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</si>
  <si>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</si>
  <si>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</si>
  <si>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</si>
  <si>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</si>
  <si>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</si>
  <si>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</si>
  <si>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</si>
  <si>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</si>
  <si>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</si>
  <si>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</si>
  <si>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</si>
  <si>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</si>
  <si>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</si>
  <si>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</si>
  <si>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</si>
  <si>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</si>
  <si>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</si>
  <si>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</si>
  <si>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</si>
  <si>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</si>
  <si>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</si>
  <si>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</si>
  <si>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</si>
  <si>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</si>
  <si>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</si>
  <si>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</si>
  <si>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</si>
  <si>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</si>
  <si>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</si>
  <si>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</si>
  <si>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</si>
  <si>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</si>
  <si>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</si>
  <si>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</si>
  <si>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</si>
  <si>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</si>
  <si>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</si>
  <si>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</si>
  <si>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</si>
  <si>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</si>
  <si>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</si>
  <si>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</si>
  <si>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</si>
  <si>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</si>
  <si>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</si>
  <si>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</si>
  <si>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</si>
  <si>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</si>
  <si>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</si>
  <si>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</si>
  <si>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</si>
  <si>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</si>
  <si>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</si>
  <si>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AVERILL DIETZEL C/P</t>
  </si>
  <si>
    <t xml:space="preserve">ENCINA GAS PIPELINE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</si>
  <si>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</si>
  <si>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</si>
  <si>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</si>
  <si>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</si>
  <si>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</si>
  <si>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</si>
  <si>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</si>
  <si>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SCANIO MIGULETA</t>
  </si>
  <si>
    <t xml:space="preserve">JOWERS F#1 C/P</t>
  </si>
  <si>
    <t xml:space="preserve">HAT OIL &amp; GAS</t>
  </si>
  <si>
    <t xml:space="preserve">Not on yet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</si>
  <si>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</si>
  <si>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</si>
  <si>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</si>
  <si>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</si>
  <si>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</si>
  <si>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</si>
  <si>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</si>
  <si>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</si>
  <si>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</si>
  <si>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</si>
  <si>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</si>
  <si>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</si>
  <si>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HILCORP ENERGY (SALE)</t>
  </si>
  <si>
    <t xml:space="preserve">OLD OCEAN PLANT</t>
  </si>
  <si>
    <t xml:space="preserve">MJJ DEAL SALE</t>
  </si>
  <si>
    <t xml:space="preserve">HOLLIMON OIL CORPORATION</t>
  </si>
  <si>
    <t xml:space="preserve">KEN PETROLEUM HEWITT</t>
  </si>
  <si>
    <t xml:space="preserve">Waiting on cus nom Sep actual (1-4 days)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</si>
  <si>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</si>
  <si>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</si>
  <si>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</si>
  <si>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</si>
  <si>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</si>
  <si>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</si>
  <si>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</si>
  <si>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</si>
  <si>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</si>
  <si>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k term; prod acq by White Oak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</si>
  <si>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</si>
  <si>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</si>
  <si>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</si>
  <si>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</si>
  <si>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</si>
  <si>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</si>
  <si>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</si>
  <si>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</si>
  <si>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</si>
  <si>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</si>
  <si>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</si>
  <si>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</si>
  <si>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</si>
  <si>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</si>
  <si>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</si>
  <si>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</si>
  <si>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</si>
  <si>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</si>
  <si>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</si>
  <si>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HUGES INVESTMENTS</t>
  </si>
  <si>
    <t xml:space="preserve">ZEVEX/MANOR LAKE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</si>
  <si>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</si>
  <si>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</si>
  <si>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</si>
  <si>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</si>
  <si>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</si>
  <si>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</si>
  <si>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</si>
  <si>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</si>
  <si>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</si>
  <si>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</si>
  <si>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</si>
  <si>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</si>
  <si>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</si>
  <si>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</si>
  <si>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</si>
  <si>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</si>
  <si>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</si>
  <si>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</si>
  <si>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</si>
  <si>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</si>
  <si>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</si>
  <si>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</si>
  <si>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</si>
  <si>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</si>
  <si>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</si>
  <si>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</si>
  <si>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</si>
  <si>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</si>
  <si>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</si>
  <si>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</si>
  <si>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</si>
  <si>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</si>
  <si>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</si>
  <si>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</si>
  <si>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</si>
  <si>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</si>
  <si>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</si>
  <si>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</si>
  <si>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</si>
  <si>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</si>
  <si>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</si>
  <si>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</si>
  <si>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</si>
  <si>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</si>
  <si>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</si>
  <si>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</si>
  <si>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</si>
  <si>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</si>
  <si>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JOSEY GAS UNIT 7 #14          </t>
  </si>
  <si>
    <t xml:space="preserve">KCS RESOURCES</t>
  </si>
  <si>
    <t xml:space="preserve">All gas at this point purchased from KCS only</t>
  </si>
  <si>
    <t xml:space="preserve">98JZ11</t>
  </si>
  <si>
    <t xml:space="preserve">KCS - JOSEY RANCH CENTRAL PT  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</si>
  <si>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</si>
  <si>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</si>
  <si>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</si>
  <si>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</si>
  <si>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</si>
  <si>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</si>
  <si>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</si>
  <si>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</si>
  <si>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</si>
  <si>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</si>
  <si>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</si>
  <si>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</si>
  <si>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Sep actual (1-7 days)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</si>
  <si>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</si>
  <si>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</si>
  <si>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</si>
  <si>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</si>
  <si>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</si>
  <si>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</si>
  <si>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</si>
  <si>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</si>
  <si>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</si>
  <si>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</si>
  <si>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</si>
  <si>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</si>
  <si>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</si>
  <si>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</si>
  <si>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</si>
  <si>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</si>
  <si>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</si>
  <si>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</si>
  <si>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</si>
  <si>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</si>
  <si>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</si>
  <si>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</si>
  <si>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</si>
  <si>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</si>
  <si>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</si>
  <si>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</si>
  <si>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</si>
  <si>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</si>
  <si>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</si>
  <si>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</si>
  <si>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</si>
  <si>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</si>
  <si>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</si>
  <si>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</si>
  <si>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</si>
  <si>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</si>
  <si>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</si>
  <si>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</si>
  <si>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</si>
  <si>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</si>
  <si>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</si>
  <si>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</si>
  <si>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</si>
  <si>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</si>
  <si>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</si>
  <si>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</si>
  <si>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</si>
  <si>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</si>
  <si>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</si>
  <si>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</si>
  <si>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</si>
  <si>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</si>
  <si>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</si>
  <si>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</si>
  <si>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</si>
  <si>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</si>
  <si>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</si>
  <si>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</si>
  <si>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</si>
  <si>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</si>
  <si>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</si>
  <si>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</si>
  <si>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</si>
  <si>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</si>
  <si>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</si>
  <si>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</si>
  <si>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</si>
  <si>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</si>
  <si>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</si>
  <si>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</si>
  <si>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</si>
  <si>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</si>
  <si>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</si>
  <si>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</si>
  <si>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</si>
  <si>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</si>
  <si>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</si>
  <si>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</si>
  <si>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</si>
  <si>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</si>
  <si>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</si>
  <si>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Sep actual (1 - 12 days)</t>
  </si>
  <si>
    <t xml:space="preserve">MJG INC.            </t>
  </si>
  <si>
    <t xml:space="preserve">MILLER ALBRECHT UNIT #1 A     </t>
  </si>
  <si>
    <t xml:space="preserve">K terminated eff 9/1/00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</si>
  <si>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</si>
  <si>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</si>
  <si>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</si>
  <si>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</si>
  <si>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</si>
  <si>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</si>
  <si>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</si>
  <si>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</si>
  <si>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</si>
  <si>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</si>
  <si>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</si>
  <si>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</si>
  <si>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</si>
  <si>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</si>
  <si>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</si>
  <si>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CENTAL OIL CORPORATION</t>
  </si>
  <si>
    <t xml:space="preserve">HUNDIDO FLD C/P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</si>
  <si>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</si>
  <si>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</si>
  <si>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</si>
  <si>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</si>
  <si>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</si>
  <si>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</si>
  <si>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</si>
  <si>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</si>
  <si>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Waiting on cus nom Sep actual (1-14 days)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</si>
  <si>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</si>
  <si>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</si>
  <si>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</si>
  <si>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</si>
  <si>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</si>
  <si>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Sep actual (1 - 16 days)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</si>
  <si>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</si>
  <si>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</si>
  <si>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</si>
  <si>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</si>
  <si>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</si>
  <si>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</si>
  <si>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</si>
  <si>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</si>
  <si>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</si>
  <si>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</si>
  <si>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</si>
  <si>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</si>
  <si>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</si>
  <si>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</si>
  <si>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</si>
  <si>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</si>
  <si>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</si>
  <si>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</si>
  <si>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</si>
  <si>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</si>
  <si>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</si>
  <si>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</si>
  <si>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</si>
  <si>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</si>
  <si>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</si>
  <si>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</si>
  <si>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</si>
  <si>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</si>
  <si>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</si>
  <si>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</si>
  <si>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</si>
  <si>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all goes Rincon</t>
  </si>
  <si>
    <t xml:space="preserve">97JZ08</t>
  </si>
  <si>
    <t xml:space="preserve">OXY USA INC.        </t>
  </si>
  <si>
    <t xml:space="preserve">FENTON, A. GAS UNIT #1        </t>
  </si>
  <si>
    <t xml:space="preserve">Waiting on cus nom -  Sep Actual (1-10 days)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</si>
  <si>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</si>
  <si>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</si>
  <si>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</si>
  <si>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</si>
  <si>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</si>
  <si>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</si>
  <si>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</si>
  <si>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</si>
  <si>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</si>
  <si>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</si>
  <si>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</si>
  <si>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</si>
  <si>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</si>
  <si>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</si>
  <si>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</si>
  <si>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</si>
  <si>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</si>
  <si>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</si>
  <si>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</si>
  <si>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WELDER HEIRS E #1             </t>
  </si>
  <si>
    <t xml:space="preserve">TALON DEVELOPMENT D-1 CDP     </t>
  </si>
  <si>
    <t xml:space="preserve">No flow in 2 mos.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</si>
  <si>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</si>
  <si>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</si>
  <si>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</si>
  <si>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</si>
  <si>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</si>
  <si>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Sep actual (1-5 days)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</si>
  <si>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</si>
  <si>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</si>
  <si>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</si>
  <si>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</si>
  <si>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</si>
  <si>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</si>
  <si>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</si>
  <si>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</si>
  <si>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</si>
  <si>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HPLC buying gas on MidConn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</si>
  <si>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</si>
  <si>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</si>
  <si>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</si>
  <si>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</si>
  <si>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</si>
  <si>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</si>
  <si>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</si>
  <si>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</si>
  <si>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</si>
  <si>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</si>
  <si>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</si>
  <si>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</si>
  <si>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</si>
  <si>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</si>
  <si>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</si>
  <si>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</si>
  <si>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</si>
  <si>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</si>
  <si>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</si>
  <si>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</si>
  <si>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</si>
  <si>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</si>
  <si>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</si>
  <si>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</si>
  <si>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</si>
  <si>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</si>
  <si>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</si>
  <si>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</si>
  <si>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r>
      <rPr>
        <sz val="8"/>
        <rFont val="Arial"/>
        <family val="0"/>
      </rPr>
      <t xml:space="preserve">facilitation report- has </t>
    </r>
    <r>
      <rPr>
        <sz val="8"/>
        <color rgb="FFFF0000"/>
        <rFont val="Arial"/>
        <family val="2"/>
      </rPr>
      <t xml:space="preserve">transport vols</t>
    </r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</si>
  <si>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</si>
  <si>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</si>
  <si>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</si>
  <si>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</si>
  <si>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</si>
  <si>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</si>
  <si>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</si>
  <si>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</si>
  <si>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</si>
  <si>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</si>
  <si>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</si>
  <si>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</si>
  <si>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PRINGLE RESOURCES</t>
  </si>
  <si>
    <t xml:space="preserve">PRINGLE WELLS C/P</t>
  </si>
  <si>
    <t xml:space="preserve">New prod - not yet flowing</t>
  </si>
  <si>
    <t xml:space="preserve">PRIZE ENERGY RESOURCES, INC.</t>
  </si>
  <si>
    <t xml:space="preserve">BAKER CP</t>
  </si>
  <si>
    <t xml:space="preserve">PRIZE ENERGY</t>
  </si>
  <si>
    <t xml:space="preserve">per customer nom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</si>
  <si>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</si>
  <si>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</si>
  <si>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</si>
  <si>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</si>
  <si>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</si>
  <si>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</si>
  <si>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</si>
  <si>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</si>
  <si>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</si>
  <si>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</si>
  <si>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</si>
  <si>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</si>
  <si>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Sep Actual - 1-16 days</t>
  </si>
  <si>
    <t xml:space="preserve">CHAMPION #1 C/P</t>
  </si>
  <si>
    <t xml:space="preserve">BAKER CENTRAL CP</t>
  </si>
  <si>
    <t xml:space="preserve">PRODUCERS ENERGY MAR</t>
  </si>
  <si>
    <t xml:space="preserve">PURE RESOURCES, INC.</t>
  </si>
  <si>
    <t xml:space="preserve">WILSON C/P</t>
  </si>
  <si>
    <t xml:space="preserve">Waiting on cus nom -  Sep Actual (1-11 days)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</si>
  <si>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</si>
  <si>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</si>
  <si>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</si>
  <si>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</si>
  <si>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</si>
  <si>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</si>
  <si>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</si>
  <si>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</si>
  <si>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</si>
  <si>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</si>
  <si>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</si>
  <si>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</si>
  <si>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</si>
  <si>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</si>
  <si>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</si>
  <si>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</si>
  <si>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</si>
  <si>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</si>
  <si>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</si>
  <si>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</si>
  <si>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</si>
  <si>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</si>
  <si>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k terminated eff 8/15/00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</si>
  <si>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</si>
  <si>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</si>
  <si>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</si>
  <si>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</si>
  <si>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</si>
  <si>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</si>
  <si>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</si>
  <si>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</si>
  <si>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</si>
  <si>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</si>
  <si>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</si>
  <si>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</si>
  <si>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</si>
  <si>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</si>
  <si>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</si>
  <si>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</si>
  <si>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</si>
  <si>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</si>
  <si>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</si>
  <si>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</si>
  <si>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</si>
  <si>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</si>
  <si>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</si>
  <si>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</si>
  <si>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</si>
  <si>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</si>
  <si>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</si>
  <si>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</si>
  <si>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</si>
  <si>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</si>
  <si>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</si>
  <si>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</si>
  <si>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</si>
  <si>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PREMIER-ZIMMERMAN CENTRAL PT  </t>
  </si>
  <si>
    <t xml:space="preserve">99MJ18</t>
  </si>
  <si>
    <t xml:space="preserve">INDIAN ROCK PLANT RESIDUE</t>
  </si>
  <si>
    <t xml:space="preserve">BURGHER CENTRAL POINT</t>
  </si>
  <si>
    <t xml:space="preserve">SAMSON LONESTAR LIMITED</t>
  </si>
  <si>
    <t xml:space="preserve">BOISE SOUTHERN #1             </t>
  </si>
  <si>
    <t xml:space="preserve">DUER WAGNER</t>
  </si>
  <si>
    <t xml:space="preserve">Waiting on cus nom Sep actual (1-15 days)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</si>
  <si>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</si>
  <si>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</si>
  <si>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</si>
  <si>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</si>
  <si>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</si>
  <si>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</si>
  <si>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</si>
  <si>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99TG08</t>
  </si>
  <si>
    <t xml:space="preserve">HIGHLANDER #1 CENTRAL POINT</t>
  </si>
  <si>
    <t xml:space="preserve">WHORTEN CENTRAL POINT</t>
  </si>
  <si>
    <t xml:space="preserve">Per customer nom, well dead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</si>
  <si>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</si>
  <si>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</si>
  <si>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</si>
  <si>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</si>
  <si>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</si>
  <si>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</si>
  <si>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</si>
  <si>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</si>
  <si>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</si>
  <si>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</si>
  <si>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</si>
  <si>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</si>
  <si>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</si>
  <si>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</si>
  <si>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</si>
  <si>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</si>
  <si>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</si>
  <si>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</si>
  <si>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</si>
  <si>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</si>
  <si>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</si>
  <si>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</si>
  <si>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</si>
  <si>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</si>
  <si>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</si>
  <si>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</si>
  <si>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</si>
  <si>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</si>
  <si>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</si>
  <si>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</si>
  <si>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</si>
  <si>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</si>
  <si>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</si>
  <si>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</si>
  <si>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</si>
  <si>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</si>
  <si>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</si>
  <si>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</si>
  <si>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Waiting on cus nom -  Sep Actual (1-4 days)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</si>
  <si>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</si>
  <si>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</si>
  <si>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</si>
  <si>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</si>
  <si>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</si>
  <si>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</si>
  <si>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</si>
  <si>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</si>
  <si>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</si>
  <si>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</si>
  <si>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</si>
  <si>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</si>
  <si>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</si>
  <si>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</si>
  <si>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</si>
  <si>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</si>
  <si>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</si>
  <si>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</si>
  <si>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</si>
  <si>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</si>
  <si>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</si>
  <si>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</si>
  <si>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</si>
  <si>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</si>
  <si>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</si>
  <si>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</si>
  <si>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</si>
  <si>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</si>
  <si>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</si>
  <si>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</si>
  <si>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</si>
  <si>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</si>
  <si>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</si>
  <si>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</si>
  <si>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</si>
  <si>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</si>
  <si>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</si>
  <si>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</si>
  <si>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</si>
  <si>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</si>
  <si>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</si>
  <si>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</si>
  <si>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</si>
  <si>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</si>
  <si>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</si>
  <si>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</si>
  <si>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</si>
  <si>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</si>
  <si>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</si>
  <si>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</si>
  <si>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</si>
  <si>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</si>
  <si>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</si>
  <si>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</si>
  <si>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</si>
  <si>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July actual (1-17 days)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</si>
  <si>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</si>
  <si>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</si>
  <si>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</si>
  <si>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</si>
  <si>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</si>
  <si>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</si>
  <si>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</si>
  <si>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</si>
  <si>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</si>
  <si>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</si>
  <si>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</si>
  <si>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</si>
  <si>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Waiting on cus nom -  Sep Actual (1-13 days)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</si>
  <si>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</si>
  <si>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</si>
  <si>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</si>
  <si>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</si>
  <si>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</si>
  <si>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</si>
  <si>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</si>
  <si>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</si>
  <si>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</si>
  <si>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</si>
  <si>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</si>
  <si>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</si>
  <si>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</si>
  <si>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</si>
  <si>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</si>
  <si>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</si>
  <si>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</si>
  <si>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</si>
  <si>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</si>
  <si>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</si>
  <si>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</si>
  <si>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</si>
  <si>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</si>
  <si>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</si>
  <si>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</si>
  <si>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</si>
  <si>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</si>
  <si>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</si>
  <si>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</si>
  <si>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</si>
  <si>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</si>
  <si>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</si>
  <si>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</si>
  <si>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</si>
  <si>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</si>
  <si>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</si>
  <si>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</si>
  <si>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</si>
  <si>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</si>
  <si>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</si>
  <si>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</si>
  <si>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</si>
  <si>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</si>
  <si>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</si>
  <si>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</si>
  <si>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</si>
  <si>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</si>
  <si>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</si>
  <si>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</si>
  <si>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</si>
  <si>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</si>
  <si>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</si>
  <si>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</si>
  <si>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</si>
  <si>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</si>
  <si>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</si>
  <si>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</si>
  <si>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</si>
  <si>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</si>
  <si>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</si>
  <si>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</si>
  <si>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</si>
  <si>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</si>
  <si>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</si>
  <si>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</si>
  <si>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</si>
  <si>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</si>
  <si>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</si>
  <si>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</si>
  <si>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</si>
  <si>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</si>
  <si>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</si>
  <si>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</si>
  <si>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</si>
  <si>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</si>
  <si>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</si>
  <si>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</si>
  <si>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</si>
  <si>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</si>
  <si>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</si>
  <si>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</si>
  <si>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</si>
  <si>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</si>
  <si>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</si>
  <si>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</si>
  <si>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</si>
  <si>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</si>
  <si>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</si>
  <si>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New Asset Deal - B. Riley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</si>
  <si>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</si>
  <si>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</si>
  <si>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</si>
  <si>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</si>
  <si>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</si>
  <si>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</si>
  <si>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</si>
  <si>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</si>
  <si>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CHAPMAN RANCH C/P</t>
  </si>
  <si>
    <t xml:space="preserve">Sep actual (1 - 10 days)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</si>
  <si>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</si>
  <si>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</si>
  <si>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</si>
  <si>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</si>
  <si>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</si>
  <si>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</si>
  <si>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Aug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</si>
  <si>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</si>
  <si>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</si>
  <si>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</si>
  <si>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</si>
  <si>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</si>
  <si>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</si>
  <si>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</si>
  <si>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</si>
  <si>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</si>
  <si>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</si>
  <si>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</si>
  <si>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</si>
  <si>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</si>
  <si>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</si>
  <si>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</si>
  <si>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</si>
  <si>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</si>
  <si>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</si>
  <si>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</si>
  <si>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</si>
  <si>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</si>
  <si>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</si>
  <si>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</si>
  <si>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</si>
  <si>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</si>
  <si>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</si>
  <si>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</si>
  <si>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</si>
  <si>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</si>
  <si>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</si>
  <si>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</si>
  <si>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</si>
  <si>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</si>
  <si>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</si>
  <si>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</si>
  <si>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</si>
  <si>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</si>
  <si>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</si>
  <si>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</si>
  <si>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</si>
  <si>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</si>
  <si>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</si>
  <si>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</si>
  <si>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</si>
  <si>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</si>
  <si>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</si>
  <si>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</si>
  <si>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</si>
  <si>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</si>
  <si>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</si>
  <si>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</si>
  <si>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</si>
  <si>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</si>
  <si>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</si>
  <si>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</si>
  <si>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</si>
  <si>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99JZ13</t>
  </si>
  <si>
    <t xml:space="preserve">FORGASON #1</t>
  </si>
  <si>
    <t xml:space="preserve">Sep actual (1 - 13 days)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</si>
  <si>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</si>
  <si>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</si>
  <si>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</si>
  <si>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</si>
  <si>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</si>
  <si>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</si>
  <si>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</si>
  <si>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</si>
  <si>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</si>
  <si>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WHITE OAK ENERGY, LLC</t>
  </si>
  <si>
    <t xml:space="preserve">LAMAY CORPORATION</t>
  </si>
  <si>
    <t xml:space="preserve">98GV10</t>
  </si>
  <si>
    <t xml:space="preserve">WHITING PETROLEUM</t>
  </si>
  <si>
    <t xml:space="preserve">TIERRA DAVID</t>
  </si>
  <si>
    <t xml:space="preserve">98GV16</t>
  </si>
  <si>
    <t xml:space="preserve">Spot purchase - Per customer nom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</si>
  <si>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</si>
  <si>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</si>
  <si>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</si>
  <si>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</si>
  <si>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</si>
  <si>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</si>
  <si>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</si>
  <si>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</si>
  <si>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</si>
  <si>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</si>
  <si>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</si>
  <si>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</si>
  <si>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</si>
  <si>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</si>
  <si>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</si>
  <si>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New Prod - MJJ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</si>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</sst>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20" min="19" style="4" width="12.56"/>
    <col collapsed="false" customWidth="true" hidden="false" outlineLevel="0" max="22" min="21" style="7" width="12.85"/>
    <col collapsed="false" customWidth="true" hidden="true" outlineLevel="0" max="23" min="23" style="7" width="12.56"/>
    <col collapsed="false" customWidth="true" hidden="false" outlineLevel="0" max="24" min="24" style="8" width="24.7"/>
    <col collapsed="false" customWidth="true" hidden="true" outlineLevel="0" max="25" min="25" style="6" width="11.13"/>
    <col collapsed="false" customWidth="true" hidden="true" outlineLevel="0" max="26" min="26" style="0" width="19.85"/>
    <col collapsed="false" customWidth="true" hidden="true" outlineLevel="0" max="27" min="27" style="6" width="0.13"/>
    <col collapsed="false" customWidth="true" hidden="false" outlineLevel="0" max="28" min="28" style="6" width="11.28"/>
    <col collapsed="false" customWidth="true" hidden="true" outlineLevel="0" max="29" min="29" style="6" width="11.56"/>
    <col collapsed="false" customWidth="true" hidden="true" outlineLevel="0" max="30" min="30" style="9" width="11.56"/>
    <col collapsed="false" customWidth="true" hidden="true" outlineLevel="0" max="31" min="31" style="6" width="11.56"/>
    <col collapsed="false" customWidth="true" hidden="true" outlineLevel="0" max="32" min="32" style="10" width="23.14"/>
    <col collapsed="false" customWidth="true" hidden="true" outlineLevel="0" max="33" min="33" style="10" width="7.7"/>
    <col collapsed="false" customWidth="false" hidden="false" outlineLevel="0" max="34" min="34" style="6" width="10.56"/>
    <col collapsed="false" customWidth="false" hidden="false" outlineLevel="0" max="35" min="35" style="4" width="10.56"/>
    <col collapsed="false" customWidth="false" hidden="false" outlineLevel="0" max="257" min="36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36789.5827502315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4"/>
      <c r="W1" s="14" t="s">
        <v>0</v>
      </c>
      <c r="X1" s="15"/>
      <c r="Y1" s="1" t="s">
        <v>0</v>
      </c>
      <c r="AA1" s="5"/>
      <c r="AB1" s="5"/>
      <c r="AD1" s="9" t="s">
        <v>1</v>
      </c>
      <c r="AE1" s="6" t="s">
        <v>1</v>
      </c>
      <c r="AF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19"/>
      <c r="W2" s="19" t="s">
        <v>3</v>
      </c>
      <c r="X2" s="20" t="s">
        <v>3</v>
      </c>
      <c r="Y2" s="18"/>
      <c r="AB2" s="18" t="s">
        <v>4</v>
      </c>
      <c r="AC2" s="18" t="s">
        <v>4</v>
      </c>
      <c r="AE2" s="18"/>
      <c r="AF2" s="21"/>
      <c r="AG2" s="21"/>
      <c r="AH2" s="18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10"/>
      <c r="U3" s="26"/>
      <c r="V3" s="26"/>
      <c r="W3" s="26"/>
      <c r="AA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5" t="s">
        <v>27</v>
      </c>
      <c r="W4" s="35" t="s">
        <v>28</v>
      </c>
      <c r="X4" s="34" t="s">
        <v>29</v>
      </c>
      <c r="Y4" s="36" t="s">
        <v>30</v>
      </c>
      <c r="Z4" s="37" t="s">
        <v>31</v>
      </c>
      <c r="AA4" s="37" t="s">
        <v>32</v>
      </c>
      <c r="AB4" s="37" t="s">
        <v>33</v>
      </c>
      <c r="AC4" s="36" t="s">
        <v>34</v>
      </c>
      <c r="AD4" s="38" t="s">
        <v>35</v>
      </c>
      <c r="AE4" s="39" t="s">
        <v>36</v>
      </c>
      <c r="AF4" s="40" t="s">
        <v>37</v>
      </c>
      <c r="AG4" s="41" t="s">
        <v>31</v>
      </c>
      <c r="AH4" s="41" t="s">
        <v>38</v>
      </c>
      <c r="AI4" s="41" t="s">
        <v>39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40</v>
      </c>
      <c r="E5" s="3" t="s">
        <v>41</v>
      </c>
      <c r="F5" s="3" t="s">
        <v>42</v>
      </c>
      <c r="G5" s="6" t="s">
        <v>43</v>
      </c>
      <c r="H5" s="6" t="n">
        <v>5547</v>
      </c>
      <c r="I5" s="4" t="n">
        <v>479</v>
      </c>
      <c r="J5" s="4" t="s">
        <v>44</v>
      </c>
      <c r="L5" s="1" t="s">
        <v>45</v>
      </c>
      <c r="M5" s="3" t="s">
        <v>46</v>
      </c>
      <c r="N5" s="44"/>
      <c r="O5" s="1" t="s">
        <v>47</v>
      </c>
      <c r="Q5" s="1" t="n">
        <v>38</v>
      </c>
      <c r="R5" s="1" t="n">
        <v>74</v>
      </c>
      <c r="S5" s="1" t="n">
        <v>74</v>
      </c>
      <c r="T5" s="1" t="n">
        <v>33</v>
      </c>
      <c r="U5" s="1" t="n">
        <v>33</v>
      </c>
      <c r="V5" s="45" t="n">
        <f aca="false">+U5-R5</f>
        <v>-41</v>
      </c>
      <c r="W5" s="14" t="n">
        <f aca="false">+U5-T5</f>
        <v>0</v>
      </c>
      <c r="X5" s="46" t="s">
        <v>48</v>
      </c>
      <c r="Y5" s="47"/>
      <c r="Z5" s="44"/>
      <c r="AA5" s="5" t="n">
        <v>358913</v>
      </c>
      <c r="AB5" s="5" t="n">
        <v>133168</v>
      </c>
      <c r="AC5" s="48" t="s">
        <v>49</v>
      </c>
      <c r="AD5" s="49" t="n">
        <v>0.245</v>
      </c>
      <c r="AE5" s="50" t="n">
        <v>9903</v>
      </c>
      <c r="AF5" s="51" t="s">
        <v>50</v>
      </c>
      <c r="AG5" s="51" t="s">
        <v>4</v>
      </c>
      <c r="AH5" s="4" t="s">
        <v>51</v>
      </c>
      <c r="AI5" s="52" t="s">
        <v>52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3"/>
      <c r="B6" s="11" t="s">
        <v>40</v>
      </c>
      <c r="E6" s="3" t="s">
        <v>53</v>
      </c>
      <c r="F6" s="3" t="s">
        <v>54</v>
      </c>
      <c r="G6" s="6" t="s">
        <v>55</v>
      </c>
      <c r="H6" s="6" t="n">
        <v>5077</v>
      </c>
      <c r="I6" s="4" t="n">
        <v>649</v>
      </c>
      <c r="J6" s="4" t="s">
        <v>44</v>
      </c>
      <c r="L6" s="53" t="s">
        <v>45</v>
      </c>
      <c r="M6" s="3" t="s">
        <v>56</v>
      </c>
      <c r="N6" s="44"/>
      <c r="O6" s="1" t="s">
        <v>57</v>
      </c>
      <c r="Q6" s="1" t="n">
        <v>0</v>
      </c>
      <c r="R6" s="1"/>
      <c r="S6" s="1"/>
      <c r="T6" s="1"/>
      <c r="U6" s="1"/>
      <c r="V6" s="45" t="n">
        <f aca="false">+U6-R6</f>
        <v>0</v>
      </c>
      <c r="W6" s="14" t="n">
        <f aca="false">+U6-T6</f>
        <v>0</v>
      </c>
      <c r="X6" s="46" t="s">
        <v>58</v>
      </c>
      <c r="Y6" s="47"/>
      <c r="Z6" s="44"/>
      <c r="AA6" s="5" t="n">
        <v>370006</v>
      </c>
      <c r="AB6" s="5" t="n">
        <v>27489</v>
      </c>
      <c r="AC6" s="48" t="s">
        <v>59</v>
      </c>
      <c r="AD6" s="49" t="n">
        <v>0.03</v>
      </c>
      <c r="AE6" s="50"/>
      <c r="AF6" s="51" t="s">
        <v>60</v>
      </c>
      <c r="AG6" s="51" t="s">
        <v>4</v>
      </c>
      <c r="AH6" s="4" t="s">
        <v>61</v>
      </c>
      <c r="AI6" s="52" t="s">
        <v>62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3"/>
      <c r="B7" s="11" t="s">
        <v>40</v>
      </c>
      <c r="E7" s="3" t="s">
        <v>53</v>
      </c>
      <c r="F7" s="3" t="s">
        <v>63</v>
      </c>
      <c r="G7" s="6" t="s">
        <v>55</v>
      </c>
      <c r="H7" s="6" t="n">
        <v>6765</v>
      </c>
      <c r="I7" s="4" t="n">
        <v>649</v>
      </c>
      <c r="J7" s="4" t="s">
        <v>44</v>
      </c>
      <c r="L7" s="53" t="s">
        <v>45</v>
      </c>
      <c r="M7" s="3" t="s">
        <v>56</v>
      </c>
      <c r="N7" s="44"/>
      <c r="O7" s="1" t="s">
        <v>57</v>
      </c>
      <c r="Q7" s="1" t="n">
        <v>0</v>
      </c>
      <c r="R7" s="1"/>
      <c r="S7" s="1"/>
      <c r="T7" s="1"/>
      <c r="U7" s="1"/>
      <c r="V7" s="45" t="n">
        <f aca="false">+U7-R7</f>
        <v>0</v>
      </c>
      <c r="W7" s="14" t="n">
        <f aca="false">+U7-T7</f>
        <v>0</v>
      </c>
      <c r="X7" s="46" t="s">
        <v>64</v>
      </c>
      <c r="Y7" s="47"/>
      <c r="Z7" s="44"/>
      <c r="AA7" s="5" t="n">
        <v>316111</v>
      </c>
      <c r="AB7" s="5" t="n">
        <v>28008</v>
      </c>
      <c r="AC7" s="48" t="s">
        <v>59</v>
      </c>
      <c r="AD7" s="49" t="n">
        <v>0.03</v>
      </c>
      <c r="AE7" s="50"/>
      <c r="AF7" s="51" t="s">
        <v>60</v>
      </c>
      <c r="AG7" s="51" t="s">
        <v>4</v>
      </c>
      <c r="AH7" s="4" t="s">
        <v>65</v>
      </c>
      <c r="AI7" s="52" t="s">
        <v>62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40</v>
      </c>
      <c r="E8" s="3" t="s">
        <v>66</v>
      </c>
      <c r="F8" s="3" t="s">
        <v>67</v>
      </c>
      <c r="G8" s="6" t="s">
        <v>43</v>
      </c>
      <c r="H8" s="6" t="n">
        <v>6581</v>
      </c>
      <c r="I8" s="4" t="n">
        <v>441</v>
      </c>
      <c r="J8" s="4" t="s">
        <v>44</v>
      </c>
      <c r="L8" s="53" t="s">
        <v>45</v>
      </c>
      <c r="M8" s="3" t="s">
        <v>68</v>
      </c>
      <c r="N8" s="44"/>
      <c r="O8" s="1" t="s">
        <v>69</v>
      </c>
      <c r="Q8" s="1" t="n">
        <v>246</v>
      </c>
      <c r="R8" s="1" t="n">
        <v>211</v>
      </c>
      <c r="S8" s="1" t="n">
        <v>211</v>
      </c>
      <c r="T8" s="1" t="n">
        <v>216</v>
      </c>
      <c r="U8" s="1" t="n">
        <v>216</v>
      </c>
      <c r="V8" s="45" t="n">
        <f aca="false">+U8-R8</f>
        <v>5</v>
      </c>
      <c r="W8" s="14" t="n">
        <f aca="false">+U8-T8</f>
        <v>0</v>
      </c>
      <c r="X8" s="15" t="s">
        <v>48</v>
      </c>
      <c r="Y8" s="47"/>
      <c r="Z8" s="44"/>
      <c r="AA8" s="5" t="n">
        <v>309839</v>
      </c>
      <c r="AB8" s="5" t="n">
        <v>130865</v>
      </c>
      <c r="AC8" s="48" t="s">
        <v>59</v>
      </c>
      <c r="AD8" s="49" t="n">
        <v>0.06</v>
      </c>
      <c r="AE8" s="50"/>
      <c r="AF8" s="51" t="s">
        <v>60</v>
      </c>
      <c r="AG8" s="51" t="s">
        <v>4</v>
      </c>
      <c r="AH8" s="4" t="s">
        <v>70</v>
      </c>
      <c r="AI8" s="52" t="s">
        <v>71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true" customHeight="false" outlineLevel="0" collapsed="false">
      <c r="A9" s="43"/>
      <c r="B9" s="11" t="s">
        <v>40</v>
      </c>
      <c r="E9" s="3" t="s">
        <v>66</v>
      </c>
      <c r="F9" s="3" t="s">
        <v>72</v>
      </c>
      <c r="G9" s="6" t="s">
        <v>43</v>
      </c>
      <c r="H9" s="6" t="n">
        <v>9710</v>
      </c>
      <c r="I9" s="4" t="n">
        <v>441</v>
      </c>
      <c r="J9" s="4" t="s">
        <v>44</v>
      </c>
      <c r="L9" s="53" t="s">
        <v>45</v>
      </c>
      <c r="M9" s="3" t="s">
        <v>68</v>
      </c>
      <c r="N9" s="44"/>
      <c r="O9" s="1" t="s">
        <v>69</v>
      </c>
      <c r="Q9" s="1"/>
      <c r="R9" s="1"/>
      <c r="S9" s="1"/>
      <c r="T9" s="1"/>
      <c r="U9" s="1"/>
      <c r="V9" s="45" t="n">
        <f aca="false">+U9-R9</f>
        <v>0</v>
      </c>
      <c r="W9" s="14" t="n">
        <f aca="false">+U9-T9</f>
        <v>0</v>
      </c>
      <c r="X9" s="15" t="s">
        <v>73</v>
      </c>
      <c r="Y9" s="47"/>
      <c r="Z9" s="44"/>
      <c r="AA9" s="5" t="n">
        <v>130789</v>
      </c>
      <c r="AB9" s="5" t="n">
        <v>16703</v>
      </c>
      <c r="AC9" s="48" t="s">
        <v>49</v>
      </c>
      <c r="AD9" s="9" t="n">
        <v>0.065</v>
      </c>
      <c r="AE9" s="54" t="n">
        <v>9807</v>
      </c>
      <c r="AF9" s="1" t="s">
        <v>74</v>
      </c>
      <c r="AG9" s="51" t="s">
        <v>4</v>
      </c>
      <c r="AH9" s="4" t="s">
        <v>75</v>
      </c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5"/>
      <c r="B10" s="56" t="s">
        <v>40</v>
      </c>
      <c r="C10" s="57"/>
      <c r="D10" s="58"/>
      <c r="E10" s="57" t="s">
        <v>76</v>
      </c>
      <c r="F10" s="57" t="s">
        <v>77</v>
      </c>
      <c r="G10" s="59" t="s">
        <v>43</v>
      </c>
      <c r="H10" s="59" t="n">
        <v>9716</v>
      </c>
      <c r="I10" s="58" t="n">
        <v>650</v>
      </c>
      <c r="J10" s="58" t="s">
        <v>44</v>
      </c>
      <c r="K10" s="58"/>
      <c r="L10" s="60" t="s">
        <v>45</v>
      </c>
      <c r="M10" s="57" t="s">
        <v>78</v>
      </c>
      <c r="N10" s="0"/>
      <c r="O10" s="61" t="s">
        <v>79</v>
      </c>
      <c r="P10" s="62"/>
      <c r="Q10" s="61" t="n">
        <v>24</v>
      </c>
      <c r="R10" s="61" t="n">
        <v>24</v>
      </c>
      <c r="S10" s="61" t="n">
        <v>24</v>
      </c>
      <c r="T10" s="61" t="n">
        <v>0</v>
      </c>
      <c r="U10" s="61" t="n">
        <v>0</v>
      </c>
      <c r="V10" s="45" t="n">
        <f aca="false">+U10-R10</f>
        <v>-24</v>
      </c>
      <c r="W10" s="63" t="n">
        <f aca="false">+U10-T10</f>
        <v>0</v>
      </c>
      <c r="X10" s="46" t="s">
        <v>80</v>
      </c>
      <c r="Y10" s="46"/>
      <c r="AA10" s="64" t="n">
        <v>358904</v>
      </c>
      <c r="AB10" s="64" t="n">
        <v>125823</v>
      </c>
      <c r="AC10" s="65" t="s">
        <v>49</v>
      </c>
      <c r="AD10" s="66" t="n">
        <v>0.178</v>
      </c>
      <c r="AE10" s="67" t="n">
        <v>9905</v>
      </c>
      <c r="AF10" s="68" t="s">
        <v>50</v>
      </c>
      <c r="AG10" s="68" t="s">
        <v>4</v>
      </c>
      <c r="AH10" s="58" t="s">
        <v>81</v>
      </c>
      <c r="AI10" s="52" t="s">
        <v>82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40</v>
      </c>
      <c r="E11" s="3" t="s">
        <v>83</v>
      </c>
      <c r="F11" s="3" t="s">
        <v>84</v>
      </c>
      <c r="G11" s="6" t="s">
        <v>43</v>
      </c>
      <c r="H11" s="6" t="n">
        <v>699</v>
      </c>
      <c r="I11" s="4" t="n">
        <v>649</v>
      </c>
      <c r="J11" s="4" t="s">
        <v>44</v>
      </c>
      <c r="L11" s="53" t="s">
        <v>45</v>
      </c>
      <c r="M11" s="3" t="s">
        <v>85</v>
      </c>
      <c r="N11" s="44"/>
      <c r="O11" s="1" t="s">
        <v>86</v>
      </c>
      <c r="Q11" s="1" t="n">
        <v>97</v>
      </c>
      <c r="R11" s="1" t="n">
        <v>78</v>
      </c>
      <c r="S11" s="1" t="n">
        <v>78</v>
      </c>
      <c r="T11" s="1" t="n">
        <v>58</v>
      </c>
      <c r="U11" s="1" t="n">
        <v>58</v>
      </c>
      <c r="V11" s="45" t="n">
        <f aca="false">+U11-R11</f>
        <v>-20</v>
      </c>
      <c r="W11" s="14" t="n">
        <f aca="false">+U11-T11</f>
        <v>0</v>
      </c>
      <c r="X11" s="46" t="s">
        <v>48</v>
      </c>
      <c r="Y11" s="47"/>
      <c r="Z11" s="44"/>
      <c r="AA11" s="44"/>
      <c r="AB11" s="5" t="n">
        <v>298335</v>
      </c>
      <c r="AC11" s="4" t="s">
        <v>59</v>
      </c>
      <c r="AD11" s="9" t="n">
        <v>0.045</v>
      </c>
      <c r="AF11" s="51" t="s">
        <v>60</v>
      </c>
      <c r="AG11" s="51" t="s">
        <v>4</v>
      </c>
      <c r="AH11" s="4" t="s">
        <v>87</v>
      </c>
      <c r="AI11" s="52" t="s">
        <v>52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40</v>
      </c>
      <c r="E12" s="3" t="s">
        <v>83</v>
      </c>
      <c r="F12" s="3" t="s">
        <v>88</v>
      </c>
      <c r="G12" s="6" t="s">
        <v>43</v>
      </c>
      <c r="H12" s="6" t="n">
        <v>6881</v>
      </c>
      <c r="I12" s="4" t="n">
        <v>649</v>
      </c>
      <c r="J12" s="4" t="s">
        <v>44</v>
      </c>
      <c r="L12" s="1" t="s">
        <v>45</v>
      </c>
      <c r="M12" s="3" t="s">
        <v>85</v>
      </c>
      <c r="N12" s="44"/>
      <c r="O12" s="1" t="s">
        <v>86</v>
      </c>
      <c r="Q12" s="1" t="n">
        <v>55</v>
      </c>
      <c r="R12" s="1" t="n">
        <v>1</v>
      </c>
      <c r="S12" s="1" t="n">
        <v>49</v>
      </c>
      <c r="T12" s="1" t="n">
        <v>47</v>
      </c>
      <c r="U12" s="1" t="n">
        <v>47</v>
      </c>
      <c r="V12" s="45" t="n">
        <f aca="false">+U12-R12</f>
        <v>46</v>
      </c>
      <c r="W12" s="14" t="n">
        <f aca="false">+U12-T12</f>
        <v>0</v>
      </c>
      <c r="X12" s="46" t="s">
        <v>89</v>
      </c>
      <c r="Y12" s="47"/>
      <c r="Z12" s="44"/>
      <c r="AA12" s="5" t="n">
        <v>313543</v>
      </c>
      <c r="AB12" s="5" t="n">
        <v>138601</v>
      </c>
      <c r="AC12" s="48" t="s">
        <v>59</v>
      </c>
      <c r="AD12" s="9" t="n">
        <v>0.045</v>
      </c>
      <c r="AE12" s="50"/>
      <c r="AF12" s="51" t="s">
        <v>60</v>
      </c>
      <c r="AG12" s="51" t="s">
        <v>4</v>
      </c>
      <c r="AH12" s="4" t="s">
        <v>87</v>
      </c>
      <c r="AI12" s="52" t="s">
        <v>52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2.5" hidden="false" customHeight="false" outlineLevel="0" collapsed="false">
      <c r="A13" s="69"/>
      <c r="B13" s="70" t="n">
        <v>36325</v>
      </c>
      <c r="C13" s="71"/>
      <c r="D13" s="72"/>
      <c r="E13" s="73" t="s">
        <v>90</v>
      </c>
      <c r="F13" s="73" t="s">
        <v>91</v>
      </c>
      <c r="G13" s="74" t="s">
        <v>43</v>
      </c>
      <c r="H13" s="75" t="n">
        <v>9833</v>
      </c>
      <c r="I13" s="76"/>
      <c r="J13" s="77"/>
      <c r="K13" s="76"/>
      <c r="L13" s="78"/>
      <c r="M13" s="78"/>
      <c r="N13" s="76" t="s">
        <v>92</v>
      </c>
      <c r="O13" s="79" t="s">
        <v>79</v>
      </c>
      <c r="P13" s="80"/>
      <c r="Q13" s="79"/>
      <c r="R13" s="81" t="n">
        <v>0</v>
      </c>
      <c r="S13" s="79" t="n">
        <v>0</v>
      </c>
      <c r="T13" s="79" t="n">
        <v>0</v>
      </c>
      <c r="U13" s="79" t="n">
        <v>0</v>
      </c>
      <c r="V13" s="45" t="n">
        <f aca="false">+U13-R13</f>
        <v>0</v>
      </c>
      <c r="W13" s="82" t="n">
        <f aca="false">+U13-T13</f>
        <v>0</v>
      </c>
      <c r="X13" s="83" t="s">
        <v>93</v>
      </c>
      <c r="Y13" s="84"/>
      <c r="Z13" s="85"/>
      <c r="AA13" s="86"/>
      <c r="AB13" s="75" t="n">
        <v>280272</v>
      </c>
      <c r="AC13" s="87" t="s">
        <v>49</v>
      </c>
      <c r="AD13" s="88"/>
      <c r="AE13" s="89"/>
      <c r="AF13" s="90"/>
      <c r="AG13" s="90" t="s">
        <v>4</v>
      </c>
      <c r="AH13" s="79"/>
      <c r="AI13" s="91" t="s">
        <v>94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true" customHeight="false" outlineLevel="0" collapsed="false">
      <c r="A14" s="55"/>
      <c r="B14" s="56" t="n">
        <v>36325</v>
      </c>
      <c r="C14" s="57"/>
      <c r="D14" s="58"/>
      <c r="E14" s="92" t="s">
        <v>95</v>
      </c>
      <c r="F14" s="93" t="s">
        <v>96</v>
      </c>
      <c r="G14" s="6" t="s">
        <v>43</v>
      </c>
      <c r="H14" s="64" t="n">
        <v>6434</v>
      </c>
      <c r="I14" s="1"/>
      <c r="J14" s="94"/>
      <c r="K14" s="1"/>
      <c r="L14" s="92"/>
      <c r="M14" s="92" t="s">
        <v>97</v>
      </c>
      <c r="N14" s="1" t="s">
        <v>92</v>
      </c>
      <c r="O14" s="61" t="s">
        <v>98</v>
      </c>
      <c r="Q14" s="61"/>
      <c r="R14" s="1"/>
      <c r="S14" s="61"/>
      <c r="T14" s="61"/>
      <c r="U14" s="61"/>
      <c r="V14" s="45" t="n">
        <f aca="false">+U14-R14</f>
        <v>0</v>
      </c>
      <c r="W14" s="14" t="n">
        <f aca="false">+U14-T14</f>
        <v>0</v>
      </c>
      <c r="X14" s="46" t="s">
        <v>99</v>
      </c>
      <c r="Y14" s="47"/>
      <c r="Z14" s="44"/>
      <c r="AA14" s="5"/>
      <c r="AB14" s="64" t="s">
        <v>100</v>
      </c>
      <c r="AC14" s="53" t="s">
        <v>49</v>
      </c>
      <c r="AD14" s="49"/>
      <c r="AE14" s="95"/>
      <c r="AF14" s="96"/>
      <c r="AG14" s="51" t="s">
        <v>4</v>
      </c>
      <c r="AH14" s="1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5"/>
      <c r="B15" s="56" t="n">
        <v>36325</v>
      </c>
      <c r="C15" s="57"/>
      <c r="D15" s="58"/>
      <c r="E15" s="93" t="s">
        <v>95</v>
      </c>
      <c r="F15" s="93" t="s">
        <v>101</v>
      </c>
      <c r="G15" s="6" t="s">
        <v>43</v>
      </c>
      <c r="H15" s="64" t="n">
        <v>6434</v>
      </c>
      <c r="I15" s="1"/>
      <c r="J15" s="94"/>
      <c r="K15" s="1"/>
      <c r="L15" s="92"/>
      <c r="M15" s="92" t="s">
        <v>97</v>
      </c>
      <c r="N15" s="1" t="s">
        <v>92</v>
      </c>
      <c r="O15" s="61" t="s">
        <v>98</v>
      </c>
      <c r="Q15" s="61"/>
      <c r="R15" s="1"/>
      <c r="S15" s="61"/>
      <c r="T15" s="61"/>
      <c r="U15" s="61"/>
      <c r="V15" s="45" t="n">
        <f aca="false">+U15-R15</f>
        <v>0</v>
      </c>
      <c r="W15" s="14" t="n">
        <f aca="false">+U15-T15</f>
        <v>0</v>
      </c>
      <c r="X15" s="46" t="s">
        <v>99</v>
      </c>
      <c r="Y15" s="47"/>
      <c r="Z15" s="44"/>
      <c r="AA15" s="5"/>
      <c r="AB15" s="64" t="s">
        <v>100</v>
      </c>
      <c r="AC15" s="53" t="s">
        <v>49</v>
      </c>
      <c r="AD15" s="49" t="n">
        <v>0.025</v>
      </c>
      <c r="AE15" s="95"/>
      <c r="AF15" s="51" t="s">
        <v>60</v>
      </c>
      <c r="AG15" s="51" t="s">
        <v>4</v>
      </c>
      <c r="AH15" s="61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40</v>
      </c>
      <c r="E16" s="3" t="s">
        <v>102</v>
      </c>
      <c r="F16" s="3" t="s">
        <v>103</v>
      </c>
      <c r="G16" s="6" t="s">
        <v>43</v>
      </c>
      <c r="H16" s="6" t="n">
        <v>4071</v>
      </c>
      <c r="I16" s="4" t="n">
        <v>550</v>
      </c>
      <c r="J16" s="4" t="s">
        <v>44</v>
      </c>
      <c r="L16" s="53" t="s">
        <v>45</v>
      </c>
      <c r="M16" s="3" t="s">
        <v>104</v>
      </c>
      <c r="N16" s="44"/>
      <c r="O16" s="1" t="s">
        <v>105</v>
      </c>
      <c r="Q16" s="1" t="n">
        <v>3</v>
      </c>
      <c r="R16" s="1" t="n">
        <v>10</v>
      </c>
      <c r="S16" s="1" t="n">
        <v>10</v>
      </c>
      <c r="T16" s="1" t="n">
        <v>1</v>
      </c>
      <c r="U16" s="1" t="n">
        <v>1</v>
      </c>
      <c r="V16" s="45" t="n">
        <f aca="false">+U16-R16</f>
        <v>-9</v>
      </c>
      <c r="W16" s="14" t="n">
        <f aca="false">+U16-T16</f>
        <v>0</v>
      </c>
      <c r="X16" s="46" t="s">
        <v>48</v>
      </c>
      <c r="Y16" s="47"/>
      <c r="Z16" s="44"/>
      <c r="AA16" s="5" t="n">
        <v>358920</v>
      </c>
      <c r="AB16" s="5" t="n">
        <v>138045</v>
      </c>
      <c r="AC16" s="48" t="s">
        <v>49</v>
      </c>
      <c r="AD16" s="49" t="n">
        <v>0.187</v>
      </c>
      <c r="AE16" s="50" t="n">
        <v>9903</v>
      </c>
      <c r="AF16" s="51" t="s">
        <v>50</v>
      </c>
      <c r="AG16" s="51" t="s">
        <v>4</v>
      </c>
      <c r="AH16" s="4" t="s">
        <v>106</v>
      </c>
      <c r="AI16" s="52" t="s">
        <v>52</v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40</v>
      </c>
      <c r="E17" s="3" t="s">
        <v>102</v>
      </c>
      <c r="F17" s="3" t="s">
        <v>107</v>
      </c>
      <c r="G17" s="6" t="s">
        <v>43</v>
      </c>
      <c r="H17" s="6" t="n">
        <v>6414</v>
      </c>
      <c r="I17" s="4" t="n">
        <v>550</v>
      </c>
      <c r="J17" s="4" t="s">
        <v>44</v>
      </c>
      <c r="L17" s="53" t="s">
        <v>45</v>
      </c>
      <c r="M17" s="3" t="s">
        <v>104</v>
      </c>
      <c r="N17" s="44"/>
      <c r="O17" s="1" t="s">
        <v>105</v>
      </c>
      <c r="Q17" s="1" t="n">
        <v>306</v>
      </c>
      <c r="R17" s="1" t="n">
        <v>198</v>
      </c>
      <c r="S17" s="1" t="n">
        <v>198</v>
      </c>
      <c r="T17" s="1" t="n">
        <v>53</v>
      </c>
      <c r="U17" s="1" t="n">
        <v>53</v>
      </c>
      <c r="V17" s="45" t="n">
        <f aca="false">+U17-R17</f>
        <v>-145</v>
      </c>
      <c r="W17" s="14" t="n">
        <f aca="false">+U17-T17</f>
        <v>0</v>
      </c>
      <c r="X17" s="46" t="s">
        <v>48</v>
      </c>
      <c r="Y17" s="47"/>
      <c r="Z17" s="44"/>
      <c r="AA17" s="5" t="n">
        <v>361736</v>
      </c>
      <c r="AB17" s="5" t="n">
        <v>138098</v>
      </c>
      <c r="AC17" s="48" t="s">
        <v>49</v>
      </c>
      <c r="AD17" s="49" t="n">
        <v>0.207</v>
      </c>
      <c r="AE17" s="50" t="n">
        <v>9903</v>
      </c>
      <c r="AF17" s="51" t="s">
        <v>50</v>
      </c>
      <c r="AG17" s="51" t="s">
        <v>4</v>
      </c>
      <c r="AH17" s="4" t="s">
        <v>108</v>
      </c>
      <c r="AI17" s="52" t="s">
        <v>52</v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s">
        <v>40</v>
      </c>
      <c r="E18" s="3" t="s">
        <v>109</v>
      </c>
      <c r="F18" s="3" t="s">
        <v>110</v>
      </c>
      <c r="G18" s="6" t="s">
        <v>43</v>
      </c>
      <c r="H18" s="6" t="n">
        <v>9653</v>
      </c>
      <c r="I18" s="4" t="n">
        <v>550</v>
      </c>
      <c r="J18" s="4" t="s">
        <v>44</v>
      </c>
      <c r="L18" s="53" t="s">
        <v>45</v>
      </c>
      <c r="M18" s="3" t="s">
        <v>111</v>
      </c>
      <c r="N18" s="44"/>
      <c r="O18" s="1" t="s">
        <v>105</v>
      </c>
      <c r="Q18" s="1"/>
      <c r="R18" s="1"/>
      <c r="S18" s="1"/>
      <c r="T18" s="1"/>
      <c r="U18" s="1"/>
      <c r="V18" s="45" t="n">
        <f aca="false">+U18-R18</f>
        <v>0</v>
      </c>
      <c r="W18" s="14" t="n">
        <f aca="false">+U18-T18</f>
        <v>0</v>
      </c>
      <c r="X18" s="15" t="s">
        <v>112</v>
      </c>
      <c r="Y18" s="47"/>
      <c r="Z18" s="44"/>
      <c r="AA18" s="5" t="n">
        <v>316112</v>
      </c>
      <c r="AB18" s="5" t="n">
        <v>28019</v>
      </c>
      <c r="AC18" s="48" t="s">
        <v>59</v>
      </c>
      <c r="AD18" s="9" t="n">
        <v>0.055</v>
      </c>
      <c r="AE18" s="54" t="n">
        <v>9708</v>
      </c>
      <c r="AF18" s="1" t="s">
        <v>113</v>
      </c>
      <c r="AG18" s="51" t="s">
        <v>4</v>
      </c>
      <c r="AH18" s="4" t="s">
        <v>114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40</v>
      </c>
      <c r="E19" s="92" t="s">
        <v>115</v>
      </c>
      <c r="F19" s="92" t="s">
        <v>116</v>
      </c>
      <c r="G19" s="6" t="s">
        <v>43</v>
      </c>
      <c r="H19" s="5" t="n">
        <v>6051</v>
      </c>
      <c r="I19" s="1"/>
      <c r="J19" s="94"/>
      <c r="K19" s="1"/>
      <c r="L19" s="92"/>
      <c r="M19" s="92" t="s">
        <v>115</v>
      </c>
      <c r="N19" s="1"/>
      <c r="O19" s="1" t="s">
        <v>105</v>
      </c>
      <c r="Q19" s="1" t="n">
        <v>54</v>
      </c>
      <c r="R19" s="1" t="n">
        <v>34</v>
      </c>
      <c r="S19" s="1" t="n">
        <v>34</v>
      </c>
      <c r="T19" s="1" t="n">
        <v>26</v>
      </c>
      <c r="U19" s="1" t="n">
        <v>26</v>
      </c>
      <c r="V19" s="45" t="n">
        <f aca="false">+U19-R19</f>
        <v>-8</v>
      </c>
      <c r="W19" s="14" t="n">
        <f aca="false">+U19-T19</f>
        <v>0</v>
      </c>
      <c r="X19" s="46" t="s">
        <v>48</v>
      </c>
      <c r="Y19" s="47"/>
      <c r="Z19" s="44"/>
      <c r="AA19" s="54"/>
      <c r="AB19" s="5" t="n">
        <v>138470</v>
      </c>
      <c r="AC19" s="53" t="s">
        <v>49</v>
      </c>
      <c r="AD19" s="49" t="n">
        <v>0.15</v>
      </c>
      <c r="AE19" s="50" t="n">
        <v>9901</v>
      </c>
      <c r="AF19" s="51" t="s">
        <v>50</v>
      </c>
      <c r="AG19" s="51" t="s">
        <v>4</v>
      </c>
      <c r="AH19" s="1" t="s">
        <v>117</v>
      </c>
      <c r="AI19" s="52" t="s">
        <v>118</v>
      </c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3"/>
      <c r="B20" s="11" t="n">
        <v>36325</v>
      </c>
      <c r="E20" s="92" t="s">
        <v>119</v>
      </c>
      <c r="F20" s="92" t="s">
        <v>120</v>
      </c>
      <c r="G20" s="6" t="s">
        <v>43</v>
      </c>
      <c r="H20" s="5" t="n">
        <v>6759</v>
      </c>
      <c r="I20" s="1"/>
      <c r="J20" s="94"/>
      <c r="K20" s="1"/>
      <c r="L20" s="92"/>
      <c r="M20" s="92" t="s">
        <v>121</v>
      </c>
      <c r="N20" s="1" t="s">
        <v>92</v>
      </c>
      <c r="O20" s="1" t="s">
        <v>122</v>
      </c>
      <c r="Q20" s="1"/>
      <c r="R20" s="1"/>
      <c r="S20" s="1"/>
      <c r="T20" s="1"/>
      <c r="U20" s="1"/>
      <c r="V20" s="45" t="n">
        <f aca="false">+U20-R20</f>
        <v>0</v>
      </c>
      <c r="W20" s="14" t="n">
        <f aca="false">+U20-T20</f>
        <v>0</v>
      </c>
      <c r="X20" s="15" t="s">
        <v>123</v>
      </c>
      <c r="Y20" s="47"/>
      <c r="Z20" s="44"/>
      <c r="AA20" s="5"/>
      <c r="AB20" s="5" t="s">
        <v>124</v>
      </c>
      <c r="AC20" s="53" t="s">
        <v>49</v>
      </c>
      <c r="AD20" s="49" t="n">
        <v>0.055</v>
      </c>
      <c r="AE20" s="95"/>
      <c r="AF20" s="51" t="s">
        <v>60</v>
      </c>
      <c r="AG20" s="51" t="s">
        <v>4</v>
      </c>
      <c r="AH20" s="1" t="s">
        <v>125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55"/>
      <c r="B21" s="56" t="s">
        <v>40</v>
      </c>
      <c r="C21" s="57"/>
      <c r="D21" s="58"/>
      <c r="E21" s="57" t="s">
        <v>126</v>
      </c>
      <c r="F21" s="57" t="s">
        <v>127</v>
      </c>
      <c r="G21" s="59" t="s">
        <v>43</v>
      </c>
      <c r="H21" s="59" t="n">
        <v>9696</v>
      </c>
      <c r="I21" s="58" t="n">
        <v>601</v>
      </c>
      <c r="J21" s="58" t="s">
        <v>44</v>
      </c>
      <c r="K21" s="58" t="n">
        <v>1</v>
      </c>
      <c r="L21" s="60" t="s">
        <v>45</v>
      </c>
      <c r="M21" s="57" t="s">
        <v>128</v>
      </c>
      <c r="N21" s="0"/>
      <c r="O21" s="61" t="s">
        <v>129</v>
      </c>
      <c r="P21" s="62"/>
      <c r="Q21" s="61" t="n">
        <v>1</v>
      </c>
      <c r="R21" s="1"/>
      <c r="S21" s="61"/>
      <c r="T21" s="61"/>
      <c r="U21" s="61"/>
      <c r="V21" s="45" t="n">
        <f aca="false">+U21-R21</f>
        <v>0</v>
      </c>
      <c r="W21" s="63" t="n">
        <f aca="false">+U21-T21</f>
        <v>0</v>
      </c>
      <c r="X21" s="15" t="s">
        <v>130</v>
      </c>
      <c r="Y21" s="52"/>
      <c r="AA21" s="64" t="n">
        <v>127290</v>
      </c>
      <c r="AB21" s="64" t="n">
        <v>125781</v>
      </c>
      <c r="AC21" s="65" t="s">
        <v>49</v>
      </c>
      <c r="AD21" s="66" t="n">
        <v>0.086</v>
      </c>
      <c r="AE21" s="67" t="n">
        <v>9904</v>
      </c>
      <c r="AF21" s="68" t="s">
        <v>50</v>
      </c>
      <c r="AG21" s="68" t="s">
        <v>4</v>
      </c>
      <c r="AH21" s="58" t="s">
        <v>131</v>
      </c>
      <c r="AI21" s="52" t="s">
        <v>132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true" customHeight="false" outlineLevel="0" collapsed="false">
      <c r="A22" s="55"/>
      <c r="B22" s="56" t="s">
        <v>40</v>
      </c>
      <c r="C22" s="57"/>
      <c r="D22" s="58"/>
      <c r="E22" s="57" t="s">
        <v>133</v>
      </c>
      <c r="F22" s="57" t="s">
        <v>134</v>
      </c>
      <c r="G22" s="59" t="s">
        <v>43</v>
      </c>
      <c r="H22" s="59" t="n">
        <v>6272</v>
      </c>
      <c r="I22" s="58" t="n">
        <v>441</v>
      </c>
      <c r="J22" s="58" t="s">
        <v>44</v>
      </c>
      <c r="K22" s="58"/>
      <c r="L22" s="60" t="s">
        <v>45</v>
      </c>
      <c r="M22" s="57" t="s">
        <v>135</v>
      </c>
      <c r="N22" s="0"/>
      <c r="O22" s="61" t="s">
        <v>69</v>
      </c>
      <c r="P22" s="62"/>
      <c r="Q22" s="61"/>
      <c r="R22" s="1"/>
      <c r="S22" s="61"/>
      <c r="T22" s="61"/>
      <c r="U22" s="61"/>
      <c r="V22" s="45" t="n">
        <f aca="false">+U22-R22</f>
        <v>0</v>
      </c>
      <c r="W22" s="63" t="n">
        <f aca="false">+U22-T22</f>
        <v>0</v>
      </c>
      <c r="X22" s="46" t="s">
        <v>136</v>
      </c>
      <c r="Y22" s="52"/>
      <c r="AA22" s="64" t="n">
        <v>358935</v>
      </c>
      <c r="AB22" s="64" t="n">
        <v>135675</v>
      </c>
      <c r="AC22" s="58" t="s">
        <v>59</v>
      </c>
      <c r="AD22" s="66" t="n">
        <v>0.33</v>
      </c>
      <c r="AE22" s="67" t="n">
        <v>9905</v>
      </c>
      <c r="AF22" s="68" t="s">
        <v>50</v>
      </c>
      <c r="AG22" s="68" t="s">
        <v>4</v>
      </c>
      <c r="AH22" s="58" t="s">
        <v>137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40</v>
      </c>
      <c r="C23" s="92"/>
      <c r="D23" s="1"/>
      <c r="E23" s="3" t="s">
        <v>133</v>
      </c>
      <c r="F23" s="3" t="s">
        <v>138</v>
      </c>
      <c r="G23" s="6" t="s">
        <v>43</v>
      </c>
      <c r="H23" s="6" t="n">
        <v>6390</v>
      </c>
      <c r="I23" s="4" t="n">
        <v>600</v>
      </c>
      <c r="J23" s="4" t="s">
        <v>44</v>
      </c>
      <c r="L23" s="53" t="s">
        <v>45</v>
      </c>
      <c r="M23" s="3" t="s">
        <v>135</v>
      </c>
      <c r="N23" s="44"/>
      <c r="O23" s="1" t="s">
        <v>139</v>
      </c>
      <c r="Q23" s="1" t="n">
        <v>97</v>
      </c>
      <c r="R23" s="1" t="n">
        <v>2</v>
      </c>
      <c r="S23" s="1" t="n">
        <v>2</v>
      </c>
      <c r="T23" s="1" t="n">
        <v>0</v>
      </c>
      <c r="U23" s="1" t="n">
        <v>2</v>
      </c>
      <c r="V23" s="45" t="n">
        <f aca="false">+U23-R23</f>
        <v>0</v>
      </c>
      <c r="W23" s="14" t="n">
        <f aca="false">+U23-T23</f>
        <v>2</v>
      </c>
      <c r="X23" s="15" t="s">
        <v>140</v>
      </c>
      <c r="Y23" s="47"/>
      <c r="Z23" s="44"/>
      <c r="AA23" s="5" t="n">
        <v>344208</v>
      </c>
      <c r="AB23" s="5" t="n">
        <v>135685</v>
      </c>
      <c r="AC23" s="48" t="s">
        <v>59</v>
      </c>
      <c r="AD23" s="49" t="n">
        <v>0.097</v>
      </c>
      <c r="AE23" s="50" t="n">
        <v>9905</v>
      </c>
      <c r="AF23" s="51" t="s">
        <v>50</v>
      </c>
      <c r="AG23" s="51" t="s">
        <v>4</v>
      </c>
      <c r="AH23" s="4" t="s">
        <v>137</v>
      </c>
      <c r="AI23" s="52" t="s">
        <v>141</v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9"/>
      <c r="B24" s="70" t="n">
        <v>36325</v>
      </c>
      <c r="C24" s="71"/>
      <c r="D24" s="72"/>
      <c r="E24" s="73" t="s">
        <v>142</v>
      </c>
      <c r="F24" s="73" t="s">
        <v>143</v>
      </c>
      <c r="G24" s="74" t="s">
        <v>43</v>
      </c>
      <c r="H24" s="75" t="n">
        <v>9835</v>
      </c>
      <c r="I24" s="76"/>
      <c r="J24" s="77"/>
      <c r="K24" s="76"/>
      <c r="L24" s="78"/>
      <c r="M24" s="78"/>
      <c r="N24" s="76" t="s">
        <v>92</v>
      </c>
      <c r="O24" s="79" t="s">
        <v>105</v>
      </c>
      <c r="P24" s="80"/>
      <c r="Q24" s="76"/>
      <c r="R24" s="81" t="n">
        <v>1275</v>
      </c>
      <c r="S24" s="79" t="n">
        <v>1401</v>
      </c>
      <c r="T24" s="79" t="n">
        <v>1065</v>
      </c>
      <c r="U24" s="81" t="n">
        <v>1565</v>
      </c>
      <c r="V24" s="45" t="n">
        <f aca="false">+U24-R24</f>
        <v>290</v>
      </c>
      <c r="W24" s="82" t="n">
        <f aca="false">+U24-T24</f>
        <v>500</v>
      </c>
      <c r="X24" s="46" t="s">
        <v>144</v>
      </c>
      <c r="Y24" s="84"/>
      <c r="Z24" s="85"/>
      <c r="AA24" s="86"/>
      <c r="AB24" s="75" t="n">
        <v>281587</v>
      </c>
      <c r="AC24" s="87" t="s">
        <v>49</v>
      </c>
      <c r="AD24" s="88"/>
      <c r="AE24" s="89"/>
      <c r="AF24" s="90"/>
      <c r="AG24" s="90" t="s">
        <v>4</v>
      </c>
      <c r="AH24" s="79"/>
      <c r="AI24" s="91" t="s">
        <v>52</v>
      </c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5"/>
      <c r="B25" s="56" t="s">
        <v>40</v>
      </c>
      <c r="C25" s="57"/>
      <c r="D25" s="58"/>
      <c r="E25" s="57" t="s">
        <v>145</v>
      </c>
      <c r="F25" s="57" t="s">
        <v>146</v>
      </c>
      <c r="G25" s="59" t="s">
        <v>43</v>
      </c>
      <c r="H25" s="59" t="n">
        <v>39</v>
      </c>
      <c r="I25" s="58" t="n">
        <v>429</v>
      </c>
      <c r="J25" s="58" t="s">
        <v>44</v>
      </c>
      <c r="K25" s="58"/>
      <c r="L25" s="60" t="s">
        <v>45</v>
      </c>
      <c r="M25" s="57" t="s">
        <v>145</v>
      </c>
      <c r="N25" s="0"/>
      <c r="O25" s="61" t="s">
        <v>147</v>
      </c>
      <c r="P25" s="62"/>
      <c r="Q25" s="61" t="n">
        <v>399</v>
      </c>
      <c r="R25" s="61" t="n">
        <v>244</v>
      </c>
      <c r="S25" s="61" t="n">
        <v>244</v>
      </c>
      <c r="T25" s="61" t="n">
        <v>236</v>
      </c>
      <c r="U25" s="61" t="n">
        <v>236</v>
      </c>
      <c r="V25" s="45" t="n">
        <f aca="false">+U25-R25</f>
        <v>-8</v>
      </c>
      <c r="W25" s="63" t="n">
        <f aca="false">+U25-T25</f>
        <v>0</v>
      </c>
      <c r="X25" s="15" t="s">
        <v>48</v>
      </c>
      <c r="Y25" s="52"/>
      <c r="AA25" s="0"/>
      <c r="AB25" s="64" t="n">
        <v>138355</v>
      </c>
      <c r="AC25" s="65" t="s">
        <v>49</v>
      </c>
      <c r="AD25" s="66" t="n">
        <v>0.11</v>
      </c>
      <c r="AE25" s="67" t="n">
        <v>9903</v>
      </c>
      <c r="AF25" s="68" t="s">
        <v>50</v>
      </c>
      <c r="AG25" s="68" t="s">
        <v>4</v>
      </c>
      <c r="AH25" s="58" t="s">
        <v>148</v>
      </c>
      <c r="AI25" s="52" t="s">
        <v>94</v>
      </c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3"/>
      <c r="B26" s="11" t="s">
        <v>40</v>
      </c>
      <c r="E26" s="3" t="s">
        <v>145</v>
      </c>
      <c r="F26" s="3" t="s">
        <v>149</v>
      </c>
      <c r="G26" s="6" t="s">
        <v>43</v>
      </c>
      <c r="H26" s="6" t="n">
        <v>40</v>
      </c>
      <c r="I26" s="4" t="n">
        <v>429</v>
      </c>
      <c r="J26" s="4" t="s">
        <v>44</v>
      </c>
      <c r="L26" s="53" t="s">
        <v>45</v>
      </c>
      <c r="M26" s="3" t="s">
        <v>145</v>
      </c>
      <c r="N26" s="44"/>
      <c r="O26" s="1" t="s">
        <v>147</v>
      </c>
      <c r="Q26" s="1" t="n">
        <v>176</v>
      </c>
      <c r="R26" s="1" t="n">
        <v>176</v>
      </c>
      <c r="S26" s="1" t="n">
        <v>176</v>
      </c>
      <c r="T26" s="1" t="n">
        <v>176</v>
      </c>
      <c r="U26" s="1" t="n">
        <v>176</v>
      </c>
      <c r="V26" s="45" t="n">
        <f aca="false">+U26-R26</f>
        <v>0</v>
      </c>
      <c r="W26" s="14" t="n">
        <f aca="false">+U26-T26</f>
        <v>0</v>
      </c>
      <c r="X26" s="15" t="s">
        <v>48</v>
      </c>
      <c r="Y26" s="15"/>
      <c r="Z26" s="44"/>
      <c r="AA26" s="44"/>
      <c r="AB26" s="5" t="n">
        <v>138367</v>
      </c>
      <c r="AC26" s="48" t="s">
        <v>49</v>
      </c>
      <c r="AD26" s="49" t="n">
        <v>0.11</v>
      </c>
      <c r="AE26" s="50" t="n">
        <v>9903</v>
      </c>
      <c r="AF26" s="51" t="s">
        <v>50</v>
      </c>
      <c r="AG26" s="51" t="s">
        <v>4</v>
      </c>
      <c r="AH26" s="4" t="s">
        <v>148</v>
      </c>
      <c r="AI26" s="52" t="s">
        <v>94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5"/>
      <c r="B27" s="56" t="s">
        <v>40</v>
      </c>
      <c r="C27" s="57"/>
      <c r="D27" s="58"/>
      <c r="E27" s="57" t="s">
        <v>145</v>
      </c>
      <c r="F27" s="57" t="s">
        <v>150</v>
      </c>
      <c r="G27" s="59" t="s">
        <v>43</v>
      </c>
      <c r="H27" s="59" t="n">
        <v>321</v>
      </c>
      <c r="I27" s="58" t="s">
        <v>151</v>
      </c>
      <c r="J27" s="58" t="s">
        <v>44</v>
      </c>
      <c r="K27" s="58"/>
      <c r="L27" s="60" t="s">
        <v>45</v>
      </c>
      <c r="M27" s="57" t="s">
        <v>145</v>
      </c>
      <c r="N27" s="0"/>
      <c r="O27" s="61" t="s">
        <v>147</v>
      </c>
      <c r="P27" s="62"/>
      <c r="Q27" s="61" t="n">
        <v>240</v>
      </c>
      <c r="R27" s="61" t="n">
        <v>228</v>
      </c>
      <c r="S27" s="61" t="n">
        <v>228</v>
      </c>
      <c r="T27" s="61" t="n">
        <v>219</v>
      </c>
      <c r="U27" s="61" t="n">
        <v>219</v>
      </c>
      <c r="V27" s="45" t="n">
        <f aca="false">+U27-R27</f>
        <v>-9</v>
      </c>
      <c r="W27" s="63" t="n">
        <f aca="false">+U27-T27</f>
        <v>0</v>
      </c>
      <c r="X27" s="46" t="s">
        <v>48</v>
      </c>
      <c r="Y27" s="52"/>
      <c r="AA27" s="0"/>
      <c r="AB27" s="64" t="n">
        <v>138202</v>
      </c>
      <c r="AC27" s="65" t="s">
        <v>49</v>
      </c>
      <c r="AD27" s="66" t="n">
        <v>0.11</v>
      </c>
      <c r="AE27" s="67" t="n">
        <v>9903</v>
      </c>
      <c r="AF27" s="68" t="s">
        <v>50</v>
      </c>
      <c r="AG27" s="68" t="s">
        <v>4</v>
      </c>
      <c r="AH27" s="58" t="s">
        <v>148</v>
      </c>
      <c r="AI27" s="52" t="s">
        <v>94</v>
      </c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40</v>
      </c>
      <c r="C28" s="92"/>
      <c r="D28" s="1"/>
      <c r="E28" s="3" t="s">
        <v>145</v>
      </c>
      <c r="F28" s="3" t="s">
        <v>152</v>
      </c>
      <c r="G28" s="6" t="s">
        <v>43</v>
      </c>
      <c r="H28" s="6" t="n">
        <v>322</v>
      </c>
      <c r="I28" s="4" t="n">
        <v>764</v>
      </c>
      <c r="J28" s="4" t="s">
        <v>44</v>
      </c>
      <c r="L28" s="53" t="s">
        <v>45</v>
      </c>
      <c r="M28" s="3" t="s">
        <v>145</v>
      </c>
      <c r="N28" s="44"/>
      <c r="O28" s="1" t="s">
        <v>147</v>
      </c>
      <c r="Q28" s="1" t="n">
        <v>239</v>
      </c>
      <c r="R28" s="1" t="n">
        <v>539</v>
      </c>
      <c r="S28" s="1" t="n">
        <v>539</v>
      </c>
      <c r="T28" s="1" t="n">
        <v>526</v>
      </c>
      <c r="U28" s="1" t="n">
        <v>526</v>
      </c>
      <c r="V28" s="45" t="n">
        <f aca="false">+U28-R28</f>
        <v>-13</v>
      </c>
      <c r="W28" s="14" t="n">
        <f aca="false">+U28-T28</f>
        <v>0</v>
      </c>
      <c r="X28" s="46" t="s">
        <v>48</v>
      </c>
      <c r="Y28" s="47"/>
      <c r="Z28" s="44"/>
      <c r="AA28" s="44"/>
      <c r="AB28" s="5" t="n">
        <v>138201</v>
      </c>
      <c r="AC28" s="48" t="s">
        <v>49</v>
      </c>
      <c r="AD28" s="49" t="n">
        <v>0.11</v>
      </c>
      <c r="AE28" s="50" t="n">
        <v>9903</v>
      </c>
      <c r="AF28" s="51" t="s">
        <v>50</v>
      </c>
      <c r="AG28" s="51" t="s">
        <v>4</v>
      </c>
      <c r="AH28" s="4" t="s">
        <v>148</v>
      </c>
      <c r="AI28" s="52" t="s">
        <v>94</v>
      </c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5"/>
      <c r="B29" s="56" t="s">
        <v>40</v>
      </c>
      <c r="C29" s="93"/>
      <c r="D29" s="61"/>
      <c r="E29" s="57" t="s">
        <v>145</v>
      </c>
      <c r="F29" s="57" t="s">
        <v>153</v>
      </c>
      <c r="G29" s="59" t="s">
        <v>43</v>
      </c>
      <c r="H29" s="59" t="n">
        <v>6351</v>
      </c>
      <c r="I29" s="58" t="n">
        <v>440</v>
      </c>
      <c r="J29" s="58" t="s">
        <v>44</v>
      </c>
      <c r="K29" s="58"/>
      <c r="L29" s="60" t="s">
        <v>45</v>
      </c>
      <c r="M29" s="57" t="s">
        <v>145</v>
      </c>
      <c r="N29" s="0"/>
      <c r="O29" s="61" t="s">
        <v>154</v>
      </c>
      <c r="P29" s="62"/>
      <c r="Q29" s="61" t="n">
        <v>105</v>
      </c>
      <c r="R29" s="61" t="n">
        <v>90</v>
      </c>
      <c r="S29" s="61" t="n">
        <v>90</v>
      </c>
      <c r="T29" s="61" t="n">
        <v>464</v>
      </c>
      <c r="U29" s="61" t="n">
        <v>464</v>
      </c>
      <c r="V29" s="45" t="n">
        <f aca="false">+U29-R29</f>
        <v>374</v>
      </c>
      <c r="W29" s="63" t="n">
        <f aca="false">+U29-T29</f>
        <v>0</v>
      </c>
      <c r="X29" s="15" t="s">
        <v>48</v>
      </c>
      <c r="Y29" s="46"/>
      <c r="AA29" s="0"/>
      <c r="AB29" s="64" t="n">
        <v>203280</v>
      </c>
      <c r="AC29" s="65" t="s">
        <v>49</v>
      </c>
      <c r="AD29" s="66" t="n">
        <v>0.065</v>
      </c>
      <c r="AE29" s="67"/>
      <c r="AF29" s="68" t="s">
        <v>60</v>
      </c>
      <c r="AG29" s="68" t="s">
        <v>4</v>
      </c>
      <c r="AH29" s="58" t="s">
        <v>148</v>
      </c>
      <c r="AI29" s="52" t="s">
        <v>94</v>
      </c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5"/>
      <c r="B30" s="56" t="s">
        <v>40</v>
      </c>
      <c r="C30" s="57"/>
      <c r="D30" s="58"/>
      <c r="E30" s="57" t="s">
        <v>155</v>
      </c>
      <c r="F30" s="57" t="s">
        <v>156</v>
      </c>
      <c r="G30" s="59" t="s">
        <v>43</v>
      </c>
      <c r="H30" s="59" t="n">
        <v>6140</v>
      </c>
      <c r="I30" s="58" t="n">
        <v>479</v>
      </c>
      <c r="J30" s="58" t="s">
        <v>44</v>
      </c>
      <c r="K30" s="58"/>
      <c r="L30" s="61" t="s">
        <v>45</v>
      </c>
      <c r="M30" s="57" t="s">
        <v>157</v>
      </c>
      <c r="N30" s="0"/>
      <c r="O30" s="61" t="s">
        <v>47</v>
      </c>
      <c r="P30" s="62"/>
      <c r="Q30" s="61" t="n">
        <v>367</v>
      </c>
      <c r="R30" s="61" t="n">
        <v>208</v>
      </c>
      <c r="S30" s="61" t="n">
        <v>208</v>
      </c>
      <c r="T30" s="61" t="n">
        <v>189</v>
      </c>
      <c r="U30" s="61" t="n">
        <v>189</v>
      </c>
      <c r="V30" s="45" t="n">
        <f aca="false">+U30-R30</f>
        <v>-19</v>
      </c>
      <c r="W30" s="63" t="n">
        <f aca="false">+U30-T30</f>
        <v>0</v>
      </c>
      <c r="X30" s="15" t="s">
        <v>48</v>
      </c>
      <c r="Y30" s="52"/>
      <c r="AA30" s="64" t="n">
        <v>313397</v>
      </c>
      <c r="AB30" s="64" t="n">
        <v>139513</v>
      </c>
      <c r="AC30" s="65" t="s">
        <v>59</v>
      </c>
      <c r="AD30" s="66"/>
      <c r="AE30" s="67"/>
      <c r="AF30" s="68"/>
      <c r="AG30" s="68" t="s">
        <v>4</v>
      </c>
      <c r="AH30" s="58" t="s">
        <v>158</v>
      </c>
      <c r="AI30" s="52" t="s">
        <v>118</v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40</v>
      </c>
      <c r="E31" s="92" t="s">
        <v>155</v>
      </c>
      <c r="F31" s="92" t="s">
        <v>159</v>
      </c>
      <c r="G31" s="6" t="s">
        <v>43</v>
      </c>
      <c r="H31" s="5" t="n">
        <v>9730</v>
      </c>
      <c r="I31" s="1"/>
      <c r="J31" s="94"/>
      <c r="K31" s="1"/>
      <c r="L31" s="92"/>
      <c r="M31" s="92" t="s">
        <v>155</v>
      </c>
      <c r="N31" s="1"/>
      <c r="O31" s="1" t="s">
        <v>47</v>
      </c>
      <c r="Q31" s="1" t="n">
        <v>160</v>
      </c>
      <c r="R31" s="1" t="n">
        <f aca="false">51+115</f>
        <v>166</v>
      </c>
      <c r="S31" s="1" t="n">
        <f aca="false">51+115</f>
        <v>166</v>
      </c>
      <c r="T31" s="1" t="n">
        <v>105</v>
      </c>
      <c r="U31" s="1" t="n">
        <v>105</v>
      </c>
      <c r="V31" s="45" t="n">
        <f aca="false">+U31-R31</f>
        <v>-61</v>
      </c>
      <c r="W31" s="14" t="n">
        <f aca="false">+U31-T31</f>
        <v>0</v>
      </c>
      <c r="X31" s="46" t="s">
        <v>48</v>
      </c>
      <c r="Y31" s="47"/>
      <c r="Z31" s="44"/>
      <c r="AA31" s="5" t="n">
        <v>336670</v>
      </c>
      <c r="AB31" s="5" t="n">
        <v>126288</v>
      </c>
      <c r="AC31" s="53" t="s">
        <v>49</v>
      </c>
      <c r="AD31" s="49" t="n">
        <v>0.143</v>
      </c>
      <c r="AE31" s="50" t="n">
        <v>9812</v>
      </c>
      <c r="AF31" s="51" t="s">
        <v>160</v>
      </c>
      <c r="AG31" s="51" t="s">
        <v>4</v>
      </c>
      <c r="AH31" s="1" t="s">
        <v>158</v>
      </c>
      <c r="AI31" s="52" t="s">
        <v>118</v>
      </c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  <c r="IW31" s="97"/>
    </row>
    <row r="32" customFormat="false" ht="12.75" hidden="false" customHeight="false" outlineLevel="0" collapsed="false">
      <c r="A32" s="43"/>
      <c r="B32" s="11" t="s">
        <v>40</v>
      </c>
      <c r="E32" s="92" t="s">
        <v>161</v>
      </c>
      <c r="F32" s="92" t="s">
        <v>162</v>
      </c>
      <c r="G32" s="6" t="s">
        <v>43</v>
      </c>
      <c r="H32" s="5" t="n">
        <v>9740</v>
      </c>
      <c r="I32" s="1"/>
      <c r="J32" s="94"/>
      <c r="K32" s="1"/>
      <c r="L32" s="92"/>
      <c r="M32" s="92" t="s">
        <v>163</v>
      </c>
      <c r="N32" s="1"/>
      <c r="O32" s="1" t="s">
        <v>69</v>
      </c>
      <c r="Q32" s="1" t="n">
        <v>615</v>
      </c>
      <c r="R32" s="1" t="n">
        <v>607</v>
      </c>
      <c r="S32" s="1" t="n">
        <v>607</v>
      </c>
      <c r="T32" s="1" t="n">
        <v>567</v>
      </c>
      <c r="U32" s="1" t="n">
        <v>598</v>
      </c>
      <c r="V32" s="45" t="n">
        <f aca="false">+U32-R32</f>
        <v>-9</v>
      </c>
      <c r="W32" s="14" t="n">
        <f aca="false">+U32-T32</f>
        <v>31</v>
      </c>
      <c r="X32" s="46" t="s">
        <v>144</v>
      </c>
      <c r="Y32" s="47"/>
      <c r="Z32" s="44"/>
      <c r="AA32" s="5" t="n">
        <v>336972</v>
      </c>
      <c r="AB32" s="5" t="n">
        <v>133432</v>
      </c>
      <c r="AC32" s="53" t="s">
        <v>49</v>
      </c>
      <c r="AD32" s="49" t="n">
        <v>0.198</v>
      </c>
      <c r="AE32" s="50" t="n">
        <v>9812</v>
      </c>
      <c r="AF32" s="51" t="s">
        <v>160</v>
      </c>
      <c r="AG32" s="51" t="s">
        <v>4</v>
      </c>
      <c r="AH32" s="1" t="s">
        <v>164</v>
      </c>
      <c r="AI32" s="52" t="s">
        <v>94</v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s">
        <v>40</v>
      </c>
      <c r="E33" s="3" t="s">
        <v>165</v>
      </c>
      <c r="F33" s="3" t="s">
        <v>166</v>
      </c>
      <c r="G33" s="6" t="s">
        <v>43</v>
      </c>
      <c r="H33" s="6" t="n">
        <v>6563</v>
      </c>
      <c r="I33" s="4" t="n">
        <v>441</v>
      </c>
      <c r="J33" s="4" t="s">
        <v>44</v>
      </c>
      <c r="L33" s="1" t="s">
        <v>45</v>
      </c>
      <c r="M33" s="3" t="s">
        <v>167</v>
      </c>
      <c r="N33" s="44"/>
      <c r="O33" s="1" t="s">
        <v>69</v>
      </c>
      <c r="Q33" s="1" t="n">
        <v>10</v>
      </c>
      <c r="R33" s="1" t="n">
        <v>135</v>
      </c>
      <c r="S33" s="1" t="n">
        <v>135</v>
      </c>
      <c r="T33" s="1" t="n">
        <v>99</v>
      </c>
      <c r="U33" s="1" t="n">
        <v>99</v>
      </c>
      <c r="V33" s="45" t="n">
        <f aca="false">+U33-R33</f>
        <v>-36</v>
      </c>
      <c r="W33" s="14" t="n">
        <f aca="false">+U33-T33</f>
        <v>0</v>
      </c>
      <c r="X33" s="46" t="s">
        <v>48</v>
      </c>
      <c r="Y33" s="47"/>
      <c r="Z33" s="44"/>
      <c r="AA33" s="5" t="n">
        <v>309874</v>
      </c>
      <c r="AB33" s="5" t="n">
        <v>258345</v>
      </c>
      <c r="AC33" s="48" t="s">
        <v>59</v>
      </c>
      <c r="AD33" s="49" t="n">
        <v>0.06</v>
      </c>
      <c r="AE33" s="50"/>
      <c r="AF33" s="51" t="s">
        <v>60</v>
      </c>
      <c r="AG33" s="51" t="s">
        <v>4</v>
      </c>
      <c r="AH33" s="4" t="s">
        <v>70</v>
      </c>
      <c r="AI33" s="52" t="s">
        <v>94</v>
      </c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55"/>
      <c r="B34" s="56" t="s">
        <v>40</v>
      </c>
      <c r="C34" s="57"/>
      <c r="D34" s="58"/>
      <c r="E34" s="57" t="s">
        <v>168</v>
      </c>
      <c r="F34" s="57" t="s">
        <v>169</v>
      </c>
      <c r="G34" s="59" t="s">
        <v>43</v>
      </c>
      <c r="H34" s="59" t="n">
        <v>8322</v>
      </c>
      <c r="I34" s="58" t="n">
        <v>767</v>
      </c>
      <c r="J34" s="58" t="s">
        <v>44</v>
      </c>
      <c r="K34" s="58"/>
      <c r="L34" s="60" t="s">
        <v>45</v>
      </c>
      <c r="M34" s="57" t="s">
        <v>145</v>
      </c>
      <c r="N34" s="0"/>
      <c r="O34" s="61" t="s">
        <v>147</v>
      </c>
      <c r="P34" s="62"/>
      <c r="Q34" s="61" t="n">
        <v>670</v>
      </c>
      <c r="R34" s="61" t="n">
        <v>670</v>
      </c>
      <c r="S34" s="61" t="n">
        <v>670</v>
      </c>
      <c r="T34" s="61" t="n">
        <v>670</v>
      </c>
      <c r="U34" s="61" t="n">
        <v>670</v>
      </c>
      <c r="V34" s="45" t="n">
        <f aca="false">+U34-R34</f>
        <v>0</v>
      </c>
      <c r="W34" s="63" t="n">
        <f aca="false">+U34-T34</f>
        <v>0</v>
      </c>
      <c r="X34" s="15" t="s">
        <v>48</v>
      </c>
      <c r="Y34" s="52"/>
      <c r="AA34" s="64" t="n">
        <v>317019</v>
      </c>
      <c r="AB34" s="64" t="n">
        <v>133255</v>
      </c>
      <c r="AC34" s="65" t="s">
        <v>59</v>
      </c>
      <c r="AD34" s="66" t="n">
        <v>0.06</v>
      </c>
      <c r="AE34" s="67"/>
      <c r="AF34" s="68" t="s">
        <v>170</v>
      </c>
      <c r="AG34" s="68" t="s">
        <v>4</v>
      </c>
      <c r="AH34" s="58" t="s">
        <v>70</v>
      </c>
      <c r="AI34" s="52" t="s">
        <v>82</v>
      </c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55"/>
      <c r="B35" s="56" t="s">
        <v>40</v>
      </c>
      <c r="C35" s="57"/>
      <c r="D35" s="58"/>
      <c r="E35" s="93" t="s">
        <v>171</v>
      </c>
      <c r="F35" s="93" t="s">
        <v>172</v>
      </c>
      <c r="G35" s="59" t="s">
        <v>43</v>
      </c>
      <c r="H35" s="64" t="n">
        <v>338</v>
      </c>
      <c r="I35" s="61"/>
      <c r="J35" s="98"/>
      <c r="K35" s="61"/>
      <c r="L35" s="93"/>
      <c r="M35" s="93" t="s">
        <v>171</v>
      </c>
      <c r="N35" s="61"/>
      <c r="O35" s="61" t="s">
        <v>98</v>
      </c>
      <c r="P35" s="62"/>
      <c r="Q35" s="61"/>
      <c r="R35" s="1"/>
      <c r="S35" s="61"/>
      <c r="T35" s="61"/>
      <c r="U35" s="61"/>
      <c r="V35" s="45" t="n">
        <f aca="false">+U35-R35</f>
        <v>0</v>
      </c>
      <c r="W35" s="63" t="n">
        <f aca="false">+U35-T35</f>
        <v>0</v>
      </c>
      <c r="X35" s="46" t="s">
        <v>173</v>
      </c>
      <c r="Y35" s="52"/>
      <c r="AA35" s="64" t="n">
        <v>355474</v>
      </c>
      <c r="AB35" s="64" t="n">
        <v>57079</v>
      </c>
      <c r="AC35" s="60" t="s">
        <v>49</v>
      </c>
      <c r="AD35" s="66"/>
      <c r="AE35" s="99"/>
      <c r="AF35" s="100"/>
      <c r="AG35" s="68" t="s">
        <v>4</v>
      </c>
      <c r="AH35" s="61" t="s">
        <v>174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55"/>
      <c r="B36" s="56" t="s">
        <v>40</v>
      </c>
      <c r="C36" s="93"/>
      <c r="D36" s="61"/>
      <c r="E36" s="57" t="s">
        <v>171</v>
      </c>
      <c r="F36" s="57" t="s">
        <v>175</v>
      </c>
      <c r="G36" s="59" t="s">
        <v>43</v>
      </c>
      <c r="H36" s="59" t="n">
        <v>6884</v>
      </c>
      <c r="I36" s="58" t="n">
        <v>650</v>
      </c>
      <c r="J36" s="58" t="s">
        <v>44</v>
      </c>
      <c r="K36" s="58"/>
      <c r="L36" s="60" t="s">
        <v>45</v>
      </c>
      <c r="M36" s="57" t="s">
        <v>171</v>
      </c>
      <c r="N36" s="0"/>
      <c r="O36" s="61" t="s">
        <v>79</v>
      </c>
      <c r="P36" s="62"/>
      <c r="Q36" s="101" t="n">
        <v>3633</v>
      </c>
      <c r="R36" s="1" t="n">
        <v>3305</v>
      </c>
      <c r="S36" s="101" t="n">
        <v>3462</v>
      </c>
      <c r="T36" s="101" t="n">
        <v>3423</v>
      </c>
      <c r="U36" s="1" t="n">
        <v>3354</v>
      </c>
      <c r="V36" s="45" t="n">
        <f aca="false">+U36-R36</f>
        <v>49</v>
      </c>
      <c r="W36" s="63" t="n">
        <f aca="false">+U36-T36</f>
        <v>-69</v>
      </c>
      <c r="X36" s="46" t="s">
        <v>176</v>
      </c>
      <c r="Y36" s="52"/>
      <c r="AA36" s="64" t="n">
        <v>304495</v>
      </c>
      <c r="AB36" s="64" t="n">
        <v>133434</v>
      </c>
      <c r="AC36" s="65" t="s">
        <v>49</v>
      </c>
      <c r="AD36" s="66" t="n">
        <v>0.113</v>
      </c>
      <c r="AE36" s="67" t="n">
        <v>9812</v>
      </c>
      <c r="AF36" s="68" t="s">
        <v>160</v>
      </c>
      <c r="AG36" s="68"/>
      <c r="AH36" s="58" t="s">
        <v>177</v>
      </c>
      <c r="AI36" s="52" t="s">
        <v>118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40</v>
      </c>
      <c r="C37" s="92"/>
      <c r="D37" s="1"/>
      <c r="E37" s="92" t="s">
        <v>178</v>
      </c>
      <c r="F37" s="92" t="s">
        <v>179</v>
      </c>
      <c r="G37" s="6" t="s">
        <v>43</v>
      </c>
      <c r="H37" s="5" t="n">
        <v>2691</v>
      </c>
      <c r="I37" s="1"/>
      <c r="J37" s="94"/>
      <c r="K37" s="1"/>
      <c r="L37" s="92"/>
      <c r="M37" s="92" t="s">
        <v>180</v>
      </c>
      <c r="N37" s="1"/>
      <c r="O37" s="1" t="s">
        <v>69</v>
      </c>
      <c r="Q37" s="1" t="n">
        <v>25</v>
      </c>
      <c r="R37" s="1" t="n">
        <v>26</v>
      </c>
      <c r="S37" s="1" t="n">
        <v>26</v>
      </c>
      <c r="T37" s="1" t="n">
        <v>9</v>
      </c>
      <c r="U37" s="1" t="n">
        <v>9</v>
      </c>
      <c r="V37" s="45" t="n">
        <f aca="false">+U37-R37</f>
        <v>-17</v>
      </c>
      <c r="W37" s="14" t="n">
        <f aca="false">+U37-T37</f>
        <v>0</v>
      </c>
      <c r="X37" s="15" t="s">
        <v>48</v>
      </c>
      <c r="Y37" s="47"/>
      <c r="Z37" s="44"/>
      <c r="AA37" s="5" t="n">
        <v>313273</v>
      </c>
      <c r="AB37" s="5" t="n">
        <v>138456</v>
      </c>
      <c r="AC37" s="53" t="s">
        <v>59</v>
      </c>
      <c r="AD37" s="49" t="n">
        <v>0.215</v>
      </c>
      <c r="AE37" s="50" t="n">
        <v>9904</v>
      </c>
      <c r="AF37" s="51" t="s">
        <v>50</v>
      </c>
      <c r="AG37" s="51" t="s">
        <v>4</v>
      </c>
      <c r="AH37" s="1" t="s">
        <v>181</v>
      </c>
      <c r="AI37" s="52" t="s">
        <v>141</v>
      </c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s">
        <v>40</v>
      </c>
      <c r="C38" s="92"/>
      <c r="D38" s="1"/>
      <c r="E38" s="3" t="s">
        <v>182</v>
      </c>
      <c r="F38" s="3" t="s">
        <v>183</v>
      </c>
      <c r="G38" s="6" t="s">
        <v>43</v>
      </c>
      <c r="H38" s="6" t="n">
        <v>9623</v>
      </c>
      <c r="I38" s="4" t="n">
        <v>487</v>
      </c>
      <c r="J38" s="4" t="s">
        <v>44</v>
      </c>
      <c r="L38" s="53" t="s">
        <v>45</v>
      </c>
      <c r="M38" s="3" t="s">
        <v>111</v>
      </c>
      <c r="N38" s="44"/>
      <c r="O38" s="1" t="s">
        <v>105</v>
      </c>
      <c r="Q38" s="1" t="n">
        <v>280</v>
      </c>
      <c r="R38" s="1" t="n">
        <v>287</v>
      </c>
      <c r="S38" s="1" t="n">
        <v>287</v>
      </c>
      <c r="T38" s="1" t="n">
        <v>268</v>
      </c>
      <c r="U38" s="1" t="n">
        <v>268</v>
      </c>
      <c r="V38" s="45" t="n">
        <f aca="false">+U38-R38</f>
        <v>-19</v>
      </c>
      <c r="W38" s="14" t="n">
        <f aca="false">+U38-T38</f>
        <v>0</v>
      </c>
      <c r="X38" s="15" t="s">
        <v>48</v>
      </c>
      <c r="Y38" s="47"/>
      <c r="Z38" s="44"/>
      <c r="AA38" s="5" t="n">
        <v>319577</v>
      </c>
      <c r="AB38" s="5" t="n">
        <v>138558</v>
      </c>
      <c r="AC38" s="48" t="s">
        <v>59</v>
      </c>
      <c r="AD38" s="49" t="n">
        <v>0.055</v>
      </c>
      <c r="AE38" s="50"/>
      <c r="AF38" s="51" t="s">
        <v>60</v>
      </c>
      <c r="AG38" s="51" t="s">
        <v>4</v>
      </c>
      <c r="AH38" s="4" t="s">
        <v>184</v>
      </c>
      <c r="AI38" s="52" t="s">
        <v>52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n">
        <v>36325</v>
      </c>
      <c r="E39" s="92" t="s">
        <v>185</v>
      </c>
      <c r="F39" s="92" t="s">
        <v>186</v>
      </c>
      <c r="G39" s="6" t="s">
        <v>43</v>
      </c>
      <c r="H39" s="5" t="n">
        <v>5053</v>
      </c>
      <c r="I39" s="1"/>
      <c r="J39" s="94"/>
      <c r="K39" s="1"/>
      <c r="L39" s="92"/>
      <c r="M39" s="92" t="s">
        <v>97</v>
      </c>
      <c r="N39" s="1" t="s">
        <v>92</v>
      </c>
      <c r="O39" s="1" t="s">
        <v>105</v>
      </c>
      <c r="Q39" s="1" t="n">
        <v>248</v>
      </c>
      <c r="R39" s="1" t="n">
        <v>74</v>
      </c>
      <c r="S39" s="1" t="n">
        <v>130</v>
      </c>
      <c r="T39" s="1" t="n">
        <v>91</v>
      </c>
      <c r="U39" s="1" t="n">
        <v>91</v>
      </c>
      <c r="V39" s="45" t="n">
        <f aca="false">+U39-R39</f>
        <v>17</v>
      </c>
      <c r="W39" s="14" t="n">
        <f aca="false">+U39-T39</f>
        <v>0</v>
      </c>
      <c r="X39" s="15" t="s">
        <v>140</v>
      </c>
      <c r="Y39" s="47"/>
      <c r="Z39" s="44"/>
      <c r="AA39" s="5"/>
      <c r="AB39" s="5" t="n">
        <v>138482</v>
      </c>
      <c r="AC39" s="53" t="s">
        <v>49</v>
      </c>
      <c r="AD39" s="49" t="n">
        <v>0.055</v>
      </c>
      <c r="AE39" s="95"/>
      <c r="AF39" s="51" t="s">
        <v>60</v>
      </c>
      <c r="AG39" s="51" t="s">
        <v>4</v>
      </c>
      <c r="AH39" s="1" t="s">
        <v>187</v>
      </c>
      <c r="AI39" s="52" t="s">
        <v>52</v>
      </c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40</v>
      </c>
      <c r="E40" s="3" t="s">
        <v>188</v>
      </c>
      <c r="F40" s="3" t="s">
        <v>189</v>
      </c>
      <c r="G40" s="6" t="s">
        <v>43</v>
      </c>
      <c r="H40" s="6" t="n">
        <v>6297</v>
      </c>
      <c r="I40" s="4" t="n">
        <v>550</v>
      </c>
      <c r="J40" s="4" t="s">
        <v>44</v>
      </c>
      <c r="L40" s="53" t="s">
        <v>45</v>
      </c>
      <c r="M40" s="3" t="s">
        <v>190</v>
      </c>
      <c r="N40" s="44"/>
      <c r="O40" s="1" t="s">
        <v>105</v>
      </c>
      <c r="Q40" s="79" t="n">
        <v>107</v>
      </c>
      <c r="R40" s="79" t="n">
        <v>107</v>
      </c>
      <c r="S40" s="79" t="n">
        <v>107</v>
      </c>
      <c r="T40" s="79" t="n">
        <v>107</v>
      </c>
      <c r="U40" s="79" t="n">
        <v>107</v>
      </c>
      <c r="V40" s="45" t="n">
        <f aca="false">+U40-R40</f>
        <v>0</v>
      </c>
      <c r="W40" s="14" t="n">
        <f aca="false">+U40-T40</f>
        <v>0</v>
      </c>
      <c r="X40" s="46" t="s">
        <v>48</v>
      </c>
      <c r="Y40" s="47"/>
      <c r="Z40" s="44"/>
      <c r="AA40" s="5" t="n">
        <v>358916</v>
      </c>
      <c r="AB40" s="5" t="n">
        <v>137603</v>
      </c>
      <c r="AC40" s="48" t="s">
        <v>59</v>
      </c>
      <c r="AD40" s="102" t="n">
        <v>0.33</v>
      </c>
      <c r="AE40" s="103" t="n">
        <v>9906</v>
      </c>
      <c r="AF40" s="5" t="s">
        <v>50</v>
      </c>
      <c r="AG40" s="51" t="s">
        <v>4</v>
      </c>
      <c r="AH40" s="4" t="s">
        <v>191</v>
      </c>
      <c r="AI40" s="52" t="s">
        <v>141</v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3"/>
      <c r="B41" s="11" t="s">
        <v>40</v>
      </c>
      <c r="E41" s="3" t="s">
        <v>192</v>
      </c>
      <c r="F41" s="3" t="s">
        <v>193</v>
      </c>
      <c r="G41" s="6" t="s">
        <v>43</v>
      </c>
      <c r="H41" s="6" t="n">
        <v>6259</v>
      </c>
      <c r="I41" s="4" t="n">
        <v>550</v>
      </c>
      <c r="J41" s="4" t="s">
        <v>44</v>
      </c>
      <c r="L41" s="53" t="s">
        <v>45</v>
      </c>
      <c r="M41" s="3" t="s">
        <v>192</v>
      </c>
      <c r="N41" s="44"/>
      <c r="O41" s="1" t="s">
        <v>105</v>
      </c>
      <c r="Q41" s="1" t="n">
        <v>151</v>
      </c>
      <c r="R41" s="1" t="n">
        <v>108</v>
      </c>
      <c r="S41" s="1" t="n">
        <v>108</v>
      </c>
      <c r="T41" s="1" t="n">
        <v>85</v>
      </c>
      <c r="U41" s="1" t="n">
        <v>85</v>
      </c>
      <c r="V41" s="45" t="n">
        <f aca="false">+U41-R41</f>
        <v>-23</v>
      </c>
      <c r="W41" s="14" t="n">
        <f aca="false">+U41-T41</f>
        <v>0</v>
      </c>
      <c r="X41" s="46" t="s">
        <v>140</v>
      </c>
      <c r="Y41" s="15"/>
      <c r="Z41" s="44"/>
      <c r="AA41" s="5" t="n">
        <v>309415</v>
      </c>
      <c r="AB41" s="5" t="n">
        <v>125890</v>
      </c>
      <c r="AC41" s="48" t="s">
        <v>59</v>
      </c>
      <c r="AD41" s="49" t="n">
        <v>0.055</v>
      </c>
      <c r="AE41" s="50"/>
      <c r="AF41" s="51" t="s">
        <v>60</v>
      </c>
      <c r="AG41" s="51" t="s">
        <v>4</v>
      </c>
      <c r="AH41" s="4" t="s">
        <v>70</v>
      </c>
      <c r="AI41" s="52" t="s">
        <v>82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5"/>
      <c r="B42" s="56" t="s">
        <v>40</v>
      </c>
      <c r="C42" s="57"/>
      <c r="D42" s="58"/>
      <c r="E42" s="57" t="s">
        <v>192</v>
      </c>
      <c r="F42" s="57" t="s">
        <v>194</v>
      </c>
      <c r="G42" s="59" t="s">
        <v>43</v>
      </c>
      <c r="H42" s="59" t="n">
        <v>9661</v>
      </c>
      <c r="I42" s="58" t="n">
        <v>550</v>
      </c>
      <c r="J42" s="58" t="s">
        <v>44</v>
      </c>
      <c r="K42" s="58"/>
      <c r="L42" s="60" t="s">
        <v>45</v>
      </c>
      <c r="M42" s="57" t="s">
        <v>192</v>
      </c>
      <c r="N42" s="0"/>
      <c r="O42" s="61" t="s">
        <v>105</v>
      </c>
      <c r="P42" s="62"/>
      <c r="Q42" s="61"/>
      <c r="R42" s="1"/>
      <c r="S42" s="61"/>
      <c r="T42" s="61"/>
      <c r="U42" s="61"/>
      <c r="V42" s="45" t="n">
        <f aca="false">+U42-R42</f>
        <v>0</v>
      </c>
      <c r="W42" s="63" t="n">
        <f aca="false">+U42-T42</f>
        <v>0</v>
      </c>
      <c r="X42" s="46" t="s">
        <v>195</v>
      </c>
      <c r="Y42" s="52"/>
      <c r="AA42" s="64" t="n">
        <v>337669</v>
      </c>
      <c r="AB42" s="64" t="n">
        <v>43918</v>
      </c>
      <c r="AC42" s="65" t="s">
        <v>49</v>
      </c>
      <c r="AD42" s="66" t="n">
        <v>0.15</v>
      </c>
      <c r="AE42" s="67" t="n">
        <v>9812</v>
      </c>
      <c r="AF42" s="68" t="s">
        <v>160</v>
      </c>
      <c r="AG42" s="68" t="s">
        <v>4</v>
      </c>
      <c r="AH42" s="58" t="s">
        <v>196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33.75" hidden="false" customHeight="false" outlineLevel="0" collapsed="false">
      <c r="A43" s="43"/>
      <c r="B43" s="11" t="s">
        <v>40</v>
      </c>
      <c r="E43" s="3" t="s">
        <v>192</v>
      </c>
      <c r="F43" s="3" t="s">
        <v>197</v>
      </c>
      <c r="G43" s="6" t="s">
        <v>43</v>
      </c>
      <c r="H43" s="6" t="n">
        <v>9708</v>
      </c>
      <c r="I43" s="4" t="n">
        <v>550</v>
      </c>
      <c r="J43" s="4" t="s">
        <v>44</v>
      </c>
      <c r="L43" s="53" t="s">
        <v>45</v>
      </c>
      <c r="M43" s="3" t="s">
        <v>192</v>
      </c>
      <c r="N43" s="44"/>
      <c r="O43" s="4" t="s">
        <v>122</v>
      </c>
      <c r="Q43" s="4" t="n">
        <v>12377</v>
      </c>
      <c r="R43" s="1" t="n">
        <v>12024</v>
      </c>
      <c r="S43" s="4" t="n">
        <v>11506</v>
      </c>
      <c r="T43" s="4" t="n">
        <v>12033</v>
      </c>
      <c r="U43" s="1" t="n">
        <v>11000</v>
      </c>
      <c r="V43" s="45" t="n">
        <f aca="false">+U43-R43</f>
        <v>-1024</v>
      </c>
      <c r="W43" s="14" t="n">
        <f aca="false">+U43-T43</f>
        <v>-1033</v>
      </c>
      <c r="X43" s="104" t="s">
        <v>198</v>
      </c>
      <c r="Y43" s="47"/>
      <c r="Z43" s="44"/>
      <c r="AA43" s="5" t="n">
        <v>304428</v>
      </c>
      <c r="AB43" s="5" t="n">
        <v>125825</v>
      </c>
      <c r="AC43" s="48" t="s">
        <v>49</v>
      </c>
      <c r="AD43" s="49" t="n">
        <v>0.07</v>
      </c>
      <c r="AE43" s="50" t="n">
        <v>9812</v>
      </c>
      <c r="AF43" s="51" t="s">
        <v>199</v>
      </c>
      <c r="AG43" s="51" t="s">
        <v>4</v>
      </c>
      <c r="AH43" s="4" t="s">
        <v>196</v>
      </c>
      <c r="AI43" s="52" t="s">
        <v>82</v>
      </c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22.5" hidden="false" customHeight="false" outlineLevel="0" collapsed="false">
      <c r="A44" s="43"/>
      <c r="B44" s="11" t="s">
        <v>40</v>
      </c>
      <c r="E44" s="92" t="s">
        <v>192</v>
      </c>
      <c r="F44" s="92" t="s">
        <v>200</v>
      </c>
      <c r="G44" s="6" t="s">
        <v>43</v>
      </c>
      <c r="H44" s="5" t="n">
        <v>9736</v>
      </c>
      <c r="I44" s="1"/>
      <c r="J44" s="94"/>
      <c r="K44" s="1"/>
      <c r="L44" s="92"/>
      <c r="M44" s="92" t="s">
        <v>192</v>
      </c>
      <c r="N44" s="1"/>
      <c r="O44" s="61" t="s">
        <v>47</v>
      </c>
      <c r="Q44" s="4" t="n">
        <v>2417</v>
      </c>
      <c r="R44" s="1" t="n">
        <v>2379</v>
      </c>
      <c r="S44" s="4" t="n">
        <v>2382</v>
      </c>
      <c r="T44" s="4" t="n">
        <v>2300</v>
      </c>
      <c r="U44" s="1" t="n">
        <v>2300</v>
      </c>
      <c r="V44" s="45" t="n">
        <f aca="false">+U44-R44</f>
        <v>-79</v>
      </c>
      <c r="W44" s="14" t="n">
        <f aca="false">+U44-T44</f>
        <v>0</v>
      </c>
      <c r="X44" s="15" t="s">
        <v>201</v>
      </c>
      <c r="Y44" s="47"/>
      <c r="Z44" s="44"/>
      <c r="AA44" s="54"/>
      <c r="AB44" s="5" t="n">
        <v>125894</v>
      </c>
      <c r="AC44" s="53" t="s">
        <v>49</v>
      </c>
      <c r="AD44" s="9" t="n">
        <v>0.1</v>
      </c>
      <c r="AE44" s="105" t="n">
        <v>9908</v>
      </c>
      <c r="AF44" s="1" t="s">
        <v>202</v>
      </c>
      <c r="AG44" s="51" t="s">
        <v>4</v>
      </c>
      <c r="AH44" s="1" t="s">
        <v>196</v>
      </c>
      <c r="AI44" s="52" t="s">
        <v>82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5"/>
      <c r="B45" s="56" t="s">
        <v>40</v>
      </c>
      <c r="C45" s="93"/>
      <c r="D45" s="61"/>
      <c r="E45" s="3" t="s">
        <v>192</v>
      </c>
      <c r="F45" s="57" t="s">
        <v>203</v>
      </c>
      <c r="G45" s="6" t="s">
        <v>43</v>
      </c>
      <c r="H45" s="59" t="n">
        <v>9751</v>
      </c>
      <c r="I45" s="4" t="n">
        <v>550</v>
      </c>
      <c r="J45" s="4" t="s">
        <v>44</v>
      </c>
      <c r="L45" s="53" t="s">
        <v>45</v>
      </c>
      <c r="M45" s="3" t="s">
        <v>192</v>
      </c>
      <c r="N45" s="44"/>
      <c r="O45" s="58" t="s">
        <v>122</v>
      </c>
      <c r="Q45" s="58" t="n">
        <v>481</v>
      </c>
      <c r="R45" s="58" t="n">
        <v>481</v>
      </c>
      <c r="S45" s="58" t="n">
        <v>481</v>
      </c>
      <c r="T45" s="58" t="n">
        <v>481</v>
      </c>
      <c r="U45" s="58" t="n">
        <v>481</v>
      </c>
      <c r="V45" s="45" t="n">
        <f aca="false">+U45-R45</f>
        <v>0</v>
      </c>
      <c r="W45" s="14" t="n">
        <f aca="false">+U45-T45</f>
        <v>0</v>
      </c>
      <c r="X45" s="46" t="s">
        <v>140</v>
      </c>
      <c r="Y45" s="47"/>
      <c r="Z45" s="44"/>
      <c r="AA45" s="5"/>
      <c r="AB45" s="64" t="n">
        <v>138379</v>
      </c>
      <c r="AC45" s="48" t="s">
        <v>49</v>
      </c>
      <c r="AD45" s="49" t="n">
        <v>0.04</v>
      </c>
      <c r="AE45" s="50" t="n">
        <v>9903</v>
      </c>
      <c r="AF45" s="51" t="s">
        <v>50</v>
      </c>
      <c r="AG45" s="51" t="s">
        <v>4</v>
      </c>
      <c r="AH45" s="4" t="s">
        <v>196</v>
      </c>
      <c r="AI45" s="52" t="s">
        <v>82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3"/>
      <c r="B46" s="11" t="n">
        <v>36480</v>
      </c>
      <c r="E46" s="3" t="s">
        <v>192</v>
      </c>
      <c r="F46" s="3" t="s">
        <v>204</v>
      </c>
      <c r="G46" s="6" t="s">
        <v>43</v>
      </c>
      <c r="H46" s="6" t="n">
        <v>9813</v>
      </c>
      <c r="I46" s="4" t="n">
        <v>550</v>
      </c>
      <c r="J46" s="4" t="s">
        <v>44</v>
      </c>
      <c r="L46" s="53" t="s">
        <v>45</v>
      </c>
      <c r="M46" s="3" t="s">
        <v>192</v>
      </c>
      <c r="N46" s="44"/>
      <c r="O46" s="61" t="s">
        <v>47</v>
      </c>
      <c r="Q46" s="4" t="n">
        <v>626</v>
      </c>
      <c r="R46" s="4" t="n">
        <v>286</v>
      </c>
      <c r="S46" s="4" t="n">
        <v>286</v>
      </c>
      <c r="T46" s="4" t="n">
        <v>104</v>
      </c>
      <c r="U46" s="4" t="n">
        <v>104</v>
      </c>
      <c r="V46" s="45" t="n">
        <f aca="false">+U46-R46</f>
        <v>-182</v>
      </c>
      <c r="W46" s="14" t="n">
        <f aca="false">+U46-T46</f>
        <v>0</v>
      </c>
      <c r="X46" s="15" t="s">
        <v>140</v>
      </c>
      <c r="Y46" s="47"/>
      <c r="Z46" s="44"/>
      <c r="AA46" s="5" t="n">
        <v>304428</v>
      </c>
      <c r="AB46" s="5" t="n">
        <v>132030</v>
      </c>
      <c r="AC46" s="48" t="s">
        <v>49</v>
      </c>
      <c r="AD46" s="49" t="n">
        <v>0.07</v>
      </c>
      <c r="AE46" s="50" t="n">
        <v>9812</v>
      </c>
      <c r="AF46" s="51" t="s">
        <v>199</v>
      </c>
      <c r="AG46" s="51" t="s">
        <v>4</v>
      </c>
      <c r="AH46" s="4"/>
      <c r="AI46" s="52" t="s">
        <v>82</v>
      </c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40</v>
      </c>
      <c r="E47" s="92" t="s">
        <v>205</v>
      </c>
      <c r="F47" s="92" t="s">
        <v>206</v>
      </c>
      <c r="G47" s="6" t="s">
        <v>43</v>
      </c>
      <c r="H47" s="5" t="n">
        <v>9746</v>
      </c>
      <c r="I47" s="1"/>
      <c r="J47" s="94"/>
      <c r="K47" s="1"/>
      <c r="L47" s="92"/>
      <c r="M47" s="92" t="s">
        <v>205</v>
      </c>
      <c r="N47" s="1"/>
      <c r="O47" s="1" t="s">
        <v>105</v>
      </c>
      <c r="Q47" s="79" t="n">
        <v>19029</v>
      </c>
      <c r="R47" s="1" t="n">
        <v>12012</v>
      </c>
      <c r="S47" s="79" t="n">
        <v>14784</v>
      </c>
      <c r="T47" s="79" t="n">
        <v>14567</v>
      </c>
      <c r="U47" s="1" t="n">
        <v>13509</v>
      </c>
      <c r="V47" s="45" t="n">
        <f aca="false">+U47-R47</f>
        <v>1497</v>
      </c>
      <c r="W47" s="14" t="n">
        <f aca="false">+U47-T47</f>
        <v>-1058</v>
      </c>
      <c r="X47" s="46" t="s">
        <v>176</v>
      </c>
      <c r="Y47" s="47"/>
      <c r="Z47" s="44"/>
      <c r="AA47" s="5" t="n">
        <v>357739</v>
      </c>
      <c r="AB47" s="5" t="n">
        <v>137880</v>
      </c>
      <c r="AC47" s="53" t="s">
        <v>49</v>
      </c>
      <c r="AD47" s="49" t="n">
        <v>0.09</v>
      </c>
      <c r="AE47" s="50" t="n">
        <v>9901</v>
      </c>
      <c r="AF47" s="51" t="s">
        <v>50</v>
      </c>
      <c r="AG47" s="51" t="s">
        <v>4</v>
      </c>
      <c r="AH47" s="1" t="s">
        <v>207</v>
      </c>
      <c r="AI47" s="52" t="s">
        <v>82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n">
        <v>36325</v>
      </c>
      <c r="E48" s="92" t="s">
        <v>208</v>
      </c>
      <c r="F48" s="92" t="s">
        <v>209</v>
      </c>
      <c r="G48" s="6" t="s">
        <v>43</v>
      </c>
      <c r="H48" s="5" t="n">
        <v>6027</v>
      </c>
      <c r="I48" s="1"/>
      <c r="J48" s="94"/>
      <c r="K48" s="1"/>
      <c r="L48" s="92"/>
      <c r="M48" s="92" t="s">
        <v>210</v>
      </c>
      <c r="N48" s="1" t="s">
        <v>92</v>
      </c>
      <c r="O48" s="1" t="s">
        <v>86</v>
      </c>
      <c r="Q48" s="1" t="n">
        <v>147</v>
      </c>
      <c r="R48" s="1" t="n">
        <v>97</v>
      </c>
      <c r="S48" s="1" t="n">
        <v>97</v>
      </c>
      <c r="T48" s="1" t="n">
        <v>109</v>
      </c>
      <c r="U48" s="1" t="n">
        <v>109</v>
      </c>
      <c r="V48" s="45" t="n">
        <f aca="false">+U48-R48</f>
        <v>12</v>
      </c>
      <c r="W48" s="14" t="n">
        <f aca="false">+U48-T48</f>
        <v>0</v>
      </c>
      <c r="X48" s="46" t="s">
        <v>48</v>
      </c>
      <c r="Y48" s="47"/>
      <c r="Z48" s="44"/>
      <c r="AA48" s="5"/>
      <c r="AB48" s="5" t="n">
        <v>138646</v>
      </c>
      <c r="AC48" s="53" t="s">
        <v>49</v>
      </c>
      <c r="AD48" s="9" t="n">
        <v>0.045</v>
      </c>
      <c r="AE48" s="95"/>
      <c r="AF48" s="51" t="s">
        <v>60</v>
      </c>
      <c r="AG48" s="51" t="s">
        <v>4</v>
      </c>
      <c r="AH48" s="1" t="s">
        <v>211</v>
      </c>
      <c r="AI48" s="52" t="s">
        <v>118</v>
      </c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n">
        <v>36329</v>
      </c>
      <c r="E49" s="3" t="s">
        <v>212</v>
      </c>
      <c r="F49" s="3" t="s">
        <v>107</v>
      </c>
      <c r="G49" s="6" t="s">
        <v>43</v>
      </c>
      <c r="H49" s="5" t="n">
        <v>6414</v>
      </c>
      <c r="I49" s="1"/>
      <c r="J49" s="94"/>
      <c r="K49" s="1"/>
      <c r="L49" s="92"/>
      <c r="M49" s="92" t="s">
        <v>213</v>
      </c>
      <c r="N49" s="1" t="s">
        <v>92</v>
      </c>
      <c r="O49" s="1" t="s">
        <v>105</v>
      </c>
      <c r="Q49" s="1" t="n">
        <v>388</v>
      </c>
      <c r="R49" s="1" t="n">
        <v>32</v>
      </c>
      <c r="S49" s="1" t="n">
        <v>32</v>
      </c>
      <c r="T49" s="1" t="n">
        <v>68</v>
      </c>
      <c r="U49" s="1" t="n">
        <v>68</v>
      </c>
      <c r="V49" s="45" t="n">
        <f aca="false">+U49-R49</f>
        <v>36</v>
      </c>
      <c r="W49" s="14" t="n">
        <f aca="false">+U49-T49</f>
        <v>0</v>
      </c>
      <c r="X49" s="46" t="s">
        <v>48</v>
      </c>
      <c r="Y49" s="47"/>
      <c r="Z49" s="44"/>
      <c r="AA49" s="5"/>
      <c r="AB49" s="5" t="n">
        <v>138822</v>
      </c>
      <c r="AC49" s="53" t="s">
        <v>49</v>
      </c>
      <c r="AD49" s="49"/>
      <c r="AE49" s="95"/>
      <c r="AF49" s="96"/>
      <c r="AG49" s="51" t="s">
        <v>4</v>
      </c>
      <c r="AH49" s="1" t="s">
        <v>214</v>
      </c>
      <c r="AI49" s="52" t="s">
        <v>94</v>
      </c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3"/>
      <c r="B50" s="11" t="s">
        <v>40</v>
      </c>
      <c r="E50" s="3" t="s">
        <v>212</v>
      </c>
      <c r="F50" s="3" t="s">
        <v>215</v>
      </c>
      <c r="G50" s="6" t="s">
        <v>43</v>
      </c>
      <c r="H50" s="6" t="n">
        <v>9715</v>
      </c>
      <c r="I50" s="4" t="n">
        <v>550</v>
      </c>
      <c r="J50" s="4" t="s">
        <v>44</v>
      </c>
      <c r="L50" s="53" t="s">
        <v>45</v>
      </c>
      <c r="M50" s="3" t="s">
        <v>213</v>
      </c>
      <c r="N50" s="44"/>
      <c r="O50" s="1" t="s">
        <v>105</v>
      </c>
      <c r="Q50" s="1" t="n">
        <v>56</v>
      </c>
      <c r="R50" s="1" t="n">
        <v>382</v>
      </c>
      <c r="S50" s="1" t="n">
        <v>382</v>
      </c>
      <c r="T50" s="1" t="n">
        <v>382</v>
      </c>
      <c r="U50" s="1" t="n">
        <v>382</v>
      </c>
      <c r="V50" s="45" t="n">
        <f aca="false">+U50-R50</f>
        <v>0</v>
      </c>
      <c r="W50" s="14" t="n">
        <f aca="false">+U50-T50</f>
        <v>0</v>
      </c>
      <c r="X50" s="15" t="s">
        <v>48</v>
      </c>
      <c r="Y50" s="47"/>
      <c r="Z50" s="44"/>
      <c r="AA50" s="5" t="n">
        <v>304696</v>
      </c>
      <c r="AB50" s="5" t="n">
        <v>125830</v>
      </c>
      <c r="AC50" s="48" t="s">
        <v>49</v>
      </c>
      <c r="AD50" s="49" t="n">
        <v>0.055</v>
      </c>
      <c r="AE50" s="50"/>
      <c r="AF50" s="51" t="s">
        <v>60</v>
      </c>
      <c r="AG50" s="51" t="s">
        <v>4</v>
      </c>
      <c r="AH50" s="4" t="s">
        <v>216</v>
      </c>
      <c r="AI50" s="52" t="s">
        <v>94</v>
      </c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3"/>
      <c r="B51" s="11" t="s">
        <v>40</v>
      </c>
      <c r="C51" s="92"/>
      <c r="D51" s="1"/>
      <c r="E51" s="3" t="s">
        <v>217</v>
      </c>
      <c r="F51" s="3" t="s">
        <v>218</v>
      </c>
      <c r="G51" s="6" t="s">
        <v>43</v>
      </c>
      <c r="H51" s="6" t="n">
        <v>9693</v>
      </c>
      <c r="I51" s="4" t="n">
        <v>550</v>
      </c>
      <c r="J51" s="4" t="s">
        <v>44</v>
      </c>
      <c r="L51" s="1" t="s">
        <v>45</v>
      </c>
      <c r="M51" s="3" t="s">
        <v>219</v>
      </c>
      <c r="N51" s="44"/>
      <c r="O51" s="1" t="s">
        <v>105</v>
      </c>
      <c r="Q51" s="79" t="n">
        <v>594</v>
      </c>
      <c r="R51" s="79" t="n">
        <v>0</v>
      </c>
      <c r="S51" s="79" t="n">
        <v>0</v>
      </c>
      <c r="T51" s="79" t="n">
        <v>0</v>
      </c>
      <c r="U51" s="79" t="n">
        <v>0</v>
      </c>
      <c r="V51" s="45" t="n">
        <f aca="false">+U51-R51</f>
        <v>0</v>
      </c>
      <c r="W51" s="14" t="n">
        <f aca="false">+U51-T51</f>
        <v>0</v>
      </c>
      <c r="X51" s="15" t="s">
        <v>220</v>
      </c>
      <c r="Y51" s="47"/>
      <c r="Z51" s="44"/>
      <c r="AA51" s="5" t="n">
        <v>366963</v>
      </c>
      <c r="AB51" s="5" t="n">
        <v>65516</v>
      </c>
      <c r="AC51" s="48" t="s">
        <v>59</v>
      </c>
      <c r="AD51" s="49" t="n">
        <v>0.05</v>
      </c>
      <c r="AE51" s="50"/>
      <c r="AF51" s="51" t="s">
        <v>170</v>
      </c>
      <c r="AG51" s="51" t="s">
        <v>4</v>
      </c>
      <c r="AH51" s="4" t="s">
        <v>221</v>
      </c>
      <c r="AI51" s="52" t="s">
        <v>141</v>
      </c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55"/>
      <c r="B52" s="56" t="s">
        <v>40</v>
      </c>
      <c r="C52" s="57"/>
      <c r="D52" s="58"/>
      <c r="E52" s="3" t="s">
        <v>217</v>
      </c>
      <c r="F52" s="57" t="s">
        <v>222</v>
      </c>
      <c r="G52" s="59" t="s">
        <v>43</v>
      </c>
      <c r="H52" s="59" t="n">
        <v>9694</v>
      </c>
      <c r="I52" s="58" t="n">
        <v>550</v>
      </c>
      <c r="J52" s="58" t="s">
        <v>44</v>
      </c>
      <c r="K52" s="58"/>
      <c r="L52" s="61" t="s">
        <v>45</v>
      </c>
      <c r="M52" s="57" t="s">
        <v>219</v>
      </c>
      <c r="N52" s="0"/>
      <c r="O52" s="61" t="s">
        <v>105</v>
      </c>
      <c r="P52" s="62"/>
      <c r="Q52" s="61" t="n">
        <v>3265</v>
      </c>
      <c r="R52" s="1" t="n">
        <v>2765</v>
      </c>
      <c r="S52" s="61" t="n">
        <v>2855</v>
      </c>
      <c r="T52" s="61" t="n">
        <v>2759</v>
      </c>
      <c r="U52" s="1" t="n">
        <v>2764</v>
      </c>
      <c r="V52" s="45" t="n">
        <f aca="false">+U52-R52</f>
        <v>-1</v>
      </c>
      <c r="W52" s="63" t="n">
        <f aca="false">+U52-T52</f>
        <v>5</v>
      </c>
      <c r="X52" s="46" t="s">
        <v>223</v>
      </c>
      <c r="Y52" s="52"/>
      <c r="AA52" s="64" t="n">
        <v>366970</v>
      </c>
      <c r="AB52" s="64" t="n">
        <v>138279</v>
      </c>
      <c r="AC52" s="65" t="s">
        <v>59</v>
      </c>
      <c r="AD52" s="66" t="n">
        <v>0.05</v>
      </c>
      <c r="AE52" s="67"/>
      <c r="AF52" s="68" t="s">
        <v>170</v>
      </c>
      <c r="AG52" s="68" t="s">
        <v>4</v>
      </c>
      <c r="AH52" s="58" t="s">
        <v>221</v>
      </c>
      <c r="AI52" s="52" t="s">
        <v>141</v>
      </c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55"/>
      <c r="B53" s="56" t="n">
        <v>36423</v>
      </c>
      <c r="C53" s="57"/>
      <c r="D53" s="58"/>
      <c r="E53" s="93" t="s">
        <v>224</v>
      </c>
      <c r="F53" s="93" t="s">
        <v>225</v>
      </c>
      <c r="G53" s="59" t="s">
        <v>43</v>
      </c>
      <c r="H53" s="64" t="n">
        <v>9800</v>
      </c>
      <c r="I53" s="61"/>
      <c r="J53" s="98"/>
      <c r="K53" s="61"/>
      <c r="L53" s="93"/>
      <c r="M53" s="93" t="s">
        <v>226</v>
      </c>
      <c r="N53" s="61" t="s">
        <v>92</v>
      </c>
      <c r="O53" s="61" t="s">
        <v>227</v>
      </c>
      <c r="P53" s="62"/>
      <c r="Q53" s="61" t="n">
        <v>260</v>
      </c>
      <c r="R53" s="61" t="n">
        <v>146</v>
      </c>
      <c r="S53" s="61" t="n">
        <v>146</v>
      </c>
      <c r="T53" s="61" t="n">
        <v>108</v>
      </c>
      <c r="U53" s="61" t="n">
        <v>108</v>
      </c>
      <c r="V53" s="45" t="n">
        <f aca="false">+U53-R53</f>
        <v>-38</v>
      </c>
      <c r="W53" s="63" t="n">
        <f aca="false">+U53-T53</f>
        <v>0</v>
      </c>
      <c r="X53" s="46" t="s">
        <v>48</v>
      </c>
      <c r="Y53" s="52"/>
      <c r="AA53" s="64"/>
      <c r="AB53" s="64" t="n">
        <v>138555</v>
      </c>
      <c r="AC53" s="60" t="s">
        <v>49</v>
      </c>
      <c r="AD53" s="66"/>
      <c r="AE53" s="99"/>
      <c r="AF53" s="68"/>
      <c r="AG53" s="68" t="s">
        <v>4</v>
      </c>
      <c r="AH53" s="61" t="s">
        <v>228</v>
      </c>
      <c r="AI53" s="52" t="s">
        <v>118</v>
      </c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43"/>
      <c r="B54" s="11"/>
      <c r="E54" s="92" t="s">
        <v>229</v>
      </c>
      <c r="F54" s="92" t="s">
        <v>230</v>
      </c>
      <c r="G54" s="6"/>
      <c r="H54" s="5" t="n">
        <v>438</v>
      </c>
      <c r="I54" s="1"/>
      <c r="J54" s="94"/>
      <c r="K54" s="1"/>
      <c r="L54" s="92"/>
      <c r="M54" s="92"/>
      <c r="N54" s="1"/>
      <c r="O54" s="1" t="s">
        <v>231</v>
      </c>
      <c r="Q54" s="1"/>
      <c r="R54" s="14" t="n">
        <v>1000</v>
      </c>
      <c r="S54" s="1" t="n">
        <v>0</v>
      </c>
      <c r="T54" s="1" t="n">
        <v>0</v>
      </c>
      <c r="U54" s="1" t="n">
        <v>142</v>
      </c>
      <c r="V54" s="45" t="n">
        <f aca="false">+U54-R54</f>
        <v>-858</v>
      </c>
      <c r="W54" s="14"/>
      <c r="X54" s="15" t="s">
        <v>232</v>
      </c>
      <c r="Y54" s="47"/>
      <c r="Z54" s="44"/>
      <c r="AA54" s="5"/>
      <c r="AB54" s="5"/>
      <c r="AC54" s="53"/>
      <c r="AD54" s="49"/>
      <c r="AE54" s="95"/>
      <c r="AF54" s="51"/>
      <c r="AG54" s="51"/>
      <c r="AH54" s="1"/>
      <c r="AI54" s="52" t="s">
        <v>141</v>
      </c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3"/>
      <c r="B55" s="11" t="s">
        <v>40</v>
      </c>
      <c r="E55" s="92" t="s">
        <v>233</v>
      </c>
      <c r="F55" s="92" t="s">
        <v>234</v>
      </c>
      <c r="G55" s="6" t="s">
        <v>43</v>
      </c>
      <c r="H55" s="5" t="n">
        <v>2673</v>
      </c>
      <c r="I55" s="1"/>
      <c r="J55" s="94"/>
      <c r="K55" s="1"/>
      <c r="L55" s="92"/>
      <c r="M55" s="92" t="s">
        <v>233</v>
      </c>
      <c r="N55" s="1"/>
      <c r="O55" s="1" t="s">
        <v>69</v>
      </c>
      <c r="Q55" s="1" t="n">
        <v>5</v>
      </c>
      <c r="R55" s="1" t="n">
        <v>1</v>
      </c>
      <c r="S55" s="1" t="n">
        <v>1</v>
      </c>
      <c r="T55" s="1" t="n">
        <v>1</v>
      </c>
      <c r="U55" s="1" t="n">
        <v>1</v>
      </c>
      <c r="V55" s="45" t="n">
        <f aca="false">+U55-R55</f>
        <v>0</v>
      </c>
      <c r="W55" s="14" t="n">
        <f aca="false">+U55-T55</f>
        <v>0</v>
      </c>
      <c r="X55" s="46" t="s">
        <v>48</v>
      </c>
      <c r="Y55" s="47"/>
      <c r="Z55" s="44"/>
      <c r="AA55" s="5"/>
      <c r="AB55" s="5" t="n">
        <v>137850</v>
      </c>
      <c r="AC55" s="53" t="s">
        <v>49</v>
      </c>
      <c r="AD55" s="49" t="n">
        <v>0.06</v>
      </c>
      <c r="AE55" s="95"/>
      <c r="AF55" s="51" t="s">
        <v>60</v>
      </c>
      <c r="AG55" s="51" t="s">
        <v>4</v>
      </c>
      <c r="AH55" s="1" t="s">
        <v>235</v>
      </c>
      <c r="AI55" s="52" t="s">
        <v>94</v>
      </c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40</v>
      </c>
      <c r="E56" s="92" t="s">
        <v>233</v>
      </c>
      <c r="F56" s="92" t="s">
        <v>236</v>
      </c>
      <c r="G56" s="6" t="s">
        <v>43</v>
      </c>
      <c r="H56" s="5" t="n">
        <v>2677</v>
      </c>
      <c r="I56" s="1"/>
      <c r="J56" s="94"/>
      <c r="K56" s="1"/>
      <c r="L56" s="92"/>
      <c r="M56" s="92" t="s">
        <v>233</v>
      </c>
      <c r="N56" s="1"/>
      <c r="O56" s="1" t="s">
        <v>69</v>
      </c>
      <c r="Q56" s="1" t="n">
        <v>0</v>
      </c>
      <c r="R56" s="1" t="n">
        <v>1</v>
      </c>
      <c r="S56" s="1" t="n">
        <v>1</v>
      </c>
      <c r="T56" s="1" t="n">
        <v>1</v>
      </c>
      <c r="U56" s="1" t="n">
        <v>1</v>
      </c>
      <c r="V56" s="45" t="n">
        <f aca="false">+U56-R56</f>
        <v>0</v>
      </c>
      <c r="W56" s="14" t="n">
        <f aca="false">+U56-T56</f>
        <v>0</v>
      </c>
      <c r="X56" s="15" t="s">
        <v>48</v>
      </c>
      <c r="Y56" s="47"/>
      <c r="Z56" s="44"/>
      <c r="AA56" s="5" t="n">
        <v>313274</v>
      </c>
      <c r="AB56" s="5" t="n">
        <v>137858</v>
      </c>
      <c r="AC56" s="53" t="s">
        <v>49</v>
      </c>
      <c r="AD56" s="49" t="n">
        <v>0.06</v>
      </c>
      <c r="AE56" s="95"/>
      <c r="AF56" s="51" t="s">
        <v>60</v>
      </c>
      <c r="AG56" s="51" t="s">
        <v>4</v>
      </c>
      <c r="AH56" s="1" t="s">
        <v>235</v>
      </c>
      <c r="AI56" s="52" t="s">
        <v>94</v>
      </c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3"/>
      <c r="B57" s="11" t="n">
        <v>36325</v>
      </c>
      <c r="E57" s="92" t="s">
        <v>237</v>
      </c>
      <c r="F57" s="92" t="s">
        <v>238</v>
      </c>
      <c r="G57" s="6" t="s">
        <v>43</v>
      </c>
      <c r="H57" s="5" t="n">
        <v>9828</v>
      </c>
      <c r="I57" s="1"/>
      <c r="J57" s="94"/>
      <c r="K57" s="1"/>
      <c r="L57" s="92"/>
      <c r="M57" s="92"/>
      <c r="N57" s="1" t="s">
        <v>92</v>
      </c>
      <c r="O57" s="61" t="s">
        <v>239</v>
      </c>
      <c r="Q57" s="1" t="n">
        <v>1200</v>
      </c>
      <c r="R57" s="1" t="n">
        <v>3011</v>
      </c>
      <c r="S57" s="1" t="n">
        <v>1601</v>
      </c>
      <c r="T57" s="1" t="n">
        <v>2879</v>
      </c>
      <c r="U57" s="1" t="n">
        <v>2752</v>
      </c>
      <c r="V57" s="45" t="n">
        <f aca="false">+U57-R57</f>
        <v>-259</v>
      </c>
      <c r="W57" s="14" t="n">
        <f aca="false">+U57-T57</f>
        <v>-127</v>
      </c>
      <c r="X57" s="15" t="s">
        <v>240</v>
      </c>
      <c r="Y57" s="47"/>
      <c r="Z57" s="44"/>
      <c r="AA57" s="5"/>
      <c r="AB57" s="5" t="n">
        <v>224517</v>
      </c>
      <c r="AC57" s="53" t="s">
        <v>49</v>
      </c>
      <c r="AD57" s="49"/>
      <c r="AE57" s="95"/>
      <c r="AF57" s="51"/>
      <c r="AG57" s="51" t="s">
        <v>4</v>
      </c>
      <c r="AH57" s="1"/>
      <c r="AI57" s="52" t="s">
        <v>82</v>
      </c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3"/>
      <c r="B58" s="11"/>
      <c r="E58" s="92" t="s">
        <v>241</v>
      </c>
      <c r="F58" s="106" t="s">
        <v>242</v>
      </c>
      <c r="G58" s="6"/>
      <c r="H58" s="5" t="n">
        <v>6284</v>
      </c>
      <c r="I58" s="1"/>
      <c r="J58" s="94"/>
      <c r="K58" s="1"/>
      <c r="L58" s="92"/>
      <c r="M58" s="92"/>
      <c r="N58" s="1"/>
      <c r="O58" s="1" t="s">
        <v>105</v>
      </c>
      <c r="Q58" s="1" t="n">
        <v>506</v>
      </c>
      <c r="R58" s="1" t="n">
        <v>510</v>
      </c>
      <c r="S58" s="1" t="n">
        <v>510</v>
      </c>
      <c r="T58" s="1" t="n">
        <v>441</v>
      </c>
      <c r="U58" s="1" t="n">
        <v>441</v>
      </c>
      <c r="V58" s="45" t="n">
        <f aca="false">+U58-R58</f>
        <v>-69</v>
      </c>
      <c r="W58" s="14"/>
      <c r="X58" s="15" t="s">
        <v>243</v>
      </c>
      <c r="Y58" s="47"/>
      <c r="Z58" s="44"/>
      <c r="AA58" s="5"/>
      <c r="AB58" s="5" t="n">
        <v>159330</v>
      </c>
      <c r="AC58" s="53"/>
      <c r="AD58" s="49"/>
      <c r="AE58" s="95"/>
      <c r="AF58" s="51"/>
      <c r="AG58" s="51"/>
      <c r="AH58" s="1"/>
      <c r="AI58" s="52" t="s">
        <v>82</v>
      </c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3"/>
      <c r="B59" s="11" t="s">
        <v>40</v>
      </c>
      <c r="E59" s="3" t="s">
        <v>244</v>
      </c>
      <c r="F59" s="3" t="s">
        <v>245</v>
      </c>
      <c r="G59" s="6" t="s">
        <v>43</v>
      </c>
      <c r="H59" s="6" t="n">
        <v>5579</v>
      </c>
      <c r="I59" s="4" t="n">
        <v>550</v>
      </c>
      <c r="J59" s="4" t="s">
        <v>44</v>
      </c>
      <c r="L59" s="1" t="s">
        <v>45</v>
      </c>
      <c r="M59" s="3" t="s">
        <v>246</v>
      </c>
      <c r="N59" s="44"/>
      <c r="O59" s="1" t="s">
        <v>105</v>
      </c>
      <c r="Q59" s="1" t="n">
        <v>189</v>
      </c>
      <c r="R59" s="1" t="n">
        <v>0</v>
      </c>
      <c r="S59" s="1" t="n">
        <v>0</v>
      </c>
      <c r="T59" s="1" t="n">
        <v>0</v>
      </c>
      <c r="U59" s="1" t="n">
        <v>0</v>
      </c>
      <c r="V59" s="45" t="n">
        <f aca="false">+U59-R59</f>
        <v>0</v>
      </c>
      <c r="W59" s="14" t="n">
        <f aca="false">+U59-T59</f>
        <v>0</v>
      </c>
      <c r="X59" s="46" t="s">
        <v>247</v>
      </c>
      <c r="Y59" s="15"/>
      <c r="Z59" s="44"/>
      <c r="AA59" s="5" t="n">
        <v>313293</v>
      </c>
      <c r="AB59" s="5" t="n">
        <v>138533</v>
      </c>
      <c r="AC59" s="48" t="s">
        <v>59</v>
      </c>
      <c r="AD59" s="49" t="n">
        <v>0.055</v>
      </c>
      <c r="AE59" s="3"/>
      <c r="AF59" s="51" t="s">
        <v>60</v>
      </c>
      <c r="AG59" s="51" t="s">
        <v>4</v>
      </c>
      <c r="AH59" s="4" t="s">
        <v>248</v>
      </c>
      <c r="AI59" s="52" t="s">
        <v>141</v>
      </c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40</v>
      </c>
      <c r="E60" s="3" t="s">
        <v>249</v>
      </c>
      <c r="F60" s="3" t="s">
        <v>250</v>
      </c>
      <c r="G60" s="6" t="s">
        <v>43</v>
      </c>
      <c r="H60" s="6" t="n">
        <v>5225</v>
      </c>
      <c r="I60" s="4" t="n">
        <v>601</v>
      </c>
      <c r="J60" s="4" t="s">
        <v>44</v>
      </c>
      <c r="K60" s="4" t="n">
        <v>1</v>
      </c>
      <c r="L60" s="1" t="s">
        <v>45</v>
      </c>
      <c r="M60" s="3" t="s">
        <v>246</v>
      </c>
      <c r="N60" s="44"/>
      <c r="O60" s="1" t="s">
        <v>227</v>
      </c>
      <c r="Q60" s="1" t="n">
        <v>300</v>
      </c>
      <c r="R60" s="1" t="n">
        <v>0</v>
      </c>
      <c r="S60" s="1" t="n">
        <v>0</v>
      </c>
      <c r="T60" s="1" t="n">
        <v>0</v>
      </c>
      <c r="U60" s="1" t="n">
        <v>0</v>
      </c>
      <c r="V60" s="45" t="n">
        <f aca="false">+U60-R60</f>
        <v>0</v>
      </c>
      <c r="W60" s="14" t="n">
        <f aca="false">+U60-T60</f>
        <v>0</v>
      </c>
      <c r="X60" s="46" t="s">
        <v>251</v>
      </c>
      <c r="Y60" s="47"/>
      <c r="Z60" s="44"/>
      <c r="AA60" s="5"/>
      <c r="AB60" s="5" t="n">
        <v>133475</v>
      </c>
      <c r="AC60" s="48" t="s">
        <v>59</v>
      </c>
      <c r="AD60" s="49" t="n">
        <v>0.06</v>
      </c>
      <c r="AE60" s="50"/>
      <c r="AF60" s="51" t="s">
        <v>60</v>
      </c>
      <c r="AG60" s="51" t="s">
        <v>4</v>
      </c>
      <c r="AH60" s="4" t="s">
        <v>248</v>
      </c>
      <c r="AI60" s="52" t="s">
        <v>141</v>
      </c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5"/>
      <c r="B61" s="56" t="s">
        <v>40</v>
      </c>
      <c r="C61" s="57"/>
      <c r="D61" s="58"/>
      <c r="E61" s="57" t="s">
        <v>252</v>
      </c>
      <c r="F61" s="57" t="s">
        <v>253</v>
      </c>
      <c r="G61" s="6" t="s">
        <v>43</v>
      </c>
      <c r="H61" s="59" t="n">
        <v>4062</v>
      </c>
      <c r="I61" s="4" t="n">
        <v>487</v>
      </c>
      <c r="J61" s="4" t="s">
        <v>44</v>
      </c>
      <c r="L61" s="1" t="s">
        <v>45</v>
      </c>
      <c r="M61" s="3" t="s">
        <v>254</v>
      </c>
      <c r="N61" s="44"/>
      <c r="O61" s="61" t="s">
        <v>105</v>
      </c>
      <c r="Q61" s="1" t="n">
        <v>183</v>
      </c>
      <c r="R61" s="61" t="n">
        <v>160</v>
      </c>
      <c r="S61" s="61" t="n">
        <v>160</v>
      </c>
      <c r="T61" s="61" t="n">
        <v>152</v>
      </c>
      <c r="U61" s="61" t="n">
        <v>152</v>
      </c>
      <c r="V61" s="45" t="n">
        <f aca="false">+U61-R61</f>
        <v>-8</v>
      </c>
      <c r="W61" s="14" t="n">
        <f aca="false">+U61-T61</f>
        <v>0</v>
      </c>
      <c r="X61" s="107" t="s">
        <v>255</v>
      </c>
      <c r="Y61" s="47"/>
      <c r="Z61" s="44"/>
      <c r="AA61" s="5" t="n">
        <v>348355</v>
      </c>
      <c r="AB61" s="64" t="n">
        <v>51700</v>
      </c>
      <c r="AC61" s="48" t="s">
        <v>59</v>
      </c>
      <c r="AD61" s="49" t="n">
        <v>0.16</v>
      </c>
      <c r="AE61" s="50" t="n">
        <v>9812</v>
      </c>
      <c r="AF61" s="51" t="s">
        <v>160</v>
      </c>
      <c r="AG61" s="51" t="s">
        <v>4</v>
      </c>
      <c r="AH61" s="58" t="s">
        <v>256</v>
      </c>
      <c r="AI61" s="52" t="s">
        <v>94</v>
      </c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55"/>
      <c r="B62" s="56" t="s">
        <v>40</v>
      </c>
      <c r="C62" s="57"/>
      <c r="D62" s="58"/>
      <c r="E62" s="57" t="s">
        <v>257</v>
      </c>
      <c r="F62" s="57" t="s">
        <v>258</v>
      </c>
      <c r="G62" s="59" t="s">
        <v>43</v>
      </c>
      <c r="H62" s="59" t="n">
        <v>6595</v>
      </c>
      <c r="I62" s="58" t="n">
        <v>601</v>
      </c>
      <c r="J62" s="58" t="s">
        <v>44</v>
      </c>
      <c r="K62" s="58"/>
      <c r="L62" s="60" t="s">
        <v>45</v>
      </c>
      <c r="M62" s="57" t="s">
        <v>259</v>
      </c>
      <c r="N62" s="0"/>
      <c r="O62" s="61" t="s">
        <v>129</v>
      </c>
      <c r="P62" s="62"/>
      <c r="Q62" s="61" t="n">
        <v>57</v>
      </c>
      <c r="R62" s="61" t="n">
        <v>48</v>
      </c>
      <c r="S62" s="61" t="n">
        <v>48</v>
      </c>
      <c r="T62" s="61" t="n">
        <v>52</v>
      </c>
      <c r="U62" s="61" t="n">
        <v>52</v>
      </c>
      <c r="V62" s="45" t="n">
        <f aca="false">+U62-R62</f>
        <v>4</v>
      </c>
      <c r="W62" s="63" t="n">
        <f aca="false">+U62-T62</f>
        <v>0</v>
      </c>
      <c r="X62" s="46" t="s">
        <v>48</v>
      </c>
      <c r="Y62" s="52"/>
      <c r="AA62" s="64" t="n">
        <v>358922</v>
      </c>
      <c r="AB62" s="64" t="n">
        <v>138472</v>
      </c>
      <c r="AC62" s="65" t="s">
        <v>59</v>
      </c>
      <c r="AD62" s="9" t="n">
        <v>0.33</v>
      </c>
      <c r="AE62" s="105" t="n">
        <v>9907</v>
      </c>
      <c r="AF62" s="61" t="s">
        <v>260</v>
      </c>
      <c r="AG62" s="68" t="s">
        <v>4</v>
      </c>
      <c r="AH62" s="58" t="s">
        <v>261</v>
      </c>
      <c r="AI62" s="52" t="s">
        <v>262</v>
      </c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true" customHeight="false" outlineLevel="0" collapsed="false">
      <c r="A63" s="43"/>
      <c r="B63" s="11" t="n">
        <v>36325</v>
      </c>
      <c r="E63" s="92" t="s">
        <v>97</v>
      </c>
      <c r="F63" s="92" t="s">
        <v>263</v>
      </c>
      <c r="G63" s="6" t="s">
        <v>43</v>
      </c>
      <c r="H63" s="5" t="s">
        <v>264</v>
      </c>
      <c r="I63" s="1"/>
      <c r="J63" s="94"/>
      <c r="K63" s="1"/>
      <c r="L63" s="92"/>
      <c r="M63" s="92"/>
      <c r="N63" s="1" t="s">
        <v>92</v>
      </c>
      <c r="O63" s="1" t="s">
        <v>100</v>
      </c>
      <c r="Q63" s="1"/>
      <c r="R63" s="14"/>
      <c r="S63" s="1"/>
      <c r="T63" s="1"/>
      <c r="U63" s="1"/>
      <c r="V63" s="45" t="n">
        <f aca="false">+U63-R63</f>
        <v>0</v>
      </c>
      <c r="W63" s="14" t="n">
        <f aca="false">+U63-T63</f>
        <v>0</v>
      </c>
      <c r="X63" s="15" t="s">
        <v>48</v>
      </c>
      <c r="Y63" s="47"/>
      <c r="Z63" s="44"/>
      <c r="AA63" s="5"/>
      <c r="AB63" s="5" t="s">
        <v>100</v>
      </c>
      <c r="AC63" s="53" t="s">
        <v>49</v>
      </c>
      <c r="AD63" s="49"/>
      <c r="AE63" s="95"/>
      <c r="AF63" s="51"/>
      <c r="AG63" s="51" t="s">
        <v>4</v>
      </c>
      <c r="AH63" s="1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3"/>
      <c r="B64" s="11" t="n">
        <v>36325</v>
      </c>
      <c r="E64" s="92" t="s">
        <v>97</v>
      </c>
      <c r="F64" s="92" t="s">
        <v>263</v>
      </c>
      <c r="G64" s="6" t="s">
        <v>43</v>
      </c>
      <c r="H64" s="5" t="s">
        <v>264</v>
      </c>
      <c r="I64" s="1"/>
      <c r="J64" s="94"/>
      <c r="K64" s="1"/>
      <c r="L64" s="92"/>
      <c r="M64" s="92"/>
      <c r="N64" s="1" t="s">
        <v>92</v>
      </c>
      <c r="O64" s="1" t="s">
        <v>100</v>
      </c>
      <c r="Q64" s="1"/>
      <c r="R64" s="14"/>
      <c r="S64" s="1"/>
      <c r="T64" s="1"/>
      <c r="U64" s="1"/>
      <c r="V64" s="45" t="n">
        <f aca="false">+U64-R64</f>
        <v>0</v>
      </c>
      <c r="W64" s="14" t="n">
        <f aca="false">+U64-T64</f>
        <v>0</v>
      </c>
      <c r="X64" s="15" t="s">
        <v>48</v>
      </c>
      <c r="Y64" s="47"/>
      <c r="Z64" s="44"/>
      <c r="AA64" s="5"/>
      <c r="AB64" s="5" t="s">
        <v>100</v>
      </c>
      <c r="AC64" s="53" t="s">
        <v>49</v>
      </c>
      <c r="AD64" s="49"/>
      <c r="AE64" s="95"/>
      <c r="AF64" s="51"/>
      <c r="AG64" s="51" t="s">
        <v>4</v>
      </c>
      <c r="AH64" s="1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true" customHeight="false" outlineLevel="0" collapsed="false">
      <c r="A65" s="43"/>
      <c r="B65" s="11" t="n">
        <v>36325</v>
      </c>
      <c r="E65" s="92" t="s">
        <v>97</v>
      </c>
      <c r="F65" s="92" t="s">
        <v>263</v>
      </c>
      <c r="G65" s="6" t="s">
        <v>43</v>
      </c>
      <c r="H65" s="5" t="s">
        <v>264</v>
      </c>
      <c r="I65" s="1"/>
      <c r="J65" s="94"/>
      <c r="K65" s="1"/>
      <c r="L65" s="92"/>
      <c r="M65" s="92"/>
      <c r="N65" s="1" t="s">
        <v>92</v>
      </c>
      <c r="O65" s="1" t="s">
        <v>100</v>
      </c>
      <c r="Q65" s="1"/>
      <c r="R65" s="14"/>
      <c r="S65" s="1"/>
      <c r="T65" s="1"/>
      <c r="U65" s="1"/>
      <c r="V65" s="45" t="n">
        <f aca="false">+U65-R65</f>
        <v>0</v>
      </c>
      <c r="W65" s="14" t="n">
        <f aca="false">+U65-T65</f>
        <v>0</v>
      </c>
      <c r="X65" s="15" t="s">
        <v>48</v>
      </c>
      <c r="Y65" s="47"/>
      <c r="Z65" s="44"/>
      <c r="AA65" s="5"/>
      <c r="AB65" s="5" t="s">
        <v>100</v>
      </c>
      <c r="AC65" s="53" t="s">
        <v>49</v>
      </c>
      <c r="AD65" s="49"/>
      <c r="AE65" s="95"/>
      <c r="AF65" s="51"/>
      <c r="AG65" s="51" t="s">
        <v>4</v>
      </c>
      <c r="AH65" s="1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true" customHeight="false" outlineLevel="0" collapsed="false">
      <c r="A66" s="43"/>
      <c r="B66" s="11" t="n">
        <v>36325</v>
      </c>
      <c r="E66" s="92" t="s">
        <v>97</v>
      </c>
      <c r="F66" s="92" t="s">
        <v>263</v>
      </c>
      <c r="G66" s="6" t="s">
        <v>43</v>
      </c>
      <c r="H66" s="5" t="s">
        <v>264</v>
      </c>
      <c r="I66" s="1"/>
      <c r="J66" s="94"/>
      <c r="K66" s="1"/>
      <c r="L66" s="92"/>
      <c r="M66" s="92"/>
      <c r="N66" s="1" t="s">
        <v>92</v>
      </c>
      <c r="O66" s="1" t="s">
        <v>100</v>
      </c>
      <c r="Q66" s="1"/>
      <c r="R66" s="14"/>
      <c r="S66" s="1"/>
      <c r="T66" s="1"/>
      <c r="U66" s="1"/>
      <c r="V66" s="45" t="n">
        <f aca="false">+U66-R66</f>
        <v>0</v>
      </c>
      <c r="W66" s="14" t="n">
        <f aca="false">+U66-T66</f>
        <v>0</v>
      </c>
      <c r="X66" s="15" t="s">
        <v>48</v>
      </c>
      <c r="Y66" s="47"/>
      <c r="Z66" s="44"/>
      <c r="AA66" s="5"/>
      <c r="AB66" s="5" t="s">
        <v>100</v>
      </c>
      <c r="AC66" s="53" t="s">
        <v>49</v>
      </c>
      <c r="AD66" s="49"/>
      <c r="AE66" s="95"/>
      <c r="AF66" s="51"/>
      <c r="AG66" s="51" t="s">
        <v>4</v>
      </c>
      <c r="AH66" s="1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true" customHeight="false" outlineLevel="0" collapsed="false">
      <c r="A67" s="43"/>
      <c r="B67" s="11" t="n">
        <v>36325</v>
      </c>
      <c r="E67" s="92" t="s">
        <v>97</v>
      </c>
      <c r="F67" s="92" t="s">
        <v>263</v>
      </c>
      <c r="G67" s="6" t="s">
        <v>43</v>
      </c>
      <c r="H67" s="5" t="s">
        <v>264</v>
      </c>
      <c r="I67" s="1"/>
      <c r="J67" s="94"/>
      <c r="K67" s="1"/>
      <c r="L67" s="92"/>
      <c r="M67" s="92"/>
      <c r="N67" s="1" t="s">
        <v>92</v>
      </c>
      <c r="O67" s="1" t="s">
        <v>100</v>
      </c>
      <c r="Q67" s="1"/>
      <c r="R67" s="14"/>
      <c r="S67" s="1"/>
      <c r="T67" s="1"/>
      <c r="U67" s="1"/>
      <c r="V67" s="45" t="n">
        <f aca="false">+U67-R67</f>
        <v>0</v>
      </c>
      <c r="W67" s="14" t="n">
        <f aca="false">+U67-T67</f>
        <v>0</v>
      </c>
      <c r="X67" s="15" t="s">
        <v>48</v>
      </c>
      <c r="Y67" s="47"/>
      <c r="Z67" s="44"/>
      <c r="AA67" s="5"/>
      <c r="AB67" s="5" t="s">
        <v>100</v>
      </c>
      <c r="AC67" s="53" t="s">
        <v>49</v>
      </c>
      <c r="AD67" s="49"/>
      <c r="AE67" s="95"/>
      <c r="AF67" s="51"/>
      <c r="AG67" s="51" t="s">
        <v>4</v>
      </c>
      <c r="AH67" s="1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false" customHeight="false" outlineLevel="0" collapsed="false">
      <c r="A68" s="43"/>
      <c r="B68" s="11" t="s">
        <v>40</v>
      </c>
      <c r="E68" s="3" t="s">
        <v>265</v>
      </c>
      <c r="F68" s="3" t="s">
        <v>266</v>
      </c>
      <c r="G68" s="6" t="s">
        <v>43</v>
      </c>
      <c r="H68" s="6" t="n">
        <v>6569</v>
      </c>
      <c r="I68" s="4" t="n">
        <v>764</v>
      </c>
      <c r="J68" s="4" t="s">
        <v>44</v>
      </c>
      <c r="K68" s="4" t="n">
        <v>1</v>
      </c>
      <c r="L68" s="53" t="s">
        <v>45</v>
      </c>
      <c r="M68" s="3" t="s">
        <v>267</v>
      </c>
      <c r="N68" s="44"/>
      <c r="O68" s="1" t="s">
        <v>47</v>
      </c>
      <c r="Q68" s="1" t="n">
        <v>3427</v>
      </c>
      <c r="R68" s="1" t="n">
        <v>2200</v>
      </c>
      <c r="S68" s="1" t="n">
        <v>2601</v>
      </c>
      <c r="T68" s="1" t="n">
        <v>2280</v>
      </c>
      <c r="U68" s="1" t="n">
        <v>1972</v>
      </c>
      <c r="V68" s="45" t="n">
        <f aca="false">+U68-R68</f>
        <v>-228</v>
      </c>
      <c r="W68" s="14" t="n">
        <f aca="false">+U68-T68</f>
        <v>-308</v>
      </c>
      <c r="X68" s="46" t="s">
        <v>268</v>
      </c>
      <c r="Y68" s="47"/>
      <c r="Z68" s="44"/>
      <c r="AA68" s="5" t="n">
        <v>370007</v>
      </c>
      <c r="AB68" s="5" t="n">
        <v>138528</v>
      </c>
      <c r="AC68" s="48" t="s">
        <v>59</v>
      </c>
      <c r="AD68" s="49" t="n">
        <v>0.06</v>
      </c>
      <c r="AE68" s="50"/>
      <c r="AF68" s="51" t="s">
        <v>170</v>
      </c>
      <c r="AG68" s="51" t="s">
        <v>4</v>
      </c>
      <c r="AH68" s="4" t="s">
        <v>269</v>
      </c>
      <c r="AI68" s="52" t="s">
        <v>118</v>
      </c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55"/>
      <c r="B69" s="56" t="s">
        <v>40</v>
      </c>
      <c r="C69" s="57"/>
      <c r="D69" s="58"/>
      <c r="E69" s="93" t="s">
        <v>270</v>
      </c>
      <c r="F69" s="93" t="s">
        <v>271</v>
      </c>
      <c r="G69" s="6" t="s">
        <v>43</v>
      </c>
      <c r="H69" s="64" t="n">
        <v>6778</v>
      </c>
      <c r="I69" s="1"/>
      <c r="J69" s="94"/>
      <c r="K69" s="1"/>
      <c r="L69" s="92"/>
      <c r="M69" s="92" t="s">
        <v>272</v>
      </c>
      <c r="N69" s="1"/>
      <c r="O69" s="61" t="s">
        <v>69</v>
      </c>
      <c r="Q69" s="61" t="n">
        <v>198</v>
      </c>
      <c r="R69" s="61" t="n">
        <v>146</v>
      </c>
      <c r="S69" s="61" t="n">
        <v>146</v>
      </c>
      <c r="T69" s="61" t="n">
        <v>132</v>
      </c>
      <c r="U69" s="61" t="n">
        <v>132</v>
      </c>
      <c r="V69" s="45" t="n">
        <f aca="false">+U69-R69</f>
        <v>-14</v>
      </c>
      <c r="W69" s="14" t="n">
        <f aca="false">+U69-T69</f>
        <v>0</v>
      </c>
      <c r="X69" s="46" t="s">
        <v>48</v>
      </c>
      <c r="Y69" s="47"/>
      <c r="Z69" s="44"/>
      <c r="AA69" s="5" t="n">
        <v>361742</v>
      </c>
      <c r="AB69" s="64" t="n">
        <v>137206</v>
      </c>
      <c r="AC69" s="53" t="s">
        <v>59</v>
      </c>
      <c r="AD69" s="49" t="n">
        <v>0.06</v>
      </c>
      <c r="AE69" s="95"/>
      <c r="AF69" s="51" t="s">
        <v>60</v>
      </c>
      <c r="AG69" s="51" t="s">
        <v>4</v>
      </c>
      <c r="AH69" s="61" t="s">
        <v>273</v>
      </c>
      <c r="AI69" s="52" t="s">
        <v>118</v>
      </c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43"/>
      <c r="B70" s="11" t="s">
        <v>40</v>
      </c>
      <c r="E70" s="3" t="s">
        <v>274</v>
      </c>
      <c r="F70" s="3" t="s">
        <v>275</v>
      </c>
      <c r="G70" s="6" t="s">
        <v>43</v>
      </c>
      <c r="H70" s="6" t="n">
        <v>9610</v>
      </c>
      <c r="I70" s="4" t="n">
        <v>440</v>
      </c>
      <c r="J70" s="4" t="s">
        <v>44</v>
      </c>
      <c r="K70" s="4" t="n">
        <v>1</v>
      </c>
      <c r="L70" s="53" t="s">
        <v>45</v>
      </c>
      <c r="M70" s="3" t="s">
        <v>276</v>
      </c>
      <c r="N70" s="44"/>
      <c r="O70" s="1" t="s">
        <v>277</v>
      </c>
      <c r="Q70" s="79" t="n">
        <f aca="false">9277+6597</f>
        <v>15874</v>
      </c>
      <c r="R70" s="79" t="n">
        <v>32288</v>
      </c>
      <c r="S70" s="79" t="n">
        <f aca="false">35944</f>
        <v>35944</v>
      </c>
      <c r="T70" s="79" t="n">
        <v>35123</v>
      </c>
      <c r="U70" s="79" t="n">
        <v>28295</v>
      </c>
      <c r="V70" s="45" t="n">
        <f aca="false">+U70-R70</f>
        <v>-3993</v>
      </c>
      <c r="W70" s="14" t="n">
        <f aca="false">+U70-T70</f>
        <v>-6828</v>
      </c>
      <c r="X70" s="104" t="s">
        <v>198</v>
      </c>
      <c r="Y70" s="47"/>
      <c r="Z70" s="44"/>
      <c r="AA70" s="5" t="n">
        <v>313010</v>
      </c>
      <c r="AB70" s="5" t="n">
        <v>137924</v>
      </c>
      <c r="AC70" s="48" t="s">
        <v>59</v>
      </c>
      <c r="AD70" s="49" t="n">
        <v>0.06</v>
      </c>
      <c r="AE70" s="50"/>
      <c r="AF70" s="51"/>
      <c r="AG70" s="51" t="s">
        <v>4</v>
      </c>
      <c r="AH70" s="4" t="s">
        <v>278</v>
      </c>
      <c r="AI70" s="52" t="s">
        <v>141</v>
      </c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true" customHeight="false" outlineLevel="0" collapsed="false">
      <c r="A71" s="43"/>
      <c r="B71" s="11" t="s">
        <v>40</v>
      </c>
      <c r="E71" s="3" t="s">
        <v>274</v>
      </c>
      <c r="F71" s="3" t="s">
        <v>279</v>
      </c>
      <c r="G71" s="6" t="s">
        <v>43</v>
      </c>
      <c r="H71" s="6" t="n">
        <v>9621</v>
      </c>
      <c r="I71" s="4" t="n">
        <v>440</v>
      </c>
      <c r="J71" s="4" t="s">
        <v>44</v>
      </c>
      <c r="L71" s="53" t="s">
        <v>45</v>
      </c>
      <c r="M71" s="3" t="s">
        <v>276</v>
      </c>
      <c r="N71" s="44"/>
      <c r="O71" s="1" t="s">
        <v>277</v>
      </c>
      <c r="Q71" s="79"/>
      <c r="R71" s="1"/>
      <c r="S71" s="79"/>
      <c r="T71" s="79"/>
      <c r="U71" s="79"/>
      <c r="V71" s="45" t="n">
        <f aca="false">+U71-R71</f>
        <v>0</v>
      </c>
      <c r="W71" s="14" t="n">
        <f aca="false">+U71-T71</f>
        <v>0</v>
      </c>
      <c r="X71" s="15" t="s">
        <v>280</v>
      </c>
      <c r="Y71" s="47"/>
      <c r="Z71" s="44"/>
      <c r="AA71" s="5" t="n">
        <v>313018</v>
      </c>
      <c r="AB71" s="5" t="n">
        <v>135867</v>
      </c>
      <c r="AC71" s="48" t="s">
        <v>59</v>
      </c>
      <c r="AD71" s="49" t="n">
        <v>0.06</v>
      </c>
      <c r="AE71" s="50"/>
      <c r="AF71" s="51" t="s">
        <v>170</v>
      </c>
      <c r="AG71" s="51" t="s">
        <v>4</v>
      </c>
      <c r="AH71" s="4" t="s">
        <v>278</v>
      </c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2.5" hidden="false" customHeight="false" outlineLevel="0" collapsed="false">
      <c r="A72" s="43"/>
      <c r="B72" s="11" t="s">
        <v>40</v>
      </c>
      <c r="C72" s="92"/>
      <c r="D72" s="1"/>
      <c r="E72" s="92" t="s">
        <v>281</v>
      </c>
      <c r="F72" s="92" t="s">
        <v>282</v>
      </c>
      <c r="G72" s="6" t="s">
        <v>43</v>
      </c>
      <c r="H72" s="5" t="n">
        <v>9771</v>
      </c>
      <c r="I72" s="1"/>
      <c r="J72" s="94"/>
      <c r="K72" s="1"/>
      <c r="L72" s="92"/>
      <c r="M72" s="92" t="s">
        <v>283</v>
      </c>
      <c r="N72" s="1" t="s">
        <v>92</v>
      </c>
      <c r="O72" s="1" t="s">
        <v>105</v>
      </c>
      <c r="Q72" s="79" t="n">
        <v>4938</v>
      </c>
      <c r="R72" s="1" t="n">
        <v>3860</v>
      </c>
      <c r="S72" s="79" t="n">
        <v>3964</v>
      </c>
      <c r="T72" s="79" t="n">
        <v>3331</v>
      </c>
      <c r="U72" s="1" t="n">
        <v>1267</v>
      </c>
      <c r="V72" s="45" t="n">
        <f aca="false">+U72-R72</f>
        <v>-2593</v>
      </c>
      <c r="W72" s="14" t="n">
        <f aca="false">+U72-T72</f>
        <v>-2064</v>
      </c>
      <c r="X72" s="15" t="s">
        <v>284</v>
      </c>
      <c r="Y72" s="47"/>
      <c r="Z72" s="44"/>
      <c r="AA72" s="5"/>
      <c r="AB72" s="5" t="n">
        <v>139501</v>
      </c>
      <c r="AC72" s="53" t="s">
        <v>49</v>
      </c>
      <c r="AD72" s="49" t="n">
        <v>0.035</v>
      </c>
      <c r="AE72" s="50" t="n">
        <v>9906</v>
      </c>
      <c r="AF72" s="51" t="s">
        <v>50</v>
      </c>
      <c r="AG72" s="51" t="s">
        <v>4</v>
      </c>
      <c r="AH72" s="1" t="s">
        <v>285</v>
      </c>
      <c r="AI72" s="52" t="s">
        <v>141</v>
      </c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55"/>
      <c r="B73" s="56" t="s">
        <v>40</v>
      </c>
      <c r="C73" s="57"/>
      <c r="D73" s="58"/>
      <c r="E73" s="92" t="s">
        <v>286</v>
      </c>
      <c r="F73" s="92" t="s">
        <v>287</v>
      </c>
      <c r="G73" s="6" t="s">
        <v>43</v>
      </c>
      <c r="H73" s="5" t="n">
        <v>9748</v>
      </c>
      <c r="I73" s="1"/>
      <c r="J73" s="94"/>
      <c r="K73" s="1" t="n">
        <v>1</v>
      </c>
      <c r="L73" s="92"/>
      <c r="M73" s="92" t="s">
        <v>286</v>
      </c>
      <c r="N73" s="1"/>
      <c r="O73" s="1" t="s">
        <v>57</v>
      </c>
      <c r="Q73" s="79" t="n">
        <v>7906</v>
      </c>
      <c r="R73" s="1" t="n">
        <v>7476</v>
      </c>
      <c r="S73" s="79" t="n">
        <v>6887</v>
      </c>
      <c r="T73" s="79" t="n">
        <v>7591</v>
      </c>
      <c r="U73" s="1" t="n">
        <v>5089</v>
      </c>
      <c r="V73" s="45" t="n">
        <f aca="false">+U73-R73</f>
        <v>-2387</v>
      </c>
      <c r="W73" s="14" t="n">
        <f aca="false">+U73-T73</f>
        <v>-2502</v>
      </c>
      <c r="X73" s="46" t="s">
        <v>176</v>
      </c>
      <c r="Y73" s="47"/>
      <c r="Z73" s="44"/>
      <c r="AA73" s="5" t="n">
        <v>370009</v>
      </c>
      <c r="AB73" s="5" t="n">
        <v>137205</v>
      </c>
      <c r="AC73" s="53" t="s">
        <v>49</v>
      </c>
      <c r="AD73" s="49" t="n">
        <v>0.04</v>
      </c>
      <c r="AE73" s="95"/>
      <c r="AF73" s="51" t="s">
        <v>170</v>
      </c>
      <c r="AG73" s="51" t="s">
        <v>4</v>
      </c>
      <c r="AH73" s="1" t="s">
        <v>288</v>
      </c>
      <c r="AI73" s="52" t="s">
        <v>118</v>
      </c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22.5" hidden="false" customHeight="false" outlineLevel="0" collapsed="false">
      <c r="A74" s="43"/>
      <c r="B74" s="11" t="s">
        <v>40</v>
      </c>
      <c r="C74" s="92"/>
      <c r="D74" s="1"/>
      <c r="E74" s="92" t="s">
        <v>289</v>
      </c>
      <c r="F74" s="3" t="s">
        <v>290</v>
      </c>
      <c r="G74" s="6" t="s">
        <v>43</v>
      </c>
      <c r="H74" s="5" t="n">
        <v>6722</v>
      </c>
      <c r="I74" s="1"/>
      <c r="J74" s="94"/>
      <c r="K74" s="1"/>
      <c r="L74" s="92"/>
      <c r="M74" s="92"/>
      <c r="N74" s="1"/>
      <c r="O74" s="1" t="s">
        <v>47</v>
      </c>
      <c r="Q74" s="1" t="n">
        <v>7513</v>
      </c>
      <c r="R74" s="1" t="n">
        <v>6900</v>
      </c>
      <c r="S74" s="1" t="n">
        <v>6478</v>
      </c>
      <c r="T74" s="1" t="n">
        <v>6829</v>
      </c>
      <c r="U74" s="1" t="n">
        <v>6529</v>
      </c>
      <c r="V74" s="45" t="n">
        <f aca="false">+U74-R74</f>
        <v>-371</v>
      </c>
      <c r="W74" s="14" t="n">
        <f aca="false">+U74-T74</f>
        <v>-300</v>
      </c>
      <c r="X74" s="46" t="s">
        <v>291</v>
      </c>
      <c r="Y74" s="47"/>
      <c r="Z74" s="44"/>
      <c r="AA74" s="5"/>
      <c r="AB74" s="5" t="n">
        <v>135865</v>
      </c>
      <c r="AC74" s="53" t="s">
        <v>49</v>
      </c>
      <c r="AD74" s="9" t="n">
        <v>0.093</v>
      </c>
      <c r="AE74" s="105" t="n">
        <v>9908</v>
      </c>
      <c r="AF74" s="1" t="s">
        <v>292</v>
      </c>
      <c r="AG74" s="51" t="s">
        <v>4</v>
      </c>
      <c r="AH74" s="1" t="s">
        <v>70</v>
      </c>
      <c r="AI74" s="52" t="s">
        <v>118</v>
      </c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2.5" hidden="false" customHeight="false" outlineLevel="0" collapsed="false">
      <c r="A75" s="43"/>
      <c r="B75" s="11" t="n">
        <v>36325</v>
      </c>
      <c r="E75" s="92" t="s">
        <v>293</v>
      </c>
      <c r="F75" s="92" t="s">
        <v>294</v>
      </c>
      <c r="G75" s="6" t="s">
        <v>43</v>
      </c>
      <c r="H75" s="5" t="n">
        <v>5333</v>
      </c>
      <c r="I75" s="1"/>
      <c r="J75" s="94"/>
      <c r="K75" s="1"/>
      <c r="L75" s="92"/>
      <c r="M75" s="92"/>
      <c r="N75" s="1" t="s">
        <v>92</v>
      </c>
      <c r="O75" s="1" t="s">
        <v>154</v>
      </c>
      <c r="Q75" s="1"/>
      <c r="R75" s="14" t="n">
        <v>2450</v>
      </c>
      <c r="S75" s="1" t="n">
        <v>2920</v>
      </c>
      <c r="T75" s="1" t="n">
        <v>2920</v>
      </c>
      <c r="U75" s="14" t="n">
        <v>2422</v>
      </c>
      <c r="V75" s="45" t="n">
        <f aca="false">+U75-R75</f>
        <v>-28</v>
      </c>
      <c r="W75" s="14" t="n">
        <f aca="false">+U75-T75</f>
        <v>-498</v>
      </c>
      <c r="X75" s="15" t="s">
        <v>295</v>
      </c>
      <c r="Y75" s="47"/>
      <c r="Z75" s="44"/>
      <c r="AA75" s="5"/>
      <c r="AB75" s="5" t="n">
        <v>305549</v>
      </c>
      <c r="AC75" s="53" t="s">
        <v>49</v>
      </c>
      <c r="AD75" s="49"/>
      <c r="AE75" s="95"/>
      <c r="AF75" s="51"/>
      <c r="AG75" s="51" t="s">
        <v>4</v>
      </c>
      <c r="AH75" s="1"/>
      <c r="AI75" s="52" t="s">
        <v>118</v>
      </c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  <c r="IW75" s="44"/>
    </row>
    <row r="76" customFormat="false" ht="22.5" hidden="false" customHeight="false" outlineLevel="0" collapsed="false">
      <c r="A76" s="43"/>
      <c r="B76" s="11"/>
      <c r="E76" s="3" t="s">
        <v>296</v>
      </c>
      <c r="F76" s="3" t="s">
        <v>297</v>
      </c>
      <c r="G76" s="6"/>
      <c r="H76" s="6" t="n">
        <v>9842</v>
      </c>
      <c r="I76" s="4"/>
      <c r="J76" s="4"/>
      <c r="L76" s="1"/>
      <c r="N76" s="44"/>
      <c r="O76" s="1" t="s">
        <v>298</v>
      </c>
      <c r="Q76" s="1"/>
      <c r="R76" s="1" t="n">
        <v>6118</v>
      </c>
      <c r="S76" s="1" t="n">
        <v>6118</v>
      </c>
      <c r="T76" s="1" t="n">
        <v>8596</v>
      </c>
      <c r="U76" s="1" t="n">
        <v>8596</v>
      </c>
      <c r="V76" s="45" t="n">
        <f aca="false">+U76-R76</f>
        <v>2478</v>
      </c>
      <c r="W76" s="14"/>
      <c r="X76" s="15" t="s">
        <v>299</v>
      </c>
      <c r="Y76" s="47"/>
      <c r="Z76" s="44"/>
      <c r="AA76" s="5"/>
      <c r="AB76" s="5" t="s">
        <v>100</v>
      </c>
      <c r="AC76" s="48"/>
      <c r="AD76" s="49"/>
      <c r="AE76" s="50"/>
      <c r="AF76" s="51"/>
      <c r="AG76" s="51"/>
      <c r="AH76" s="4"/>
      <c r="AI76" s="52" t="s">
        <v>118</v>
      </c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true" customHeight="false" outlineLevel="0" collapsed="false">
      <c r="A77" s="55"/>
      <c r="B77" s="56" t="s">
        <v>40</v>
      </c>
      <c r="C77" s="57"/>
      <c r="D77" s="58"/>
      <c r="E77" s="57" t="s">
        <v>300</v>
      </c>
      <c r="F77" s="57" t="s">
        <v>301</v>
      </c>
      <c r="G77" s="59" t="s">
        <v>43</v>
      </c>
      <c r="H77" s="59" t="n">
        <v>2692</v>
      </c>
      <c r="I77" s="58" t="n">
        <v>757</v>
      </c>
      <c r="J77" s="58" t="s">
        <v>44</v>
      </c>
      <c r="K77" s="58"/>
      <c r="L77" s="60" t="s">
        <v>45</v>
      </c>
      <c r="M77" s="57" t="s">
        <v>296</v>
      </c>
      <c r="N77" s="0"/>
      <c r="O77" s="61" t="s">
        <v>69</v>
      </c>
      <c r="P77" s="62"/>
      <c r="Q77" s="61"/>
      <c r="R77" s="1"/>
      <c r="S77" s="61"/>
      <c r="T77" s="61"/>
      <c r="U77" s="61"/>
      <c r="V77" s="45" t="n">
        <f aca="false">+U77-R77</f>
        <v>0</v>
      </c>
      <c r="W77" s="63" t="n">
        <f aca="false">+U77-T77</f>
        <v>0</v>
      </c>
      <c r="X77" s="107" t="s">
        <v>195</v>
      </c>
      <c r="Y77" s="52"/>
      <c r="AA77" s="0"/>
      <c r="AB77" s="64" t="n">
        <v>26682</v>
      </c>
      <c r="AC77" s="65" t="s">
        <v>59</v>
      </c>
      <c r="AD77" s="66" t="n">
        <v>0.06</v>
      </c>
      <c r="AE77" s="67"/>
      <c r="AF77" s="68" t="s">
        <v>60</v>
      </c>
      <c r="AG77" s="68" t="s">
        <v>4</v>
      </c>
      <c r="AH77" s="58" t="s">
        <v>70</v>
      </c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n">
        <v>36325</v>
      </c>
      <c r="E78" s="92" t="s">
        <v>300</v>
      </c>
      <c r="F78" s="92" t="s">
        <v>302</v>
      </c>
      <c r="G78" s="6" t="s">
        <v>43</v>
      </c>
      <c r="H78" s="5" t="n">
        <v>4286</v>
      </c>
      <c r="I78" s="1"/>
      <c r="J78" s="94"/>
      <c r="K78" s="1"/>
      <c r="L78" s="92"/>
      <c r="M78" s="92"/>
      <c r="N78" s="1" t="s">
        <v>92</v>
      </c>
      <c r="O78" s="61" t="s">
        <v>47</v>
      </c>
      <c r="Q78" s="1" t="n">
        <v>39</v>
      </c>
      <c r="R78" s="1" t="n">
        <v>0</v>
      </c>
      <c r="S78" s="1" t="n">
        <v>39</v>
      </c>
      <c r="T78" s="1" t="n">
        <v>0</v>
      </c>
      <c r="U78" s="1" t="n">
        <v>0</v>
      </c>
      <c r="V78" s="45" t="n">
        <f aca="false">+U78-R78</f>
        <v>0</v>
      </c>
      <c r="W78" s="14" t="n">
        <f aca="false">+U78-T78</f>
        <v>0</v>
      </c>
      <c r="X78" s="15" t="s">
        <v>303</v>
      </c>
      <c r="Y78" s="47"/>
      <c r="Z78" s="44"/>
      <c r="AA78" s="5"/>
      <c r="AB78" s="5" t="n">
        <v>138515</v>
      </c>
      <c r="AC78" s="53" t="s">
        <v>49</v>
      </c>
      <c r="AD78" s="49"/>
      <c r="AE78" s="95"/>
      <c r="AF78" s="51"/>
      <c r="AG78" s="51" t="s">
        <v>4</v>
      </c>
      <c r="AH78" s="1"/>
      <c r="AI78" s="52" t="s">
        <v>82</v>
      </c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43"/>
      <c r="B79" s="11"/>
      <c r="E79" s="92" t="s">
        <v>300</v>
      </c>
      <c r="F79" s="106" t="s">
        <v>304</v>
      </c>
      <c r="G79" s="6"/>
      <c r="H79" s="5" t="n">
        <v>6373</v>
      </c>
      <c r="I79" s="1"/>
      <c r="J79" s="94"/>
      <c r="K79" s="1"/>
      <c r="L79" s="92"/>
      <c r="M79" s="92"/>
      <c r="N79" s="1"/>
      <c r="O79" s="1" t="s">
        <v>105</v>
      </c>
      <c r="Q79" s="79" t="n">
        <v>0</v>
      </c>
      <c r="R79" s="79" t="n">
        <v>554</v>
      </c>
      <c r="S79" s="79" t="n">
        <v>554</v>
      </c>
      <c r="T79" s="79" t="n">
        <v>525</v>
      </c>
      <c r="U79" s="79" t="n">
        <v>525</v>
      </c>
      <c r="V79" s="45" t="n">
        <f aca="false">+U79-R79</f>
        <v>-29</v>
      </c>
      <c r="W79" s="14"/>
      <c r="X79" s="15" t="s">
        <v>48</v>
      </c>
      <c r="Y79" s="47"/>
      <c r="Z79" s="44"/>
      <c r="AA79" s="5"/>
      <c r="AB79" s="5"/>
      <c r="AC79" s="53"/>
      <c r="AD79" s="49"/>
      <c r="AE79" s="50"/>
      <c r="AF79" s="51"/>
      <c r="AG79" s="51"/>
      <c r="AH79" s="1"/>
      <c r="AI79" s="52" t="s">
        <v>82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n">
        <v>36325</v>
      </c>
      <c r="E80" s="92" t="s">
        <v>300</v>
      </c>
      <c r="F80" s="92" t="s">
        <v>305</v>
      </c>
      <c r="G80" s="6" t="s">
        <v>43</v>
      </c>
      <c r="H80" s="5" t="n">
        <v>6480</v>
      </c>
      <c r="I80" s="1"/>
      <c r="J80" s="94"/>
      <c r="K80" s="1"/>
      <c r="L80" s="92"/>
      <c r="M80" s="92"/>
      <c r="N80" s="1" t="s">
        <v>92</v>
      </c>
      <c r="O80" s="1" t="s">
        <v>86</v>
      </c>
      <c r="Q80" s="1" t="n">
        <v>35</v>
      </c>
      <c r="R80" s="1" t="n">
        <v>16</v>
      </c>
      <c r="S80" s="1" t="n">
        <v>16</v>
      </c>
      <c r="T80" s="1" t="n">
        <v>12</v>
      </c>
      <c r="U80" s="1" t="n">
        <v>12</v>
      </c>
      <c r="V80" s="45" t="n">
        <f aca="false">+U80-R80</f>
        <v>-4</v>
      </c>
      <c r="W80" s="14" t="n">
        <f aca="false">+U80-T80</f>
        <v>0</v>
      </c>
      <c r="X80" s="15" t="s">
        <v>48</v>
      </c>
      <c r="Y80" s="47"/>
      <c r="Z80" s="44"/>
      <c r="AA80" s="5"/>
      <c r="AB80" s="5" t="n">
        <v>114514</v>
      </c>
      <c r="AC80" s="53" t="s">
        <v>49</v>
      </c>
      <c r="AD80" s="49"/>
      <c r="AE80" s="95"/>
      <c r="AF80" s="51"/>
      <c r="AG80" s="51" t="s">
        <v>4</v>
      </c>
      <c r="AH80" s="1"/>
      <c r="AI80" s="60" t="s">
        <v>82</v>
      </c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3"/>
      <c r="B81" s="11" t="n">
        <v>36325</v>
      </c>
      <c r="E81" s="92" t="s">
        <v>300</v>
      </c>
      <c r="F81" s="92" t="s">
        <v>306</v>
      </c>
      <c r="G81" s="6" t="s">
        <v>43</v>
      </c>
      <c r="H81" s="5" t="n">
        <v>6551</v>
      </c>
      <c r="I81" s="1"/>
      <c r="J81" s="94"/>
      <c r="K81" s="1"/>
      <c r="L81" s="92"/>
      <c r="M81" s="92"/>
      <c r="N81" s="1" t="s">
        <v>92</v>
      </c>
      <c r="O81" s="61" t="s">
        <v>307</v>
      </c>
      <c r="Q81" s="1" t="n">
        <v>104</v>
      </c>
      <c r="R81" s="1" t="n">
        <v>46</v>
      </c>
      <c r="S81" s="1" t="n">
        <v>46</v>
      </c>
      <c r="T81" s="1" t="n">
        <v>100</v>
      </c>
      <c r="U81" s="1" t="n">
        <v>100</v>
      </c>
      <c r="V81" s="45" t="n">
        <f aca="false">+U81-R81</f>
        <v>54</v>
      </c>
      <c r="W81" s="14" t="n">
        <f aca="false">+U81-T81</f>
        <v>0</v>
      </c>
      <c r="X81" s="46" t="s">
        <v>48</v>
      </c>
      <c r="Y81" s="47"/>
      <c r="Z81" s="44"/>
      <c r="AA81" s="5"/>
      <c r="AB81" s="5" t="n">
        <v>138574</v>
      </c>
      <c r="AC81" s="53" t="s">
        <v>49</v>
      </c>
      <c r="AD81" s="49"/>
      <c r="AE81" s="95"/>
      <c r="AF81" s="51"/>
      <c r="AG81" s="51" t="s">
        <v>4</v>
      </c>
      <c r="AH81" s="1"/>
      <c r="AI81" s="52" t="s">
        <v>82</v>
      </c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n">
        <v>36325</v>
      </c>
      <c r="E82" s="92" t="s">
        <v>300</v>
      </c>
      <c r="F82" s="92" t="s">
        <v>308</v>
      </c>
      <c r="G82" s="6" t="s">
        <v>43</v>
      </c>
      <c r="H82" s="5" t="n">
        <v>6835</v>
      </c>
      <c r="I82" s="1"/>
      <c r="J82" s="94"/>
      <c r="K82" s="1"/>
      <c r="L82" s="92"/>
      <c r="M82" s="92" t="s">
        <v>97</v>
      </c>
      <c r="N82" s="1" t="s">
        <v>92</v>
      </c>
      <c r="O82" s="61" t="s">
        <v>69</v>
      </c>
      <c r="Q82" s="1" t="n">
        <v>22</v>
      </c>
      <c r="R82" s="1" t="n">
        <v>28</v>
      </c>
      <c r="S82" s="1" t="n">
        <v>28</v>
      </c>
      <c r="T82" s="1" t="n">
        <v>28</v>
      </c>
      <c r="U82" s="1" t="n">
        <v>28</v>
      </c>
      <c r="V82" s="45" t="n">
        <f aca="false">+U82-R82</f>
        <v>0</v>
      </c>
      <c r="W82" s="14" t="n">
        <f aca="false">+U82-T82</f>
        <v>0</v>
      </c>
      <c r="X82" s="15" t="s">
        <v>309</v>
      </c>
      <c r="Y82" s="47"/>
      <c r="Z82" s="44"/>
      <c r="AA82" s="5"/>
      <c r="AB82" s="5" t="n">
        <v>138097</v>
      </c>
      <c r="AC82" s="53" t="s">
        <v>49</v>
      </c>
      <c r="AD82" s="49" t="n">
        <v>0.025</v>
      </c>
      <c r="AE82" s="95"/>
      <c r="AF82" s="51" t="s">
        <v>60</v>
      </c>
      <c r="AG82" s="96"/>
      <c r="AH82" s="1"/>
      <c r="AI82" s="52" t="s">
        <v>82</v>
      </c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43"/>
      <c r="B83" s="11" t="s">
        <v>40</v>
      </c>
      <c r="E83" s="3" t="s">
        <v>300</v>
      </c>
      <c r="F83" s="3" t="s">
        <v>310</v>
      </c>
      <c r="G83" s="6" t="s">
        <v>43</v>
      </c>
      <c r="H83" s="6" t="n">
        <v>9656</v>
      </c>
      <c r="I83" s="4" t="n">
        <v>550</v>
      </c>
      <c r="J83" s="4" t="s">
        <v>44</v>
      </c>
      <c r="L83" s="53" t="s">
        <v>45</v>
      </c>
      <c r="M83" s="3" t="s">
        <v>296</v>
      </c>
      <c r="N83" s="44"/>
      <c r="O83" s="1" t="s">
        <v>105</v>
      </c>
      <c r="Q83" s="79" t="n">
        <v>975</v>
      </c>
      <c r="R83" s="79" t="n">
        <v>505</v>
      </c>
      <c r="S83" s="79" t="n">
        <v>505</v>
      </c>
      <c r="T83" s="79" t="n">
        <v>458</v>
      </c>
      <c r="U83" s="79" t="n">
        <v>614</v>
      </c>
      <c r="V83" s="45" t="n">
        <f aca="false">+U83-R83</f>
        <v>109</v>
      </c>
      <c r="W83" s="14" t="n">
        <f aca="false">+U83-T83</f>
        <v>156</v>
      </c>
      <c r="X83" s="15" t="s">
        <v>311</v>
      </c>
      <c r="Y83" s="47"/>
      <c r="Z83" s="44"/>
      <c r="AA83" s="5" t="n">
        <v>309891</v>
      </c>
      <c r="AB83" s="5" t="n">
        <v>125892</v>
      </c>
      <c r="AC83" s="48" t="s">
        <v>59</v>
      </c>
      <c r="AD83" s="49" t="n">
        <v>0.054</v>
      </c>
      <c r="AE83" s="50" t="n">
        <v>9812</v>
      </c>
      <c r="AF83" s="51" t="s">
        <v>160</v>
      </c>
      <c r="AG83" s="51" t="s">
        <v>4</v>
      </c>
      <c r="AH83" s="4" t="s">
        <v>312</v>
      </c>
      <c r="AI83" s="52" t="s">
        <v>82</v>
      </c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true" customHeight="false" outlineLevel="0" collapsed="false">
      <c r="A84" s="43"/>
      <c r="B84" s="11" t="s">
        <v>40</v>
      </c>
      <c r="E84" s="92" t="s">
        <v>300</v>
      </c>
      <c r="F84" s="92" t="s">
        <v>313</v>
      </c>
      <c r="G84" s="6" t="s">
        <v>43</v>
      </c>
      <c r="H84" s="5" t="n">
        <v>9713</v>
      </c>
      <c r="I84" s="1" t="n">
        <v>550</v>
      </c>
      <c r="J84" s="79" t="s">
        <v>44</v>
      </c>
      <c r="K84" s="1"/>
      <c r="L84" s="53" t="s">
        <v>45</v>
      </c>
      <c r="M84" s="3" t="s">
        <v>296</v>
      </c>
      <c r="N84" s="1"/>
      <c r="O84" s="1" t="s">
        <v>105</v>
      </c>
      <c r="Q84" s="1"/>
      <c r="R84" s="1"/>
      <c r="S84" s="1"/>
      <c r="T84" s="1"/>
      <c r="U84" s="1"/>
      <c r="V84" s="45" t="n">
        <f aca="false">+U84-R84</f>
        <v>0</v>
      </c>
      <c r="W84" s="14" t="n">
        <f aca="false">+U84-T84</f>
        <v>0</v>
      </c>
      <c r="X84" s="8" t="s">
        <v>195</v>
      </c>
      <c r="Y84" s="47"/>
      <c r="Z84" s="44"/>
      <c r="AA84" s="54" t="n">
        <v>314480</v>
      </c>
      <c r="AB84" s="5" t="n">
        <v>28648</v>
      </c>
      <c r="AC84" s="53" t="s">
        <v>59</v>
      </c>
      <c r="AD84" s="49" t="n">
        <v>0.055</v>
      </c>
      <c r="AE84" s="95"/>
      <c r="AF84" s="51" t="s">
        <v>60</v>
      </c>
      <c r="AG84" s="51" t="s">
        <v>4</v>
      </c>
      <c r="AH84" s="4" t="s">
        <v>314</v>
      </c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92" t="s">
        <v>315</v>
      </c>
      <c r="F85" s="92" t="s">
        <v>316</v>
      </c>
      <c r="G85" s="6" t="s">
        <v>43</v>
      </c>
      <c r="H85" s="5" t="n">
        <v>4056</v>
      </c>
      <c r="I85" s="1"/>
      <c r="J85" s="94"/>
      <c r="K85" s="1"/>
      <c r="L85" s="92"/>
      <c r="M85" s="92"/>
      <c r="N85" s="1" t="s">
        <v>92</v>
      </c>
      <c r="O85" s="61" t="s">
        <v>47</v>
      </c>
      <c r="Q85" s="1" t="n">
        <v>799</v>
      </c>
      <c r="R85" s="1" t="n">
        <v>719</v>
      </c>
      <c r="S85" s="1" t="n">
        <v>719</v>
      </c>
      <c r="T85" s="1" t="n">
        <v>708</v>
      </c>
      <c r="U85" s="1" t="n">
        <v>708</v>
      </c>
      <c r="V85" s="45" t="n">
        <f aca="false">+U85-R85</f>
        <v>-11</v>
      </c>
      <c r="W85" s="14" t="n">
        <f aca="false">+U85-T85</f>
        <v>0</v>
      </c>
      <c r="X85" s="15" t="s">
        <v>48</v>
      </c>
      <c r="Y85" s="47"/>
      <c r="Z85" s="44"/>
      <c r="AA85" s="5"/>
      <c r="AB85" s="5" t="n">
        <v>94120</v>
      </c>
      <c r="AC85" s="53" t="s">
        <v>49</v>
      </c>
      <c r="AD85" s="49"/>
      <c r="AE85" s="95"/>
      <c r="AF85" s="51"/>
      <c r="AG85" s="51" t="s">
        <v>4</v>
      </c>
      <c r="AH85" s="1"/>
      <c r="AI85" s="52" t="s">
        <v>52</v>
      </c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43"/>
      <c r="B86" s="11" t="n">
        <v>36325</v>
      </c>
      <c r="E86" s="92" t="s">
        <v>315</v>
      </c>
      <c r="F86" s="92" t="s">
        <v>317</v>
      </c>
      <c r="G86" s="6" t="s">
        <v>43</v>
      </c>
      <c r="H86" s="5" t="n">
        <v>6855</v>
      </c>
      <c r="I86" s="1"/>
      <c r="J86" s="94"/>
      <c r="K86" s="1"/>
      <c r="L86" s="92"/>
      <c r="M86" s="92"/>
      <c r="N86" s="1" t="s">
        <v>92</v>
      </c>
      <c r="O86" s="61" t="s">
        <v>69</v>
      </c>
      <c r="Q86" s="1" t="n">
        <v>292</v>
      </c>
      <c r="R86" s="1" t="n">
        <v>267</v>
      </c>
      <c r="S86" s="1" t="n">
        <v>267</v>
      </c>
      <c r="T86" s="1" t="n">
        <v>355</v>
      </c>
      <c r="U86" s="1" t="n">
        <v>355</v>
      </c>
      <c r="V86" s="45" t="n">
        <f aca="false">+U86-R86</f>
        <v>88</v>
      </c>
      <c r="W86" s="14" t="n">
        <f aca="false">+U86-T86</f>
        <v>0</v>
      </c>
      <c r="X86" s="15" t="s">
        <v>48</v>
      </c>
      <c r="Y86" s="47"/>
      <c r="Z86" s="44"/>
      <c r="AA86" s="5"/>
      <c r="AB86" s="5" t="n">
        <v>94120</v>
      </c>
      <c r="AC86" s="53" t="s">
        <v>49</v>
      </c>
      <c r="AD86" s="49"/>
      <c r="AE86" s="95"/>
      <c r="AF86" s="51"/>
      <c r="AG86" s="51" t="s">
        <v>4</v>
      </c>
      <c r="AH86" s="1"/>
      <c r="AI86" s="52" t="s">
        <v>52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5"/>
      <c r="B87" s="56" t="n">
        <v>36423</v>
      </c>
      <c r="C87" s="57"/>
      <c r="D87" s="58"/>
      <c r="E87" s="92" t="s">
        <v>318</v>
      </c>
      <c r="F87" s="92" t="s">
        <v>319</v>
      </c>
      <c r="G87" s="6" t="s">
        <v>43</v>
      </c>
      <c r="H87" s="5" t="n">
        <v>9758</v>
      </c>
      <c r="I87" s="1"/>
      <c r="J87" s="94"/>
      <c r="K87" s="1"/>
      <c r="L87" s="92"/>
      <c r="M87" s="92" t="s">
        <v>318</v>
      </c>
      <c r="N87" s="1" t="s">
        <v>92</v>
      </c>
      <c r="O87" s="1" t="s">
        <v>57</v>
      </c>
      <c r="Q87" s="79" t="n">
        <v>919</v>
      </c>
      <c r="R87" s="79" t="n">
        <v>860</v>
      </c>
      <c r="S87" s="79" t="n">
        <v>905</v>
      </c>
      <c r="T87" s="79" t="n">
        <v>933</v>
      </c>
      <c r="U87" s="79" t="n">
        <v>814</v>
      </c>
      <c r="V87" s="45" t="n">
        <f aca="false">+U87-R87</f>
        <v>-46</v>
      </c>
      <c r="W87" s="14" t="n">
        <f aca="false">+U87-T87</f>
        <v>-119</v>
      </c>
      <c r="X87" s="46" t="s">
        <v>320</v>
      </c>
      <c r="Y87" s="47"/>
      <c r="Z87" s="44"/>
      <c r="AA87" s="5"/>
      <c r="AB87" s="5" t="n">
        <v>203354</v>
      </c>
      <c r="AC87" s="53" t="s">
        <v>49</v>
      </c>
      <c r="AD87" s="49"/>
      <c r="AE87" s="95"/>
      <c r="AF87" s="51"/>
      <c r="AG87" s="51" t="s">
        <v>4</v>
      </c>
      <c r="AH87" s="1"/>
      <c r="AI87" s="47" t="s">
        <v>118</v>
      </c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5"/>
      <c r="B88" s="56" t="s">
        <v>40</v>
      </c>
      <c r="C88" s="57"/>
      <c r="D88" s="58"/>
      <c r="E88" s="57" t="s">
        <v>321</v>
      </c>
      <c r="F88" s="57" t="s">
        <v>322</v>
      </c>
      <c r="G88" s="59" t="s">
        <v>43</v>
      </c>
      <c r="H88" s="59" t="n">
        <v>6746</v>
      </c>
      <c r="I88" s="58" t="n">
        <v>600</v>
      </c>
      <c r="J88" s="58" t="s">
        <v>44</v>
      </c>
      <c r="K88" s="58"/>
      <c r="L88" s="60" t="s">
        <v>45</v>
      </c>
      <c r="M88" s="57" t="s">
        <v>318</v>
      </c>
      <c r="N88" s="0"/>
      <c r="O88" s="61" t="s">
        <v>57</v>
      </c>
      <c r="P88" s="62"/>
      <c r="Q88" s="61" t="n">
        <v>542</v>
      </c>
      <c r="R88" s="61" t="n">
        <v>300</v>
      </c>
      <c r="S88" s="61" t="n">
        <v>300</v>
      </c>
      <c r="T88" s="61" t="n">
        <v>232</v>
      </c>
      <c r="U88" s="61" t="n">
        <v>232</v>
      </c>
      <c r="V88" s="45" t="n">
        <f aca="false">+U88-R88</f>
        <v>-68</v>
      </c>
      <c r="W88" s="63" t="n">
        <f aca="false">+U88-T88</f>
        <v>0</v>
      </c>
      <c r="X88" s="15" t="s">
        <v>48</v>
      </c>
      <c r="Y88" s="52"/>
      <c r="AA88" s="64" t="n">
        <v>341314</v>
      </c>
      <c r="AB88" s="64" t="n">
        <v>135872</v>
      </c>
      <c r="AC88" s="65" t="s">
        <v>59</v>
      </c>
      <c r="AD88" s="66" t="n">
        <v>0.085</v>
      </c>
      <c r="AE88" s="67" t="n">
        <v>9812</v>
      </c>
      <c r="AF88" s="68" t="s">
        <v>160</v>
      </c>
      <c r="AG88" s="68" t="s">
        <v>4</v>
      </c>
      <c r="AH88" s="58" t="s">
        <v>323</v>
      </c>
      <c r="AI88" s="52" t="s">
        <v>118</v>
      </c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55"/>
      <c r="B89" s="56" t="s">
        <v>40</v>
      </c>
      <c r="C89" s="57"/>
      <c r="D89" s="58"/>
      <c r="E89" s="57" t="s">
        <v>321</v>
      </c>
      <c r="F89" s="57" t="s">
        <v>324</v>
      </c>
      <c r="G89" s="59" t="s">
        <v>43</v>
      </c>
      <c r="H89" s="59" t="n">
        <v>6764</v>
      </c>
      <c r="I89" s="58" t="n">
        <v>600</v>
      </c>
      <c r="J89" s="58" t="s">
        <v>44</v>
      </c>
      <c r="K89" s="58"/>
      <c r="L89" s="60" t="s">
        <v>45</v>
      </c>
      <c r="M89" s="57" t="s">
        <v>318</v>
      </c>
      <c r="N89" s="0"/>
      <c r="O89" s="1" t="s">
        <v>57</v>
      </c>
      <c r="P89" s="62"/>
      <c r="Q89" s="61" t="n">
        <v>441</v>
      </c>
      <c r="R89" s="61" t="n">
        <v>400</v>
      </c>
      <c r="S89" s="61" t="n">
        <v>400</v>
      </c>
      <c r="T89" s="61" t="n">
        <v>357</v>
      </c>
      <c r="U89" s="61" t="n">
        <v>357</v>
      </c>
      <c r="V89" s="45" t="n">
        <f aca="false">+U89-R89</f>
        <v>-43</v>
      </c>
      <c r="W89" s="63" t="n">
        <f aca="false">+U89-T89</f>
        <v>0</v>
      </c>
      <c r="X89" s="15" t="s">
        <v>48</v>
      </c>
      <c r="Y89" s="52"/>
      <c r="AA89" s="64" t="n">
        <v>341315</v>
      </c>
      <c r="AB89" s="64" t="n">
        <v>133274</v>
      </c>
      <c r="AC89" s="58" t="s">
        <v>59</v>
      </c>
      <c r="AD89" s="66" t="n">
        <v>0.087</v>
      </c>
      <c r="AE89" s="67" t="n">
        <v>9812</v>
      </c>
      <c r="AF89" s="68" t="s">
        <v>160</v>
      </c>
      <c r="AG89" s="68" t="s">
        <v>4</v>
      </c>
      <c r="AH89" s="58" t="s">
        <v>323</v>
      </c>
      <c r="AI89" s="52" t="s">
        <v>118</v>
      </c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  <c r="CC89" s="97"/>
      <c r="CD89" s="97"/>
      <c r="CE89" s="97"/>
      <c r="CF89" s="97"/>
      <c r="CG89" s="97"/>
      <c r="CH89" s="97"/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  <c r="EM89" s="97"/>
      <c r="EN89" s="97"/>
      <c r="EO89" s="97"/>
      <c r="EP89" s="97"/>
      <c r="EQ89" s="97"/>
      <c r="ER89" s="97"/>
      <c r="ES89" s="97"/>
      <c r="ET89" s="97"/>
      <c r="EU89" s="97"/>
      <c r="EV89" s="97"/>
      <c r="EW89" s="97"/>
      <c r="EX89" s="97"/>
      <c r="EY89" s="97"/>
      <c r="EZ89" s="97"/>
      <c r="FA89" s="97"/>
      <c r="FB89" s="97"/>
      <c r="FC89" s="97"/>
      <c r="FD89" s="97"/>
      <c r="FE89" s="97"/>
      <c r="FF89" s="97"/>
      <c r="FG89" s="97"/>
      <c r="FH89" s="97"/>
      <c r="FI89" s="97"/>
      <c r="FJ89" s="97"/>
      <c r="FK89" s="97"/>
      <c r="FL89" s="97"/>
      <c r="FM89" s="97"/>
      <c r="FN89" s="97"/>
      <c r="FO89" s="97"/>
      <c r="FP89" s="97"/>
      <c r="FQ89" s="97"/>
      <c r="FR89" s="97"/>
      <c r="FS89" s="97"/>
      <c r="FT89" s="97"/>
      <c r="FU89" s="97"/>
      <c r="FV89" s="97"/>
      <c r="FW89" s="97"/>
      <c r="FX89" s="97"/>
      <c r="FY89" s="97"/>
      <c r="FZ89" s="97"/>
      <c r="GA89" s="97"/>
      <c r="GB89" s="97"/>
      <c r="GC89" s="97"/>
      <c r="GD89" s="97"/>
      <c r="GE89" s="97"/>
      <c r="GF89" s="97"/>
      <c r="GG89" s="97"/>
      <c r="GH89" s="97"/>
      <c r="GI89" s="97"/>
      <c r="GJ89" s="97"/>
      <c r="GK89" s="97"/>
      <c r="GL89" s="97"/>
      <c r="GM89" s="97"/>
      <c r="GN89" s="97"/>
      <c r="GO89" s="97"/>
      <c r="GP89" s="97"/>
      <c r="GQ89" s="97"/>
      <c r="GR89" s="97"/>
      <c r="GS89" s="97"/>
      <c r="GT89" s="97"/>
      <c r="GU89" s="97"/>
      <c r="GV89" s="97"/>
      <c r="GW89" s="97"/>
      <c r="GX89" s="97"/>
      <c r="GY89" s="97"/>
      <c r="GZ89" s="97"/>
      <c r="HA89" s="97"/>
      <c r="HB89" s="97"/>
      <c r="HC89" s="97"/>
      <c r="HD89" s="97"/>
      <c r="HE89" s="97"/>
      <c r="HF89" s="97"/>
      <c r="HG89" s="97"/>
      <c r="HH89" s="97"/>
      <c r="HI89" s="97"/>
      <c r="HJ89" s="97"/>
      <c r="HK89" s="97"/>
      <c r="HL89" s="97"/>
      <c r="HM89" s="97"/>
      <c r="HN89" s="97"/>
      <c r="HO89" s="97"/>
      <c r="HP89" s="97"/>
      <c r="HQ89" s="97"/>
      <c r="HR89" s="97"/>
      <c r="HS89" s="97"/>
      <c r="HT89" s="97"/>
      <c r="HU89" s="97"/>
      <c r="HV89" s="97"/>
      <c r="HW89" s="97"/>
      <c r="HX89" s="97"/>
      <c r="HY89" s="97"/>
      <c r="HZ89" s="97"/>
      <c r="IA89" s="97"/>
      <c r="IB89" s="97"/>
      <c r="IC89" s="97"/>
      <c r="ID89" s="97"/>
      <c r="IE89" s="97"/>
      <c r="IF89" s="97"/>
      <c r="IG89" s="97"/>
      <c r="IH89" s="97"/>
      <c r="II89" s="97"/>
      <c r="IJ89" s="97"/>
      <c r="IK89" s="97"/>
      <c r="IL89" s="97"/>
      <c r="IM89" s="97"/>
      <c r="IN89" s="97"/>
      <c r="IO89" s="97"/>
      <c r="IP89" s="97"/>
      <c r="IQ89" s="97"/>
      <c r="IR89" s="97"/>
      <c r="IS89" s="97"/>
      <c r="IT89" s="97"/>
      <c r="IU89" s="97"/>
      <c r="IV89" s="97"/>
      <c r="IW89" s="97"/>
    </row>
    <row r="90" customFormat="false" ht="12.75" hidden="false" customHeight="false" outlineLevel="0" collapsed="false">
      <c r="A90" s="43"/>
      <c r="B90" s="11" t="s">
        <v>40</v>
      </c>
      <c r="E90" s="3" t="s">
        <v>321</v>
      </c>
      <c r="F90" s="3" t="s">
        <v>325</v>
      </c>
      <c r="G90" s="6" t="s">
        <v>43</v>
      </c>
      <c r="H90" s="6" t="n">
        <v>9634</v>
      </c>
      <c r="I90" s="4" t="n">
        <v>600</v>
      </c>
      <c r="J90" s="4" t="s">
        <v>44</v>
      </c>
      <c r="L90" s="53" t="s">
        <v>45</v>
      </c>
      <c r="M90" s="3" t="s">
        <v>318</v>
      </c>
      <c r="N90" s="44"/>
      <c r="O90" s="1" t="s">
        <v>57</v>
      </c>
      <c r="Q90" s="1" t="n">
        <v>1404</v>
      </c>
      <c r="R90" s="1" t="n">
        <v>1383</v>
      </c>
      <c r="S90" s="1" t="n">
        <v>1383</v>
      </c>
      <c r="T90" s="1" t="n">
        <v>1274</v>
      </c>
      <c r="U90" s="1" t="n">
        <v>1274</v>
      </c>
      <c r="V90" s="45" t="n">
        <f aca="false">+U90-R90</f>
        <v>-109</v>
      </c>
      <c r="W90" s="14" t="n">
        <f aca="false">+U90-T90</f>
        <v>0</v>
      </c>
      <c r="X90" s="83" t="s">
        <v>48</v>
      </c>
      <c r="Y90" s="47"/>
      <c r="Z90" s="44"/>
      <c r="AA90" s="5" t="n">
        <v>341318</v>
      </c>
      <c r="AB90" s="5" t="n">
        <v>133274</v>
      </c>
      <c r="AC90" s="48" t="s">
        <v>59</v>
      </c>
      <c r="AD90" s="49" t="n">
        <v>0.15</v>
      </c>
      <c r="AE90" s="50" t="n">
        <v>9904</v>
      </c>
      <c r="AF90" s="51" t="s">
        <v>50</v>
      </c>
      <c r="AG90" s="51" t="s">
        <v>4</v>
      </c>
      <c r="AH90" s="4" t="s">
        <v>323</v>
      </c>
      <c r="AI90" s="52" t="s">
        <v>118</v>
      </c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22.5" hidden="false" customHeight="false" outlineLevel="0" collapsed="false">
      <c r="A91" s="55"/>
      <c r="B91" s="56" t="s">
        <v>40</v>
      </c>
      <c r="C91" s="57"/>
      <c r="D91" s="58"/>
      <c r="E91" s="57" t="s">
        <v>326</v>
      </c>
      <c r="F91" s="57" t="s">
        <v>175</v>
      </c>
      <c r="G91" s="59" t="s">
        <v>43</v>
      </c>
      <c r="H91" s="59" t="n">
        <v>6884</v>
      </c>
      <c r="I91" s="58" t="n">
        <v>650</v>
      </c>
      <c r="J91" s="58" t="s">
        <v>44</v>
      </c>
      <c r="K91" s="58"/>
      <c r="L91" s="60" t="s">
        <v>45</v>
      </c>
      <c r="M91" s="57" t="s">
        <v>327</v>
      </c>
      <c r="N91" s="0"/>
      <c r="O91" s="61" t="s">
        <v>79</v>
      </c>
      <c r="P91" s="62"/>
      <c r="Q91" s="61" t="n">
        <v>48238</v>
      </c>
      <c r="R91" s="1" t="n">
        <v>43615</v>
      </c>
      <c r="S91" s="61" t="n">
        <v>45680</v>
      </c>
      <c r="T91" s="61" t="n">
        <v>45177</v>
      </c>
      <c r="U91" s="1" t="n">
        <v>44273</v>
      </c>
      <c r="V91" s="45" t="n">
        <f aca="false">+U91-R91</f>
        <v>658</v>
      </c>
      <c r="W91" s="63" t="n">
        <f aca="false">+U91-T91</f>
        <v>-904</v>
      </c>
      <c r="X91" s="46" t="s">
        <v>176</v>
      </c>
      <c r="Y91" s="52"/>
      <c r="AA91" s="64" t="n">
        <v>304462</v>
      </c>
      <c r="AB91" s="64" t="n">
        <v>125899</v>
      </c>
      <c r="AC91" s="58" t="s">
        <v>59</v>
      </c>
      <c r="AD91" s="108" t="n">
        <v>0.06</v>
      </c>
      <c r="AE91" s="59"/>
      <c r="AF91" s="107" t="s">
        <v>170</v>
      </c>
      <c r="AG91" s="68"/>
      <c r="AH91" s="58" t="s">
        <v>328</v>
      </c>
      <c r="AI91" s="52" t="s">
        <v>118</v>
      </c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3"/>
      <c r="B92" s="11" t="n">
        <v>36325</v>
      </c>
      <c r="E92" s="92" t="s">
        <v>329</v>
      </c>
      <c r="F92" s="92" t="s">
        <v>330</v>
      </c>
      <c r="G92" s="6" t="s">
        <v>43</v>
      </c>
      <c r="H92" s="5" t="n">
        <v>4132</v>
      </c>
      <c r="I92" s="1"/>
      <c r="J92" s="94"/>
      <c r="K92" s="1"/>
      <c r="L92" s="92"/>
      <c r="M92" s="92"/>
      <c r="N92" s="1" t="s">
        <v>92</v>
      </c>
      <c r="O92" s="1" t="s">
        <v>139</v>
      </c>
      <c r="Q92" s="1" t="n">
        <v>155</v>
      </c>
      <c r="R92" s="1" t="n">
        <v>140</v>
      </c>
      <c r="S92" s="1" t="n">
        <v>140</v>
      </c>
      <c r="T92" s="1" t="n">
        <v>165</v>
      </c>
      <c r="U92" s="1" t="n">
        <v>165</v>
      </c>
      <c r="V92" s="45" t="n">
        <f aca="false">+U92-R92</f>
        <v>25</v>
      </c>
      <c r="W92" s="14" t="n">
        <f aca="false">+U92-T92</f>
        <v>0</v>
      </c>
      <c r="X92" s="15" t="s">
        <v>48</v>
      </c>
      <c r="Y92" s="47"/>
      <c r="Z92" s="44"/>
      <c r="AA92" s="5"/>
      <c r="AB92" s="5" t="n">
        <v>138103</v>
      </c>
      <c r="AC92" s="53" t="s">
        <v>49</v>
      </c>
      <c r="AD92" s="49"/>
      <c r="AE92" s="95"/>
      <c r="AF92" s="51"/>
      <c r="AG92" s="51" t="s">
        <v>4</v>
      </c>
      <c r="AH92" s="1"/>
      <c r="AI92" s="52" t="s">
        <v>141</v>
      </c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true" customHeight="false" outlineLevel="0" collapsed="false">
      <c r="A93" s="55"/>
      <c r="B93" s="56" t="s">
        <v>40</v>
      </c>
      <c r="C93" s="93"/>
      <c r="D93" s="61"/>
      <c r="E93" s="92" t="s">
        <v>329</v>
      </c>
      <c r="F93" s="93" t="s">
        <v>331</v>
      </c>
      <c r="G93" s="6" t="s">
        <v>43</v>
      </c>
      <c r="H93" s="64" t="n">
        <v>6345</v>
      </c>
      <c r="I93" s="1"/>
      <c r="J93" s="94"/>
      <c r="K93" s="1"/>
      <c r="L93" s="92"/>
      <c r="M93" s="92" t="s">
        <v>329</v>
      </c>
      <c r="N93" s="1"/>
      <c r="O93" s="61" t="s">
        <v>231</v>
      </c>
      <c r="Q93" s="61"/>
      <c r="R93" s="1"/>
      <c r="S93" s="61"/>
      <c r="T93" s="61"/>
      <c r="U93" s="61"/>
      <c r="V93" s="45" t="n">
        <f aca="false">+U93-R93</f>
        <v>0</v>
      </c>
      <c r="W93" s="14" t="n">
        <f aca="false">+U93-T93</f>
        <v>0</v>
      </c>
      <c r="X93" s="46" t="s">
        <v>195</v>
      </c>
      <c r="Y93" s="47"/>
      <c r="Z93" s="44"/>
      <c r="AA93" s="5" t="n">
        <v>359690</v>
      </c>
      <c r="AB93" s="64" t="n">
        <v>133304</v>
      </c>
      <c r="AC93" s="53" t="s">
        <v>59</v>
      </c>
      <c r="AD93" s="49" t="n">
        <v>0.065</v>
      </c>
      <c r="AE93" s="95"/>
      <c r="AF93" s="51" t="s">
        <v>60</v>
      </c>
      <c r="AG93" s="51" t="s">
        <v>4</v>
      </c>
      <c r="AH93" s="1" t="s">
        <v>70</v>
      </c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22.5" hidden="false" customHeight="false" outlineLevel="0" collapsed="false">
      <c r="A94" s="55"/>
      <c r="B94" s="56" t="s">
        <v>40</v>
      </c>
      <c r="C94" s="57"/>
      <c r="D94" s="58"/>
      <c r="E94" s="57" t="s">
        <v>332</v>
      </c>
      <c r="F94" s="57" t="s">
        <v>333</v>
      </c>
      <c r="G94" s="59" t="s">
        <v>43</v>
      </c>
      <c r="H94" s="59" t="n">
        <v>6018</v>
      </c>
      <c r="I94" s="58" t="n">
        <v>430</v>
      </c>
      <c r="J94" s="58" t="s">
        <v>44</v>
      </c>
      <c r="K94" s="58"/>
      <c r="L94" s="60" t="s">
        <v>45</v>
      </c>
      <c r="M94" s="57" t="s">
        <v>329</v>
      </c>
      <c r="N94" s="0"/>
      <c r="O94" s="61" t="s">
        <v>231</v>
      </c>
      <c r="P94" s="62"/>
      <c r="Q94" s="101" t="n">
        <v>6663</v>
      </c>
      <c r="R94" s="1" t="n">
        <v>4630</v>
      </c>
      <c r="S94" s="101" t="n">
        <v>4168</v>
      </c>
      <c r="T94" s="101" t="n">
        <v>4558</v>
      </c>
      <c r="U94" s="1" t="n">
        <v>4558</v>
      </c>
      <c r="V94" s="45" t="n">
        <f aca="false">+U94-R94</f>
        <v>-72</v>
      </c>
      <c r="W94" s="63" t="n">
        <f aca="false">+U94-T94</f>
        <v>0</v>
      </c>
      <c r="X94" s="15" t="s">
        <v>140</v>
      </c>
      <c r="Y94" s="52"/>
      <c r="AA94" s="64" t="n">
        <v>359691</v>
      </c>
      <c r="AB94" s="64" t="n">
        <v>133304</v>
      </c>
      <c r="AC94" s="65" t="s">
        <v>59</v>
      </c>
      <c r="AD94" s="66" t="n">
        <v>0.06</v>
      </c>
      <c r="AE94" s="67"/>
      <c r="AF94" s="68" t="s">
        <v>170</v>
      </c>
      <c r="AG94" s="68" t="s">
        <v>4</v>
      </c>
      <c r="AH94" s="58" t="s">
        <v>70</v>
      </c>
      <c r="AI94" s="52" t="s">
        <v>141</v>
      </c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22.5" hidden="false" customHeight="false" outlineLevel="0" collapsed="false">
      <c r="A95" s="55"/>
      <c r="B95" s="56" t="s">
        <v>40</v>
      </c>
      <c r="C95" s="57"/>
      <c r="D95" s="58"/>
      <c r="E95" s="57" t="s">
        <v>332</v>
      </c>
      <c r="F95" s="57" t="s">
        <v>334</v>
      </c>
      <c r="G95" s="59" t="s">
        <v>43</v>
      </c>
      <c r="H95" s="59" t="n">
        <v>6029</v>
      </c>
      <c r="I95" s="58" t="n">
        <v>430</v>
      </c>
      <c r="J95" s="58" t="s">
        <v>44</v>
      </c>
      <c r="K95" s="58"/>
      <c r="L95" s="60" t="s">
        <v>45</v>
      </c>
      <c r="M95" s="57" t="s">
        <v>329</v>
      </c>
      <c r="N95" s="0"/>
      <c r="O95" s="61" t="s">
        <v>231</v>
      </c>
      <c r="P95" s="62"/>
      <c r="Q95" s="101" t="n">
        <v>3840</v>
      </c>
      <c r="R95" s="1" t="n">
        <v>3177</v>
      </c>
      <c r="S95" s="101" t="n">
        <v>3296</v>
      </c>
      <c r="T95" s="101" t="n">
        <v>3317</v>
      </c>
      <c r="U95" s="1" t="n">
        <v>3317</v>
      </c>
      <c r="V95" s="45" t="n">
        <f aca="false">+U95-R95</f>
        <v>140</v>
      </c>
      <c r="W95" s="63" t="n">
        <f aca="false">+U95-T95</f>
        <v>0</v>
      </c>
      <c r="X95" s="15" t="s">
        <v>243</v>
      </c>
      <c r="Y95" s="52"/>
      <c r="AA95" s="64" t="n">
        <v>359688</v>
      </c>
      <c r="AB95" s="64" t="n">
        <v>133304</v>
      </c>
      <c r="AC95" s="65" t="s">
        <v>59</v>
      </c>
      <c r="AD95" s="66" t="n">
        <v>0.06</v>
      </c>
      <c r="AE95" s="67"/>
      <c r="AF95" s="68"/>
      <c r="AG95" s="68" t="s">
        <v>4</v>
      </c>
      <c r="AH95" s="58" t="s">
        <v>70</v>
      </c>
      <c r="AI95" s="52" t="s">
        <v>141</v>
      </c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2.5" hidden="false" customHeight="false" outlineLevel="0" collapsed="false">
      <c r="A96" s="43"/>
      <c r="B96" s="11" t="s">
        <v>40</v>
      </c>
      <c r="E96" s="3" t="s">
        <v>332</v>
      </c>
      <c r="F96" s="3" t="s">
        <v>335</v>
      </c>
      <c r="G96" s="6" t="s">
        <v>43</v>
      </c>
      <c r="H96" s="6" t="n">
        <v>6154</v>
      </c>
      <c r="I96" s="4" t="n">
        <v>767</v>
      </c>
      <c r="J96" s="4" t="s">
        <v>44</v>
      </c>
      <c r="K96" s="4" t="n">
        <v>1</v>
      </c>
      <c r="L96" s="53" t="s">
        <v>45</v>
      </c>
      <c r="M96" s="3" t="s">
        <v>329</v>
      </c>
      <c r="N96" s="44"/>
      <c r="O96" s="1" t="s">
        <v>231</v>
      </c>
      <c r="Q96" s="1" t="n">
        <v>3379</v>
      </c>
      <c r="R96" s="1" t="n">
        <v>2729</v>
      </c>
      <c r="S96" s="1" t="n">
        <v>2973</v>
      </c>
      <c r="T96" s="1" t="n">
        <v>2767</v>
      </c>
      <c r="U96" s="1" t="n">
        <v>2712</v>
      </c>
      <c r="V96" s="45" t="n">
        <f aca="false">+U96-R96</f>
        <v>-17</v>
      </c>
      <c r="W96" s="14" t="n">
        <f aca="false">+U96-T96</f>
        <v>-55</v>
      </c>
      <c r="X96" s="104" t="s">
        <v>198</v>
      </c>
      <c r="Y96" s="47"/>
      <c r="Z96" s="44"/>
      <c r="AA96" s="5" t="n">
        <v>311694</v>
      </c>
      <c r="AB96" s="5" t="n">
        <v>133304</v>
      </c>
      <c r="AC96" s="48" t="s">
        <v>59</v>
      </c>
      <c r="AD96" s="49" t="n">
        <v>0.06</v>
      </c>
      <c r="AE96" s="50"/>
      <c r="AF96" s="51" t="s">
        <v>170</v>
      </c>
      <c r="AG96" s="51" t="s">
        <v>4</v>
      </c>
      <c r="AH96" s="4" t="s">
        <v>70</v>
      </c>
      <c r="AI96" s="52" t="s">
        <v>141</v>
      </c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22.5" hidden="false" customHeight="false" outlineLevel="0" collapsed="false">
      <c r="A97" s="43"/>
      <c r="B97" s="11" t="s">
        <v>40</v>
      </c>
      <c r="E97" s="3" t="s">
        <v>332</v>
      </c>
      <c r="F97" s="3" t="s">
        <v>336</v>
      </c>
      <c r="G97" s="6" t="s">
        <v>43</v>
      </c>
      <c r="H97" s="6" t="n">
        <v>6706</v>
      </c>
      <c r="I97" s="4" t="n">
        <v>767</v>
      </c>
      <c r="J97" s="4" t="s">
        <v>44</v>
      </c>
      <c r="K97" s="4" t="n">
        <v>1</v>
      </c>
      <c r="L97" s="53" t="s">
        <v>45</v>
      </c>
      <c r="M97" s="3" t="s">
        <v>329</v>
      </c>
      <c r="N97" s="44"/>
      <c r="O97" s="1" t="s">
        <v>231</v>
      </c>
      <c r="Q97" s="1" t="n">
        <v>1744</v>
      </c>
      <c r="R97" s="1" t="n">
        <v>1229</v>
      </c>
      <c r="S97" s="1" t="n">
        <v>1110</v>
      </c>
      <c r="T97" s="1" t="n">
        <v>1345</v>
      </c>
      <c r="U97" s="1" t="n">
        <v>1237</v>
      </c>
      <c r="V97" s="45" t="n">
        <f aca="false">+U97-R97</f>
        <v>8</v>
      </c>
      <c r="W97" s="14" t="n">
        <f aca="false">+U97-T97</f>
        <v>-108</v>
      </c>
      <c r="X97" s="104" t="s">
        <v>337</v>
      </c>
      <c r="Y97" s="47"/>
      <c r="Z97" s="44"/>
      <c r="AA97" s="5" t="n">
        <v>359692</v>
      </c>
      <c r="AB97" s="5" t="n">
        <v>133304</v>
      </c>
      <c r="AC97" s="48" t="s">
        <v>59</v>
      </c>
      <c r="AD97" s="49" t="n">
        <v>0.06</v>
      </c>
      <c r="AE97" s="50"/>
      <c r="AF97" s="51" t="s">
        <v>170</v>
      </c>
      <c r="AG97" s="51" t="s">
        <v>4</v>
      </c>
      <c r="AH97" s="4" t="s">
        <v>70</v>
      </c>
      <c r="AI97" s="52" t="s">
        <v>141</v>
      </c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true" customHeight="false" outlineLevel="0" collapsed="false">
      <c r="A98" s="55"/>
      <c r="B98" s="56" t="s">
        <v>40</v>
      </c>
      <c r="C98" s="57"/>
      <c r="D98" s="58"/>
      <c r="E98" s="93" t="s">
        <v>338</v>
      </c>
      <c r="F98" s="57" t="s">
        <v>339</v>
      </c>
      <c r="G98" s="59" t="s">
        <v>43</v>
      </c>
      <c r="H98" s="64" t="n">
        <v>5016</v>
      </c>
      <c r="I98" s="61"/>
      <c r="J98" s="98"/>
      <c r="K98" s="61"/>
      <c r="L98" s="93"/>
      <c r="M98" s="93" t="s">
        <v>338</v>
      </c>
      <c r="N98" s="61"/>
      <c r="O98" s="61" t="s">
        <v>69</v>
      </c>
      <c r="P98" s="62"/>
      <c r="Q98" s="61"/>
      <c r="R98" s="1"/>
      <c r="S98" s="61"/>
      <c r="T98" s="61"/>
      <c r="U98" s="61"/>
      <c r="V98" s="45" t="n">
        <f aca="false">+U98-R98</f>
        <v>0</v>
      </c>
      <c r="W98" s="63" t="n">
        <f aca="false">+U98-T98</f>
        <v>0</v>
      </c>
      <c r="X98" s="46" t="s">
        <v>340</v>
      </c>
      <c r="Y98" s="52"/>
      <c r="AA98" s="109"/>
      <c r="AB98" s="64"/>
      <c r="AC98" s="60" t="s">
        <v>49</v>
      </c>
      <c r="AD98" s="66" t="n">
        <v>0.06</v>
      </c>
      <c r="AF98" s="68" t="s">
        <v>60</v>
      </c>
      <c r="AH98" s="61" t="s">
        <v>341</v>
      </c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40</v>
      </c>
      <c r="E99" s="3" t="s">
        <v>342</v>
      </c>
      <c r="F99" s="3" t="s">
        <v>343</v>
      </c>
      <c r="G99" s="6" t="s">
        <v>43</v>
      </c>
      <c r="H99" s="6" t="n">
        <v>9698</v>
      </c>
      <c r="I99" s="4" t="n">
        <v>441</v>
      </c>
      <c r="J99" s="4" t="s">
        <v>44</v>
      </c>
      <c r="L99" s="53" t="s">
        <v>45</v>
      </c>
      <c r="M99" s="3" t="s">
        <v>338</v>
      </c>
      <c r="N99" s="44"/>
      <c r="O99" s="1" t="s">
        <v>69</v>
      </c>
      <c r="Q99" s="1" t="n">
        <v>42</v>
      </c>
      <c r="R99" s="1" t="n">
        <v>108</v>
      </c>
      <c r="S99" s="1" t="n">
        <v>108</v>
      </c>
      <c r="T99" s="1" t="n">
        <v>60</v>
      </c>
      <c r="U99" s="1" t="n">
        <v>60</v>
      </c>
      <c r="V99" s="45" t="n">
        <f aca="false">+U99-R99</f>
        <v>-48</v>
      </c>
      <c r="W99" s="14" t="n">
        <f aca="false">+U99-T99</f>
        <v>0</v>
      </c>
      <c r="X99" s="46" t="s">
        <v>48</v>
      </c>
      <c r="Y99" s="15"/>
      <c r="Z99" s="44"/>
      <c r="AA99" s="5" t="n">
        <v>361745</v>
      </c>
      <c r="AB99" s="5" t="n">
        <v>133263</v>
      </c>
      <c r="AC99" s="48" t="s">
        <v>59</v>
      </c>
      <c r="AD99" s="49" t="n">
        <v>0.24</v>
      </c>
      <c r="AE99" s="50" t="n">
        <v>9905</v>
      </c>
      <c r="AF99" s="51" t="s">
        <v>50</v>
      </c>
      <c r="AG99" s="51" t="s">
        <v>4</v>
      </c>
      <c r="AH99" s="4" t="s">
        <v>344</v>
      </c>
      <c r="AI99" s="52" t="s">
        <v>94</v>
      </c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n">
        <v>36325</v>
      </c>
      <c r="E100" s="92" t="s">
        <v>345</v>
      </c>
      <c r="F100" s="92" t="s">
        <v>346</v>
      </c>
      <c r="G100" s="6" t="s">
        <v>43</v>
      </c>
      <c r="H100" s="5" t="n">
        <v>6840</v>
      </c>
      <c r="I100" s="1"/>
      <c r="J100" s="94"/>
      <c r="K100" s="1"/>
      <c r="L100" s="92"/>
      <c r="M100" s="92"/>
      <c r="N100" s="1" t="s">
        <v>92</v>
      </c>
      <c r="O100" s="61" t="s">
        <v>105</v>
      </c>
      <c r="Q100" s="1" t="n">
        <v>1304</v>
      </c>
      <c r="R100" s="14" t="n">
        <v>1058</v>
      </c>
      <c r="S100" s="1" t="n">
        <v>1058</v>
      </c>
      <c r="T100" s="1" t="n">
        <v>1015</v>
      </c>
      <c r="U100" s="14" t="n">
        <v>1015</v>
      </c>
      <c r="V100" s="45" t="n">
        <f aca="false">+U100-R100</f>
        <v>-43</v>
      </c>
      <c r="W100" s="14" t="n">
        <f aca="false">+U100-T100</f>
        <v>0</v>
      </c>
      <c r="X100" s="15" t="s">
        <v>48</v>
      </c>
      <c r="Y100" s="47"/>
      <c r="Z100" s="44"/>
      <c r="AA100" s="5"/>
      <c r="AB100" s="5" t="n">
        <v>133125</v>
      </c>
      <c r="AC100" s="53" t="s">
        <v>49</v>
      </c>
      <c r="AD100" s="49"/>
      <c r="AE100" s="95"/>
      <c r="AF100" s="51"/>
      <c r="AG100" s="51" t="s">
        <v>4</v>
      </c>
      <c r="AH100" s="1"/>
      <c r="AI100" s="52" t="s">
        <v>52</v>
      </c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55"/>
      <c r="B101" s="56" t="s">
        <v>40</v>
      </c>
      <c r="C101" s="57"/>
      <c r="D101" s="58"/>
      <c r="E101" s="57" t="s">
        <v>347</v>
      </c>
      <c r="F101" s="57" t="s">
        <v>348</v>
      </c>
      <c r="G101" s="59" t="s">
        <v>43</v>
      </c>
      <c r="H101" s="59" t="n">
        <v>5116</v>
      </c>
      <c r="I101" s="58" t="n">
        <v>600</v>
      </c>
      <c r="J101" s="58" t="s">
        <v>44</v>
      </c>
      <c r="K101" s="58"/>
      <c r="L101" s="60" t="s">
        <v>45</v>
      </c>
      <c r="M101" s="57" t="s">
        <v>347</v>
      </c>
      <c r="N101" s="0"/>
      <c r="O101" s="61" t="s">
        <v>349</v>
      </c>
      <c r="P101" s="62"/>
      <c r="Q101" s="61" t="n">
        <v>81</v>
      </c>
      <c r="R101" s="61" t="n">
        <v>82</v>
      </c>
      <c r="S101" s="61" t="n">
        <v>82</v>
      </c>
      <c r="T101" s="61" t="n">
        <v>46</v>
      </c>
      <c r="U101" s="61" t="n">
        <v>46</v>
      </c>
      <c r="V101" s="45" t="n">
        <f aca="false">+U101-R101</f>
        <v>-36</v>
      </c>
      <c r="W101" s="63" t="n">
        <f aca="false">+U101-T101</f>
        <v>0</v>
      </c>
      <c r="X101" s="46" t="s">
        <v>140</v>
      </c>
      <c r="Y101" s="52"/>
      <c r="AA101" s="64" t="n">
        <v>313288</v>
      </c>
      <c r="AB101" s="64" t="n">
        <v>125897</v>
      </c>
      <c r="AC101" s="65" t="s">
        <v>59</v>
      </c>
      <c r="AD101" s="66" t="n">
        <v>0.1</v>
      </c>
      <c r="AE101" s="67" t="n">
        <v>9905</v>
      </c>
      <c r="AF101" s="68" t="s">
        <v>50</v>
      </c>
      <c r="AG101" s="68" t="s">
        <v>4</v>
      </c>
      <c r="AH101" s="58" t="s">
        <v>350</v>
      </c>
      <c r="AI101" s="52" t="s">
        <v>82</v>
      </c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5"/>
      <c r="B102" s="56" t="n">
        <v>36452</v>
      </c>
      <c r="C102" s="57"/>
      <c r="D102" s="58"/>
      <c r="E102" s="93" t="s">
        <v>347</v>
      </c>
      <c r="F102" s="93" t="s">
        <v>351</v>
      </c>
      <c r="G102" s="59" t="s">
        <v>43</v>
      </c>
      <c r="H102" s="64" t="n">
        <v>5639</v>
      </c>
      <c r="I102" s="61" t="n">
        <v>550</v>
      </c>
      <c r="J102" s="98" t="s">
        <v>44</v>
      </c>
      <c r="K102" s="61"/>
      <c r="L102" s="61" t="s">
        <v>45</v>
      </c>
      <c r="M102" s="93" t="s">
        <v>347</v>
      </c>
      <c r="N102" s="61" t="s">
        <v>92</v>
      </c>
      <c r="O102" s="61" t="s">
        <v>105</v>
      </c>
      <c r="P102" s="62"/>
      <c r="Q102" s="61" t="n">
        <v>412</v>
      </c>
      <c r="R102" s="61" t="n">
        <v>316</v>
      </c>
      <c r="S102" s="61" t="n">
        <v>316</v>
      </c>
      <c r="T102" s="61" t="n">
        <v>280</v>
      </c>
      <c r="U102" s="61" t="n">
        <v>280</v>
      </c>
      <c r="V102" s="45" t="n">
        <f aca="false">+U102-R102</f>
        <v>-36</v>
      </c>
      <c r="W102" s="63" t="n">
        <f aca="false">+U102-T102</f>
        <v>0</v>
      </c>
      <c r="X102" s="15" t="s">
        <v>48</v>
      </c>
      <c r="Y102" s="52"/>
      <c r="AA102" s="64"/>
      <c r="AB102" s="64" t="n">
        <v>125898</v>
      </c>
      <c r="AC102" s="60" t="s">
        <v>49</v>
      </c>
      <c r="AD102" s="66"/>
      <c r="AE102" s="99"/>
      <c r="AF102" s="68"/>
      <c r="AG102" s="68" t="s">
        <v>4</v>
      </c>
      <c r="AH102" s="61"/>
      <c r="AI102" s="52" t="s">
        <v>82</v>
      </c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22.5" hidden="false" customHeight="false" outlineLevel="0" collapsed="false">
      <c r="A103" s="55"/>
      <c r="B103" s="56" t="s">
        <v>40</v>
      </c>
      <c r="C103" s="93"/>
      <c r="D103" s="61"/>
      <c r="E103" s="57" t="s">
        <v>347</v>
      </c>
      <c r="F103" s="57" t="s">
        <v>352</v>
      </c>
      <c r="G103" s="59" t="s">
        <v>43</v>
      </c>
      <c r="H103" s="59" t="n">
        <v>9687</v>
      </c>
      <c r="I103" s="58" t="n">
        <v>550</v>
      </c>
      <c r="J103" s="58" t="s">
        <v>44</v>
      </c>
      <c r="K103" s="58" t="n">
        <v>1</v>
      </c>
      <c r="L103" s="60" t="s">
        <v>45</v>
      </c>
      <c r="M103" s="57" t="s">
        <v>347</v>
      </c>
      <c r="N103" s="0"/>
      <c r="O103" s="61" t="s">
        <v>105</v>
      </c>
      <c r="P103" s="62"/>
      <c r="Q103" s="101" t="n">
        <v>18137</v>
      </c>
      <c r="R103" s="1" t="n">
        <v>12566</v>
      </c>
      <c r="S103" s="101" t="n">
        <v>14046</v>
      </c>
      <c r="T103" s="101" t="n">
        <v>12176</v>
      </c>
      <c r="U103" s="1" t="n">
        <v>11333</v>
      </c>
      <c r="V103" s="45" t="n">
        <f aca="false">+U103-R103</f>
        <v>-1233</v>
      </c>
      <c r="W103" s="63" t="n">
        <f aca="false">+U103-T103</f>
        <v>-843</v>
      </c>
      <c r="X103" s="104" t="s">
        <v>198</v>
      </c>
      <c r="Y103" s="52"/>
      <c r="AA103" s="64" t="n">
        <v>128254</v>
      </c>
      <c r="AB103" s="64" t="n">
        <v>125900</v>
      </c>
      <c r="AC103" s="65" t="s">
        <v>49</v>
      </c>
      <c r="AD103" s="66" t="n">
        <v>0.153</v>
      </c>
      <c r="AE103" s="67" t="n">
        <v>9901</v>
      </c>
      <c r="AF103" s="68" t="s">
        <v>50</v>
      </c>
      <c r="AG103" s="68" t="s">
        <v>4</v>
      </c>
      <c r="AH103" s="58" t="s">
        <v>353</v>
      </c>
      <c r="AI103" s="52" t="s">
        <v>82</v>
      </c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43"/>
      <c r="B104" s="11" t="s">
        <v>40</v>
      </c>
      <c r="E104" s="92" t="s">
        <v>347</v>
      </c>
      <c r="F104" s="92" t="s">
        <v>354</v>
      </c>
      <c r="G104" s="6" t="s">
        <v>43</v>
      </c>
      <c r="H104" s="5" t="n">
        <v>9723</v>
      </c>
      <c r="I104" s="1"/>
      <c r="J104" s="94"/>
      <c r="K104" s="1"/>
      <c r="L104" s="92"/>
      <c r="M104" s="92" t="s">
        <v>347</v>
      </c>
      <c r="N104" s="1"/>
      <c r="O104" s="1" t="s">
        <v>105</v>
      </c>
      <c r="Q104" s="1" t="n">
        <v>260</v>
      </c>
      <c r="R104" s="1" t="n">
        <v>261</v>
      </c>
      <c r="S104" s="1" t="n">
        <v>261</v>
      </c>
      <c r="T104" s="1" t="n">
        <v>245</v>
      </c>
      <c r="U104" s="1" t="n">
        <v>245</v>
      </c>
      <c r="V104" s="45" t="n">
        <f aca="false">+U104-R104</f>
        <v>-16</v>
      </c>
      <c r="W104" s="14" t="n">
        <f aca="false">+U104-T104</f>
        <v>0</v>
      </c>
      <c r="X104" s="15" t="s">
        <v>48</v>
      </c>
      <c r="Y104" s="47"/>
      <c r="Z104" s="44"/>
      <c r="AA104" s="5" t="n">
        <v>346150</v>
      </c>
      <c r="AB104" s="5" t="n">
        <v>125896</v>
      </c>
      <c r="AC104" s="53" t="s">
        <v>49</v>
      </c>
      <c r="AD104" s="49" t="n">
        <v>0.14</v>
      </c>
      <c r="AE104" s="50" t="n">
        <v>9901</v>
      </c>
      <c r="AF104" s="51" t="s">
        <v>50</v>
      </c>
      <c r="AG104" s="51" t="s">
        <v>4</v>
      </c>
      <c r="AH104" s="1" t="s">
        <v>353</v>
      </c>
      <c r="AI104" s="91" t="s">
        <v>82</v>
      </c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5"/>
      <c r="B105" s="56" t="s">
        <v>40</v>
      </c>
      <c r="C105" s="57"/>
      <c r="D105" s="58"/>
      <c r="E105" s="93" t="s">
        <v>347</v>
      </c>
      <c r="F105" s="93" t="s">
        <v>355</v>
      </c>
      <c r="G105" s="6" t="s">
        <v>43</v>
      </c>
      <c r="H105" s="64" t="n">
        <v>9724</v>
      </c>
      <c r="I105" s="1"/>
      <c r="J105" s="94"/>
      <c r="K105" s="1"/>
      <c r="L105" s="92"/>
      <c r="M105" s="92" t="s">
        <v>347</v>
      </c>
      <c r="N105" s="1"/>
      <c r="O105" s="61" t="s">
        <v>105</v>
      </c>
      <c r="Q105" s="1" t="n">
        <v>33</v>
      </c>
      <c r="R105" s="61" t="n">
        <v>30</v>
      </c>
      <c r="S105" s="61" t="n">
        <v>30</v>
      </c>
      <c r="T105" s="61" t="n">
        <v>28</v>
      </c>
      <c r="U105" s="61" t="n">
        <v>28</v>
      </c>
      <c r="V105" s="45" t="n">
        <f aca="false">+U105-R105</f>
        <v>-2</v>
      </c>
      <c r="W105" s="14" t="n">
        <f aca="false">+U105-T105</f>
        <v>0</v>
      </c>
      <c r="X105" s="46" t="s">
        <v>140</v>
      </c>
      <c r="Y105" s="47"/>
      <c r="Z105" s="44"/>
      <c r="AA105" s="5" t="n">
        <v>346149</v>
      </c>
      <c r="AB105" s="64" t="n">
        <v>125895</v>
      </c>
      <c r="AC105" s="53" t="s">
        <v>49</v>
      </c>
      <c r="AD105" s="49" t="n">
        <v>0.14</v>
      </c>
      <c r="AE105" s="50" t="n">
        <v>9901</v>
      </c>
      <c r="AF105" s="51" t="s">
        <v>50</v>
      </c>
      <c r="AG105" s="51" t="s">
        <v>4</v>
      </c>
      <c r="AH105" s="61" t="s">
        <v>353</v>
      </c>
      <c r="AI105" s="52" t="s">
        <v>82</v>
      </c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22.5" hidden="false" customHeight="false" outlineLevel="0" collapsed="false">
      <c r="A106" s="43"/>
      <c r="B106" s="11" t="s">
        <v>40</v>
      </c>
      <c r="C106" s="92"/>
      <c r="D106" s="1"/>
      <c r="E106" s="92" t="s">
        <v>347</v>
      </c>
      <c r="F106" s="92" t="s">
        <v>356</v>
      </c>
      <c r="G106" s="6" t="s">
        <v>43</v>
      </c>
      <c r="H106" s="5" t="n">
        <v>9734</v>
      </c>
      <c r="I106" s="1"/>
      <c r="J106" s="94"/>
      <c r="K106" s="1" t="n">
        <v>1</v>
      </c>
      <c r="L106" s="92"/>
      <c r="M106" s="3" t="s">
        <v>347</v>
      </c>
      <c r="N106" s="1"/>
      <c r="O106" s="1" t="s">
        <v>105</v>
      </c>
      <c r="Q106" s="1" t="n">
        <v>9932</v>
      </c>
      <c r="R106" s="1" t="n">
        <v>12535</v>
      </c>
      <c r="S106" s="1" t="n">
        <v>13100</v>
      </c>
      <c r="T106" s="1" t="n">
        <v>11927</v>
      </c>
      <c r="U106" s="1" t="n">
        <v>12941</v>
      </c>
      <c r="V106" s="45" t="n">
        <f aca="false">+U106-R106</f>
        <v>406</v>
      </c>
      <c r="W106" s="14" t="n">
        <f aca="false">+U106-T106</f>
        <v>1014</v>
      </c>
      <c r="X106" s="104" t="s">
        <v>198</v>
      </c>
      <c r="Y106" s="47"/>
      <c r="Z106" s="44"/>
      <c r="AA106" s="5" t="n">
        <v>336643</v>
      </c>
      <c r="AB106" s="5" t="n">
        <v>133388</v>
      </c>
      <c r="AC106" s="53" t="s">
        <v>49</v>
      </c>
      <c r="AD106" s="49" t="n">
        <v>0.155</v>
      </c>
      <c r="AE106" s="50" t="n">
        <v>9901</v>
      </c>
      <c r="AF106" s="51" t="s">
        <v>50</v>
      </c>
      <c r="AG106" s="51" t="s">
        <v>4</v>
      </c>
      <c r="AH106" s="1" t="s">
        <v>353</v>
      </c>
      <c r="AI106" s="52" t="s">
        <v>82</v>
      </c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  <c r="GF106" s="93"/>
      <c r="GG106" s="93"/>
      <c r="GH106" s="93"/>
      <c r="GI106" s="93"/>
      <c r="GJ106" s="93"/>
      <c r="GK106" s="93"/>
      <c r="GL106" s="93"/>
      <c r="GM106" s="93"/>
      <c r="GN106" s="93"/>
      <c r="GO106" s="93"/>
      <c r="GP106" s="93"/>
      <c r="GQ106" s="93"/>
      <c r="GR106" s="93"/>
      <c r="GS106" s="93"/>
      <c r="GT106" s="93"/>
      <c r="GU106" s="93"/>
      <c r="GV106" s="93"/>
      <c r="GW106" s="93"/>
      <c r="GX106" s="93"/>
      <c r="GY106" s="93"/>
      <c r="GZ106" s="93"/>
      <c r="HA106" s="93"/>
      <c r="HB106" s="93"/>
      <c r="HC106" s="93"/>
      <c r="HD106" s="93"/>
      <c r="HE106" s="93"/>
      <c r="HF106" s="93"/>
      <c r="HG106" s="93"/>
      <c r="HH106" s="93"/>
      <c r="HI106" s="93"/>
      <c r="HJ106" s="93"/>
      <c r="HK106" s="93"/>
      <c r="HL106" s="93"/>
      <c r="HM106" s="93"/>
      <c r="HN106" s="93"/>
      <c r="HO106" s="93"/>
      <c r="HP106" s="93"/>
      <c r="HQ106" s="93"/>
      <c r="HR106" s="93"/>
      <c r="HS106" s="93"/>
      <c r="HT106" s="93"/>
      <c r="HU106" s="93"/>
      <c r="HV106" s="93"/>
      <c r="HW106" s="93"/>
      <c r="HX106" s="93"/>
      <c r="HY106" s="93"/>
      <c r="HZ106" s="93"/>
      <c r="IA106" s="93"/>
      <c r="IB106" s="93"/>
      <c r="IC106" s="93"/>
      <c r="ID106" s="93"/>
      <c r="IE106" s="93"/>
      <c r="IF106" s="93"/>
      <c r="IG106" s="93"/>
      <c r="IH106" s="93"/>
      <c r="II106" s="93"/>
      <c r="IJ106" s="93"/>
      <c r="IK106" s="93"/>
      <c r="IL106" s="93"/>
      <c r="IM106" s="93"/>
      <c r="IN106" s="93"/>
      <c r="IO106" s="93"/>
      <c r="IP106" s="93"/>
      <c r="IQ106" s="93"/>
      <c r="IR106" s="93"/>
      <c r="IS106" s="93"/>
      <c r="IT106" s="93"/>
      <c r="IU106" s="93"/>
      <c r="IV106" s="93"/>
      <c r="IW106" s="93"/>
    </row>
    <row r="107" customFormat="false" ht="12.75" hidden="false" customHeight="false" outlineLevel="0" collapsed="false">
      <c r="A107" s="69"/>
      <c r="B107" s="70" t="n">
        <v>36325</v>
      </c>
      <c r="C107" s="71"/>
      <c r="D107" s="72"/>
      <c r="E107" s="73" t="s">
        <v>357</v>
      </c>
      <c r="F107" s="73" t="s">
        <v>358</v>
      </c>
      <c r="G107" s="74" t="s">
        <v>43</v>
      </c>
      <c r="H107" s="75" t="n">
        <v>9843</v>
      </c>
      <c r="I107" s="76"/>
      <c r="J107" s="77"/>
      <c r="K107" s="76"/>
      <c r="L107" s="78"/>
      <c r="M107" s="78"/>
      <c r="N107" s="76" t="s">
        <v>92</v>
      </c>
      <c r="O107" s="1" t="s">
        <v>105</v>
      </c>
      <c r="P107" s="80"/>
      <c r="Q107" s="76"/>
      <c r="R107" s="81" t="n">
        <v>315</v>
      </c>
      <c r="S107" s="61" t="n">
        <v>0</v>
      </c>
      <c r="T107" s="61" t="n">
        <v>0</v>
      </c>
      <c r="U107" s="61" t="n">
        <v>315</v>
      </c>
      <c r="V107" s="45" t="n">
        <f aca="false">+U107-R107</f>
        <v>0</v>
      </c>
      <c r="W107" s="82" t="n">
        <f aca="false">+U107-T107</f>
        <v>315</v>
      </c>
      <c r="X107" s="46" t="s">
        <v>140</v>
      </c>
      <c r="Y107" s="84"/>
      <c r="Z107" s="85"/>
      <c r="AA107" s="86"/>
      <c r="AB107" s="75" t="s">
        <v>100</v>
      </c>
      <c r="AC107" s="87" t="s">
        <v>49</v>
      </c>
      <c r="AD107" s="88"/>
      <c r="AE107" s="89"/>
      <c r="AF107" s="90"/>
      <c r="AG107" s="90" t="s">
        <v>4</v>
      </c>
      <c r="AH107" s="79"/>
      <c r="AI107" s="110" t="s">
        <v>52</v>
      </c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true" customHeight="false" outlineLevel="0" collapsed="false">
      <c r="A108" s="55"/>
      <c r="B108" s="56" t="s">
        <v>40</v>
      </c>
      <c r="C108" s="93"/>
      <c r="D108" s="61"/>
      <c r="E108" s="93" t="s">
        <v>359</v>
      </c>
      <c r="F108" s="93" t="s">
        <v>360</v>
      </c>
      <c r="G108" s="59" t="s">
        <v>43</v>
      </c>
      <c r="H108" s="64" t="n">
        <v>9779</v>
      </c>
      <c r="I108" s="61"/>
      <c r="J108" s="98"/>
      <c r="K108" s="61"/>
      <c r="L108" s="93"/>
      <c r="M108" s="93" t="s">
        <v>361</v>
      </c>
      <c r="N108" s="61"/>
      <c r="O108" s="61" t="s">
        <v>79</v>
      </c>
      <c r="P108" s="62"/>
      <c r="Q108" s="101"/>
      <c r="R108" s="1"/>
      <c r="S108" s="101"/>
      <c r="T108" s="101"/>
      <c r="U108" s="101"/>
      <c r="V108" s="45" t="n">
        <f aca="false">+U108-R108</f>
        <v>0</v>
      </c>
      <c r="W108" s="63" t="n">
        <f aca="false">+U108-T108</f>
        <v>0</v>
      </c>
      <c r="X108" s="46" t="s">
        <v>362</v>
      </c>
      <c r="Y108" s="52"/>
      <c r="AA108" s="64"/>
      <c r="AB108" s="64" t="s">
        <v>124</v>
      </c>
      <c r="AC108" s="60" t="s">
        <v>49</v>
      </c>
      <c r="AD108" s="66" t="n">
        <v>0.093</v>
      </c>
      <c r="AE108" s="67" t="n">
        <v>9905</v>
      </c>
      <c r="AF108" s="68" t="s">
        <v>50</v>
      </c>
      <c r="AG108" s="68"/>
      <c r="AH108" s="61" t="s">
        <v>363</v>
      </c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36325</v>
      </c>
      <c r="E109" s="92" t="s">
        <v>364</v>
      </c>
      <c r="F109" s="92" t="s">
        <v>365</v>
      </c>
      <c r="G109" s="6" t="s">
        <v>43</v>
      </c>
      <c r="H109" s="5" t="n">
        <v>6519</v>
      </c>
      <c r="I109" s="1"/>
      <c r="J109" s="94"/>
      <c r="K109" s="1"/>
      <c r="L109" s="92"/>
      <c r="M109" s="92" t="s">
        <v>97</v>
      </c>
      <c r="N109" s="1" t="s">
        <v>92</v>
      </c>
      <c r="O109" s="61" t="s">
        <v>105</v>
      </c>
      <c r="Q109" s="1" t="n">
        <v>1</v>
      </c>
      <c r="R109" s="1" t="n">
        <v>2</v>
      </c>
      <c r="S109" s="1" t="n">
        <v>2</v>
      </c>
      <c r="T109" s="1" t="n">
        <v>2</v>
      </c>
      <c r="U109" s="1" t="n">
        <v>2</v>
      </c>
      <c r="V109" s="45" t="n">
        <f aca="false">+U109-R109</f>
        <v>0</v>
      </c>
      <c r="W109" s="14" t="n">
        <f aca="false">+U109-T109</f>
        <v>0</v>
      </c>
      <c r="X109" s="15" t="s">
        <v>48</v>
      </c>
      <c r="Y109" s="47"/>
      <c r="Z109" s="44"/>
      <c r="AA109" s="5"/>
      <c r="AB109" s="5" t="n">
        <v>138553</v>
      </c>
      <c r="AC109" s="53" t="s">
        <v>49</v>
      </c>
      <c r="AD109" s="49" t="n">
        <v>0.025</v>
      </c>
      <c r="AE109" s="95"/>
      <c r="AF109" s="51" t="s">
        <v>60</v>
      </c>
      <c r="AG109" s="96"/>
      <c r="AH109" s="1" t="s">
        <v>366</v>
      </c>
      <c r="AI109" s="52" t="s">
        <v>71</v>
      </c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true" customHeight="false" outlineLevel="0" collapsed="false">
      <c r="A110" s="43"/>
      <c r="B110" s="11" t="s">
        <v>40</v>
      </c>
      <c r="E110" s="3" t="s">
        <v>367</v>
      </c>
      <c r="F110" s="3" t="s">
        <v>368</v>
      </c>
      <c r="G110" s="6" t="s">
        <v>43</v>
      </c>
      <c r="H110" s="6" t="n">
        <v>6677</v>
      </c>
      <c r="I110" s="4" t="n">
        <v>600</v>
      </c>
      <c r="J110" s="4" t="s">
        <v>44</v>
      </c>
      <c r="L110" s="53" t="s">
        <v>45</v>
      </c>
      <c r="M110" s="3" t="s">
        <v>369</v>
      </c>
      <c r="N110" s="44"/>
      <c r="O110" s="61" t="s">
        <v>307</v>
      </c>
      <c r="Q110" s="1"/>
      <c r="R110" s="1"/>
      <c r="S110" s="1"/>
      <c r="T110" s="1"/>
      <c r="U110" s="1"/>
      <c r="V110" s="45" t="n">
        <f aca="false">+U110-R110</f>
        <v>0</v>
      </c>
      <c r="W110" s="14" t="n">
        <f aca="false">+U110-T110</f>
        <v>0</v>
      </c>
      <c r="X110" s="46" t="s">
        <v>370</v>
      </c>
      <c r="Y110" s="47"/>
      <c r="Z110" s="44"/>
      <c r="AA110" s="5" t="n">
        <v>346103</v>
      </c>
      <c r="AB110" s="5" t="n">
        <v>50280</v>
      </c>
      <c r="AC110" s="48" t="s">
        <v>59</v>
      </c>
      <c r="AD110" s="49" t="n">
        <v>0.04</v>
      </c>
      <c r="AE110" s="50" t="n">
        <v>9903</v>
      </c>
      <c r="AF110" s="51" t="s">
        <v>50</v>
      </c>
      <c r="AG110" s="51" t="s">
        <v>4</v>
      </c>
      <c r="AH110" s="4" t="s">
        <v>371</v>
      </c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2.5" hidden="true" customHeight="false" outlineLevel="0" collapsed="false">
      <c r="A111" s="55"/>
      <c r="B111" s="56" t="s">
        <v>40</v>
      </c>
      <c r="C111" s="57"/>
      <c r="D111" s="58"/>
      <c r="E111" s="57" t="s">
        <v>367</v>
      </c>
      <c r="F111" s="3" t="s">
        <v>368</v>
      </c>
      <c r="G111" s="6" t="s">
        <v>43</v>
      </c>
      <c r="H111" s="59" t="n">
        <v>6677</v>
      </c>
      <c r="I111" s="4" t="n">
        <v>600</v>
      </c>
      <c r="J111" s="4" t="s">
        <v>44</v>
      </c>
      <c r="L111" s="53" t="s">
        <v>45</v>
      </c>
      <c r="M111" s="3" t="s">
        <v>369</v>
      </c>
      <c r="N111" s="44"/>
      <c r="O111" s="61" t="s">
        <v>307</v>
      </c>
      <c r="Q111" s="101"/>
      <c r="R111" s="1"/>
      <c r="S111" s="101"/>
      <c r="T111" s="101"/>
      <c r="U111" s="101"/>
      <c r="V111" s="45" t="n">
        <f aca="false">+U111-R111</f>
        <v>0</v>
      </c>
      <c r="W111" s="14" t="n">
        <f aca="false">+U111-T111</f>
        <v>0</v>
      </c>
      <c r="X111" s="46" t="s">
        <v>372</v>
      </c>
      <c r="Y111" s="47"/>
      <c r="Z111" s="44"/>
      <c r="AA111" s="5"/>
      <c r="AB111" s="64" t="n">
        <v>139440</v>
      </c>
      <c r="AC111" s="48" t="s">
        <v>49</v>
      </c>
      <c r="AD111" s="49" t="n">
        <v>0.33</v>
      </c>
      <c r="AE111" s="50"/>
      <c r="AF111" s="51" t="s">
        <v>170</v>
      </c>
      <c r="AG111" s="51" t="s">
        <v>4</v>
      </c>
      <c r="AH111" s="58" t="s">
        <v>371</v>
      </c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5"/>
      <c r="B112" s="56" t="s">
        <v>40</v>
      </c>
      <c r="C112" s="57"/>
      <c r="D112" s="58"/>
      <c r="E112" s="93" t="s">
        <v>373</v>
      </c>
      <c r="F112" s="93" t="s">
        <v>374</v>
      </c>
      <c r="G112" s="59" t="s">
        <v>43</v>
      </c>
      <c r="H112" s="64" t="n">
        <v>9737</v>
      </c>
      <c r="I112" s="61"/>
      <c r="J112" s="98"/>
      <c r="K112" s="61"/>
      <c r="L112" s="93"/>
      <c r="M112" s="93" t="s">
        <v>373</v>
      </c>
      <c r="N112" s="61"/>
      <c r="O112" s="61" t="s">
        <v>69</v>
      </c>
      <c r="P112" s="62"/>
      <c r="Q112" s="61" t="n">
        <v>87</v>
      </c>
      <c r="R112" s="61" t="n">
        <v>5</v>
      </c>
      <c r="S112" s="61" t="n">
        <v>5</v>
      </c>
      <c r="T112" s="61" t="n">
        <v>0</v>
      </c>
      <c r="U112" s="61" t="n">
        <v>5</v>
      </c>
      <c r="V112" s="45" t="n">
        <f aca="false">+U112-R112</f>
        <v>0</v>
      </c>
      <c r="W112" s="63" t="n">
        <f aca="false">+U112-T112</f>
        <v>5</v>
      </c>
      <c r="X112" s="46" t="s">
        <v>48</v>
      </c>
      <c r="Y112" s="52"/>
      <c r="AA112" s="64" t="n">
        <v>338354</v>
      </c>
      <c r="AB112" s="64" t="n">
        <v>133433</v>
      </c>
      <c r="AC112" s="60" t="s">
        <v>49</v>
      </c>
      <c r="AD112" s="9" t="n">
        <v>0.107</v>
      </c>
      <c r="AE112" s="105" t="n">
        <v>9910</v>
      </c>
      <c r="AF112" s="61" t="s">
        <v>292</v>
      </c>
      <c r="AG112" s="68" t="s">
        <v>4</v>
      </c>
      <c r="AH112" s="61" t="s">
        <v>375</v>
      </c>
      <c r="AI112" s="52" t="s">
        <v>71</v>
      </c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5"/>
      <c r="B113" s="56" t="s">
        <v>40</v>
      </c>
      <c r="C113" s="57"/>
      <c r="D113" s="58"/>
      <c r="E113" s="57" t="s">
        <v>376</v>
      </c>
      <c r="F113" s="57" t="s">
        <v>377</v>
      </c>
      <c r="G113" s="59" t="s">
        <v>43</v>
      </c>
      <c r="H113" s="59" t="n">
        <v>6369</v>
      </c>
      <c r="I113" s="58" t="n">
        <v>447</v>
      </c>
      <c r="J113" s="58" t="s">
        <v>44</v>
      </c>
      <c r="K113" s="58"/>
      <c r="L113" s="60" t="s">
        <v>45</v>
      </c>
      <c r="M113" s="57" t="s">
        <v>378</v>
      </c>
      <c r="N113" s="0"/>
      <c r="O113" s="61" t="s">
        <v>379</v>
      </c>
      <c r="P113" s="62"/>
      <c r="Q113" s="61" t="n">
        <v>45</v>
      </c>
      <c r="R113" s="61" t="n">
        <v>13</v>
      </c>
      <c r="S113" s="61" t="n">
        <v>13</v>
      </c>
      <c r="T113" s="61" t="n">
        <v>29</v>
      </c>
      <c r="U113" s="61" t="n">
        <v>29</v>
      </c>
      <c r="V113" s="45" t="n">
        <f aca="false">+U113-R113</f>
        <v>16</v>
      </c>
      <c r="W113" s="63" t="n">
        <f aca="false">+U113-T113</f>
        <v>0</v>
      </c>
      <c r="X113" s="46" t="s">
        <v>48</v>
      </c>
      <c r="Y113" s="52"/>
      <c r="AA113" s="64" t="n">
        <v>313187</v>
      </c>
      <c r="AB113" s="64" t="n">
        <v>130463</v>
      </c>
      <c r="AC113" s="65" t="s">
        <v>59</v>
      </c>
      <c r="AD113" s="66" t="n">
        <v>0.06</v>
      </c>
      <c r="AE113" s="67"/>
      <c r="AF113" s="68" t="s">
        <v>60</v>
      </c>
      <c r="AG113" s="68" t="s">
        <v>4</v>
      </c>
      <c r="AH113" s="58" t="s">
        <v>70</v>
      </c>
      <c r="AI113" s="52" t="s">
        <v>71</v>
      </c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22.5" hidden="false" customHeight="false" outlineLevel="0" collapsed="false">
      <c r="A114" s="43"/>
      <c r="B114" s="11" t="s">
        <v>40</v>
      </c>
      <c r="C114" s="92"/>
      <c r="D114" s="1"/>
      <c r="E114" s="92" t="s">
        <v>380</v>
      </c>
      <c r="F114" s="92" t="s">
        <v>381</v>
      </c>
      <c r="G114" s="6" t="s">
        <v>43</v>
      </c>
      <c r="H114" s="5" t="n">
        <v>6799</v>
      </c>
      <c r="I114" s="1"/>
      <c r="J114" s="94"/>
      <c r="K114" s="1"/>
      <c r="L114" s="92"/>
      <c r="M114" s="92" t="s">
        <v>380</v>
      </c>
      <c r="N114" s="1"/>
      <c r="O114" s="1" t="s">
        <v>105</v>
      </c>
      <c r="Q114" s="1" t="n">
        <v>526</v>
      </c>
      <c r="R114" s="1" t="n">
        <v>620</v>
      </c>
      <c r="S114" s="1" t="n">
        <v>620</v>
      </c>
      <c r="T114" s="1" t="n">
        <v>650</v>
      </c>
      <c r="U114" s="1" t="n">
        <v>650</v>
      </c>
      <c r="V114" s="45" t="n">
        <f aca="false">+U114-R114</f>
        <v>30</v>
      </c>
      <c r="W114" s="14" t="n">
        <f aca="false">+U114-T114</f>
        <v>0</v>
      </c>
      <c r="X114" s="15" t="s">
        <v>48</v>
      </c>
      <c r="Y114" s="47"/>
      <c r="Z114" s="44"/>
      <c r="AA114" s="5" t="n">
        <v>357762</v>
      </c>
      <c r="AB114" s="5" t="n">
        <v>156945</v>
      </c>
      <c r="AC114" s="53" t="s">
        <v>49</v>
      </c>
      <c r="AD114" s="49" t="n">
        <v>0.13</v>
      </c>
      <c r="AE114" s="95"/>
      <c r="AF114" s="51" t="s">
        <v>170</v>
      </c>
      <c r="AG114" s="51" t="s">
        <v>4</v>
      </c>
      <c r="AH114" s="1" t="s">
        <v>382</v>
      </c>
      <c r="AI114" s="52" t="s">
        <v>118</v>
      </c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43"/>
      <c r="B115" s="11" t="n">
        <v>36480</v>
      </c>
      <c r="E115" s="92" t="s">
        <v>383</v>
      </c>
      <c r="F115" s="92" t="s">
        <v>384</v>
      </c>
      <c r="G115" s="6" t="s">
        <v>43</v>
      </c>
      <c r="H115" s="5" t="n">
        <v>9811</v>
      </c>
      <c r="I115" s="1"/>
      <c r="J115" s="94"/>
      <c r="K115" s="1"/>
      <c r="L115" s="92"/>
      <c r="M115" s="92" t="s">
        <v>97</v>
      </c>
      <c r="N115" s="1" t="s">
        <v>92</v>
      </c>
      <c r="O115" s="1" t="s">
        <v>105</v>
      </c>
      <c r="Q115" s="1" t="n">
        <v>496</v>
      </c>
      <c r="R115" s="1" t="n">
        <v>527</v>
      </c>
      <c r="S115" s="1" t="n">
        <v>527</v>
      </c>
      <c r="T115" s="1" t="n">
        <v>539</v>
      </c>
      <c r="U115" s="1" t="n">
        <v>615</v>
      </c>
      <c r="V115" s="45" t="n">
        <f aca="false">+U115-R115</f>
        <v>88</v>
      </c>
      <c r="W115" s="14" t="n">
        <f aca="false">+U115-T115</f>
        <v>76</v>
      </c>
      <c r="X115" s="46" t="s">
        <v>144</v>
      </c>
      <c r="Y115" s="47"/>
      <c r="Z115" s="44"/>
      <c r="AA115" s="5"/>
      <c r="AB115" s="5" t="n">
        <v>140955</v>
      </c>
      <c r="AC115" s="53" t="s">
        <v>49</v>
      </c>
      <c r="AD115" s="49" t="n">
        <v>0.055</v>
      </c>
      <c r="AE115" s="95"/>
      <c r="AF115" s="51" t="s">
        <v>60</v>
      </c>
      <c r="AG115" s="51" t="s">
        <v>4</v>
      </c>
      <c r="AH115" s="1"/>
      <c r="AI115" s="52" t="s">
        <v>118</v>
      </c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22.5" hidden="false" customHeight="false" outlineLevel="0" collapsed="false">
      <c r="A116" s="43"/>
      <c r="B116" s="11" t="n">
        <v>36325</v>
      </c>
      <c r="E116" s="92" t="s">
        <v>385</v>
      </c>
      <c r="F116" s="92" t="s">
        <v>386</v>
      </c>
      <c r="G116" s="6" t="s">
        <v>43</v>
      </c>
      <c r="H116" s="5" t="n">
        <v>6789</v>
      </c>
      <c r="I116" s="1"/>
      <c r="J116" s="94"/>
      <c r="K116" s="1"/>
      <c r="L116" s="92"/>
      <c r="M116" s="92" t="s">
        <v>97</v>
      </c>
      <c r="N116" s="1" t="s">
        <v>92</v>
      </c>
      <c r="O116" s="1" t="s">
        <v>79</v>
      </c>
      <c r="Q116" s="1" t="n">
        <v>11579</v>
      </c>
      <c r="R116" s="1" t="n">
        <v>12519</v>
      </c>
      <c r="S116" s="1" t="n">
        <v>12270</v>
      </c>
      <c r="T116" s="1" t="n">
        <v>12488</v>
      </c>
      <c r="U116" s="1" t="n">
        <v>12667</v>
      </c>
      <c r="V116" s="45" t="n">
        <f aca="false">+U116-R116</f>
        <v>148</v>
      </c>
      <c r="W116" s="14" t="n">
        <f aca="false">+U116-T116</f>
        <v>179</v>
      </c>
      <c r="X116" s="104" t="s">
        <v>198</v>
      </c>
      <c r="Y116" s="47"/>
      <c r="Z116" s="44"/>
      <c r="AA116" s="5"/>
      <c r="AB116" s="5" t="n">
        <v>108151</v>
      </c>
      <c r="AC116" s="53" t="s">
        <v>49</v>
      </c>
      <c r="AD116" s="49" t="n">
        <v>0.06</v>
      </c>
      <c r="AE116" s="95"/>
      <c r="AF116" s="51" t="s">
        <v>60</v>
      </c>
      <c r="AG116" s="51" t="s">
        <v>4</v>
      </c>
      <c r="AH116" s="1"/>
      <c r="AI116" s="52" t="s">
        <v>141</v>
      </c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true" customHeight="false" outlineLevel="0" collapsed="false">
      <c r="A117" s="43"/>
      <c r="B117" s="11" t="n">
        <v>36452</v>
      </c>
      <c r="E117" s="3" t="s">
        <v>387</v>
      </c>
      <c r="F117" s="92" t="s">
        <v>388</v>
      </c>
      <c r="G117" s="6" t="s">
        <v>43</v>
      </c>
      <c r="H117" s="5" t="n">
        <v>275</v>
      </c>
      <c r="I117" s="1"/>
      <c r="J117" s="94" t="s">
        <v>44</v>
      </c>
      <c r="K117" s="1"/>
      <c r="L117" s="1" t="s">
        <v>45</v>
      </c>
      <c r="M117" s="3" t="s">
        <v>389</v>
      </c>
      <c r="N117" s="1" t="s">
        <v>92</v>
      </c>
      <c r="O117" s="1" t="s">
        <v>98</v>
      </c>
      <c r="Q117" s="1"/>
      <c r="R117" s="1"/>
      <c r="S117" s="1"/>
      <c r="T117" s="1"/>
      <c r="U117" s="1"/>
      <c r="V117" s="45" t="n">
        <f aca="false">+U117-R117</f>
        <v>0</v>
      </c>
      <c r="W117" s="14" t="n">
        <f aca="false">+U117-T117</f>
        <v>0</v>
      </c>
      <c r="X117" s="15" t="s">
        <v>390</v>
      </c>
      <c r="Y117" s="47"/>
      <c r="Z117" s="44"/>
      <c r="AA117" s="5"/>
      <c r="AB117" s="5" t="s">
        <v>100</v>
      </c>
      <c r="AC117" s="53" t="s">
        <v>49</v>
      </c>
      <c r="AD117" s="49"/>
      <c r="AE117" s="95"/>
      <c r="AF117" s="51"/>
      <c r="AG117" s="51" t="s">
        <v>4</v>
      </c>
      <c r="AH117" s="1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5"/>
      <c r="B118" s="56" t="n">
        <v>36452</v>
      </c>
      <c r="C118" s="57"/>
      <c r="D118" s="58"/>
      <c r="E118" s="57" t="s">
        <v>387</v>
      </c>
      <c r="F118" s="93" t="s">
        <v>391</v>
      </c>
      <c r="G118" s="59" t="s">
        <v>43</v>
      </c>
      <c r="H118" s="64" t="n">
        <v>5113</v>
      </c>
      <c r="I118" s="61" t="n">
        <v>447</v>
      </c>
      <c r="J118" s="98" t="s">
        <v>44</v>
      </c>
      <c r="K118" s="61"/>
      <c r="L118" s="61" t="s">
        <v>45</v>
      </c>
      <c r="M118" s="57" t="s">
        <v>389</v>
      </c>
      <c r="N118" s="61" t="s">
        <v>92</v>
      </c>
      <c r="O118" s="61" t="s">
        <v>379</v>
      </c>
      <c r="P118" s="62"/>
      <c r="Q118" s="61" t="n">
        <v>2629</v>
      </c>
      <c r="R118" s="1" t="n">
        <v>3337</v>
      </c>
      <c r="S118" s="61" t="n">
        <v>3464</v>
      </c>
      <c r="T118" s="61" t="n">
        <v>3249</v>
      </c>
      <c r="U118" s="1" t="n">
        <v>3274</v>
      </c>
      <c r="V118" s="45" t="n">
        <f aca="false">+U118-R118</f>
        <v>-63</v>
      </c>
      <c r="W118" s="63" t="n">
        <f aca="false">+U118-T118</f>
        <v>25</v>
      </c>
      <c r="X118" s="15" t="s">
        <v>392</v>
      </c>
      <c r="Y118" s="52"/>
      <c r="AA118" s="64"/>
      <c r="AB118" s="64" t="n">
        <v>138405</v>
      </c>
      <c r="AC118" s="60" t="s">
        <v>49</v>
      </c>
      <c r="AD118" s="66"/>
      <c r="AE118" s="99"/>
      <c r="AF118" s="68"/>
      <c r="AG118" s="68" t="s">
        <v>4</v>
      </c>
      <c r="AH118" s="61"/>
      <c r="AI118" s="52" t="s">
        <v>262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5"/>
      <c r="B119" s="56" t="n">
        <v>36452</v>
      </c>
      <c r="C119" s="57"/>
      <c r="D119" s="58"/>
      <c r="E119" s="57" t="s">
        <v>387</v>
      </c>
      <c r="F119" s="93" t="s">
        <v>393</v>
      </c>
      <c r="G119" s="59" t="s">
        <v>43</v>
      </c>
      <c r="H119" s="64" t="n">
        <v>5156</v>
      </c>
      <c r="I119" s="61" t="n">
        <v>427</v>
      </c>
      <c r="J119" s="98" t="s">
        <v>44</v>
      </c>
      <c r="K119" s="61"/>
      <c r="L119" s="61" t="s">
        <v>45</v>
      </c>
      <c r="M119" s="57" t="s">
        <v>389</v>
      </c>
      <c r="N119" s="61" t="s">
        <v>92</v>
      </c>
      <c r="O119" s="61" t="s">
        <v>154</v>
      </c>
      <c r="P119" s="62"/>
      <c r="Q119" s="61" t="n">
        <v>90</v>
      </c>
      <c r="R119" s="61" t="n">
        <v>46</v>
      </c>
      <c r="S119" s="61" t="n">
        <v>46</v>
      </c>
      <c r="T119" s="61" t="n">
        <v>87</v>
      </c>
      <c r="U119" s="61" t="n">
        <v>87</v>
      </c>
      <c r="V119" s="45" t="n">
        <f aca="false">+U119-R119</f>
        <v>41</v>
      </c>
      <c r="W119" s="63" t="n">
        <f aca="false">+U119-T119</f>
        <v>0</v>
      </c>
      <c r="X119" s="46" t="s">
        <v>48</v>
      </c>
      <c r="Y119" s="52"/>
      <c r="AA119" s="64"/>
      <c r="AB119" s="64" t="n">
        <v>138350</v>
      </c>
      <c r="AC119" s="60" t="s">
        <v>49</v>
      </c>
      <c r="AD119" s="66"/>
      <c r="AE119" s="99"/>
      <c r="AF119" s="68"/>
      <c r="AG119" s="68" t="s">
        <v>4</v>
      </c>
      <c r="AH119" s="61"/>
      <c r="AI119" s="52" t="s">
        <v>262</v>
      </c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5"/>
      <c r="B120" s="56" t="n">
        <v>36452</v>
      </c>
      <c r="C120" s="57"/>
      <c r="D120" s="58"/>
      <c r="E120" s="57" t="s">
        <v>387</v>
      </c>
      <c r="F120" s="93" t="s">
        <v>394</v>
      </c>
      <c r="G120" s="59" t="s">
        <v>43</v>
      </c>
      <c r="H120" s="64" t="n">
        <v>5972</v>
      </c>
      <c r="I120" s="61" t="n">
        <v>479</v>
      </c>
      <c r="J120" s="98" t="s">
        <v>44</v>
      </c>
      <c r="K120" s="61"/>
      <c r="L120" s="61" t="s">
        <v>45</v>
      </c>
      <c r="M120" s="57" t="s">
        <v>389</v>
      </c>
      <c r="N120" s="61" t="s">
        <v>92</v>
      </c>
      <c r="O120" s="61" t="s">
        <v>47</v>
      </c>
      <c r="P120" s="62"/>
      <c r="Q120" s="61" t="n">
        <v>357</v>
      </c>
      <c r="R120" s="61" t="n">
        <v>253</v>
      </c>
      <c r="S120" s="61" t="n">
        <v>253</v>
      </c>
      <c r="T120" s="61" t="n">
        <v>250</v>
      </c>
      <c r="U120" s="61" t="n">
        <v>250</v>
      </c>
      <c r="V120" s="45" t="n">
        <f aca="false">+U120-R120</f>
        <v>-3</v>
      </c>
      <c r="W120" s="63" t="n">
        <f aca="false">+U120-T120</f>
        <v>0</v>
      </c>
      <c r="X120" s="15" t="s">
        <v>48</v>
      </c>
      <c r="Y120" s="52"/>
      <c r="AA120" s="64"/>
      <c r="AB120" s="64" t="n">
        <v>138358</v>
      </c>
      <c r="AC120" s="60" t="s">
        <v>49</v>
      </c>
      <c r="AD120" s="66"/>
      <c r="AE120" s="99"/>
      <c r="AF120" s="68"/>
      <c r="AG120" s="68" t="s">
        <v>4</v>
      </c>
      <c r="AH120" s="61"/>
      <c r="AI120" s="52" t="s">
        <v>262</v>
      </c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55"/>
      <c r="B121" s="56" t="n">
        <v>36452</v>
      </c>
      <c r="C121" s="57"/>
      <c r="D121" s="58"/>
      <c r="E121" s="57" t="s">
        <v>387</v>
      </c>
      <c r="F121" s="93" t="s">
        <v>395</v>
      </c>
      <c r="G121" s="6" t="s">
        <v>43</v>
      </c>
      <c r="H121" s="64" t="n">
        <v>6323</v>
      </c>
      <c r="I121" s="1" t="n">
        <v>550</v>
      </c>
      <c r="J121" s="94" t="s">
        <v>44</v>
      </c>
      <c r="K121" s="1"/>
      <c r="L121" s="1" t="s">
        <v>45</v>
      </c>
      <c r="M121" s="3" t="s">
        <v>389</v>
      </c>
      <c r="N121" s="1" t="s">
        <v>92</v>
      </c>
      <c r="O121" s="61" t="s">
        <v>105</v>
      </c>
      <c r="Q121" s="1" t="n">
        <v>817</v>
      </c>
      <c r="R121" s="1" t="n">
        <v>744</v>
      </c>
      <c r="S121" s="61" t="n">
        <v>744</v>
      </c>
      <c r="T121" s="61" t="n">
        <v>802</v>
      </c>
      <c r="U121" s="1" t="n">
        <v>802</v>
      </c>
      <c r="V121" s="45" t="n">
        <f aca="false">+U121-R121</f>
        <v>58</v>
      </c>
      <c r="W121" s="14" t="n">
        <f aca="false">+U121-T121</f>
        <v>0</v>
      </c>
      <c r="X121" s="46" t="s">
        <v>48</v>
      </c>
      <c r="Y121" s="47"/>
      <c r="Z121" s="44"/>
      <c r="AA121" s="5"/>
      <c r="AB121" s="64" t="n">
        <v>138375</v>
      </c>
      <c r="AC121" s="53" t="s">
        <v>49</v>
      </c>
      <c r="AD121" s="49"/>
      <c r="AE121" s="95"/>
      <c r="AF121" s="51"/>
      <c r="AG121" s="51" t="s">
        <v>4</v>
      </c>
      <c r="AH121" s="61"/>
      <c r="AI121" s="52" t="s">
        <v>262</v>
      </c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n">
        <v>36325</v>
      </c>
      <c r="E122" s="92" t="s">
        <v>387</v>
      </c>
      <c r="F122" s="92" t="s">
        <v>396</v>
      </c>
      <c r="G122" s="6" t="s">
        <v>43</v>
      </c>
      <c r="H122" s="5" t="n">
        <v>6545</v>
      </c>
      <c r="I122" s="1"/>
      <c r="J122" s="94"/>
      <c r="K122" s="1"/>
      <c r="L122" s="92"/>
      <c r="M122" s="92" t="s">
        <v>97</v>
      </c>
      <c r="N122" s="1" t="s">
        <v>92</v>
      </c>
      <c r="O122" s="61" t="s">
        <v>105</v>
      </c>
      <c r="Q122" s="1" t="n">
        <v>107</v>
      </c>
      <c r="R122" s="1" t="n">
        <v>109</v>
      </c>
      <c r="S122" s="1" t="n">
        <v>109</v>
      </c>
      <c r="T122" s="1" t="n">
        <v>111</v>
      </c>
      <c r="U122" s="1" t="n">
        <v>111</v>
      </c>
      <c r="V122" s="45" t="n">
        <f aca="false">+U122-R122</f>
        <v>2</v>
      </c>
      <c r="W122" s="14" t="n">
        <f aca="false">+U122-T122</f>
        <v>0</v>
      </c>
      <c r="X122" s="46" t="s">
        <v>48</v>
      </c>
      <c r="Y122" s="47"/>
      <c r="Z122" s="44"/>
      <c r="AA122" s="5"/>
      <c r="AB122" s="5" t="n">
        <v>138381</v>
      </c>
      <c r="AC122" s="53" t="s">
        <v>49</v>
      </c>
      <c r="AD122" s="49" t="n">
        <v>0.025</v>
      </c>
      <c r="AE122" s="95"/>
      <c r="AF122" s="51" t="s">
        <v>60</v>
      </c>
      <c r="AG122" s="96"/>
      <c r="AH122" s="1" t="s">
        <v>366</v>
      </c>
      <c r="AI122" s="91" t="s">
        <v>262</v>
      </c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1"/>
      <c r="ET122" s="111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1"/>
      <c r="FL122" s="111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1"/>
      <c r="GC122" s="111"/>
      <c r="GD122" s="111"/>
      <c r="GE122" s="111"/>
      <c r="GF122" s="111"/>
      <c r="GG122" s="111"/>
      <c r="GH122" s="111"/>
      <c r="GI122" s="111"/>
      <c r="GJ122" s="111"/>
      <c r="GK122" s="111"/>
      <c r="GL122" s="111"/>
      <c r="GM122" s="111"/>
      <c r="GN122" s="111"/>
      <c r="GO122" s="111"/>
      <c r="GP122" s="111"/>
      <c r="GQ122" s="111"/>
      <c r="GR122" s="111"/>
      <c r="GS122" s="111"/>
      <c r="GT122" s="111"/>
      <c r="GU122" s="111"/>
      <c r="GV122" s="111"/>
      <c r="GW122" s="111"/>
      <c r="GX122" s="111"/>
      <c r="GY122" s="111"/>
      <c r="GZ122" s="111"/>
      <c r="HA122" s="111"/>
      <c r="HB122" s="111"/>
      <c r="HC122" s="111"/>
      <c r="HD122" s="111"/>
      <c r="HE122" s="111"/>
      <c r="HF122" s="111"/>
      <c r="HG122" s="111"/>
      <c r="HH122" s="111"/>
      <c r="HI122" s="111"/>
      <c r="HJ122" s="111"/>
      <c r="HK122" s="111"/>
      <c r="HL122" s="111"/>
      <c r="HM122" s="111"/>
      <c r="HN122" s="111"/>
      <c r="HO122" s="111"/>
      <c r="HP122" s="111"/>
      <c r="HQ122" s="111"/>
      <c r="HR122" s="111"/>
      <c r="HS122" s="111"/>
      <c r="HT122" s="111"/>
      <c r="HU122" s="111"/>
      <c r="HV122" s="111"/>
      <c r="HW122" s="111"/>
      <c r="HX122" s="111"/>
      <c r="HY122" s="111"/>
      <c r="HZ122" s="111"/>
      <c r="IA122" s="111"/>
      <c r="IB122" s="111"/>
      <c r="IC122" s="111"/>
      <c r="ID122" s="111"/>
      <c r="IE122" s="111"/>
      <c r="IF122" s="111"/>
      <c r="IG122" s="111"/>
      <c r="IH122" s="111"/>
      <c r="II122" s="111"/>
      <c r="IJ122" s="111"/>
      <c r="IK122" s="111"/>
      <c r="IL122" s="111"/>
      <c r="IM122" s="111"/>
      <c r="IN122" s="111"/>
      <c r="IO122" s="111"/>
      <c r="IP122" s="111"/>
      <c r="IQ122" s="111"/>
      <c r="IR122" s="111"/>
      <c r="IS122" s="111"/>
      <c r="IT122" s="111"/>
      <c r="IU122" s="111"/>
      <c r="IV122" s="111"/>
      <c r="IW122" s="111"/>
    </row>
    <row r="123" customFormat="false" ht="12.75" hidden="false" customHeight="false" outlineLevel="0" collapsed="false">
      <c r="A123" s="55"/>
      <c r="B123" s="56" t="n">
        <v>36452</v>
      </c>
      <c r="C123" s="57"/>
      <c r="D123" s="58"/>
      <c r="E123" s="57" t="s">
        <v>387</v>
      </c>
      <c r="F123" s="93" t="s">
        <v>397</v>
      </c>
      <c r="G123" s="59" t="s">
        <v>43</v>
      </c>
      <c r="H123" s="64" t="n">
        <v>6630</v>
      </c>
      <c r="I123" s="61" t="n">
        <v>764</v>
      </c>
      <c r="J123" s="98" t="s">
        <v>44</v>
      </c>
      <c r="K123" s="61"/>
      <c r="L123" s="61" t="s">
        <v>45</v>
      </c>
      <c r="M123" s="57" t="s">
        <v>389</v>
      </c>
      <c r="N123" s="61" t="s">
        <v>92</v>
      </c>
      <c r="O123" s="61" t="s">
        <v>47</v>
      </c>
      <c r="P123" s="62"/>
      <c r="Q123" s="61" t="n">
        <v>63</v>
      </c>
      <c r="R123" s="61" t="n">
        <v>55</v>
      </c>
      <c r="S123" s="61" t="n">
        <v>55</v>
      </c>
      <c r="T123" s="61" t="n">
        <v>57</v>
      </c>
      <c r="U123" s="61" t="n">
        <v>57</v>
      </c>
      <c r="V123" s="45" t="n">
        <f aca="false">+U123-R123</f>
        <v>2</v>
      </c>
      <c r="W123" s="63" t="n">
        <f aca="false">+U123-T123</f>
        <v>0</v>
      </c>
      <c r="X123" s="46" t="s">
        <v>48</v>
      </c>
      <c r="Y123" s="52"/>
      <c r="AA123" s="64"/>
      <c r="AB123" s="64" t="n">
        <v>138394</v>
      </c>
      <c r="AC123" s="60" t="s">
        <v>49</v>
      </c>
      <c r="AD123" s="66"/>
      <c r="AE123" s="99"/>
      <c r="AF123" s="68"/>
      <c r="AG123" s="68" t="s">
        <v>4</v>
      </c>
      <c r="AH123" s="61"/>
      <c r="AI123" s="52" t="s">
        <v>262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22.5" hidden="false" customHeight="false" outlineLevel="0" collapsed="false">
      <c r="A124" s="43"/>
      <c r="B124" s="11" t="s">
        <v>40</v>
      </c>
      <c r="E124" s="3" t="s">
        <v>387</v>
      </c>
      <c r="F124" s="3" t="s">
        <v>398</v>
      </c>
      <c r="G124" s="6" t="s">
        <v>43</v>
      </c>
      <c r="H124" s="6" t="n">
        <v>9712</v>
      </c>
      <c r="I124" s="4" t="n">
        <v>550</v>
      </c>
      <c r="J124" s="4" t="s">
        <v>44</v>
      </c>
      <c r="L124" s="53" t="s">
        <v>45</v>
      </c>
      <c r="M124" s="3" t="s">
        <v>389</v>
      </c>
      <c r="N124" s="44"/>
      <c r="O124" s="1" t="s">
        <v>105</v>
      </c>
      <c r="Q124" s="1" t="n">
        <v>1454</v>
      </c>
      <c r="R124" s="1" t="n">
        <v>1343</v>
      </c>
      <c r="S124" s="1" t="n">
        <v>1343</v>
      </c>
      <c r="T124" s="1" t="n">
        <v>1316</v>
      </c>
      <c r="U124" s="1" t="n">
        <v>1312</v>
      </c>
      <c r="V124" s="45" t="n">
        <f aca="false">+U124-R124</f>
        <v>-31</v>
      </c>
      <c r="W124" s="14" t="n">
        <f aca="false">+U124-T124</f>
        <v>-4</v>
      </c>
      <c r="X124" s="46" t="s">
        <v>399</v>
      </c>
      <c r="Y124" s="47"/>
      <c r="Z124" s="44"/>
      <c r="AA124" s="5" t="n">
        <v>130512</v>
      </c>
      <c r="AB124" s="5" t="n">
        <v>125801</v>
      </c>
      <c r="AC124" s="48" t="s">
        <v>49</v>
      </c>
      <c r="AD124" s="49" t="n">
        <v>0.13</v>
      </c>
      <c r="AE124" s="50"/>
      <c r="AF124" s="51" t="s">
        <v>170</v>
      </c>
      <c r="AG124" s="51" t="s">
        <v>4</v>
      </c>
      <c r="AH124" s="4" t="s">
        <v>400</v>
      </c>
      <c r="AI124" s="52" t="s">
        <v>262</v>
      </c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5"/>
      <c r="B125" s="56" t="s">
        <v>40</v>
      </c>
      <c r="C125" s="57"/>
      <c r="D125" s="58"/>
      <c r="E125" s="57" t="s">
        <v>401</v>
      </c>
      <c r="F125" s="57" t="s">
        <v>402</v>
      </c>
      <c r="G125" s="59" t="s">
        <v>43</v>
      </c>
      <c r="H125" s="59" t="n">
        <v>4046</v>
      </c>
      <c r="I125" s="58" t="n">
        <v>479</v>
      </c>
      <c r="J125" s="58" t="s">
        <v>44</v>
      </c>
      <c r="K125" s="58"/>
      <c r="L125" s="60" t="s">
        <v>45</v>
      </c>
      <c r="M125" s="57" t="s">
        <v>403</v>
      </c>
      <c r="N125" s="0"/>
      <c r="O125" s="61" t="s">
        <v>47</v>
      </c>
      <c r="P125" s="62"/>
      <c r="Q125" s="61" t="n">
        <v>7</v>
      </c>
      <c r="R125" s="61" t="n">
        <v>37</v>
      </c>
      <c r="S125" s="61" t="n">
        <v>37</v>
      </c>
      <c r="T125" s="61" t="n">
        <v>41</v>
      </c>
      <c r="U125" s="61" t="n">
        <v>41</v>
      </c>
      <c r="V125" s="45" t="n">
        <f aca="false">+U125-R125</f>
        <v>4</v>
      </c>
      <c r="W125" s="63" t="n">
        <f aca="false">+U125-T125</f>
        <v>0</v>
      </c>
      <c r="X125" s="46" t="s">
        <v>48</v>
      </c>
      <c r="Y125" s="52"/>
      <c r="AA125" s="64" t="n">
        <v>369997</v>
      </c>
      <c r="AB125" s="64" t="n">
        <v>138108</v>
      </c>
      <c r="AC125" s="65" t="s">
        <v>59</v>
      </c>
      <c r="AD125" s="66" t="n">
        <v>0.065</v>
      </c>
      <c r="AE125" s="67"/>
      <c r="AF125" s="68" t="s">
        <v>60</v>
      </c>
      <c r="AG125" s="68" t="s">
        <v>4</v>
      </c>
      <c r="AH125" s="58" t="s">
        <v>404</v>
      </c>
      <c r="AI125" s="52" t="s">
        <v>71</v>
      </c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/>
      <c r="CD125" s="97"/>
      <c r="CE125" s="97"/>
      <c r="CF125" s="97"/>
      <c r="CG125" s="97"/>
      <c r="CH125" s="97"/>
      <c r="CI125" s="97"/>
      <c r="CJ125" s="97"/>
      <c r="CK125" s="97"/>
      <c r="CL125" s="97"/>
      <c r="CM125" s="97"/>
      <c r="CN125" s="97"/>
      <c r="CO125" s="97"/>
      <c r="CP125" s="97"/>
      <c r="CQ125" s="97"/>
      <c r="CR125" s="97"/>
      <c r="CS125" s="97"/>
      <c r="CT125" s="97"/>
      <c r="CU125" s="97"/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97"/>
      <c r="DS125" s="97"/>
      <c r="DT125" s="97"/>
      <c r="DU125" s="97"/>
      <c r="DV125" s="97"/>
      <c r="DW125" s="97"/>
      <c r="DX125" s="97"/>
      <c r="DY125" s="97"/>
      <c r="DZ125" s="97"/>
      <c r="EA125" s="97"/>
      <c r="EB125" s="97"/>
      <c r="EC125" s="97"/>
      <c r="ED125" s="97"/>
      <c r="EE125" s="97"/>
      <c r="EF125" s="97"/>
      <c r="EG125" s="97"/>
      <c r="EH125" s="97"/>
      <c r="EI125" s="97"/>
      <c r="EJ125" s="97"/>
      <c r="EK125" s="97"/>
      <c r="EL125" s="97"/>
      <c r="EM125" s="97"/>
      <c r="EN125" s="97"/>
      <c r="EO125" s="97"/>
      <c r="EP125" s="97"/>
      <c r="EQ125" s="97"/>
      <c r="ER125" s="97"/>
      <c r="ES125" s="97"/>
      <c r="ET125" s="97"/>
      <c r="EU125" s="97"/>
      <c r="EV125" s="97"/>
      <c r="EW125" s="97"/>
      <c r="EX125" s="97"/>
      <c r="EY125" s="97"/>
      <c r="EZ125" s="97"/>
      <c r="FA125" s="97"/>
      <c r="FB125" s="97"/>
      <c r="FC125" s="97"/>
      <c r="FD125" s="97"/>
      <c r="FE125" s="97"/>
      <c r="FF125" s="97"/>
      <c r="FG125" s="97"/>
      <c r="FH125" s="97"/>
      <c r="FI125" s="97"/>
      <c r="FJ125" s="97"/>
      <c r="FK125" s="97"/>
      <c r="FL125" s="97"/>
      <c r="FM125" s="97"/>
      <c r="FN125" s="97"/>
      <c r="FO125" s="97"/>
      <c r="FP125" s="97"/>
      <c r="FQ125" s="97"/>
      <c r="FR125" s="97"/>
      <c r="FS125" s="97"/>
      <c r="FT125" s="97"/>
      <c r="FU125" s="97"/>
      <c r="FV125" s="97"/>
      <c r="FW125" s="97"/>
      <c r="FX125" s="97"/>
      <c r="FY125" s="97"/>
      <c r="FZ125" s="97"/>
      <c r="GA125" s="97"/>
      <c r="GB125" s="97"/>
      <c r="GC125" s="97"/>
      <c r="GD125" s="97"/>
      <c r="GE125" s="97"/>
      <c r="GF125" s="97"/>
      <c r="GG125" s="97"/>
      <c r="GH125" s="97"/>
      <c r="GI125" s="97"/>
      <c r="GJ125" s="97"/>
      <c r="GK125" s="97"/>
      <c r="GL125" s="97"/>
      <c r="GM125" s="97"/>
      <c r="GN125" s="97"/>
      <c r="GO125" s="97"/>
      <c r="GP125" s="97"/>
      <c r="GQ125" s="97"/>
      <c r="GR125" s="97"/>
      <c r="GS125" s="97"/>
      <c r="GT125" s="97"/>
      <c r="GU125" s="97"/>
      <c r="GV125" s="97"/>
      <c r="GW125" s="97"/>
      <c r="GX125" s="97"/>
      <c r="GY125" s="97"/>
      <c r="GZ125" s="97"/>
      <c r="HA125" s="97"/>
      <c r="HB125" s="97"/>
      <c r="HC125" s="97"/>
      <c r="HD125" s="97"/>
      <c r="HE125" s="97"/>
      <c r="HF125" s="97"/>
      <c r="HG125" s="97"/>
      <c r="HH125" s="97"/>
      <c r="HI125" s="97"/>
      <c r="HJ125" s="97"/>
      <c r="HK125" s="97"/>
      <c r="HL125" s="97"/>
      <c r="HM125" s="97"/>
      <c r="HN125" s="97"/>
      <c r="HO125" s="97"/>
      <c r="HP125" s="97"/>
      <c r="HQ125" s="97"/>
      <c r="HR125" s="97"/>
      <c r="HS125" s="97"/>
      <c r="HT125" s="97"/>
      <c r="HU125" s="97"/>
      <c r="HV125" s="97"/>
      <c r="HW125" s="97"/>
      <c r="HX125" s="97"/>
      <c r="HY125" s="97"/>
      <c r="HZ125" s="97"/>
      <c r="IA125" s="97"/>
      <c r="IB125" s="97"/>
      <c r="IC125" s="97"/>
      <c r="ID125" s="97"/>
      <c r="IE125" s="97"/>
      <c r="IF125" s="97"/>
      <c r="IG125" s="97"/>
      <c r="IH125" s="97"/>
      <c r="II125" s="97"/>
      <c r="IJ125" s="97"/>
      <c r="IK125" s="97"/>
      <c r="IL125" s="97"/>
      <c r="IM125" s="97"/>
      <c r="IN125" s="97"/>
      <c r="IO125" s="97"/>
      <c r="IP125" s="97"/>
      <c r="IQ125" s="97"/>
      <c r="IR125" s="97"/>
      <c r="IS125" s="97"/>
      <c r="IT125" s="97"/>
      <c r="IU125" s="97"/>
      <c r="IV125" s="97"/>
      <c r="IW125" s="97"/>
    </row>
    <row r="126" customFormat="false" ht="12.75" hidden="false" customHeight="false" outlineLevel="0" collapsed="false">
      <c r="A126" s="43"/>
      <c r="B126" s="11" t="s">
        <v>40</v>
      </c>
      <c r="E126" s="3" t="s">
        <v>401</v>
      </c>
      <c r="F126" s="3" t="s">
        <v>405</v>
      </c>
      <c r="G126" s="6" t="s">
        <v>43</v>
      </c>
      <c r="H126" s="6" t="n">
        <v>4555</v>
      </c>
      <c r="I126" s="4" t="n">
        <v>600</v>
      </c>
      <c r="J126" s="4" t="s">
        <v>44</v>
      </c>
      <c r="L126" s="53" t="s">
        <v>45</v>
      </c>
      <c r="M126" s="3" t="s">
        <v>403</v>
      </c>
      <c r="N126" s="44"/>
      <c r="O126" s="1" t="s">
        <v>406</v>
      </c>
      <c r="Q126" s="1" t="n">
        <v>395</v>
      </c>
      <c r="R126" s="1" t="n">
        <v>395</v>
      </c>
      <c r="S126" s="1" t="n">
        <v>395</v>
      </c>
      <c r="T126" s="1" t="n">
        <v>395</v>
      </c>
      <c r="U126" s="1" t="n">
        <v>395</v>
      </c>
      <c r="V126" s="45" t="n">
        <f aca="false">+U126-R126</f>
        <v>0</v>
      </c>
      <c r="W126" s="14" t="n">
        <f aca="false">+U126-T126</f>
        <v>0</v>
      </c>
      <c r="X126" s="15" t="s">
        <v>48</v>
      </c>
      <c r="Y126" s="47"/>
      <c r="Z126" s="44"/>
      <c r="AA126" s="5" t="n">
        <v>370001</v>
      </c>
      <c r="AB126" s="5" t="n">
        <v>26583</v>
      </c>
      <c r="AC126" s="48" t="s">
        <v>59</v>
      </c>
      <c r="AD126" s="49" t="n">
        <v>0.03</v>
      </c>
      <c r="AE126" s="50"/>
      <c r="AF126" s="51" t="s">
        <v>60</v>
      </c>
      <c r="AG126" s="51" t="s">
        <v>4</v>
      </c>
      <c r="AH126" s="4" t="s">
        <v>407</v>
      </c>
      <c r="AI126" s="52" t="s">
        <v>71</v>
      </c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40</v>
      </c>
      <c r="E127" s="3" t="s">
        <v>401</v>
      </c>
      <c r="F127" s="3" t="s">
        <v>408</v>
      </c>
      <c r="G127" s="6" t="s">
        <v>43</v>
      </c>
      <c r="H127" s="6" t="n">
        <v>6833</v>
      </c>
      <c r="I127" s="4" t="n">
        <v>479</v>
      </c>
      <c r="J127" s="4" t="s">
        <v>44</v>
      </c>
      <c r="L127" s="53" t="s">
        <v>45</v>
      </c>
      <c r="M127" s="3" t="s">
        <v>403</v>
      </c>
      <c r="N127" s="44"/>
      <c r="O127" s="1" t="s">
        <v>47</v>
      </c>
      <c r="Q127" s="1" t="n">
        <v>58</v>
      </c>
      <c r="R127" s="1" t="n">
        <v>68</v>
      </c>
      <c r="S127" s="1" t="n">
        <v>68</v>
      </c>
      <c r="T127" s="1" t="n">
        <v>65</v>
      </c>
      <c r="U127" s="1" t="n">
        <v>65</v>
      </c>
      <c r="V127" s="45" t="n">
        <f aca="false">+U127-R127</f>
        <v>-3</v>
      </c>
      <c r="W127" s="14" t="n">
        <f aca="false">+U127-T127</f>
        <v>0</v>
      </c>
      <c r="X127" s="46" t="s">
        <v>48</v>
      </c>
      <c r="Y127" s="15"/>
      <c r="Z127" s="44"/>
      <c r="AA127" s="5" t="n">
        <v>369998</v>
      </c>
      <c r="AB127" s="5" t="n">
        <v>138119</v>
      </c>
      <c r="AC127" s="48" t="s">
        <v>59</v>
      </c>
      <c r="AD127" s="49" t="n">
        <v>0.065</v>
      </c>
      <c r="AE127" s="50"/>
      <c r="AF127" s="51" t="s">
        <v>60</v>
      </c>
      <c r="AG127" s="51" t="s">
        <v>4</v>
      </c>
      <c r="AH127" s="4" t="s">
        <v>409</v>
      </c>
      <c r="AI127" s="52" t="s">
        <v>71</v>
      </c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 t="s">
        <v>40</v>
      </c>
      <c r="E128" s="3" t="s">
        <v>401</v>
      </c>
      <c r="F128" s="3" t="s">
        <v>410</v>
      </c>
      <c r="G128" s="6" t="s">
        <v>43</v>
      </c>
      <c r="H128" s="6" t="n">
        <v>9689</v>
      </c>
      <c r="I128" s="4" t="n">
        <v>550</v>
      </c>
      <c r="J128" s="4" t="s">
        <v>44</v>
      </c>
      <c r="L128" s="53" t="s">
        <v>45</v>
      </c>
      <c r="M128" s="3" t="s">
        <v>403</v>
      </c>
      <c r="N128" s="44"/>
      <c r="O128" s="1" t="s">
        <v>129</v>
      </c>
      <c r="Q128" s="1" t="n">
        <v>58</v>
      </c>
      <c r="R128" s="1" t="n">
        <v>121</v>
      </c>
      <c r="S128" s="1" t="n">
        <v>121</v>
      </c>
      <c r="T128" s="1" t="n">
        <v>62</v>
      </c>
      <c r="U128" s="1" t="n">
        <v>62</v>
      </c>
      <c r="V128" s="45" t="n">
        <f aca="false">+U128-R128</f>
        <v>-59</v>
      </c>
      <c r="W128" s="14" t="n">
        <f aca="false">+U128-T128</f>
        <v>0</v>
      </c>
      <c r="X128" s="15" t="s">
        <v>48</v>
      </c>
      <c r="Y128" s="47"/>
      <c r="Z128" s="44"/>
      <c r="AA128" s="5" t="n">
        <v>358928</v>
      </c>
      <c r="AB128" s="5" t="n">
        <v>139044</v>
      </c>
      <c r="AC128" s="48" t="s">
        <v>59</v>
      </c>
      <c r="AD128" s="49" t="n">
        <v>0.06</v>
      </c>
      <c r="AE128" s="50"/>
      <c r="AF128" s="51" t="s">
        <v>60</v>
      </c>
      <c r="AG128" s="51" t="s">
        <v>4</v>
      </c>
      <c r="AH128" s="4" t="s">
        <v>411</v>
      </c>
      <c r="AI128" s="52" t="s">
        <v>71</v>
      </c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5"/>
      <c r="B129" s="56" t="n">
        <v>36329</v>
      </c>
      <c r="C129" s="57"/>
      <c r="D129" s="58"/>
      <c r="E129" s="93" t="s">
        <v>412</v>
      </c>
      <c r="F129" s="93" t="s">
        <v>413</v>
      </c>
      <c r="G129" s="59" t="s">
        <v>43</v>
      </c>
      <c r="H129" s="64" t="n">
        <v>9786</v>
      </c>
      <c r="I129" s="61"/>
      <c r="J129" s="98"/>
      <c r="K129" s="61"/>
      <c r="L129" s="93"/>
      <c r="M129" s="93" t="s">
        <v>414</v>
      </c>
      <c r="N129" s="61" t="s">
        <v>92</v>
      </c>
      <c r="O129" s="61" t="s">
        <v>379</v>
      </c>
      <c r="P129" s="62"/>
      <c r="Q129" s="61" t="n">
        <v>600</v>
      </c>
      <c r="R129" s="61" t="n">
        <v>697</v>
      </c>
      <c r="S129" s="61" t="n">
        <v>697</v>
      </c>
      <c r="T129" s="61" t="n">
        <v>683</v>
      </c>
      <c r="U129" s="61" t="n">
        <v>709</v>
      </c>
      <c r="V129" s="45" t="n">
        <f aca="false">+U129-R129</f>
        <v>12</v>
      </c>
      <c r="W129" s="63" t="n">
        <f aca="false">+U129-T129</f>
        <v>26</v>
      </c>
      <c r="X129" s="46" t="s">
        <v>392</v>
      </c>
      <c r="Y129" s="52"/>
      <c r="AA129" s="64"/>
      <c r="AB129" s="64" t="n">
        <v>138810</v>
      </c>
      <c r="AC129" s="60" t="s">
        <v>49</v>
      </c>
      <c r="AD129" s="66" t="n">
        <v>0.06</v>
      </c>
      <c r="AE129" s="99"/>
      <c r="AF129" s="68" t="s">
        <v>60</v>
      </c>
      <c r="AG129" s="68" t="s">
        <v>4</v>
      </c>
      <c r="AH129" s="61" t="s">
        <v>415</v>
      </c>
      <c r="AI129" s="52" t="s">
        <v>94</v>
      </c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55"/>
      <c r="B130" s="56" t="n">
        <v>36329</v>
      </c>
      <c r="C130" s="57"/>
      <c r="D130" s="58"/>
      <c r="E130" s="93" t="s">
        <v>412</v>
      </c>
      <c r="F130" s="93" t="s">
        <v>416</v>
      </c>
      <c r="G130" s="59" t="s">
        <v>43</v>
      </c>
      <c r="H130" s="64" t="n">
        <v>9812</v>
      </c>
      <c r="I130" s="61"/>
      <c r="J130" s="98"/>
      <c r="K130" s="61"/>
      <c r="L130" s="93"/>
      <c r="M130" s="93" t="s">
        <v>414</v>
      </c>
      <c r="N130" s="61" t="s">
        <v>92</v>
      </c>
      <c r="O130" s="61" t="s">
        <v>379</v>
      </c>
      <c r="P130" s="62"/>
      <c r="Q130" s="61" t="n">
        <v>570</v>
      </c>
      <c r="R130" s="61" t="n">
        <v>422</v>
      </c>
      <c r="S130" s="61" t="n">
        <v>422</v>
      </c>
      <c r="T130" s="61" t="n">
        <v>398</v>
      </c>
      <c r="U130" s="61" t="n">
        <v>398</v>
      </c>
      <c r="V130" s="45" t="n">
        <f aca="false">+U130-R130</f>
        <v>-24</v>
      </c>
      <c r="W130" s="63" t="n">
        <f aca="false">+U130-T130</f>
        <v>0</v>
      </c>
      <c r="X130" s="15" t="s">
        <v>48</v>
      </c>
      <c r="Y130" s="52"/>
      <c r="AA130" s="64"/>
      <c r="AB130" s="64" t="n">
        <v>141021</v>
      </c>
      <c r="AC130" s="60" t="s">
        <v>49</v>
      </c>
      <c r="AD130" s="66" t="n">
        <v>0.06</v>
      </c>
      <c r="AE130" s="99"/>
      <c r="AF130" s="68" t="s">
        <v>60</v>
      </c>
      <c r="AG130" s="68" t="s">
        <v>4</v>
      </c>
      <c r="AH130" s="61" t="s">
        <v>415</v>
      </c>
      <c r="AI130" s="91" t="s">
        <v>94</v>
      </c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112"/>
      <c r="B131" s="113" t="n">
        <v>36325</v>
      </c>
      <c r="C131" s="114"/>
      <c r="D131" s="115"/>
      <c r="E131" s="116" t="s">
        <v>412</v>
      </c>
      <c r="F131" s="116" t="s">
        <v>417</v>
      </c>
      <c r="G131" s="117" t="s">
        <v>43</v>
      </c>
      <c r="H131" s="118" t="n">
        <v>9824</v>
      </c>
      <c r="I131" s="119"/>
      <c r="J131" s="120"/>
      <c r="K131" s="119"/>
      <c r="L131" s="121"/>
      <c r="M131" s="121" t="s">
        <v>97</v>
      </c>
      <c r="N131" s="119" t="s">
        <v>92</v>
      </c>
      <c r="O131" s="101" t="s">
        <v>379</v>
      </c>
      <c r="P131" s="122"/>
      <c r="Q131" s="101" t="n">
        <v>332</v>
      </c>
      <c r="R131" s="79" t="n">
        <v>989</v>
      </c>
      <c r="S131" s="101" t="n">
        <v>989</v>
      </c>
      <c r="T131" s="101" t="n">
        <v>416</v>
      </c>
      <c r="U131" s="101" t="n">
        <v>416</v>
      </c>
      <c r="V131" s="45" t="n">
        <f aca="false">+U131-R131</f>
        <v>-573</v>
      </c>
      <c r="W131" s="123" t="n">
        <f aca="false">+U131-T131</f>
        <v>0</v>
      </c>
      <c r="X131" s="15" t="s">
        <v>48</v>
      </c>
      <c r="Y131" s="124"/>
      <c r="Z131" s="125"/>
      <c r="AA131" s="126"/>
      <c r="AB131" s="118" t="n">
        <v>215951</v>
      </c>
      <c r="AC131" s="127" t="s">
        <v>49</v>
      </c>
      <c r="AD131" s="128"/>
      <c r="AE131" s="129"/>
      <c r="AF131" s="130"/>
      <c r="AG131" s="131" t="s">
        <v>4</v>
      </c>
      <c r="AH131" s="101"/>
      <c r="AI131" s="52" t="s">
        <v>94</v>
      </c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5"/>
      <c r="B132" s="56" t="s">
        <v>40</v>
      </c>
      <c r="C132" s="57"/>
      <c r="D132" s="58"/>
      <c r="E132" s="3" t="s">
        <v>418</v>
      </c>
      <c r="F132" s="3" t="s">
        <v>419</v>
      </c>
      <c r="G132" s="6" t="s">
        <v>43</v>
      </c>
      <c r="H132" s="6" t="n">
        <v>2651</v>
      </c>
      <c r="I132" s="4" t="n">
        <v>757</v>
      </c>
      <c r="J132" s="4" t="s">
        <v>44</v>
      </c>
      <c r="L132" s="53" t="s">
        <v>45</v>
      </c>
      <c r="M132" s="3" t="s">
        <v>420</v>
      </c>
      <c r="N132" s="44"/>
      <c r="O132" s="1" t="s">
        <v>69</v>
      </c>
      <c r="Q132" s="1" t="n">
        <v>41</v>
      </c>
      <c r="R132" s="1" t="n">
        <v>46</v>
      </c>
      <c r="S132" s="1" t="n">
        <v>46</v>
      </c>
      <c r="T132" s="1" t="n">
        <v>26</v>
      </c>
      <c r="U132" s="1" t="n">
        <v>26</v>
      </c>
      <c r="V132" s="45" t="n">
        <f aca="false">+U132-R132</f>
        <v>-20</v>
      </c>
      <c r="W132" s="14" t="n">
        <f aca="false">+U132-T132</f>
        <v>0</v>
      </c>
      <c r="X132" s="15" t="s">
        <v>48</v>
      </c>
      <c r="Y132" s="47"/>
      <c r="Z132" s="44"/>
      <c r="AA132" s="5" t="n">
        <v>309810</v>
      </c>
      <c r="AB132" s="5" t="n">
        <v>126330</v>
      </c>
      <c r="AC132" s="48" t="s">
        <v>59</v>
      </c>
      <c r="AD132" s="49" t="n">
        <v>0.06</v>
      </c>
      <c r="AE132" s="50"/>
      <c r="AF132" s="51" t="s">
        <v>60</v>
      </c>
      <c r="AG132" s="51" t="s">
        <v>4</v>
      </c>
      <c r="AH132" s="4" t="s">
        <v>70</v>
      </c>
      <c r="AI132" s="52" t="s">
        <v>71</v>
      </c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/>
      <c r="E133" s="57" t="s">
        <v>421</v>
      </c>
      <c r="F133" s="57" t="s">
        <v>422</v>
      </c>
      <c r="G133" s="6"/>
      <c r="H133" s="59" t="n">
        <v>4959</v>
      </c>
      <c r="I133" s="4"/>
      <c r="J133" s="4"/>
      <c r="L133" s="53"/>
      <c r="N133" s="44"/>
      <c r="O133" s="61" t="s">
        <v>47</v>
      </c>
      <c r="Q133" s="61" t="n">
        <v>109</v>
      </c>
      <c r="R133" s="61" t="n">
        <v>110</v>
      </c>
      <c r="S133" s="61" t="n">
        <v>110</v>
      </c>
      <c r="T133" s="61" t="n">
        <v>116</v>
      </c>
      <c r="U133" s="61" t="n">
        <v>116</v>
      </c>
      <c r="V133" s="45" t="n">
        <f aca="false">+U133-R133</f>
        <v>6</v>
      </c>
      <c r="W133" s="14"/>
      <c r="X133" s="46" t="s">
        <v>48</v>
      </c>
      <c r="Y133" s="52"/>
      <c r="AA133" s="64" t="n">
        <v>346146</v>
      </c>
      <c r="AB133" s="64" t="n">
        <v>147073</v>
      </c>
      <c r="AC133" s="65" t="s">
        <v>59</v>
      </c>
      <c r="AD133" s="49"/>
      <c r="AE133" s="50"/>
      <c r="AF133" s="51"/>
      <c r="AG133" s="51"/>
      <c r="AH133" s="58" t="s">
        <v>423</v>
      </c>
      <c r="AI133" s="52" t="s">
        <v>94</v>
      </c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 t="s">
        <v>40</v>
      </c>
      <c r="C134" s="92"/>
      <c r="D134" s="1"/>
      <c r="E134" s="3" t="s">
        <v>424</v>
      </c>
      <c r="F134" s="3" t="s">
        <v>425</v>
      </c>
      <c r="G134" s="6" t="s">
        <v>43</v>
      </c>
      <c r="H134" s="6" t="n">
        <v>9662</v>
      </c>
      <c r="I134" s="4" t="n">
        <v>490</v>
      </c>
      <c r="J134" s="4" t="s">
        <v>44</v>
      </c>
      <c r="L134" s="53" t="s">
        <v>45</v>
      </c>
      <c r="M134" s="3" t="s">
        <v>426</v>
      </c>
      <c r="N134" s="44"/>
      <c r="O134" s="1" t="s">
        <v>122</v>
      </c>
      <c r="Q134" s="1" t="n">
        <v>102</v>
      </c>
      <c r="R134" s="1" t="n">
        <v>113</v>
      </c>
      <c r="S134" s="1" t="n">
        <v>113</v>
      </c>
      <c r="T134" s="1" t="n">
        <v>106</v>
      </c>
      <c r="U134" s="1" t="n">
        <v>106</v>
      </c>
      <c r="V134" s="45" t="n">
        <f aca="false">+U134-R134</f>
        <v>-7</v>
      </c>
      <c r="W134" s="14" t="n">
        <f aca="false">+U134-T134</f>
        <v>0</v>
      </c>
      <c r="X134" s="46" t="s">
        <v>48</v>
      </c>
      <c r="Y134" s="47"/>
      <c r="Z134" s="44"/>
      <c r="AA134" s="5" t="n">
        <v>358933</v>
      </c>
      <c r="AB134" s="5" t="n">
        <v>131033</v>
      </c>
      <c r="AC134" s="48" t="s">
        <v>59</v>
      </c>
      <c r="AD134" s="102" t="n">
        <v>0.33</v>
      </c>
      <c r="AE134" s="103" t="n">
        <v>9906</v>
      </c>
      <c r="AF134" s="5" t="s">
        <v>50</v>
      </c>
      <c r="AG134" s="51" t="s">
        <v>4</v>
      </c>
      <c r="AH134" s="4" t="s">
        <v>427</v>
      </c>
      <c r="AI134" s="52" t="s">
        <v>94</v>
      </c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55"/>
      <c r="B135" s="56" t="s">
        <v>40</v>
      </c>
      <c r="C135" s="57"/>
      <c r="D135" s="58"/>
      <c r="E135" s="57" t="s">
        <v>428</v>
      </c>
      <c r="F135" s="57" t="s">
        <v>429</v>
      </c>
      <c r="G135" s="59" t="s">
        <v>43</v>
      </c>
      <c r="H135" s="59" t="n">
        <v>2622</v>
      </c>
      <c r="I135" s="58" t="n">
        <v>757</v>
      </c>
      <c r="J135" s="58" t="s">
        <v>44</v>
      </c>
      <c r="K135" s="58"/>
      <c r="L135" s="60" t="s">
        <v>45</v>
      </c>
      <c r="M135" s="57" t="s">
        <v>430</v>
      </c>
      <c r="N135" s="0"/>
      <c r="O135" s="61" t="s">
        <v>69</v>
      </c>
      <c r="P135" s="62"/>
      <c r="Q135" s="61" t="n">
        <v>381</v>
      </c>
      <c r="R135" s="61" t="n">
        <v>429</v>
      </c>
      <c r="S135" s="61" t="n">
        <v>429</v>
      </c>
      <c r="T135" s="61" t="n">
        <v>469</v>
      </c>
      <c r="U135" s="61" t="n">
        <v>469</v>
      </c>
      <c r="V135" s="45" t="n">
        <f aca="false">+U135-R135</f>
        <v>40</v>
      </c>
      <c r="W135" s="63" t="n">
        <f aca="false">+U135-T135</f>
        <v>0</v>
      </c>
      <c r="X135" s="15" t="s">
        <v>48</v>
      </c>
      <c r="Y135" s="52"/>
      <c r="AA135" s="64" t="n">
        <v>313271</v>
      </c>
      <c r="AB135" s="64" t="n">
        <v>130510</v>
      </c>
      <c r="AC135" s="65" t="s">
        <v>59</v>
      </c>
      <c r="AD135" s="66" t="n">
        <v>0.06</v>
      </c>
      <c r="AE135" s="67"/>
      <c r="AF135" s="68" t="s">
        <v>60</v>
      </c>
      <c r="AG135" s="68" t="s">
        <v>4</v>
      </c>
      <c r="AH135" s="58" t="s">
        <v>70</v>
      </c>
      <c r="AI135" s="52" t="s">
        <v>71</v>
      </c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40</v>
      </c>
      <c r="E136" s="3" t="s">
        <v>431</v>
      </c>
      <c r="F136" s="3" t="s">
        <v>432</v>
      </c>
      <c r="G136" s="6" t="s">
        <v>43</v>
      </c>
      <c r="H136" s="6" t="n">
        <v>6127</v>
      </c>
      <c r="I136" s="4" t="n">
        <v>447</v>
      </c>
      <c r="J136" s="4" t="s">
        <v>44</v>
      </c>
      <c r="L136" s="53" t="s">
        <v>45</v>
      </c>
      <c r="M136" s="3" t="s">
        <v>433</v>
      </c>
      <c r="N136" s="44"/>
      <c r="O136" s="1" t="s">
        <v>379</v>
      </c>
      <c r="Q136" s="1" t="n">
        <v>372</v>
      </c>
      <c r="R136" s="1" t="n">
        <v>285</v>
      </c>
      <c r="S136" s="1" t="n">
        <v>285</v>
      </c>
      <c r="T136" s="1" t="n">
        <v>285</v>
      </c>
      <c r="U136" s="1" t="n">
        <v>285</v>
      </c>
      <c r="V136" s="45" t="n">
        <f aca="false">+U136-R136</f>
        <v>0</v>
      </c>
      <c r="W136" s="14" t="n">
        <f aca="false">+U136-T136</f>
        <v>0</v>
      </c>
      <c r="X136" s="15" t="s">
        <v>48</v>
      </c>
      <c r="Y136" s="47"/>
      <c r="Z136" s="44"/>
      <c r="AA136" s="5" t="n">
        <v>346097</v>
      </c>
      <c r="AB136" s="5" t="n">
        <v>136082</v>
      </c>
      <c r="AC136" s="48" t="s">
        <v>59</v>
      </c>
      <c r="AD136" s="49" t="n">
        <v>0.157</v>
      </c>
      <c r="AE136" s="50" t="n">
        <v>9812</v>
      </c>
      <c r="AF136" s="51" t="s">
        <v>160</v>
      </c>
      <c r="AG136" s="51" t="s">
        <v>4</v>
      </c>
      <c r="AH136" s="4" t="s">
        <v>434</v>
      </c>
      <c r="AI136" s="52" t="s">
        <v>52</v>
      </c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22.5" hidden="false" customHeight="false" outlineLevel="0" collapsed="false">
      <c r="A137" s="55"/>
      <c r="B137" s="56" t="n">
        <v>36452</v>
      </c>
      <c r="C137" s="57"/>
      <c r="D137" s="58"/>
      <c r="E137" s="92" t="s">
        <v>435</v>
      </c>
      <c r="F137" s="93" t="s">
        <v>436</v>
      </c>
      <c r="G137" s="59" t="s">
        <v>43</v>
      </c>
      <c r="H137" s="64" t="n">
        <v>9794</v>
      </c>
      <c r="I137" s="61"/>
      <c r="J137" s="98"/>
      <c r="K137" s="61"/>
      <c r="L137" s="93"/>
      <c r="M137" s="93" t="s">
        <v>437</v>
      </c>
      <c r="N137" s="61" t="s">
        <v>92</v>
      </c>
      <c r="O137" s="61" t="s">
        <v>154</v>
      </c>
      <c r="P137" s="62"/>
      <c r="Q137" s="101" t="n">
        <v>8563</v>
      </c>
      <c r="R137" s="1" t="n">
        <v>5730</v>
      </c>
      <c r="S137" s="101" t="n">
        <v>6111</v>
      </c>
      <c r="T137" s="101" t="n">
        <v>5456</v>
      </c>
      <c r="U137" s="1" t="n">
        <v>5074</v>
      </c>
      <c r="V137" s="45" t="n">
        <f aca="false">+U137-R137</f>
        <v>-656</v>
      </c>
      <c r="W137" s="63" t="n">
        <f aca="false">+U137-T137</f>
        <v>-382</v>
      </c>
      <c r="X137" s="104" t="s">
        <v>337</v>
      </c>
      <c r="Y137" s="52"/>
      <c r="AA137" s="64"/>
      <c r="AB137" s="64" t="n">
        <v>299474</v>
      </c>
      <c r="AC137" s="60" t="s">
        <v>49</v>
      </c>
      <c r="AD137" s="66"/>
      <c r="AE137" s="99"/>
      <c r="AF137" s="68"/>
      <c r="AG137" s="68" t="s">
        <v>4</v>
      </c>
      <c r="AH137" s="61"/>
      <c r="AI137" s="52" t="s">
        <v>118</v>
      </c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5"/>
      <c r="B138" s="56" t="n">
        <v>36452</v>
      </c>
      <c r="C138" s="57"/>
      <c r="D138" s="58"/>
      <c r="E138" s="92" t="s">
        <v>435</v>
      </c>
      <c r="F138" s="93" t="s">
        <v>438</v>
      </c>
      <c r="G138" s="59" t="s">
        <v>43</v>
      </c>
      <c r="H138" s="64" t="n">
        <v>9794</v>
      </c>
      <c r="I138" s="61"/>
      <c r="J138" s="98"/>
      <c r="K138" s="61"/>
      <c r="L138" s="93"/>
      <c r="M138" s="93" t="s">
        <v>437</v>
      </c>
      <c r="N138" s="61" t="s">
        <v>92</v>
      </c>
      <c r="O138" s="61" t="s">
        <v>154</v>
      </c>
      <c r="P138" s="62"/>
      <c r="Q138" s="101" t="n">
        <v>7541</v>
      </c>
      <c r="R138" s="1" t="n">
        <v>5176</v>
      </c>
      <c r="S138" s="101" t="n">
        <v>5520</v>
      </c>
      <c r="T138" s="101" t="n">
        <v>4928</v>
      </c>
      <c r="U138" s="1" t="n">
        <v>4583</v>
      </c>
      <c r="V138" s="45" t="n">
        <f aca="false">+U138-R138</f>
        <v>-593</v>
      </c>
      <c r="W138" s="63" t="n">
        <f aca="false">+U138-T138</f>
        <v>-345</v>
      </c>
      <c r="X138" s="104" t="s">
        <v>337</v>
      </c>
      <c r="Y138" s="52"/>
      <c r="AA138" s="64"/>
      <c r="AB138" s="64" t="n">
        <v>154608</v>
      </c>
      <c r="AC138" s="60" t="s">
        <v>49</v>
      </c>
      <c r="AD138" s="66"/>
      <c r="AE138" s="99"/>
      <c r="AF138" s="68"/>
      <c r="AG138" s="68" t="s">
        <v>4</v>
      </c>
      <c r="AH138" s="61" t="s">
        <v>439</v>
      </c>
      <c r="AI138" s="52" t="s">
        <v>118</v>
      </c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43"/>
      <c r="B139" s="11" t="n">
        <v>36392</v>
      </c>
      <c r="E139" s="92" t="s">
        <v>435</v>
      </c>
      <c r="F139" s="92" t="s">
        <v>440</v>
      </c>
      <c r="G139" s="6" t="s">
        <v>43</v>
      </c>
      <c r="H139" s="5" t="n">
        <v>9794</v>
      </c>
      <c r="I139" s="1"/>
      <c r="J139" s="94"/>
      <c r="K139" s="1"/>
      <c r="L139" s="92"/>
      <c r="M139" s="92" t="s">
        <v>437</v>
      </c>
      <c r="N139" s="1" t="s">
        <v>92</v>
      </c>
      <c r="O139" s="1" t="s">
        <v>154</v>
      </c>
      <c r="Q139" s="79" t="n">
        <v>4120</v>
      </c>
      <c r="R139" s="1" t="n">
        <v>2391</v>
      </c>
      <c r="S139" s="79" t="n">
        <v>2550</v>
      </c>
      <c r="T139" s="79" t="n">
        <v>2277</v>
      </c>
      <c r="U139" s="1" t="n">
        <v>2118</v>
      </c>
      <c r="V139" s="45" t="n">
        <f aca="false">+U139-R139</f>
        <v>-273</v>
      </c>
      <c r="W139" s="14" t="n">
        <f aca="false">+U139-T139</f>
        <v>-159</v>
      </c>
      <c r="X139" s="104" t="s">
        <v>337</v>
      </c>
      <c r="Y139" s="47"/>
      <c r="Z139" s="44"/>
      <c r="AA139" s="5"/>
      <c r="AB139" s="5" t="n">
        <v>138546</v>
      </c>
      <c r="AC139" s="53" t="s">
        <v>49</v>
      </c>
      <c r="AD139" s="49"/>
      <c r="AE139" s="95"/>
      <c r="AF139" s="51"/>
      <c r="AG139" s="51" t="s">
        <v>4</v>
      </c>
      <c r="AH139" s="1" t="s">
        <v>439</v>
      </c>
      <c r="AI139" s="52" t="s">
        <v>118</v>
      </c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40</v>
      </c>
      <c r="E140" s="3" t="s">
        <v>441</v>
      </c>
      <c r="F140" s="3" t="s">
        <v>442</v>
      </c>
      <c r="G140" s="6" t="s">
        <v>43</v>
      </c>
      <c r="H140" s="6" t="n">
        <v>5541</v>
      </c>
      <c r="I140" s="4" t="n">
        <v>479</v>
      </c>
      <c r="J140" s="4" t="s">
        <v>44</v>
      </c>
      <c r="L140" s="53" t="s">
        <v>45</v>
      </c>
      <c r="M140" s="3" t="s">
        <v>443</v>
      </c>
      <c r="N140" s="44"/>
      <c r="O140" s="1" t="s">
        <v>47</v>
      </c>
      <c r="Q140" s="1" t="n">
        <v>89</v>
      </c>
      <c r="R140" s="1" t="n">
        <v>62</v>
      </c>
      <c r="S140" s="1" t="n">
        <v>62</v>
      </c>
      <c r="T140" s="1" t="n">
        <v>74</v>
      </c>
      <c r="U140" s="1" t="n">
        <v>74</v>
      </c>
      <c r="V140" s="45" t="n">
        <f aca="false">+U140-R140</f>
        <v>12</v>
      </c>
      <c r="W140" s="14" t="n">
        <f aca="false">+U140-T140</f>
        <v>0</v>
      </c>
      <c r="X140" s="46" t="s">
        <v>48</v>
      </c>
      <c r="Y140" s="15"/>
      <c r="Z140" s="44"/>
      <c r="AA140" s="5" t="n">
        <v>348102</v>
      </c>
      <c r="AB140" s="5" t="n">
        <v>136188</v>
      </c>
      <c r="AC140" s="48" t="s">
        <v>59</v>
      </c>
      <c r="AD140" s="49" t="n">
        <v>0.173</v>
      </c>
      <c r="AE140" s="50" t="n">
        <v>9812</v>
      </c>
      <c r="AF140" s="51" t="s">
        <v>160</v>
      </c>
      <c r="AG140" s="51" t="s">
        <v>4</v>
      </c>
      <c r="AH140" s="4" t="s">
        <v>444</v>
      </c>
      <c r="AI140" s="52" t="s">
        <v>52</v>
      </c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true" customHeight="false" outlineLevel="0" collapsed="false">
      <c r="A141" s="55"/>
      <c r="B141" s="56" t="s">
        <v>40</v>
      </c>
      <c r="C141" s="57"/>
      <c r="D141" s="58"/>
      <c r="E141" s="57" t="s">
        <v>441</v>
      </c>
      <c r="F141" s="57" t="s">
        <v>445</v>
      </c>
      <c r="G141" s="59" t="s">
        <v>43</v>
      </c>
      <c r="H141" s="59" t="n">
        <v>5720</v>
      </c>
      <c r="I141" s="58" t="n">
        <v>487</v>
      </c>
      <c r="J141" s="58" t="s">
        <v>44</v>
      </c>
      <c r="K141" s="58"/>
      <c r="L141" s="60" t="s">
        <v>45</v>
      </c>
      <c r="M141" s="57" t="s">
        <v>443</v>
      </c>
      <c r="N141" s="0"/>
      <c r="O141" s="61" t="s">
        <v>105</v>
      </c>
      <c r="P141" s="62"/>
      <c r="Q141" s="61"/>
      <c r="R141" s="1"/>
      <c r="S141" s="61"/>
      <c r="T141" s="61"/>
      <c r="U141" s="61"/>
      <c r="V141" s="45" t="n">
        <f aca="false">+U141-R141</f>
        <v>0</v>
      </c>
      <c r="W141" s="63" t="n">
        <f aca="false">+U141-T141</f>
        <v>0</v>
      </c>
      <c r="X141" s="46" t="s">
        <v>112</v>
      </c>
      <c r="Y141" s="52"/>
      <c r="AA141" s="64" t="n">
        <v>348099</v>
      </c>
      <c r="AB141" s="64" t="n">
        <v>137995</v>
      </c>
      <c r="AC141" s="65" t="s">
        <v>59</v>
      </c>
      <c r="AD141" s="66" t="n">
        <v>0.115</v>
      </c>
      <c r="AE141" s="67" t="n">
        <v>9812</v>
      </c>
      <c r="AF141" s="68" t="s">
        <v>160</v>
      </c>
      <c r="AG141" s="68" t="s">
        <v>4</v>
      </c>
      <c r="AH141" s="58" t="s">
        <v>444</v>
      </c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5"/>
      <c r="B142" s="56" t="s">
        <v>40</v>
      </c>
      <c r="C142" s="57"/>
      <c r="D142" s="58"/>
      <c r="E142" s="57" t="s">
        <v>441</v>
      </c>
      <c r="F142" s="57" t="s">
        <v>446</v>
      </c>
      <c r="G142" s="59" t="s">
        <v>43</v>
      </c>
      <c r="H142" s="59" t="n">
        <v>6744</v>
      </c>
      <c r="I142" s="58" t="n">
        <v>556</v>
      </c>
      <c r="J142" s="58" t="s">
        <v>44</v>
      </c>
      <c r="K142" s="58"/>
      <c r="L142" s="60" t="s">
        <v>45</v>
      </c>
      <c r="M142" s="57" t="s">
        <v>443</v>
      </c>
      <c r="N142" s="0"/>
      <c r="O142" s="61" t="s">
        <v>447</v>
      </c>
      <c r="P142" s="62"/>
      <c r="Q142" s="61" t="n">
        <v>143</v>
      </c>
      <c r="R142" s="61" t="n">
        <v>1</v>
      </c>
      <c r="S142" s="61" t="n">
        <v>1</v>
      </c>
      <c r="T142" s="61" t="n">
        <v>1</v>
      </c>
      <c r="U142" s="61" t="n">
        <v>1</v>
      </c>
      <c r="V142" s="45" t="n">
        <f aca="false">+U142-R142</f>
        <v>0</v>
      </c>
      <c r="W142" s="63" t="n">
        <f aca="false">+U142-T142</f>
        <v>0</v>
      </c>
      <c r="X142" s="15" t="s">
        <v>448</v>
      </c>
      <c r="Y142" s="46"/>
      <c r="AA142" s="64" t="n">
        <v>348096</v>
      </c>
      <c r="AB142" s="64" t="n">
        <v>137183</v>
      </c>
      <c r="AC142" s="65" t="s">
        <v>59</v>
      </c>
      <c r="AD142" s="66" t="n">
        <v>0.12</v>
      </c>
      <c r="AE142" s="67" t="n">
        <v>9812</v>
      </c>
      <c r="AF142" s="68" t="s">
        <v>160</v>
      </c>
      <c r="AG142" s="68" t="s">
        <v>4</v>
      </c>
      <c r="AH142" s="58" t="s">
        <v>449</v>
      </c>
      <c r="AI142" s="52" t="s">
        <v>52</v>
      </c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55"/>
      <c r="B143" s="56"/>
      <c r="C143" s="57"/>
      <c r="D143" s="58"/>
      <c r="E143" s="57" t="s">
        <v>450</v>
      </c>
      <c r="F143" s="57" t="s">
        <v>451</v>
      </c>
      <c r="G143" s="6"/>
      <c r="H143" s="59" t="n">
        <v>6347</v>
      </c>
      <c r="I143" s="4"/>
      <c r="J143" s="4"/>
      <c r="L143" s="53"/>
      <c r="N143" s="44"/>
      <c r="O143" s="1" t="s">
        <v>231</v>
      </c>
      <c r="Q143" s="1"/>
      <c r="R143" s="61" t="n">
        <v>206</v>
      </c>
      <c r="S143" s="61" t="n">
        <v>206</v>
      </c>
      <c r="T143" s="61" t="n">
        <v>139</v>
      </c>
      <c r="U143" s="61" t="n">
        <v>139</v>
      </c>
      <c r="V143" s="45" t="n">
        <f aca="false">+U143-R143</f>
        <v>-67</v>
      </c>
      <c r="W143" s="14"/>
      <c r="X143" s="46" t="s">
        <v>452</v>
      </c>
      <c r="Y143" s="47"/>
      <c r="Z143" s="44"/>
      <c r="AA143" s="5"/>
      <c r="AB143" s="64" t="n">
        <v>382631</v>
      </c>
      <c r="AC143" s="48"/>
      <c r="AD143" s="49"/>
      <c r="AE143" s="50"/>
      <c r="AF143" s="51"/>
      <c r="AG143" s="51"/>
      <c r="AH143" s="58"/>
      <c r="AI143" s="52" t="s">
        <v>141</v>
      </c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 t="s">
        <v>40</v>
      </c>
      <c r="C144" s="92"/>
      <c r="D144" s="1"/>
      <c r="E144" s="3" t="s">
        <v>453</v>
      </c>
      <c r="F144" s="3" t="s">
        <v>454</v>
      </c>
      <c r="G144" s="6" t="s">
        <v>43</v>
      </c>
      <c r="H144" s="6" t="n">
        <v>6027</v>
      </c>
      <c r="I144" s="4" t="n">
        <v>649</v>
      </c>
      <c r="J144" s="4" t="s">
        <v>44</v>
      </c>
      <c r="L144" s="53" t="s">
        <v>45</v>
      </c>
      <c r="M144" s="3" t="s">
        <v>455</v>
      </c>
      <c r="N144" s="44"/>
      <c r="O144" s="1" t="s">
        <v>86</v>
      </c>
      <c r="Q144" s="1" t="n">
        <v>113</v>
      </c>
      <c r="R144" s="1" t="n">
        <v>77</v>
      </c>
      <c r="S144" s="1" t="n">
        <v>77</v>
      </c>
      <c r="T144" s="1" t="n">
        <v>75</v>
      </c>
      <c r="U144" s="1" t="n">
        <v>75</v>
      </c>
      <c r="V144" s="45" t="n">
        <f aca="false">+U144-R144</f>
        <v>-2</v>
      </c>
      <c r="W144" s="14" t="n">
        <f aca="false">+U144-T144</f>
        <v>0</v>
      </c>
      <c r="X144" s="46" t="s">
        <v>48</v>
      </c>
      <c r="Y144" s="15"/>
      <c r="Z144" s="44"/>
      <c r="AA144" s="5" t="n">
        <v>361744</v>
      </c>
      <c r="AB144" s="5" t="n">
        <v>131038</v>
      </c>
      <c r="AC144" s="48" t="s">
        <v>59</v>
      </c>
      <c r="AD144" s="49" t="n">
        <v>0.231</v>
      </c>
      <c r="AE144" s="50" t="n">
        <v>9903</v>
      </c>
      <c r="AF144" s="51" t="s">
        <v>50</v>
      </c>
      <c r="AG144" s="51" t="s">
        <v>4</v>
      </c>
      <c r="AH144" s="4" t="s">
        <v>456</v>
      </c>
      <c r="AI144" s="52" t="s">
        <v>71</v>
      </c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/>
      <c r="E145" s="57" t="s">
        <v>457</v>
      </c>
      <c r="F145" s="57" t="s">
        <v>422</v>
      </c>
      <c r="G145" s="59"/>
      <c r="H145" s="59" t="n">
        <v>4959</v>
      </c>
      <c r="I145" s="58"/>
      <c r="J145" s="58"/>
      <c r="K145" s="58"/>
      <c r="L145" s="60"/>
      <c r="M145" s="57"/>
      <c r="N145" s="0"/>
      <c r="O145" s="61" t="s">
        <v>47</v>
      </c>
      <c r="P145" s="62"/>
      <c r="Q145" s="61" t="n">
        <v>19</v>
      </c>
      <c r="R145" s="61" t="n">
        <v>10</v>
      </c>
      <c r="S145" s="61" t="n">
        <v>10</v>
      </c>
      <c r="T145" s="61" t="n">
        <v>8</v>
      </c>
      <c r="U145" s="61" t="n">
        <v>8</v>
      </c>
      <c r="V145" s="45" t="n">
        <f aca="false">+U145-R145</f>
        <v>-2</v>
      </c>
      <c r="W145" s="63"/>
      <c r="X145" s="46" t="s">
        <v>48</v>
      </c>
      <c r="Y145" s="52"/>
      <c r="AA145" s="64"/>
      <c r="AB145" s="64" t="n">
        <v>136410</v>
      </c>
      <c r="AC145" s="65"/>
      <c r="AD145" s="49"/>
      <c r="AE145" s="50"/>
      <c r="AF145" s="51"/>
      <c r="AG145" s="51"/>
      <c r="AH145" s="58"/>
      <c r="AI145" s="52" t="s">
        <v>52</v>
      </c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  <c r="CC145" s="97"/>
      <c r="CD145" s="97"/>
      <c r="CE145" s="97"/>
      <c r="CF145" s="97"/>
      <c r="CG145" s="97"/>
      <c r="CH145" s="97"/>
      <c r="CI145" s="97"/>
      <c r="CJ145" s="97"/>
      <c r="CK145" s="97"/>
      <c r="CL145" s="97"/>
      <c r="CM145" s="97"/>
      <c r="CN145" s="97"/>
      <c r="CO145" s="97"/>
      <c r="CP145" s="97"/>
      <c r="CQ145" s="97"/>
      <c r="CR145" s="97"/>
      <c r="CS145" s="97"/>
      <c r="CT145" s="97"/>
      <c r="CU145" s="97"/>
      <c r="CV145" s="97"/>
      <c r="CW145" s="97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  <c r="DH145" s="97"/>
      <c r="DI145" s="97"/>
      <c r="DJ145" s="97"/>
      <c r="DK145" s="97"/>
      <c r="DL145" s="97"/>
      <c r="DM145" s="97"/>
      <c r="DN145" s="97"/>
      <c r="DO145" s="97"/>
      <c r="DP145" s="97"/>
      <c r="DQ145" s="97"/>
      <c r="DR145" s="97"/>
      <c r="DS145" s="97"/>
      <c r="DT145" s="97"/>
      <c r="DU145" s="97"/>
      <c r="DV145" s="97"/>
      <c r="DW145" s="97"/>
      <c r="DX145" s="97"/>
      <c r="DY145" s="97"/>
      <c r="DZ145" s="97"/>
      <c r="EA145" s="97"/>
      <c r="EB145" s="97"/>
      <c r="EC145" s="97"/>
      <c r="ED145" s="97"/>
      <c r="EE145" s="97"/>
      <c r="EF145" s="97"/>
      <c r="EG145" s="97"/>
      <c r="EH145" s="97"/>
      <c r="EI145" s="97"/>
      <c r="EJ145" s="97"/>
      <c r="EK145" s="97"/>
      <c r="EL145" s="97"/>
      <c r="EM145" s="97"/>
      <c r="EN145" s="97"/>
      <c r="EO145" s="97"/>
      <c r="EP145" s="97"/>
      <c r="EQ145" s="97"/>
      <c r="ER145" s="97"/>
      <c r="ES145" s="97"/>
      <c r="ET145" s="97"/>
      <c r="EU145" s="97"/>
      <c r="EV145" s="97"/>
      <c r="EW145" s="97"/>
      <c r="EX145" s="97"/>
      <c r="EY145" s="97"/>
      <c r="EZ145" s="97"/>
      <c r="FA145" s="97"/>
      <c r="FB145" s="97"/>
      <c r="FC145" s="97"/>
      <c r="FD145" s="97"/>
      <c r="FE145" s="97"/>
      <c r="FF145" s="97"/>
      <c r="FG145" s="97"/>
      <c r="FH145" s="97"/>
      <c r="FI145" s="97"/>
      <c r="FJ145" s="97"/>
      <c r="FK145" s="97"/>
      <c r="FL145" s="97"/>
      <c r="FM145" s="97"/>
      <c r="FN145" s="97"/>
      <c r="FO145" s="97"/>
      <c r="FP145" s="97"/>
      <c r="FQ145" s="97"/>
      <c r="FR145" s="97"/>
      <c r="FS145" s="97"/>
      <c r="FT145" s="97"/>
      <c r="FU145" s="97"/>
      <c r="FV145" s="97"/>
      <c r="FW145" s="97"/>
      <c r="FX145" s="97"/>
      <c r="FY145" s="97"/>
      <c r="FZ145" s="97"/>
      <c r="GA145" s="97"/>
      <c r="GB145" s="97"/>
      <c r="GC145" s="97"/>
      <c r="GD145" s="97"/>
      <c r="GE145" s="97"/>
      <c r="GF145" s="97"/>
      <c r="GG145" s="97"/>
      <c r="GH145" s="97"/>
      <c r="GI145" s="97"/>
      <c r="GJ145" s="97"/>
      <c r="GK145" s="97"/>
      <c r="GL145" s="97"/>
      <c r="GM145" s="97"/>
      <c r="GN145" s="97"/>
      <c r="GO145" s="97"/>
      <c r="GP145" s="97"/>
      <c r="GQ145" s="97"/>
      <c r="GR145" s="97"/>
      <c r="GS145" s="97"/>
      <c r="GT145" s="97"/>
      <c r="GU145" s="97"/>
      <c r="GV145" s="97"/>
      <c r="GW145" s="97"/>
      <c r="GX145" s="97"/>
      <c r="GY145" s="97"/>
      <c r="GZ145" s="97"/>
      <c r="HA145" s="97"/>
      <c r="HB145" s="97"/>
      <c r="HC145" s="97"/>
      <c r="HD145" s="97"/>
      <c r="HE145" s="97"/>
      <c r="HF145" s="97"/>
      <c r="HG145" s="97"/>
      <c r="HH145" s="97"/>
      <c r="HI145" s="97"/>
      <c r="HJ145" s="97"/>
      <c r="HK145" s="97"/>
      <c r="HL145" s="97"/>
      <c r="HM145" s="97"/>
      <c r="HN145" s="97"/>
      <c r="HO145" s="97"/>
      <c r="HP145" s="97"/>
      <c r="HQ145" s="97"/>
      <c r="HR145" s="97"/>
      <c r="HS145" s="97"/>
      <c r="HT145" s="97"/>
      <c r="HU145" s="97"/>
      <c r="HV145" s="97"/>
      <c r="HW145" s="97"/>
      <c r="HX145" s="97"/>
      <c r="HY145" s="97"/>
      <c r="HZ145" s="97"/>
      <c r="IA145" s="97"/>
      <c r="IB145" s="97"/>
      <c r="IC145" s="97"/>
      <c r="ID145" s="97"/>
      <c r="IE145" s="97"/>
      <c r="IF145" s="97"/>
      <c r="IG145" s="97"/>
      <c r="IH145" s="97"/>
      <c r="II145" s="97"/>
      <c r="IJ145" s="97"/>
      <c r="IK145" s="97"/>
      <c r="IL145" s="97"/>
      <c r="IM145" s="97"/>
      <c r="IN145" s="97"/>
      <c r="IO145" s="97"/>
      <c r="IP145" s="97"/>
      <c r="IQ145" s="97"/>
      <c r="IR145" s="97"/>
      <c r="IS145" s="97"/>
      <c r="IT145" s="97"/>
      <c r="IU145" s="97"/>
      <c r="IV145" s="97"/>
      <c r="IW145" s="97"/>
    </row>
    <row r="146" customFormat="false" ht="12.75" hidden="false" customHeight="false" outlineLevel="0" collapsed="false">
      <c r="A146" s="55"/>
      <c r="B146" s="56" t="s">
        <v>40</v>
      </c>
      <c r="C146" s="57"/>
      <c r="D146" s="58"/>
      <c r="E146" s="3" t="s">
        <v>457</v>
      </c>
      <c r="F146" s="57" t="s">
        <v>458</v>
      </c>
      <c r="G146" s="6" t="s">
        <v>43</v>
      </c>
      <c r="H146" s="59" t="n">
        <v>6031</v>
      </c>
      <c r="I146" s="4" t="n">
        <v>429</v>
      </c>
      <c r="J146" s="4" t="s">
        <v>44</v>
      </c>
      <c r="L146" s="53" t="s">
        <v>45</v>
      </c>
      <c r="M146" s="3" t="s">
        <v>459</v>
      </c>
      <c r="N146" s="44"/>
      <c r="O146" s="61" t="s">
        <v>69</v>
      </c>
      <c r="Q146" s="61" t="n">
        <v>138</v>
      </c>
      <c r="R146" s="61" t="n">
        <v>80</v>
      </c>
      <c r="S146" s="61" t="n">
        <v>80</v>
      </c>
      <c r="T146" s="61" t="n">
        <v>88</v>
      </c>
      <c r="U146" s="61" t="n">
        <v>88</v>
      </c>
      <c r="V146" s="45" t="n">
        <f aca="false">+U146-R146</f>
        <v>8</v>
      </c>
      <c r="W146" s="14" t="n">
        <f aca="false">+U146-T146</f>
        <v>0</v>
      </c>
      <c r="X146" s="46" t="s">
        <v>48</v>
      </c>
      <c r="Y146" s="47"/>
      <c r="Z146" s="44"/>
      <c r="AA146" s="5" t="n">
        <v>309868</v>
      </c>
      <c r="AB146" s="64" t="n">
        <v>139421</v>
      </c>
      <c r="AC146" s="48" t="s">
        <v>59</v>
      </c>
      <c r="AD146" s="49" t="n">
        <v>0.33</v>
      </c>
      <c r="AE146" s="50" t="n">
        <v>9901</v>
      </c>
      <c r="AF146" s="51" t="s">
        <v>50</v>
      </c>
      <c r="AG146" s="51" t="s">
        <v>4</v>
      </c>
      <c r="AH146" s="4" t="s">
        <v>423</v>
      </c>
      <c r="AI146" s="52" t="s">
        <v>52</v>
      </c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22.5" hidden="false" customHeight="false" outlineLevel="0" collapsed="false">
      <c r="A147" s="43"/>
      <c r="B147" s="11" t="s">
        <v>40</v>
      </c>
      <c r="E147" s="92" t="s">
        <v>460</v>
      </c>
      <c r="F147" s="92" t="s">
        <v>461</v>
      </c>
      <c r="G147" s="6" t="s">
        <v>43</v>
      </c>
      <c r="H147" s="5" t="n">
        <v>9750</v>
      </c>
      <c r="I147" s="1"/>
      <c r="J147" s="94"/>
      <c r="K147" s="1" t="n">
        <v>1</v>
      </c>
      <c r="L147" s="92"/>
      <c r="M147" s="92" t="s">
        <v>462</v>
      </c>
      <c r="N147" s="1"/>
      <c r="O147" s="1" t="s">
        <v>105</v>
      </c>
      <c r="Q147" s="79" t="n">
        <v>4873</v>
      </c>
      <c r="R147" s="1" t="n">
        <v>2875</v>
      </c>
      <c r="S147" s="79" t="n">
        <v>3234</v>
      </c>
      <c r="T147" s="79" t="n">
        <v>2823</v>
      </c>
      <c r="U147" s="1" t="n">
        <v>3345</v>
      </c>
      <c r="V147" s="45" t="n">
        <f aca="false">+U147-R147</f>
        <v>470</v>
      </c>
      <c r="W147" s="14" t="n">
        <f aca="false">+U147-T147</f>
        <v>522</v>
      </c>
      <c r="X147" s="104" t="s">
        <v>198</v>
      </c>
      <c r="Y147" s="47"/>
      <c r="Z147" s="44"/>
      <c r="AA147" s="5" t="n">
        <v>357840</v>
      </c>
      <c r="AB147" s="5" t="n">
        <v>203155</v>
      </c>
      <c r="AC147" s="53" t="s">
        <v>49</v>
      </c>
      <c r="AD147" s="49" t="n">
        <v>0.055</v>
      </c>
      <c r="AE147" s="95" t="n">
        <v>9812</v>
      </c>
      <c r="AF147" s="96" t="s">
        <v>463</v>
      </c>
      <c r="AG147" s="51" t="s">
        <v>4</v>
      </c>
      <c r="AH147" s="1" t="s">
        <v>464</v>
      </c>
      <c r="AI147" s="52" t="s">
        <v>94</v>
      </c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true" customHeight="false" outlineLevel="0" collapsed="false">
      <c r="A148" s="43"/>
      <c r="B148" s="11" t="s">
        <v>40</v>
      </c>
      <c r="E148" s="92" t="s">
        <v>465</v>
      </c>
      <c r="F148" s="92" t="s">
        <v>466</v>
      </c>
      <c r="G148" s="6" t="s">
        <v>43</v>
      </c>
      <c r="H148" s="5" t="n">
        <v>9722</v>
      </c>
      <c r="I148" s="1"/>
      <c r="J148" s="94"/>
      <c r="K148" s="1"/>
      <c r="L148" s="92"/>
      <c r="M148" s="92" t="s">
        <v>465</v>
      </c>
      <c r="N148" s="1"/>
      <c r="O148" s="1" t="s">
        <v>79</v>
      </c>
      <c r="Q148" s="1"/>
      <c r="R148" s="1"/>
      <c r="S148" s="1"/>
      <c r="T148" s="1"/>
      <c r="U148" s="1"/>
      <c r="V148" s="45" t="n">
        <f aca="false">+U148-R148</f>
        <v>0</v>
      </c>
      <c r="W148" s="14" t="n">
        <f aca="false">+U148-T148</f>
        <v>0</v>
      </c>
      <c r="X148" s="8" t="s">
        <v>195</v>
      </c>
      <c r="Y148" s="47"/>
      <c r="Z148" s="44"/>
      <c r="AA148" s="54"/>
      <c r="AB148" s="5" t="n">
        <v>28646</v>
      </c>
      <c r="AC148" s="53" t="s">
        <v>49</v>
      </c>
      <c r="AD148" s="49" t="n">
        <v>0.055</v>
      </c>
      <c r="AE148" s="95"/>
      <c r="AF148" s="51" t="s">
        <v>60</v>
      </c>
      <c r="AG148" s="51" t="s">
        <v>4</v>
      </c>
      <c r="AH148" s="1" t="s">
        <v>467</v>
      </c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true" customHeight="false" outlineLevel="0" collapsed="false">
      <c r="A149" s="43"/>
      <c r="B149" s="11" t="s">
        <v>40</v>
      </c>
      <c r="E149" s="3" t="s">
        <v>468</v>
      </c>
      <c r="F149" s="3" t="s">
        <v>469</v>
      </c>
      <c r="G149" s="6" t="s">
        <v>43</v>
      </c>
      <c r="H149" s="6" t="n">
        <v>9663</v>
      </c>
      <c r="I149" s="4" t="n">
        <v>441</v>
      </c>
      <c r="J149" s="4" t="s">
        <v>44</v>
      </c>
      <c r="L149" s="53" t="s">
        <v>45</v>
      </c>
      <c r="M149" s="3" t="s">
        <v>470</v>
      </c>
      <c r="N149" s="44"/>
      <c r="O149" s="1" t="s">
        <v>69</v>
      </c>
      <c r="Q149" s="1"/>
      <c r="R149" s="1"/>
      <c r="S149" s="1"/>
      <c r="T149" s="1"/>
      <c r="U149" s="1"/>
      <c r="V149" s="45" t="n">
        <f aca="false">+U149-R149</f>
        <v>0</v>
      </c>
      <c r="W149" s="14" t="n">
        <f aca="false">+U149-T149</f>
        <v>0</v>
      </c>
      <c r="X149" s="15" t="s">
        <v>471</v>
      </c>
      <c r="Y149" s="47"/>
      <c r="Z149" s="44"/>
      <c r="AA149" s="5" t="n">
        <v>309873</v>
      </c>
      <c r="AB149" s="5" t="n">
        <v>26610</v>
      </c>
      <c r="AC149" s="48" t="s">
        <v>59</v>
      </c>
      <c r="AD149" s="9" t="n">
        <v>0.33</v>
      </c>
      <c r="AE149" s="105" t="n">
        <v>9908</v>
      </c>
      <c r="AF149" s="1" t="s">
        <v>292</v>
      </c>
      <c r="AG149" s="51" t="s">
        <v>4</v>
      </c>
      <c r="AH149" s="4" t="s">
        <v>472</v>
      </c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22.5" hidden="false" customHeight="false" outlineLevel="0" collapsed="false">
      <c r="A150" s="43"/>
      <c r="B150" s="11" t="s">
        <v>40</v>
      </c>
      <c r="E150" s="3" t="s">
        <v>473</v>
      </c>
      <c r="F150" s="3" t="s">
        <v>474</v>
      </c>
      <c r="G150" s="6" t="s">
        <v>43</v>
      </c>
      <c r="H150" s="6" t="n">
        <v>9695</v>
      </c>
      <c r="I150" s="4" t="n">
        <v>427</v>
      </c>
      <c r="J150" s="4" t="s">
        <v>44</v>
      </c>
      <c r="K150" s="4" t="n">
        <v>1</v>
      </c>
      <c r="L150" s="1" t="s">
        <v>45</v>
      </c>
      <c r="M150" s="3" t="s">
        <v>475</v>
      </c>
      <c r="N150" s="44"/>
      <c r="O150" s="1" t="s">
        <v>154</v>
      </c>
      <c r="Q150" s="1" t="n">
        <v>289</v>
      </c>
      <c r="R150" s="1" t="n">
        <f aca="false">4+206</f>
        <v>210</v>
      </c>
      <c r="S150" s="1" t="n">
        <f aca="false">4+206</f>
        <v>210</v>
      </c>
      <c r="T150" s="1" t="n">
        <v>218</v>
      </c>
      <c r="U150" s="1" t="n">
        <v>218</v>
      </c>
      <c r="V150" s="45" t="n">
        <f aca="false">+U150-R150</f>
        <v>8</v>
      </c>
      <c r="W150" s="14" t="n">
        <f aca="false">+U150-T150</f>
        <v>0</v>
      </c>
      <c r="X150" s="15" t="s">
        <v>48</v>
      </c>
      <c r="Y150" s="47"/>
      <c r="Z150" s="44"/>
      <c r="AA150" s="5" t="n">
        <v>122174</v>
      </c>
      <c r="AB150" s="5" t="n">
        <v>166814</v>
      </c>
      <c r="AC150" s="48" t="s">
        <v>49</v>
      </c>
      <c r="AD150" s="49" t="n">
        <v>0.229</v>
      </c>
      <c r="AE150" s="50"/>
      <c r="AF150" s="51" t="s">
        <v>170</v>
      </c>
      <c r="AG150" s="51" t="s">
        <v>4</v>
      </c>
      <c r="AH150" s="4" t="s">
        <v>476</v>
      </c>
      <c r="AI150" s="52" t="s">
        <v>82</v>
      </c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55"/>
      <c r="B151" s="56" t="s">
        <v>40</v>
      </c>
      <c r="C151" s="93"/>
      <c r="D151" s="61"/>
      <c r="E151" s="57" t="s">
        <v>473</v>
      </c>
      <c r="F151" s="57" t="s">
        <v>477</v>
      </c>
      <c r="G151" s="59" t="s">
        <v>43</v>
      </c>
      <c r="H151" s="59" t="n">
        <v>9699</v>
      </c>
      <c r="I151" s="58" t="n">
        <v>429</v>
      </c>
      <c r="J151" s="58" t="s">
        <v>44</v>
      </c>
      <c r="K151" s="58" t="n">
        <v>1</v>
      </c>
      <c r="L151" s="61" t="s">
        <v>45</v>
      </c>
      <c r="M151" s="57" t="s">
        <v>475</v>
      </c>
      <c r="N151" s="0"/>
      <c r="O151" s="61" t="s">
        <v>69</v>
      </c>
      <c r="P151" s="62"/>
      <c r="Q151" s="101" t="n">
        <v>1889</v>
      </c>
      <c r="R151" s="79" t="n">
        <v>1360</v>
      </c>
      <c r="S151" s="101" t="n">
        <f aca="false">1386+36</f>
        <v>1422</v>
      </c>
      <c r="T151" s="101" t="n">
        <v>1287</v>
      </c>
      <c r="U151" s="79" t="n">
        <v>1297</v>
      </c>
      <c r="V151" s="45" t="n">
        <f aca="false">+U151-R151</f>
        <v>-63</v>
      </c>
      <c r="W151" s="63" t="n">
        <f aca="false">+U151-T151</f>
        <v>10</v>
      </c>
      <c r="X151" s="104" t="s">
        <v>478</v>
      </c>
      <c r="Y151" s="52"/>
      <c r="AA151" s="64" t="n">
        <v>124443</v>
      </c>
      <c r="AB151" s="64" t="n">
        <v>125787</v>
      </c>
      <c r="AC151" s="65" t="s">
        <v>49</v>
      </c>
      <c r="AD151" s="66" t="n">
        <v>0.194</v>
      </c>
      <c r="AE151" s="67"/>
      <c r="AF151" s="68" t="s">
        <v>170</v>
      </c>
      <c r="AG151" s="68" t="s">
        <v>4</v>
      </c>
      <c r="AH151" s="58" t="s">
        <v>479</v>
      </c>
      <c r="AI151" s="52" t="s">
        <v>82</v>
      </c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  <c r="CC151" s="97"/>
      <c r="CD151" s="97"/>
      <c r="CE151" s="97"/>
      <c r="CF151" s="97"/>
      <c r="CG151" s="97"/>
      <c r="CH151" s="97"/>
      <c r="CI151" s="97"/>
      <c r="CJ151" s="97"/>
      <c r="CK151" s="97"/>
      <c r="CL151" s="97"/>
      <c r="CM151" s="97"/>
      <c r="CN151" s="97"/>
      <c r="CO151" s="97"/>
      <c r="CP151" s="97"/>
      <c r="CQ151" s="97"/>
      <c r="CR151" s="97"/>
      <c r="CS151" s="97"/>
      <c r="CT151" s="97"/>
      <c r="CU151" s="97"/>
      <c r="CV151" s="97"/>
      <c r="CW151" s="97"/>
      <c r="CX151" s="97"/>
      <c r="CY151" s="97"/>
      <c r="CZ151" s="97"/>
      <c r="DA151" s="97"/>
      <c r="DB151" s="97"/>
      <c r="DC151" s="97"/>
      <c r="DD151" s="97"/>
      <c r="DE151" s="97"/>
      <c r="DF151" s="97"/>
      <c r="DG151" s="97"/>
      <c r="DH151" s="97"/>
      <c r="DI151" s="97"/>
      <c r="DJ151" s="97"/>
      <c r="DK151" s="97"/>
      <c r="DL151" s="97"/>
      <c r="DM151" s="97"/>
      <c r="DN151" s="97"/>
      <c r="DO151" s="97"/>
      <c r="DP151" s="97"/>
      <c r="DQ151" s="97"/>
      <c r="DR151" s="97"/>
      <c r="DS151" s="97"/>
      <c r="DT151" s="97"/>
      <c r="DU151" s="97"/>
      <c r="DV151" s="97"/>
      <c r="DW151" s="97"/>
      <c r="DX151" s="97"/>
      <c r="DY151" s="97"/>
      <c r="DZ151" s="97"/>
      <c r="EA151" s="97"/>
      <c r="EB151" s="97"/>
      <c r="EC151" s="97"/>
      <c r="ED151" s="97"/>
      <c r="EE151" s="97"/>
      <c r="EF151" s="97"/>
      <c r="EG151" s="97"/>
      <c r="EH151" s="97"/>
      <c r="EI151" s="97"/>
      <c r="EJ151" s="97"/>
      <c r="EK151" s="97"/>
      <c r="EL151" s="97"/>
      <c r="EM151" s="97"/>
      <c r="EN151" s="97"/>
      <c r="EO151" s="97"/>
      <c r="EP151" s="97"/>
      <c r="EQ151" s="97"/>
      <c r="ER151" s="97"/>
      <c r="ES151" s="97"/>
      <c r="ET151" s="97"/>
      <c r="EU151" s="97"/>
      <c r="EV151" s="97"/>
      <c r="EW151" s="97"/>
      <c r="EX151" s="97"/>
      <c r="EY151" s="97"/>
      <c r="EZ151" s="97"/>
      <c r="FA151" s="97"/>
      <c r="FB151" s="97"/>
      <c r="FC151" s="97"/>
      <c r="FD151" s="97"/>
      <c r="FE151" s="97"/>
      <c r="FF151" s="97"/>
      <c r="FG151" s="97"/>
      <c r="FH151" s="97"/>
      <c r="FI151" s="97"/>
      <c r="FJ151" s="97"/>
      <c r="FK151" s="97"/>
      <c r="FL151" s="97"/>
      <c r="FM151" s="97"/>
      <c r="FN151" s="97"/>
      <c r="FO151" s="97"/>
      <c r="FP151" s="97"/>
      <c r="FQ151" s="97"/>
      <c r="FR151" s="97"/>
      <c r="FS151" s="97"/>
      <c r="FT151" s="97"/>
      <c r="FU151" s="97"/>
      <c r="FV151" s="97"/>
      <c r="FW151" s="97"/>
      <c r="FX151" s="97"/>
      <c r="FY151" s="97"/>
      <c r="FZ151" s="97"/>
      <c r="GA151" s="97"/>
      <c r="GB151" s="97"/>
      <c r="GC151" s="97"/>
      <c r="GD151" s="97"/>
      <c r="GE151" s="97"/>
      <c r="GF151" s="97"/>
      <c r="GG151" s="97"/>
      <c r="GH151" s="97"/>
      <c r="GI151" s="97"/>
      <c r="GJ151" s="97"/>
      <c r="GK151" s="97"/>
      <c r="GL151" s="97"/>
      <c r="GM151" s="97"/>
      <c r="GN151" s="97"/>
      <c r="GO151" s="97"/>
      <c r="GP151" s="97"/>
      <c r="GQ151" s="97"/>
      <c r="GR151" s="97"/>
      <c r="GS151" s="97"/>
      <c r="GT151" s="97"/>
      <c r="GU151" s="97"/>
      <c r="GV151" s="97"/>
      <c r="GW151" s="97"/>
      <c r="GX151" s="97"/>
      <c r="GY151" s="97"/>
      <c r="GZ151" s="97"/>
      <c r="HA151" s="97"/>
      <c r="HB151" s="97"/>
      <c r="HC151" s="97"/>
      <c r="HD151" s="97"/>
      <c r="HE151" s="97"/>
      <c r="HF151" s="97"/>
      <c r="HG151" s="97"/>
      <c r="HH151" s="97"/>
      <c r="HI151" s="97"/>
      <c r="HJ151" s="97"/>
      <c r="HK151" s="97"/>
      <c r="HL151" s="97"/>
      <c r="HM151" s="97"/>
      <c r="HN151" s="97"/>
      <c r="HO151" s="97"/>
      <c r="HP151" s="97"/>
      <c r="HQ151" s="97"/>
      <c r="HR151" s="97"/>
      <c r="HS151" s="97"/>
      <c r="HT151" s="97"/>
      <c r="HU151" s="97"/>
      <c r="HV151" s="97"/>
      <c r="HW151" s="97"/>
      <c r="HX151" s="97"/>
      <c r="HY151" s="97"/>
      <c r="HZ151" s="97"/>
      <c r="IA151" s="97"/>
      <c r="IB151" s="97"/>
      <c r="IC151" s="97"/>
      <c r="ID151" s="97"/>
      <c r="IE151" s="97"/>
      <c r="IF151" s="97"/>
      <c r="IG151" s="97"/>
      <c r="IH151" s="97"/>
      <c r="II151" s="97"/>
      <c r="IJ151" s="97"/>
      <c r="IK151" s="97"/>
      <c r="IL151" s="97"/>
      <c r="IM151" s="97"/>
      <c r="IN151" s="97"/>
      <c r="IO151" s="97"/>
      <c r="IP151" s="97"/>
      <c r="IQ151" s="97"/>
      <c r="IR151" s="97"/>
      <c r="IS151" s="97"/>
      <c r="IT151" s="97"/>
      <c r="IU151" s="97"/>
      <c r="IV151" s="97"/>
      <c r="IW151" s="97"/>
    </row>
    <row r="152" customFormat="false" ht="12.75" hidden="false" customHeight="false" outlineLevel="0" collapsed="false">
      <c r="A152" s="55"/>
      <c r="B152" s="56" t="s">
        <v>40</v>
      </c>
      <c r="C152" s="57"/>
      <c r="D152" s="58"/>
      <c r="E152" s="57" t="s">
        <v>473</v>
      </c>
      <c r="F152" s="57" t="s">
        <v>480</v>
      </c>
      <c r="G152" s="59" t="s">
        <v>43</v>
      </c>
      <c r="H152" s="59" t="n">
        <v>9700</v>
      </c>
      <c r="I152" s="58" t="n">
        <v>441</v>
      </c>
      <c r="J152" s="58" t="s">
        <v>44</v>
      </c>
      <c r="K152" s="58"/>
      <c r="L152" s="61" t="s">
        <v>45</v>
      </c>
      <c r="M152" s="57" t="s">
        <v>475</v>
      </c>
      <c r="N152" s="0"/>
      <c r="O152" s="61" t="s">
        <v>69</v>
      </c>
      <c r="P152" s="62"/>
      <c r="Q152" s="61" t="n">
        <v>30</v>
      </c>
      <c r="R152" s="61" t="n">
        <v>25</v>
      </c>
      <c r="S152" s="61" t="n">
        <v>25</v>
      </c>
      <c r="T152" s="61" t="n">
        <v>14</v>
      </c>
      <c r="U152" s="61" t="n">
        <v>14</v>
      </c>
      <c r="V152" s="45" t="n">
        <f aca="false">+U152-R152</f>
        <v>-11</v>
      </c>
      <c r="W152" s="63" t="n">
        <f aca="false">+U152-T152</f>
        <v>0</v>
      </c>
      <c r="X152" s="46" t="s">
        <v>48</v>
      </c>
      <c r="Y152" s="52"/>
      <c r="AA152" s="64" t="n">
        <v>124447</v>
      </c>
      <c r="AB152" s="64" t="n">
        <v>125789</v>
      </c>
      <c r="AC152" s="65" t="s">
        <v>49</v>
      </c>
      <c r="AD152" s="66" t="n">
        <v>0.06</v>
      </c>
      <c r="AE152" s="67"/>
      <c r="AF152" s="68" t="s">
        <v>60</v>
      </c>
      <c r="AG152" s="68" t="s">
        <v>4</v>
      </c>
      <c r="AH152" s="58" t="s">
        <v>481</v>
      </c>
      <c r="AI152" s="52" t="s">
        <v>82</v>
      </c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5"/>
      <c r="B153" s="56" t="s">
        <v>40</v>
      </c>
      <c r="C153" s="57"/>
      <c r="D153" s="58"/>
      <c r="E153" s="57" t="s">
        <v>473</v>
      </c>
      <c r="F153" s="57" t="s">
        <v>482</v>
      </c>
      <c r="G153" s="59" t="s">
        <v>43</v>
      </c>
      <c r="H153" s="59" t="n">
        <v>9721</v>
      </c>
      <c r="I153" s="58" t="n">
        <v>764</v>
      </c>
      <c r="J153" s="58" t="s">
        <v>44</v>
      </c>
      <c r="K153" s="58"/>
      <c r="L153" s="60" t="s">
        <v>45</v>
      </c>
      <c r="M153" s="57" t="s">
        <v>475</v>
      </c>
      <c r="N153" s="0"/>
      <c r="O153" s="61" t="s">
        <v>47</v>
      </c>
      <c r="P153" s="62"/>
      <c r="Q153" s="61" t="n">
        <v>357</v>
      </c>
      <c r="R153" s="1" t="n">
        <v>2000</v>
      </c>
      <c r="S153" s="61" t="n">
        <v>1336</v>
      </c>
      <c r="T153" s="61" t="n">
        <v>1795</v>
      </c>
      <c r="U153" s="1" t="n">
        <v>2026</v>
      </c>
      <c r="V153" s="45" t="n">
        <f aca="false">+U153-R153</f>
        <v>26</v>
      </c>
      <c r="W153" s="63" t="n">
        <f aca="false">+U153-T153</f>
        <v>231</v>
      </c>
      <c r="X153" s="46" t="s">
        <v>223</v>
      </c>
      <c r="Y153" s="52"/>
      <c r="AA153" s="64" t="n">
        <v>314545</v>
      </c>
      <c r="AB153" s="64" t="n">
        <v>133231</v>
      </c>
      <c r="AC153" s="58" t="s">
        <v>49</v>
      </c>
      <c r="AD153" s="66" t="n">
        <v>0.093</v>
      </c>
      <c r="AE153" s="67" t="n">
        <v>9812</v>
      </c>
      <c r="AF153" s="68" t="s">
        <v>160</v>
      </c>
      <c r="AG153" s="68" t="s">
        <v>4</v>
      </c>
      <c r="AH153" s="58" t="s">
        <v>483</v>
      </c>
      <c r="AI153" s="52" t="s">
        <v>82</v>
      </c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55"/>
      <c r="B154" s="56" t="s">
        <v>40</v>
      </c>
      <c r="C154" s="93"/>
      <c r="D154" s="61"/>
      <c r="E154" s="57" t="s">
        <v>484</v>
      </c>
      <c r="F154" s="57" t="s">
        <v>485</v>
      </c>
      <c r="G154" s="59" t="s">
        <v>55</v>
      </c>
      <c r="H154" s="59" t="n">
        <v>5999</v>
      </c>
      <c r="I154" s="58" t="n">
        <v>429</v>
      </c>
      <c r="J154" s="58" t="s">
        <v>44</v>
      </c>
      <c r="K154" s="58" t="n">
        <v>1</v>
      </c>
      <c r="L154" s="60" t="s">
        <v>45</v>
      </c>
      <c r="M154" s="57" t="s">
        <v>486</v>
      </c>
      <c r="N154" s="0"/>
      <c r="O154" s="61" t="s">
        <v>69</v>
      </c>
      <c r="P154" s="62"/>
      <c r="Q154" s="101" t="n">
        <v>12472</v>
      </c>
      <c r="R154" s="79" t="n">
        <v>11632</v>
      </c>
      <c r="S154" s="101" t="n">
        <v>9598</v>
      </c>
      <c r="T154" s="101" t="n">
        <v>7761</v>
      </c>
      <c r="U154" s="79" t="n">
        <v>8721</v>
      </c>
      <c r="V154" s="45" t="n">
        <f aca="false">+U154-R154</f>
        <v>-2911</v>
      </c>
      <c r="W154" s="63" t="n">
        <f aca="false">+U154-T154</f>
        <v>960</v>
      </c>
      <c r="X154" s="46" t="s">
        <v>337</v>
      </c>
      <c r="Y154" s="52"/>
      <c r="AA154" s="64" t="n">
        <v>311932</v>
      </c>
      <c r="AB154" s="64" t="n">
        <v>229609</v>
      </c>
      <c r="AC154" s="65" t="s">
        <v>59</v>
      </c>
      <c r="AD154" s="9" t="n">
        <v>0.152</v>
      </c>
      <c r="AE154" s="105" t="n">
        <v>9908</v>
      </c>
      <c r="AF154" s="61" t="s">
        <v>292</v>
      </c>
      <c r="AG154" s="68" t="s">
        <v>4</v>
      </c>
      <c r="AH154" s="58" t="s">
        <v>70</v>
      </c>
      <c r="AI154" s="52" t="s">
        <v>82</v>
      </c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  <c r="IN154" s="111"/>
      <c r="IO154" s="111"/>
      <c r="IP154" s="111"/>
      <c r="IQ154" s="111"/>
      <c r="IR154" s="111"/>
      <c r="IS154" s="111"/>
      <c r="IT154" s="111"/>
      <c r="IU154" s="111"/>
      <c r="IV154" s="111"/>
      <c r="IW154" s="111"/>
    </row>
    <row r="155" customFormat="false" ht="22.5" hidden="false" customHeight="false" outlineLevel="0" collapsed="false">
      <c r="A155" s="55"/>
      <c r="B155" s="56" t="s">
        <v>40</v>
      </c>
      <c r="C155" s="57"/>
      <c r="D155" s="58"/>
      <c r="E155" s="57" t="s">
        <v>484</v>
      </c>
      <c r="F155" s="57" t="s">
        <v>487</v>
      </c>
      <c r="G155" s="59" t="s">
        <v>55</v>
      </c>
      <c r="H155" s="59" t="n">
        <v>6500</v>
      </c>
      <c r="I155" s="58" t="n">
        <v>429</v>
      </c>
      <c r="J155" s="58" t="s">
        <v>44</v>
      </c>
      <c r="K155" s="58"/>
      <c r="L155" s="60" t="s">
        <v>45</v>
      </c>
      <c r="M155" s="57" t="s">
        <v>486</v>
      </c>
      <c r="N155" s="0"/>
      <c r="O155" s="61" t="s">
        <v>69</v>
      </c>
      <c r="P155" s="62"/>
      <c r="Q155" s="101" t="n">
        <v>1756</v>
      </c>
      <c r="R155" s="1" t="n">
        <v>2300</v>
      </c>
      <c r="S155" s="101" t="n">
        <v>2300</v>
      </c>
      <c r="T155" s="101" t="n">
        <v>2300</v>
      </c>
      <c r="U155" s="1" t="n">
        <v>2300</v>
      </c>
      <c r="V155" s="45" t="n">
        <f aca="false">+U155-R155</f>
        <v>0</v>
      </c>
      <c r="W155" s="63" t="n">
        <f aca="false">+U155-T155</f>
        <v>0</v>
      </c>
      <c r="X155" s="15" t="s">
        <v>488</v>
      </c>
      <c r="Y155" s="52"/>
      <c r="AA155" s="64" t="n">
        <v>311923</v>
      </c>
      <c r="AB155" s="64" t="n">
        <v>229586</v>
      </c>
      <c r="AC155" s="65" t="s">
        <v>59</v>
      </c>
      <c r="AD155" s="9" t="n">
        <v>0.164</v>
      </c>
      <c r="AE155" s="105" t="n">
        <v>9908</v>
      </c>
      <c r="AF155" s="61" t="s">
        <v>292</v>
      </c>
      <c r="AG155" s="68" t="s">
        <v>4</v>
      </c>
      <c r="AH155" s="58" t="s">
        <v>70</v>
      </c>
      <c r="AI155" s="52" t="s">
        <v>82</v>
      </c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5"/>
      <c r="B156" s="56"/>
      <c r="C156" s="57"/>
      <c r="D156" s="58"/>
      <c r="E156" s="57" t="s">
        <v>484</v>
      </c>
      <c r="F156" s="57" t="s">
        <v>489</v>
      </c>
      <c r="G156" s="6"/>
      <c r="H156" s="59" t="n">
        <v>6546</v>
      </c>
      <c r="I156" s="4"/>
      <c r="J156" s="4"/>
      <c r="L156" s="1"/>
      <c r="N156" s="44"/>
      <c r="O156" s="1" t="s">
        <v>231</v>
      </c>
      <c r="Q156" s="1"/>
      <c r="R156" s="61" t="n">
        <v>90</v>
      </c>
      <c r="S156" s="61" t="n">
        <v>90</v>
      </c>
      <c r="T156" s="61" t="n">
        <v>397</v>
      </c>
      <c r="U156" s="61" t="n">
        <v>397</v>
      </c>
      <c r="V156" s="45" t="n">
        <f aca="false">+U156-R156</f>
        <v>307</v>
      </c>
      <c r="W156" s="14"/>
      <c r="X156" s="107" t="s">
        <v>490</v>
      </c>
      <c r="Y156" s="47"/>
      <c r="Z156" s="44"/>
      <c r="AA156" s="44"/>
      <c r="AB156" s="64" t="n">
        <v>345158</v>
      </c>
      <c r="AC156" s="48"/>
      <c r="AD156" s="49"/>
      <c r="AE156" s="50"/>
      <c r="AF156" s="51"/>
      <c r="AG156" s="51"/>
      <c r="AH156" s="58"/>
      <c r="AI156" s="52" t="s">
        <v>82</v>
      </c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true" customHeight="false" outlineLevel="0" collapsed="false">
      <c r="A157" s="55"/>
      <c r="B157" s="56" t="s">
        <v>40</v>
      </c>
      <c r="C157" s="57"/>
      <c r="D157" s="58"/>
      <c r="E157" s="57" t="s">
        <v>491</v>
      </c>
      <c r="F157" s="57" t="s">
        <v>492</v>
      </c>
      <c r="G157" s="59" t="s">
        <v>43</v>
      </c>
      <c r="H157" s="59" t="n">
        <v>308</v>
      </c>
      <c r="I157" s="58" t="s">
        <v>151</v>
      </c>
      <c r="J157" s="58" t="s">
        <v>44</v>
      </c>
      <c r="K157" s="58"/>
      <c r="L157" s="61" t="s">
        <v>45</v>
      </c>
      <c r="M157" s="57" t="s">
        <v>493</v>
      </c>
      <c r="N157" s="0"/>
      <c r="O157" s="61" t="s">
        <v>98</v>
      </c>
      <c r="P157" s="62"/>
      <c r="Q157" s="61"/>
      <c r="R157" s="1"/>
      <c r="S157" s="61"/>
      <c r="T157" s="61"/>
      <c r="U157" s="61"/>
      <c r="V157" s="45" t="n">
        <f aca="false">+U157-R157</f>
        <v>0</v>
      </c>
      <c r="W157" s="63" t="n">
        <f aca="false">+U157-T157</f>
        <v>0</v>
      </c>
      <c r="X157" s="107" t="s">
        <v>494</v>
      </c>
      <c r="Y157" s="52"/>
      <c r="AA157" s="0"/>
      <c r="AB157" s="64"/>
      <c r="AC157" s="65" t="s">
        <v>495</v>
      </c>
      <c r="AD157" s="66" t="n">
        <v>0.06</v>
      </c>
      <c r="AE157" s="67"/>
      <c r="AF157" s="68" t="s">
        <v>60</v>
      </c>
      <c r="AG157" s="68" t="s">
        <v>4</v>
      </c>
      <c r="AH157" s="58" t="s">
        <v>496</v>
      </c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22.5" hidden="false" customHeight="false" outlineLevel="0" collapsed="false">
      <c r="A158" s="43"/>
      <c r="B158" s="11" t="s">
        <v>40</v>
      </c>
      <c r="E158" s="57" t="s">
        <v>491</v>
      </c>
      <c r="F158" s="3" t="s">
        <v>497</v>
      </c>
      <c r="G158" s="6" t="s">
        <v>43</v>
      </c>
      <c r="H158" s="6" t="n">
        <v>5508</v>
      </c>
      <c r="I158" s="4" t="n">
        <v>430</v>
      </c>
      <c r="J158" s="4" t="s">
        <v>44</v>
      </c>
      <c r="K158" s="4" t="n">
        <v>1</v>
      </c>
      <c r="L158" s="1" t="s">
        <v>45</v>
      </c>
      <c r="M158" s="3" t="s">
        <v>493</v>
      </c>
      <c r="N158" s="44"/>
      <c r="O158" s="1" t="s">
        <v>231</v>
      </c>
      <c r="Q158" s="1" t="n">
        <v>6054</v>
      </c>
      <c r="R158" s="1" t="n">
        <v>5416</v>
      </c>
      <c r="S158" s="1" t="n">
        <v>5248</v>
      </c>
      <c r="T158" s="1" t="n">
        <v>5507</v>
      </c>
      <c r="U158" s="1" t="n">
        <v>5260</v>
      </c>
      <c r="V158" s="45" t="n">
        <f aca="false">+U158-R158</f>
        <v>-156</v>
      </c>
      <c r="W158" s="14" t="n">
        <f aca="false">+U158-T158</f>
        <v>-247</v>
      </c>
      <c r="X158" s="46" t="s">
        <v>176</v>
      </c>
      <c r="Y158" s="47"/>
      <c r="Z158" s="44"/>
      <c r="AA158" s="5" t="n">
        <v>309958</v>
      </c>
      <c r="AB158" s="5" t="n">
        <v>132978</v>
      </c>
      <c r="AC158" s="48" t="s">
        <v>59</v>
      </c>
      <c r="AD158" s="49" t="n">
        <v>0.06</v>
      </c>
      <c r="AE158" s="50"/>
      <c r="AF158" s="51" t="s">
        <v>170</v>
      </c>
      <c r="AG158" s="51" t="s">
        <v>4</v>
      </c>
      <c r="AH158" s="4" t="s">
        <v>496</v>
      </c>
      <c r="AI158" s="52" t="s">
        <v>141</v>
      </c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43"/>
      <c r="B159" s="11" t="s">
        <v>40</v>
      </c>
      <c r="E159" s="57" t="s">
        <v>491</v>
      </c>
      <c r="F159" s="3" t="s">
        <v>498</v>
      </c>
      <c r="G159" s="6" t="s">
        <v>43</v>
      </c>
      <c r="H159" s="6" t="n">
        <v>6226</v>
      </c>
      <c r="I159" s="4" t="n">
        <v>430</v>
      </c>
      <c r="J159" s="4" t="s">
        <v>44</v>
      </c>
      <c r="L159" s="1" t="s">
        <v>45</v>
      </c>
      <c r="M159" s="3" t="s">
        <v>493</v>
      </c>
      <c r="N159" s="44"/>
      <c r="O159" s="1" t="s">
        <v>231</v>
      </c>
      <c r="Q159" s="79" t="n">
        <v>9138</v>
      </c>
      <c r="R159" s="1" t="n">
        <v>7691</v>
      </c>
      <c r="S159" s="79" t="n">
        <v>7691</v>
      </c>
      <c r="T159" s="79" t="n">
        <v>7161</v>
      </c>
      <c r="U159" s="1" t="n">
        <v>7161</v>
      </c>
      <c r="V159" s="45" t="n">
        <f aca="false">+U159-R159</f>
        <v>-530</v>
      </c>
      <c r="W159" s="14" t="n">
        <f aca="false">+U159-T159</f>
        <v>0</v>
      </c>
      <c r="X159" s="15" t="s">
        <v>48</v>
      </c>
      <c r="Y159" s="47"/>
      <c r="Z159" s="44"/>
      <c r="AA159" s="5" t="n">
        <v>309959</v>
      </c>
      <c r="AB159" s="5" t="n">
        <v>132978</v>
      </c>
      <c r="AC159" s="48" t="s">
        <v>59</v>
      </c>
      <c r="AD159" s="49" t="n">
        <v>0.06</v>
      </c>
      <c r="AE159" s="50"/>
      <c r="AF159" s="51" t="s">
        <v>170</v>
      </c>
      <c r="AG159" s="51" t="s">
        <v>4</v>
      </c>
      <c r="AH159" s="4" t="s">
        <v>496</v>
      </c>
      <c r="AI159" s="52" t="s">
        <v>141</v>
      </c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55"/>
      <c r="B160" s="56" t="s">
        <v>40</v>
      </c>
      <c r="C160" s="57"/>
      <c r="D160" s="58"/>
      <c r="E160" s="57" t="s">
        <v>491</v>
      </c>
      <c r="F160" s="57" t="s">
        <v>499</v>
      </c>
      <c r="G160" s="59" t="s">
        <v>43</v>
      </c>
      <c r="H160" s="59" t="n">
        <v>6406</v>
      </c>
      <c r="I160" s="58" t="n">
        <v>430</v>
      </c>
      <c r="J160" s="58" t="s">
        <v>44</v>
      </c>
      <c r="K160" s="58"/>
      <c r="L160" s="61" t="s">
        <v>45</v>
      </c>
      <c r="M160" s="57" t="s">
        <v>493</v>
      </c>
      <c r="N160" s="0"/>
      <c r="O160" s="61" t="s">
        <v>231</v>
      </c>
      <c r="P160" s="62"/>
      <c r="Q160" s="61" t="n">
        <v>1453</v>
      </c>
      <c r="R160" s="1" t="n">
        <v>1753</v>
      </c>
      <c r="S160" s="61" t="n">
        <v>1753</v>
      </c>
      <c r="T160" s="61" t="n">
        <v>1619</v>
      </c>
      <c r="U160" s="1" t="n">
        <v>1619</v>
      </c>
      <c r="V160" s="45" t="n">
        <f aca="false">+U160-R160</f>
        <v>-134</v>
      </c>
      <c r="W160" s="63" t="n">
        <f aca="false">+U160-T160</f>
        <v>0</v>
      </c>
      <c r="X160" s="46" t="s">
        <v>48</v>
      </c>
      <c r="Y160" s="52"/>
      <c r="AA160" s="64" t="n">
        <v>309960</v>
      </c>
      <c r="AB160" s="64" t="n">
        <v>132978</v>
      </c>
      <c r="AC160" s="65" t="s">
        <v>59</v>
      </c>
      <c r="AD160" s="66" t="n">
        <v>0.06</v>
      </c>
      <c r="AE160" s="67"/>
      <c r="AF160" s="68" t="s">
        <v>170</v>
      </c>
      <c r="AG160" s="68" t="s">
        <v>4</v>
      </c>
      <c r="AH160" s="58" t="s">
        <v>496</v>
      </c>
      <c r="AI160" s="52" t="s">
        <v>141</v>
      </c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true" customHeight="false" outlineLevel="0" collapsed="false">
      <c r="A161" s="43"/>
      <c r="B161" s="11" t="s">
        <v>40</v>
      </c>
      <c r="E161" s="3" t="s">
        <v>500</v>
      </c>
      <c r="F161" s="132" t="s">
        <v>501</v>
      </c>
      <c r="G161" s="6" t="s">
        <v>55</v>
      </c>
      <c r="H161" s="6" t="n">
        <v>6315</v>
      </c>
      <c r="I161" s="4" t="n">
        <v>765</v>
      </c>
      <c r="J161" s="4" t="s">
        <v>44</v>
      </c>
      <c r="L161" s="53" t="s">
        <v>45</v>
      </c>
      <c r="M161" s="3" t="s">
        <v>500</v>
      </c>
      <c r="N161" s="44"/>
      <c r="O161" s="1" t="s">
        <v>79</v>
      </c>
      <c r="Q161" s="1" t="n">
        <v>0</v>
      </c>
      <c r="R161" s="1"/>
      <c r="S161" s="61"/>
      <c r="T161" s="61"/>
      <c r="U161" s="61"/>
      <c r="V161" s="45" t="n">
        <f aca="false">+U161-R161</f>
        <v>0</v>
      </c>
      <c r="W161" s="14" t="n">
        <f aca="false">+U161-T161</f>
        <v>0</v>
      </c>
      <c r="X161" s="46" t="s">
        <v>502</v>
      </c>
      <c r="Y161" s="47"/>
      <c r="Z161" s="44"/>
      <c r="AA161" s="5" t="n">
        <v>313201</v>
      </c>
      <c r="AB161" s="5" t="n">
        <v>141186</v>
      </c>
      <c r="AC161" s="48" t="s">
        <v>59</v>
      </c>
      <c r="AD161" s="49" t="n">
        <v>0.33</v>
      </c>
      <c r="AE161" s="50" t="n">
        <v>9905</v>
      </c>
      <c r="AF161" s="51" t="s">
        <v>50</v>
      </c>
      <c r="AG161" s="51" t="s">
        <v>4</v>
      </c>
      <c r="AH161" s="4" t="s">
        <v>503</v>
      </c>
      <c r="AI161" s="52" t="s">
        <v>52</v>
      </c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true" customHeight="false" outlineLevel="0" collapsed="false">
      <c r="A162" s="55"/>
      <c r="B162" s="56" t="s">
        <v>40</v>
      </c>
      <c r="C162" s="57"/>
      <c r="D162" s="58"/>
      <c r="E162" s="57" t="s">
        <v>504</v>
      </c>
      <c r="F162" s="57" t="s">
        <v>505</v>
      </c>
      <c r="G162" s="59" t="s">
        <v>43</v>
      </c>
      <c r="H162" s="59" t="n">
        <v>4399</v>
      </c>
      <c r="I162" s="58" t="n">
        <v>550</v>
      </c>
      <c r="J162" s="58" t="s">
        <v>44</v>
      </c>
      <c r="K162" s="58"/>
      <c r="L162" s="60" t="s">
        <v>45</v>
      </c>
      <c r="M162" s="57" t="s">
        <v>506</v>
      </c>
      <c r="N162" s="0"/>
      <c r="O162" s="61" t="s">
        <v>105</v>
      </c>
      <c r="P162" s="62"/>
      <c r="Q162" s="61"/>
      <c r="R162" s="1"/>
      <c r="S162" s="61"/>
      <c r="T162" s="61"/>
      <c r="U162" s="61"/>
      <c r="V162" s="45" t="n">
        <f aca="false">+U162-R162</f>
        <v>0</v>
      </c>
      <c r="W162" s="63" t="n">
        <f aca="false">+U162-T162</f>
        <v>0</v>
      </c>
      <c r="X162" s="107" t="s">
        <v>195</v>
      </c>
      <c r="Y162" s="52"/>
      <c r="AA162" s="0"/>
      <c r="AB162" s="64" t="n">
        <v>26521</v>
      </c>
      <c r="AC162" s="65" t="s">
        <v>59</v>
      </c>
      <c r="AD162" s="66" t="n">
        <v>0.055</v>
      </c>
      <c r="AE162" s="67"/>
      <c r="AF162" s="68" t="s">
        <v>60</v>
      </c>
      <c r="AG162" s="68" t="s">
        <v>4</v>
      </c>
      <c r="AH162" s="58" t="s">
        <v>507</v>
      </c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5"/>
      <c r="B163" s="56" t="s">
        <v>40</v>
      </c>
      <c r="C163" s="57"/>
      <c r="D163" s="58"/>
      <c r="E163" s="93" t="s">
        <v>508</v>
      </c>
      <c r="F163" s="3" t="s">
        <v>509</v>
      </c>
      <c r="G163" s="59" t="s">
        <v>43</v>
      </c>
      <c r="H163" s="64" t="n">
        <v>6598</v>
      </c>
      <c r="I163" s="61"/>
      <c r="J163" s="98"/>
      <c r="K163" s="61"/>
      <c r="L163" s="93"/>
      <c r="M163" s="93" t="s">
        <v>510</v>
      </c>
      <c r="N163" s="61"/>
      <c r="O163" s="61" t="s">
        <v>239</v>
      </c>
      <c r="P163" s="62"/>
      <c r="Q163" s="61" t="n">
        <v>242</v>
      </c>
      <c r="R163" s="61" t="n">
        <v>0</v>
      </c>
      <c r="S163" s="61" t="n">
        <v>0</v>
      </c>
      <c r="T163" s="61" t="n">
        <v>0</v>
      </c>
      <c r="U163" s="61" t="n">
        <v>1</v>
      </c>
      <c r="V163" s="45" t="n">
        <f aca="false">+U163-R163</f>
        <v>1</v>
      </c>
      <c r="W163" s="63" t="n">
        <f aca="false">+U163-T163</f>
        <v>1</v>
      </c>
      <c r="X163" s="15" t="s">
        <v>452</v>
      </c>
      <c r="Y163" s="52"/>
      <c r="AA163" s="109" t="n">
        <v>309867</v>
      </c>
      <c r="AB163" s="64" t="n">
        <v>138436</v>
      </c>
      <c r="AC163" s="60" t="s">
        <v>495</v>
      </c>
      <c r="AD163" s="66" t="n">
        <v>0.06</v>
      </c>
      <c r="AE163" s="99"/>
      <c r="AF163" s="68" t="s">
        <v>60</v>
      </c>
      <c r="AG163" s="68" t="s">
        <v>4</v>
      </c>
      <c r="AH163" s="61" t="s">
        <v>70</v>
      </c>
      <c r="AI163" s="52" t="s">
        <v>62</v>
      </c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22.5" hidden="true" customHeight="false" outlineLevel="0" collapsed="false">
      <c r="A164" s="55"/>
      <c r="B164" s="56" t="n">
        <v>36389</v>
      </c>
      <c r="C164" s="57"/>
      <c r="D164" s="58"/>
      <c r="E164" s="93" t="s">
        <v>511</v>
      </c>
      <c r="F164" s="93" t="s">
        <v>512</v>
      </c>
      <c r="G164" s="59" t="s">
        <v>55</v>
      </c>
      <c r="H164" s="64" t="n">
        <v>9789</v>
      </c>
      <c r="I164" s="61"/>
      <c r="J164" s="98"/>
      <c r="K164" s="61"/>
      <c r="L164" s="93"/>
      <c r="M164" s="93" t="s">
        <v>511</v>
      </c>
      <c r="N164" s="61" t="s">
        <v>92</v>
      </c>
      <c r="O164" s="61" t="s">
        <v>105</v>
      </c>
      <c r="P164" s="62"/>
      <c r="Q164" s="61"/>
      <c r="R164" s="1"/>
      <c r="S164" s="61"/>
      <c r="T164" s="61"/>
      <c r="U164" s="61"/>
      <c r="V164" s="45" t="n">
        <f aca="false">+U164-R164</f>
        <v>0</v>
      </c>
      <c r="W164" s="63" t="n">
        <f aca="false">+U164-T164</f>
        <v>0</v>
      </c>
      <c r="X164" s="15" t="s">
        <v>513</v>
      </c>
      <c r="Y164" s="52"/>
      <c r="AA164" s="64"/>
      <c r="AB164" s="64" t="s">
        <v>124</v>
      </c>
      <c r="AC164" s="60" t="s">
        <v>49</v>
      </c>
      <c r="AD164" s="66"/>
      <c r="AE164" s="99"/>
      <c r="AF164" s="100"/>
      <c r="AG164" s="68" t="s">
        <v>4</v>
      </c>
      <c r="AH164" s="61" t="s">
        <v>100</v>
      </c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true" customHeight="false" outlineLevel="0" collapsed="false">
      <c r="A165" s="43"/>
      <c r="B165" s="11" t="s">
        <v>40</v>
      </c>
      <c r="E165" s="3" t="s">
        <v>514</v>
      </c>
      <c r="F165" s="3" t="s">
        <v>515</v>
      </c>
      <c r="G165" s="6" t="s">
        <v>516</v>
      </c>
      <c r="H165" s="6" t="n">
        <v>5839</v>
      </c>
      <c r="I165" s="4" t="n">
        <v>487</v>
      </c>
      <c r="J165" s="4" t="s">
        <v>44</v>
      </c>
      <c r="L165" s="53" t="s">
        <v>45</v>
      </c>
      <c r="M165" s="3" t="s">
        <v>514</v>
      </c>
      <c r="N165" s="44"/>
      <c r="O165" s="1" t="s">
        <v>105</v>
      </c>
      <c r="Q165" s="1" t="n">
        <v>70</v>
      </c>
      <c r="R165" s="1"/>
      <c r="S165" s="61"/>
      <c r="T165" s="61"/>
      <c r="U165" s="61"/>
      <c r="V165" s="45" t="n">
        <f aca="false">+U165-R165</f>
        <v>0</v>
      </c>
      <c r="W165" s="14" t="n">
        <f aca="false">+U165-T165</f>
        <v>0</v>
      </c>
      <c r="X165" s="15" t="s">
        <v>502</v>
      </c>
      <c r="Y165" s="47"/>
      <c r="Z165" s="44"/>
      <c r="AA165" s="44"/>
      <c r="AB165" s="5" t="n">
        <v>278784</v>
      </c>
      <c r="AC165" s="48" t="s">
        <v>59</v>
      </c>
      <c r="AD165" s="49" t="n">
        <v>0.055</v>
      </c>
      <c r="AE165" s="50"/>
      <c r="AF165" s="51" t="s">
        <v>60</v>
      </c>
      <c r="AG165" s="51" t="s">
        <v>4</v>
      </c>
      <c r="AH165" s="4" t="s">
        <v>70</v>
      </c>
      <c r="AI165" s="52" t="s">
        <v>141</v>
      </c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5"/>
      <c r="B166" s="56" t="s">
        <v>40</v>
      </c>
      <c r="C166" s="57"/>
      <c r="D166" s="58"/>
      <c r="E166" s="57" t="s">
        <v>514</v>
      </c>
      <c r="F166" s="57" t="s">
        <v>517</v>
      </c>
      <c r="G166" s="59" t="s">
        <v>516</v>
      </c>
      <c r="H166" s="59" t="n">
        <v>5848</v>
      </c>
      <c r="I166" s="58" t="n">
        <v>487</v>
      </c>
      <c r="J166" s="58" t="s">
        <v>44</v>
      </c>
      <c r="K166" s="58"/>
      <c r="L166" s="60" t="s">
        <v>45</v>
      </c>
      <c r="M166" s="57" t="s">
        <v>514</v>
      </c>
      <c r="N166" s="0"/>
      <c r="O166" s="61" t="s">
        <v>105</v>
      </c>
      <c r="P166" s="62"/>
      <c r="Q166" s="61" t="n">
        <v>117</v>
      </c>
      <c r="R166" s="61" t="n">
        <v>0</v>
      </c>
      <c r="S166" s="61" t="n">
        <v>0</v>
      </c>
      <c r="T166" s="61" t="n">
        <v>208</v>
      </c>
      <c r="U166" s="61" t="n">
        <v>208</v>
      </c>
      <c r="V166" s="45" t="n">
        <f aca="false">+U166-R166</f>
        <v>208</v>
      </c>
      <c r="W166" s="63" t="n">
        <f aca="false">+U166-T166</f>
        <v>0</v>
      </c>
      <c r="X166" s="15" t="s">
        <v>452</v>
      </c>
      <c r="Y166" s="46"/>
      <c r="AA166" s="0"/>
      <c r="AB166" s="64" t="n">
        <v>382621</v>
      </c>
      <c r="AC166" s="65" t="s">
        <v>59</v>
      </c>
      <c r="AD166" s="66" t="n">
        <v>0.055</v>
      </c>
      <c r="AE166" s="67"/>
      <c r="AF166" s="68" t="s">
        <v>60</v>
      </c>
      <c r="AG166" s="68" t="s">
        <v>4</v>
      </c>
      <c r="AH166" s="58" t="s">
        <v>70</v>
      </c>
      <c r="AI166" s="52" t="s">
        <v>141</v>
      </c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55"/>
      <c r="B167" s="56" t="s">
        <v>40</v>
      </c>
      <c r="C167" s="57"/>
      <c r="D167" s="58"/>
      <c r="E167" s="57" t="s">
        <v>514</v>
      </c>
      <c r="F167" s="57" t="s">
        <v>518</v>
      </c>
      <c r="G167" s="59" t="s">
        <v>516</v>
      </c>
      <c r="H167" s="59" t="n">
        <v>5923</v>
      </c>
      <c r="I167" s="58" t="n">
        <v>487</v>
      </c>
      <c r="J167" s="58" t="s">
        <v>44</v>
      </c>
      <c r="K167" s="58"/>
      <c r="L167" s="60" t="s">
        <v>45</v>
      </c>
      <c r="M167" s="57" t="s">
        <v>514</v>
      </c>
      <c r="N167" s="0"/>
      <c r="O167" s="61" t="s">
        <v>105</v>
      </c>
      <c r="P167" s="62"/>
      <c r="Q167" s="101" t="n">
        <v>657</v>
      </c>
      <c r="R167" s="101" t="n">
        <v>0</v>
      </c>
      <c r="S167" s="101" t="n">
        <v>0</v>
      </c>
      <c r="T167" s="101" t="n">
        <v>0</v>
      </c>
      <c r="U167" s="101" t="n">
        <v>779</v>
      </c>
      <c r="V167" s="45" t="n">
        <f aca="false">+U167-R167</f>
        <v>779</v>
      </c>
      <c r="W167" s="63" t="n">
        <f aca="false">+U167-T167</f>
        <v>779</v>
      </c>
      <c r="X167" s="15" t="s">
        <v>519</v>
      </c>
      <c r="Y167" s="52"/>
      <c r="AA167" s="0"/>
      <c r="AB167" s="64" t="n">
        <v>382610</v>
      </c>
      <c r="AC167" s="65" t="s">
        <v>59</v>
      </c>
      <c r="AD167" s="66" t="n">
        <v>0.05</v>
      </c>
      <c r="AE167" s="67"/>
      <c r="AF167" s="68" t="s">
        <v>170</v>
      </c>
      <c r="AG167" s="68" t="s">
        <v>4</v>
      </c>
      <c r="AH167" s="58" t="s">
        <v>70</v>
      </c>
      <c r="AI167" s="52" t="s">
        <v>141</v>
      </c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true" customHeight="false" outlineLevel="0" collapsed="false">
      <c r="A168" s="43"/>
      <c r="B168" s="11" t="s">
        <v>40</v>
      </c>
      <c r="E168" s="3" t="s">
        <v>514</v>
      </c>
      <c r="F168" s="3" t="s">
        <v>520</v>
      </c>
      <c r="G168" s="6" t="s">
        <v>516</v>
      </c>
      <c r="H168" s="6" t="n">
        <v>6801</v>
      </c>
      <c r="I168" s="4" t="n">
        <v>487</v>
      </c>
      <c r="J168" s="4" t="s">
        <v>44</v>
      </c>
      <c r="L168" s="53" t="s">
        <v>45</v>
      </c>
      <c r="M168" s="3" t="s">
        <v>514</v>
      </c>
      <c r="N168" s="44"/>
      <c r="O168" s="1" t="s">
        <v>105</v>
      </c>
      <c r="Q168" s="79" t="n">
        <v>1096</v>
      </c>
      <c r="R168" s="1"/>
      <c r="S168" s="61"/>
      <c r="T168" s="61"/>
      <c r="U168" s="61"/>
      <c r="V168" s="45" t="n">
        <f aca="false">+U168-R168</f>
        <v>0</v>
      </c>
      <c r="W168" s="14" t="n">
        <f aca="false">+U168-T168</f>
        <v>0</v>
      </c>
      <c r="X168" s="15" t="s">
        <v>502</v>
      </c>
      <c r="Y168" s="47"/>
      <c r="Z168" s="44"/>
      <c r="AA168" s="44"/>
      <c r="AB168" s="5" t="n">
        <v>142629</v>
      </c>
      <c r="AC168" s="48" t="s">
        <v>59</v>
      </c>
      <c r="AD168" s="49" t="n">
        <v>0.05</v>
      </c>
      <c r="AE168" s="50"/>
      <c r="AF168" s="51" t="s">
        <v>170</v>
      </c>
      <c r="AG168" s="51" t="s">
        <v>4</v>
      </c>
      <c r="AH168" s="4" t="s">
        <v>70</v>
      </c>
      <c r="AI168" s="52" t="s">
        <v>141</v>
      </c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55"/>
      <c r="B169" s="56" t="s">
        <v>40</v>
      </c>
      <c r="C169" s="57"/>
      <c r="D169" s="58"/>
      <c r="E169" s="57" t="s">
        <v>521</v>
      </c>
      <c r="F169" s="57" t="s">
        <v>522</v>
      </c>
      <c r="G169" s="59" t="s">
        <v>43</v>
      </c>
      <c r="H169" s="59" t="n">
        <v>6836</v>
      </c>
      <c r="I169" s="58" t="n">
        <v>601</v>
      </c>
      <c r="J169" s="58" t="s">
        <v>44</v>
      </c>
      <c r="K169" s="58"/>
      <c r="L169" s="61" t="s">
        <v>45</v>
      </c>
      <c r="M169" s="57" t="s">
        <v>523</v>
      </c>
      <c r="N169" s="0"/>
      <c r="O169" s="61" t="s">
        <v>227</v>
      </c>
      <c r="P169" s="62"/>
      <c r="Q169" s="61"/>
      <c r="R169" s="1"/>
      <c r="S169" s="61"/>
      <c r="T169" s="61"/>
      <c r="U169" s="61"/>
      <c r="V169" s="45" t="n">
        <f aca="false">+U169-R169</f>
        <v>0</v>
      </c>
      <c r="W169" s="63" t="n">
        <f aca="false">+U169-T169</f>
        <v>0</v>
      </c>
      <c r="X169" s="46" t="s">
        <v>524</v>
      </c>
      <c r="Y169" s="52"/>
      <c r="AA169" s="64" t="n">
        <v>313494</v>
      </c>
      <c r="AB169" s="64" t="n">
        <v>138644</v>
      </c>
      <c r="AC169" s="65" t="s">
        <v>59</v>
      </c>
      <c r="AD169" s="66" t="n">
        <v>0.33</v>
      </c>
      <c r="AE169" s="67" t="n">
        <v>9905</v>
      </c>
      <c r="AF169" s="68" t="s">
        <v>50</v>
      </c>
      <c r="AG169" s="68" t="s">
        <v>4</v>
      </c>
      <c r="AH169" s="58" t="s">
        <v>525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true" customHeight="false" outlineLevel="0" collapsed="false">
      <c r="A170" s="55"/>
      <c r="B170" s="56" t="s">
        <v>40</v>
      </c>
      <c r="C170" s="57"/>
      <c r="D170" s="58"/>
      <c r="E170" s="57" t="s">
        <v>526</v>
      </c>
      <c r="F170" s="57" t="s">
        <v>527</v>
      </c>
      <c r="G170" s="59" t="s">
        <v>43</v>
      </c>
      <c r="H170" s="59" t="n">
        <v>121</v>
      </c>
      <c r="I170" s="58" t="n">
        <v>764</v>
      </c>
      <c r="J170" s="58" t="s">
        <v>44</v>
      </c>
      <c r="K170" s="58"/>
      <c r="L170" s="61" t="s">
        <v>528</v>
      </c>
      <c r="M170" s="57" t="s">
        <v>526</v>
      </c>
      <c r="N170" s="0"/>
      <c r="O170" s="61" t="s">
        <v>98</v>
      </c>
      <c r="P170" s="62"/>
      <c r="Q170" s="61"/>
      <c r="R170" s="1"/>
      <c r="S170" s="61"/>
      <c r="T170" s="61"/>
      <c r="U170" s="61"/>
      <c r="V170" s="45" t="n">
        <f aca="false">+U170-R170</f>
        <v>0</v>
      </c>
      <c r="W170" s="63" t="n">
        <f aca="false">+U170-T170</f>
        <v>0</v>
      </c>
      <c r="X170" s="46"/>
      <c r="Y170" s="52"/>
      <c r="AA170" s="64" t="n">
        <v>329382</v>
      </c>
      <c r="AB170" s="64" t="n">
        <v>27749</v>
      </c>
      <c r="AC170" s="65" t="s">
        <v>59</v>
      </c>
      <c r="AD170" s="66" t="n">
        <v>0.06</v>
      </c>
      <c r="AE170" s="67"/>
      <c r="AF170" s="68" t="s">
        <v>60</v>
      </c>
      <c r="AG170" s="68"/>
      <c r="AH170" s="58" t="s">
        <v>529</v>
      </c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true" customHeight="false" outlineLevel="0" collapsed="false">
      <c r="A171" s="43"/>
      <c r="B171" s="11" t="s">
        <v>40</v>
      </c>
      <c r="E171" s="92" t="s">
        <v>530</v>
      </c>
      <c r="F171" s="92" t="s">
        <v>531</v>
      </c>
      <c r="G171" s="6" t="s">
        <v>43</v>
      </c>
      <c r="H171" s="5" t="n">
        <v>268</v>
      </c>
      <c r="I171" s="1"/>
      <c r="J171" s="94"/>
      <c r="K171" s="1"/>
      <c r="L171" s="92"/>
      <c r="M171" s="92" t="s">
        <v>526</v>
      </c>
      <c r="N171" s="1"/>
      <c r="O171" s="1" t="s">
        <v>98</v>
      </c>
      <c r="Q171" s="1"/>
      <c r="R171" s="1"/>
      <c r="S171" s="1"/>
      <c r="T171" s="1"/>
      <c r="U171" s="1"/>
      <c r="V171" s="45" t="n">
        <f aca="false">+U171-R171</f>
        <v>0</v>
      </c>
      <c r="W171" s="14" t="n">
        <f aca="false">+U171-T171</f>
        <v>0</v>
      </c>
      <c r="X171" s="15" t="s">
        <v>390</v>
      </c>
      <c r="Y171" s="47"/>
      <c r="Z171" s="44"/>
      <c r="AA171" s="54" t="s">
        <v>3</v>
      </c>
      <c r="AB171" s="5"/>
      <c r="AC171" s="53" t="s">
        <v>59</v>
      </c>
      <c r="AD171" s="49" t="n">
        <v>0.07</v>
      </c>
      <c r="AE171" s="95"/>
      <c r="AF171" s="51" t="s">
        <v>170</v>
      </c>
      <c r="AG171" s="96"/>
      <c r="AH171" s="1" t="s">
        <v>532</v>
      </c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true" customHeight="false" outlineLevel="0" collapsed="false">
      <c r="A172" s="55"/>
      <c r="B172" s="56" t="s">
        <v>40</v>
      </c>
      <c r="C172" s="93"/>
      <c r="D172" s="61"/>
      <c r="E172" s="92" t="s">
        <v>530</v>
      </c>
      <c r="F172" s="57" t="s">
        <v>533</v>
      </c>
      <c r="G172" s="59" t="s">
        <v>43</v>
      </c>
      <c r="H172" s="59" t="n">
        <v>3007</v>
      </c>
      <c r="I172" s="58" t="n">
        <v>801</v>
      </c>
      <c r="J172" s="58" t="s">
        <v>44</v>
      </c>
      <c r="K172" s="58"/>
      <c r="L172" s="61" t="s">
        <v>528</v>
      </c>
      <c r="M172" s="57" t="s">
        <v>526</v>
      </c>
      <c r="N172" s="0"/>
      <c r="O172" s="61" t="s">
        <v>534</v>
      </c>
      <c r="P172" s="62"/>
      <c r="Q172" s="61"/>
      <c r="R172" s="1"/>
      <c r="S172" s="61"/>
      <c r="T172" s="61"/>
      <c r="U172" s="61"/>
      <c r="V172" s="45" t="n">
        <f aca="false">+U172-R172</f>
        <v>0</v>
      </c>
      <c r="W172" s="63" t="n">
        <f aca="false">+U172-T172</f>
        <v>0</v>
      </c>
      <c r="X172" s="46" t="s">
        <v>535</v>
      </c>
      <c r="Y172" s="52"/>
      <c r="AA172" s="0"/>
      <c r="AB172" s="64" t="n">
        <v>27604</v>
      </c>
      <c r="AC172" s="65" t="s">
        <v>59</v>
      </c>
      <c r="AD172" s="66" t="n">
        <v>0.025</v>
      </c>
      <c r="AE172" s="67"/>
      <c r="AF172" s="68" t="s">
        <v>60</v>
      </c>
      <c r="AG172" s="68"/>
      <c r="AH172" s="58" t="s">
        <v>536</v>
      </c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43"/>
      <c r="B173" s="11" t="s">
        <v>40</v>
      </c>
      <c r="E173" s="92" t="s">
        <v>530</v>
      </c>
      <c r="F173" s="3" t="s">
        <v>537</v>
      </c>
      <c r="G173" s="6" t="s">
        <v>43</v>
      </c>
      <c r="H173" s="6" t="n">
        <v>3081</v>
      </c>
      <c r="I173" s="4" t="n">
        <v>801</v>
      </c>
      <c r="J173" s="4" t="s">
        <v>44</v>
      </c>
      <c r="L173" s="1" t="s">
        <v>528</v>
      </c>
      <c r="M173" s="3" t="s">
        <v>526</v>
      </c>
      <c r="N173" s="44"/>
      <c r="O173" s="1" t="s">
        <v>534</v>
      </c>
      <c r="Q173" s="79" t="n">
        <v>7305</v>
      </c>
      <c r="R173" s="1" t="n">
        <v>0</v>
      </c>
      <c r="S173" s="79" t="n">
        <v>6457</v>
      </c>
      <c r="T173" s="79" t="n">
        <v>6237</v>
      </c>
      <c r="U173" s="1" t="n">
        <v>0</v>
      </c>
      <c r="V173" s="45" t="n">
        <f aca="false">+U173-R173</f>
        <v>0</v>
      </c>
      <c r="W173" s="14" t="n">
        <f aca="false">+U173-T173</f>
        <v>-6237</v>
      </c>
      <c r="X173" s="15" t="s">
        <v>538</v>
      </c>
      <c r="Y173" s="47"/>
      <c r="Z173" s="44"/>
      <c r="AA173" s="5" t="n">
        <v>312072</v>
      </c>
      <c r="AB173" s="5" t="n">
        <v>27604</v>
      </c>
      <c r="AC173" s="48" t="s">
        <v>59</v>
      </c>
      <c r="AD173" s="49" t="n">
        <v>0.025</v>
      </c>
      <c r="AE173" s="50"/>
      <c r="AF173" s="51" t="s">
        <v>60</v>
      </c>
      <c r="AG173" s="51" t="s">
        <v>4</v>
      </c>
      <c r="AH173" s="4" t="s">
        <v>536</v>
      </c>
      <c r="AI173" s="52" t="s">
        <v>118</v>
      </c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5"/>
      <c r="B174" s="56" t="s">
        <v>40</v>
      </c>
      <c r="C174" s="57"/>
      <c r="D174" s="58"/>
      <c r="E174" s="92" t="s">
        <v>530</v>
      </c>
      <c r="F174" s="57" t="s">
        <v>537</v>
      </c>
      <c r="G174" s="59" t="s">
        <v>43</v>
      </c>
      <c r="H174" s="59" t="n">
        <v>3082</v>
      </c>
      <c r="I174" s="58" t="n">
        <v>801</v>
      </c>
      <c r="J174" s="58" t="s">
        <v>44</v>
      </c>
      <c r="K174" s="58"/>
      <c r="L174" s="61" t="s">
        <v>528</v>
      </c>
      <c r="M174" s="57" t="s">
        <v>526</v>
      </c>
      <c r="N174" s="0"/>
      <c r="O174" s="61" t="s">
        <v>534</v>
      </c>
      <c r="P174" s="62"/>
      <c r="Q174" s="61" t="n">
        <v>0</v>
      </c>
      <c r="R174" s="61" t="n">
        <v>6000</v>
      </c>
      <c r="S174" s="61" t="n">
        <v>0</v>
      </c>
      <c r="T174" s="61" t="n">
        <v>0</v>
      </c>
      <c r="U174" s="61" t="n">
        <v>6000</v>
      </c>
      <c r="V174" s="45" t="n">
        <f aca="false">+U174-R174</f>
        <v>0</v>
      </c>
      <c r="W174" s="63" t="n">
        <f aca="false">+U174-T174</f>
        <v>6000</v>
      </c>
      <c r="X174" s="8" t="s">
        <v>140</v>
      </c>
      <c r="Y174" s="52"/>
      <c r="AA174" s="64" t="n">
        <v>312072</v>
      </c>
      <c r="AB174" s="64" t="n">
        <v>27604</v>
      </c>
      <c r="AC174" s="65" t="s">
        <v>59</v>
      </c>
      <c r="AD174" s="66" t="n">
        <v>0.025</v>
      </c>
      <c r="AE174" s="67"/>
      <c r="AF174" s="68" t="s">
        <v>60</v>
      </c>
      <c r="AG174" s="68" t="s">
        <v>4</v>
      </c>
      <c r="AH174" s="58" t="s">
        <v>536</v>
      </c>
      <c r="AI174" s="52" t="s">
        <v>118</v>
      </c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22.5" hidden="false" customHeight="false" outlineLevel="0" collapsed="false">
      <c r="A175" s="43"/>
      <c r="B175" s="11" t="s">
        <v>40</v>
      </c>
      <c r="E175" s="92" t="s">
        <v>530</v>
      </c>
      <c r="F175" s="3" t="s">
        <v>539</v>
      </c>
      <c r="G175" s="6" t="s">
        <v>43</v>
      </c>
      <c r="H175" s="6" t="n">
        <v>5263</v>
      </c>
      <c r="I175" s="4" t="n">
        <v>427</v>
      </c>
      <c r="J175" s="4" t="s">
        <v>44</v>
      </c>
      <c r="K175" s="4" t="n">
        <v>1</v>
      </c>
      <c r="L175" s="1" t="s">
        <v>528</v>
      </c>
      <c r="M175" s="3" t="s">
        <v>526</v>
      </c>
      <c r="N175" s="44"/>
      <c r="O175" s="1" t="s">
        <v>154</v>
      </c>
      <c r="Q175" s="79" t="n">
        <v>4755</v>
      </c>
      <c r="R175" s="1" t="n">
        <v>4940</v>
      </c>
      <c r="S175" s="79" t="n">
        <v>4887</v>
      </c>
      <c r="T175" s="79" t="n">
        <v>4635</v>
      </c>
      <c r="U175" s="1" t="n">
        <f aca="false">5317-800</f>
        <v>4517</v>
      </c>
      <c r="V175" s="45" t="n">
        <f aca="false">+U175-R175</f>
        <v>-423</v>
      </c>
      <c r="W175" s="14" t="n">
        <f aca="false">+U175-T175</f>
        <v>-118</v>
      </c>
      <c r="X175" s="46" t="s">
        <v>540</v>
      </c>
      <c r="Y175" s="47"/>
      <c r="Z175" s="44"/>
      <c r="AA175" s="5" t="n">
        <v>312247</v>
      </c>
      <c r="AB175" s="5" t="n">
        <v>126355</v>
      </c>
      <c r="AC175" s="48" t="s">
        <v>59</v>
      </c>
      <c r="AD175" s="49" t="n">
        <v>0.07</v>
      </c>
      <c r="AE175" s="50"/>
      <c r="AF175" s="51"/>
      <c r="AG175" s="51" t="s">
        <v>4</v>
      </c>
      <c r="AH175" s="4" t="s">
        <v>529</v>
      </c>
      <c r="AI175" s="52" t="s">
        <v>118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43"/>
      <c r="B176" s="11" t="s">
        <v>40</v>
      </c>
      <c r="E176" s="92" t="s">
        <v>530</v>
      </c>
      <c r="F176" s="92" t="s">
        <v>541</v>
      </c>
      <c r="G176" s="6" t="s">
        <v>43</v>
      </c>
      <c r="H176" s="5" t="n">
        <v>5353</v>
      </c>
      <c r="I176" s="1"/>
      <c r="J176" s="94"/>
      <c r="K176" s="1"/>
      <c r="L176" s="92"/>
      <c r="M176" s="92" t="s">
        <v>526</v>
      </c>
      <c r="N176" s="1"/>
      <c r="O176" s="1" t="s">
        <v>154</v>
      </c>
      <c r="Q176" s="1" t="n">
        <v>6</v>
      </c>
      <c r="R176" s="1" t="n">
        <v>0</v>
      </c>
      <c r="S176" s="1" t="n">
        <v>0</v>
      </c>
      <c r="T176" s="1" t="n">
        <v>7</v>
      </c>
      <c r="U176" s="1" t="n">
        <v>7</v>
      </c>
      <c r="V176" s="45" t="n">
        <f aca="false">+U176-R176</f>
        <v>7</v>
      </c>
      <c r="W176" s="14" t="n">
        <f aca="false">+U176-T176</f>
        <v>0</v>
      </c>
      <c r="X176" s="8" t="s">
        <v>140</v>
      </c>
      <c r="Y176" s="47"/>
      <c r="Z176" s="44"/>
      <c r="AA176" s="5" t="n">
        <v>316719</v>
      </c>
      <c r="AB176" s="5" t="n">
        <v>29776</v>
      </c>
      <c r="AC176" s="53" t="s">
        <v>59</v>
      </c>
      <c r="AD176" s="49" t="n">
        <v>0.065</v>
      </c>
      <c r="AE176" s="95"/>
      <c r="AF176" s="51" t="s">
        <v>60</v>
      </c>
      <c r="AG176" s="96"/>
      <c r="AH176" s="1" t="s">
        <v>529</v>
      </c>
      <c r="AI176" s="52" t="s">
        <v>118</v>
      </c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43"/>
      <c r="B177" s="11" t="s">
        <v>40</v>
      </c>
      <c r="C177" s="92"/>
      <c r="D177" s="1"/>
      <c r="E177" s="92" t="s">
        <v>530</v>
      </c>
      <c r="F177" s="3" t="s">
        <v>542</v>
      </c>
      <c r="G177" s="6" t="s">
        <v>43</v>
      </c>
      <c r="H177" s="6" t="n">
        <v>5357</v>
      </c>
      <c r="I177" s="4" t="n">
        <v>427</v>
      </c>
      <c r="J177" s="4" t="s">
        <v>44</v>
      </c>
      <c r="L177" s="1" t="s">
        <v>528</v>
      </c>
      <c r="M177" s="3" t="s">
        <v>526</v>
      </c>
      <c r="N177" s="44"/>
      <c r="O177" s="1" t="s">
        <v>154</v>
      </c>
      <c r="Q177" s="1" t="n">
        <v>81</v>
      </c>
      <c r="R177" s="1" t="n">
        <v>70</v>
      </c>
      <c r="S177" s="1" t="n">
        <v>19</v>
      </c>
      <c r="T177" s="1" t="n">
        <v>19</v>
      </c>
      <c r="U177" s="1" t="n">
        <v>19</v>
      </c>
      <c r="V177" s="45" t="n">
        <f aca="false">+U177-R177</f>
        <v>-51</v>
      </c>
      <c r="W177" s="14" t="n">
        <f aca="false">+U177-T177</f>
        <v>0</v>
      </c>
      <c r="X177" s="8" t="s">
        <v>140</v>
      </c>
      <c r="Y177" s="47"/>
      <c r="Z177" s="44"/>
      <c r="AA177" s="5" t="n">
        <v>312275</v>
      </c>
      <c r="AB177" s="5" t="n">
        <v>27718</v>
      </c>
      <c r="AC177" s="48" t="s">
        <v>59</v>
      </c>
      <c r="AD177" s="49" t="n">
        <v>0.065</v>
      </c>
      <c r="AE177" s="50"/>
      <c r="AF177" s="51" t="s">
        <v>60</v>
      </c>
      <c r="AG177" s="51" t="s">
        <v>4</v>
      </c>
      <c r="AH177" s="4" t="s">
        <v>529</v>
      </c>
      <c r="AI177" s="52" t="s">
        <v>118</v>
      </c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true" customHeight="false" outlineLevel="0" collapsed="false">
      <c r="A178" s="43"/>
      <c r="B178" s="11" t="s">
        <v>40</v>
      </c>
      <c r="E178" s="92" t="s">
        <v>530</v>
      </c>
      <c r="F178" s="3" t="s">
        <v>543</v>
      </c>
      <c r="G178" s="6" t="s">
        <v>43</v>
      </c>
      <c r="H178" s="6" t="n">
        <v>5434</v>
      </c>
      <c r="I178" s="4" t="n">
        <v>429</v>
      </c>
      <c r="J178" s="4" t="s">
        <v>44</v>
      </c>
      <c r="K178" s="4" t="n">
        <v>1</v>
      </c>
      <c r="L178" s="1" t="s">
        <v>528</v>
      </c>
      <c r="M178" s="3" t="s">
        <v>526</v>
      </c>
      <c r="N178" s="44"/>
      <c r="O178" s="1" t="s">
        <v>154</v>
      </c>
      <c r="Q178" s="1"/>
      <c r="R178" s="1"/>
      <c r="S178" s="1"/>
      <c r="T178" s="1"/>
      <c r="U178" s="1"/>
      <c r="V178" s="45" t="n">
        <f aca="false">+U178-R178</f>
        <v>0</v>
      </c>
      <c r="W178" s="14" t="n">
        <f aca="false">+U178-T178</f>
        <v>0</v>
      </c>
      <c r="X178" s="15" t="s">
        <v>195</v>
      </c>
      <c r="Y178" s="47"/>
      <c r="Z178" s="44"/>
      <c r="AA178" s="44"/>
      <c r="AB178" s="5" t="n">
        <v>27747</v>
      </c>
      <c r="AC178" s="48" t="s">
        <v>59</v>
      </c>
      <c r="AD178" s="49" t="n">
        <v>0.065</v>
      </c>
      <c r="AE178" s="50"/>
      <c r="AF178" s="51" t="s">
        <v>60</v>
      </c>
      <c r="AG178" s="51" t="s">
        <v>4</v>
      </c>
      <c r="AH178" s="4" t="s">
        <v>529</v>
      </c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33.75" hidden="false" customHeight="false" outlineLevel="0" collapsed="false">
      <c r="A179" s="55"/>
      <c r="B179" s="56" t="s">
        <v>40</v>
      </c>
      <c r="C179" s="57"/>
      <c r="D179" s="58"/>
      <c r="E179" s="92" t="s">
        <v>530</v>
      </c>
      <c r="F179" s="57" t="s">
        <v>544</v>
      </c>
      <c r="G179" s="59" t="s">
        <v>43</v>
      </c>
      <c r="H179" s="59" t="n">
        <v>6067</v>
      </c>
      <c r="I179" s="58" t="n">
        <v>427</v>
      </c>
      <c r="J179" s="58" t="s">
        <v>44</v>
      </c>
      <c r="K179" s="58" t="n">
        <v>1</v>
      </c>
      <c r="L179" s="61" t="s">
        <v>528</v>
      </c>
      <c r="M179" s="57" t="s">
        <v>526</v>
      </c>
      <c r="N179" s="0"/>
      <c r="O179" s="61" t="s">
        <v>154</v>
      </c>
      <c r="P179" s="62"/>
      <c r="Q179" s="101" t="n">
        <v>3726</v>
      </c>
      <c r="R179" s="79" t="n">
        <v>5050</v>
      </c>
      <c r="S179" s="101" t="n">
        <v>6441</v>
      </c>
      <c r="T179" s="101" t="n">
        <f aca="false">4793</f>
        <v>4793</v>
      </c>
      <c r="U179" s="79" t="n">
        <v>4244</v>
      </c>
      <c r="V179" s="45" t="n">
        <f aca="false">+U179-R179</f>
        <v>-806</v>
      </c>
      <c r="W179" s="63" t="n">
        <f aca="false">+U179-T179</f>
        <v>-549</v>
      </c>
      <c r="X179" s="46" t="s">
        <v>545</v>
      </c>
      <c r="Y179" s="52"/>
      <c r="AA179" s="64" t="n">
        <v>31282</v>
      </c>
      <c r="AB179" s="64" t="n">
        <v>27723</v>
      </c>
      <c r="AC179" s="65" t="s">
        <v>59</v>
      </c>
      <c r="AD179" s="66" t="n">
        <v>0.07</v>
      </c>
      <c r="AE179" s="67"/>
      <c r="AF179" s="68" t="s">
        <v>170</v>
      </c>
      <c r="AG179" s="68" t="s">
        <v>4</v>
      </c>
      <c r="AH179" s="58" t="s">
        <v>529</v>
      </c>
      <c r="AI179" s="52" t="s">
        <v>118</v>
      </c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55"/>
      <c r="B180" s="56" t="s">
        <v>40</v>
      </c>
      <c r="C180" s="57"/>
      <c r="D180" s="58"/>
      <c r="E180" s="92" t="s">
        <v>530</v>
      </c>
      <c r="F180" s="57" t="s">
        <v>546</v>
      </c>
      <c r="G180" s="59" t="s">
        <v>43</v>
      </c>
      <c r="H180" s="59" t="n">
        <v>6103</v>
      </c>
      <c r="I180" s="58" t="n">
        <v>427</v>
      </c>
      <c r="J180" s="58" t="s">
        <v>44</v>
      </c>
      <c r="K180" s="58"/>
      <c r="L180" s="61" t="s">
        <v>528</v>
      </c>
      <c r="M180" s="57" t="s">
        <v>526</v>
      </c>
      <c r="N180" s="0"/>
      <c r="O180" s="61" t="s">
        <v>154</v>
      </c>
      <c r="P180" s="62"/>
      <c r="Q180" s="61" t="n">
        <v>42</v>
      </c>
      <c r="R180" s="61" t="n">
        <v>0</v>
      </c>
      <c r="S180" s="61" t="n">
        <v>42</v>
      </c>
      <c r="T180" s="61" t="n">
        <v>42</v>
      </c>
      <c r="U180" s="61" t="n">
        <v>0</v>
      </c>
      <c r="V180" s="45" t="n">
        <f aca="false">+U180-R180</f>
        <v>0</v>
      </c>
      <c r="W180" s="63" t="n">
        <f aca="false">+U180-T180</f>
        <v>-42</v>
      </c>
      <c r="X180" s="46" t="s">
        <v>547</v>
      </c>
      <c r="Y180" s="52"/>
      <c r="AA180" s="64" t="n">
        <v>312269</v>
      </c>
      <c r="AB180" s="64" t="n">
        <v>126269</v>
      </c>
      <c r="AC180" s="65" t="s">
        <v>59</v>
      </c>
      <c r="AD180" s="66" t="n">
        <v>0.065</v>
      </c>
      <c r="AE180" s="67"/>
      <c r="AF180" s="68" t="s">
        <v>60</v>
      </c>
      <c r="AG180" s="68" t="s">
        <v>4</v>
      </c>
      <c r="AH180" s="58" t="s">
        <v>529</v>
      </c>
      <c r="AI180" s="52" t="s">
        <v>118</v>
      </c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55"/>
      <c r="B181" s="56"/>
      <c r="C181" s="57"/>
      <c r="D181" s="58"/>
      <c r="E181" s="92" t="s">
        <v>530</v>
      </c>
      <c r="F181" s="3" t="s">
        <v>548</v>
      </c>
      <c r="G181" s="6" t="n">
        <v>6296</v>
      </c>
      <c r="H181" s="59" t="n">
        <v>6296</v>
      </c>
      <c r="I181" s="58"/>
      <c r="J181" s="58"/>
      <c r="K181" s="58"/>
      <c r="L181" s="61"/>
      <c r="M181" s="57"/>
      <c r="N181" s="0"/>
      <c r="O181" s="61" t="s">
        <v>154</v>
      </c>
      <c r="P181" s="62"/>
      <c r="Q181" s="61" t="n">
        <v>5733</v>
      </c>
      <c r="R181" s="1" t="n">
        <v>5100</v>
      </c>
      <c r="S181" s="61" t="n">
        <v>4742</v>
      </c>
      <c r="T181" s="61" t="n">
        <v>4400</v>
      </c>
      <c r="U181" s="1" t="n">
        <v>4400</v>
      </c>
      <c r="V181" s="45" t="n">
        <f aca="false">+U181-R181</f>
        <v>-700</v>
      </c>
      <c r="W181" s="63"/>
      <c r="X181" s="104" t="s">
        <v>337</v>
      </c>
      <c r="Y181" s="52"/>
      <c r="AA181" s="64"/>
      <c r="AB181" s="64" t="n">
        <v>126281</v>
      </c>
      <c r="AC181" s="65"/>
      <c r="AD181" s="66"/>
      <c r="AE181" s="67"/>
      <c r="AF181" s="68"/>
      <c r="AG181" s="68"/>
      <c r="AH181" s="58"/>
      <c r="AI181" s="52" t="s">
        <v>118</v>
      </c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55"/>
      <c r="B182" s="56" t="s">
        <v>40</v>
      </c>
      <c r="C182" s="57"/>
      <c r="D182" s="58"/>
      <c r="E182" s="92" t="s">
        <v>530</v>
      </c>
      <c r="F182" s="57" t="s">
        <v>549</v>
      </c>
      <c r="G182" s="59" t="s">
        <v>43</v>
      </c>
      <c r="H182" s="59" t="n">
        <v>6546</v>
      </c>
      <c r="I182" s="58" t="n">
        <v>429</v>
      </c>
      <c r="J182" s="58" t="s">
        <v>44</v>
      </c>
      <c r="K182" s="58"/>
      <c r="L182" s="61" t="s">
        <v>528</v>
      </c>
      <c r="M182" s="57" t="s">
        <v>526</v>
      </c>
      <c r="N182" s="0"/>
      <c r="O182" s="61" t="s">
        <v>231</v>
      </c>
      <c r="P182" s="62"/>
      <c r="Q182" s="61" t="n">
        <v>479</v>
      </c>
      <c r="R182" s="61" t="n">
        <v>400</v>
      </c>
      <c r="S182" s="61" t="n">
        <v>247</v>
      </c>
      <c r="T182" s="61" t="n">
        <v>354</v>
      </c>
      <c r="U182" s="61" t="n">
        <v>354</v>
      </c>
      <c r="V182" s="45" t="n">
        <f aca="false">+U182-R182</f>
        <v>-46</v>
      </c>
      <c r="W182" s="63" t="n">
        <f aca="false">+U182-T182</f>
        <v>0</v>
      </c>
      <c r="X182" s="15" t="s">
        <v>48</v>
      </c>
      <c r="Y182" s="52"/>
      <c r="AA182" s="64" t="n">
        <v>312309</v>
      </c>
      <c r="AB182" s="64" t="n">
        <v>126364</v>
      </c>
      <c r="AC182" s="65" t="s">
        <v>59</v>
      </c>
      <c r="AD182" s="9" t="n">
        <v>0.131</v>
      </c>
      <c r="AE182" s="105" t="n">
        <v>9908</v>
      </c>
      <c r="AF182" s="61" t="s">
        <v>292</v>
      </c>
      <c r="AG182" s="68" t="s">
        <v>4</v>
      </c>
      <c r="AH182" s="58" t="s">
        <v>529</v>
      </c>
      <c r="AI182" s="52" t="s">
        <v>118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43"/>
      <c r="B183" s="11" t="s">
        <v>40</v>
      </c>
      <c r="E183" s="92" t="s">
        <v>530</v>
      </c>
      <c r="F183" s="92" t="s">
        <v>550</v>
      </c>
      <c r="G183" s="6" t="s">
        <v>43</v>
      </c>
      <c r="H183" s="5" t="n">
        <v>6728</v>
      </c>
      <c r="I183" s="1"/>
      <c r="J183" s="94"/>
      <c r="K183" s="1"/>
      <c r="L183" s="92"/>
      <c r="M183" s="92" t="s">
        <v>526</v>
      </c>
      <c r="N183" s="1"/>
      <c r="O183" s="1" t="s">
        <v>231</v>
      </c>
      <c r="Q183" s="1" t="n">
        <v>1</v>
      </c>
      <c r="R183" s="1" t="n">
        <v>1</v>
      </c>
      <c r="S183" s="1" t="n">
        <v>1</v>
      </c>
      <c r="T183" s="1" t="n">
        <v>1</v>
      </c>
      <c r="U183" s="1" t="n">
        <v>1</v>
      </c>
      <c r="V183" s="45" t="n">
        <f aca="false">+U183-R183</f>
        <v>0</v>
      </c>
      <c r="W183" s="14" t="n">
        <f aca="false">+U183-T183</f>
        <v>0</v>
      </c>
      <c r="X183" s="46" t="s">
        <v>140</v>
      </c>
      <c r="Y183" s="47"/>
      <c r="Z183" s="44"/>
      <c r="AA183" s="5" t="n">
        <v>316721</v>
      </c>
      <c r="AB183" s="5" t="n">
        <v>126274</v>
      </c>
      <c r="AC183" s="53" t="s">
        <v>59</v>
      </c>
      <c r="AD183" s="49" t="n">
        <v>0.065</v>
      </c>
      <c r="AE183" s="95"/>
      <c r="AF183" s="51" t="s">
        <v>60</v>
      </c>
      <c r="AG183" s="51" t="s">
        <v>4</v>
      </c>
      <c r="AH183" s="1" t="s">
        <v>70</v>
      </c>
      <c r="AI183" s="52" t="s">
        <v>118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22.5" hidden="false" customHeight="false" outlineLevel="0" collapsed="false">
      <c r="A184" s="43"/>
      <c r="B184" s="11" t="s">
        <v>40</v>
      </c>
      <c r="E184" s="92" t="s">
        <v>530</v>
      </c>
      <c r="F184" s="3" t="s">
        <v>551</v>
      </c>
      <c r="G184" s="6" t="s">
        <v>43</v>
      </c>
      <c r="H184" s="6" t="n">
        <v>6742</v>
      </c>
      <c r="I184" s="4" t="n">
        <v>429</v>
      </c>
      <c r="J184" s="4" t="s">
        <v>44</v>
      </c>
      <c r="K184" s="4" t="n">
        <v>1</v>
      </c>
      <c r="L184" s="1" t="s">
        <v>528</v>
      </c>
      <c r="M184" s="3" t="s">
        <v>526</v>
      </c>
      <c r="N184" s="44"/>
      <c r="O184" s="1" t="s">
        <v>154</v>
      </c>
      <c r="Q184" s="79" t="n">
        <v>4743</v>
      </c>
      <c r="R184" s="1" t="n">
        <v>4060</v>
      </c>
      <c r="S184" s="79" t="n">
        <v>4005</v>
      </c>
      <c r="T184" s="79" t="n">
        <v>3418</v>
      </c>
      <c r="U184" s="1" t="n">
        <v>3565</v>
      </c>
      <c r="V184" s="45" t="n">
        <f aca="false">+U184-R184</f>
        <v>-495</v>
      </c>
      <c r="W184" s="14" t="n">
        <f aca="false">+U184-T184</f>
        <v>147</v>
      </c>
      <c r="X184" s="46" t="s">
        <v>552</v>
      </c>
      <c r="Y184" s="47"/>
      <c r="Z184" s="44"/>
      <c r="AA184" s="5" t="n">
        <v>312315</v>
      </c>
      <c r="AB184" s="5" t="n">
        <v>126365</v>
      </c>
      <c r="AC184" s="48" t="s">
        <v>59</v>
      </c>
      <c r="AD184" s="49" t="n">
        <v>0.07</v>
      </c>
      <c r="AE184" s="50"/>
      <c r="AF184" s="51" t="s">
        <v>170</v>
      </c>
      <c r="AG184" s="51" t="s">
        <v>4</v>
      </c>
      <c r="AH184" s="4" t="s">
        <v>70</v>
      </c>
      <c r="AI184" s="52" t="s">
        <v>118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43"/>
      <c r="B185" s="11" t="s">
        <v>40</v>
      </c>
      <c r="E185" s="92" t="s">
        <v>530</v>
      </c>
      <c r="F185" s="3" t="s">
        <v>553</v>
      </c>
      <c r="G185" s="6" t="s">
        <v>43</v>
      </c>
      <c r="H185" s="6" t="n">
        <v>6748</v>
      </c>
      <c r="I185" s="4" t="n">
        <v>427</v>
      </c>
      <c r="J185" s="4" t="s">
        <v>44</v>
      </c>
      <c r="K185" s="4" t="n">
        <v>1</v>
      </c>
      <c r="L185" s="1" t="s">
        <v>528</v>
      </c>
      <c r="M185" s="3" t="s">
        <v>526</v>
      </c>
      <c r="N185" s="44"/>
      <c r="O185" s="1" t="s">
        <v>154</v>
      </c>
      <c r="Q185" s="1" t="n">
        <v>2005</v>
      </c>
      <c r="R185" s="1" t="n">
        <v>1625</v>
      </c>
      <c r="S185" s="1" t="n">
        <v>1584</v>
      </c>
      <c r="T185" s="1" t="n">
        <v>1482</v>
      </c>
      <c r="U185" s="1" t="n">
        <v>1482</v>
      </c>
      <c r="V185" s="45" t="n">
        <f aca="false">+U185-R185</f>
        <v>-143</v>
      </c>
      <c r="W185" s="14" t="n">
        <f aca="false">+U185-T185</f>
        <v>0</v>
      </c>
      <c r="X185" s="46" t="s">
        <v>554</v>
      </c>
      <c r="Y185" s="47"/>
      <c r="Z185" s="44"/>
      <c r="AA185" s="5" t="n">
        <v>312289</v>
      </c>
      <c r="AB185" s="5" t="n">
        <v>126360</v>
      </c>
      <c r="AC185" s="48" t="s">
        <v>59</v>
      </c>
      <c r="AD185" s="49" t="n">
        <v>0.07</v>
      </c>
      <c r="AE185" s="50"/>
      <c r="AF185" s="51" t="s">
        <v>170</v>
      </c>
      <c r="AG185" s="51" t="s">
        <v>4</v>
      </c>
      <c r="AH185" s="4" t="s">
        <v>529</v>
      </c>
      <c r="AI185" s="4" t="s">
        <v>118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40</v>
      </c>
      <c r="E186" s="92" t="s">
        <v>530</v>
      </c>
      <c r="F186" s="3" t="s">
        <v>555</v>
      </c>
      <c r="G186" s="6" t="s">
        <v>43</v>
      </c>
      <c r="H186" s="6" t="n">
        <v>6776</v>
      </c>
      <c r="I186" s="4" t="n">
        <v>427</v>
      </c>
      <c r="J186" s="4" t="s">
        <v>44</v>
      </c>
      <c r="L186" s="1" t="s">
        <v>528</v>
      </c>
      <c r="M186" s="3" t="s">
        <v>526</v>
      </c>
      <c r="N186" s="44"/>
      <c r="O186" s="1" t="s">
        <v>154</v>
      </c>
      <c r="Q186" s="1" t="n">
        <v>127</v>
      </c>
      <c r="R186" s="1" t="n">
        <v>170</v>
      </c>
      <c r="S186" s="1" t="n">
        <v>168</v>
      </c>
      <c r="T186" s="1" t="n">
        <v>157</v>
      </c>
      <c r="U186" s="1" t="n">
        <v>157</v>
      </c>
      <c r="V186" s="45" t="n">
        <f aca="false">+U186-R186</f>
        <v>-13</v>
      </c>
      <c r="W186" s="14" t="n">
        <f aca="false">+U186-T186</f>
        <v>0</v>
      </c>
      <c r="X186" s="46" t="s">
        <v>140</v>
      </c>
      <c r="Y186" s="47"/>
      <c r="Z186" s="44"/>
      <c r="AA186" s="5" t="n">
        <v>312305</v>
      </c>
      <c r="AB186" s="5" t="n">
        <v>126363</v>
      </c>
      <c r="AC186" s="48" t="s">
        <v>59</v>
      </c>
      <c r="AD186" s="49" t="n">
        <v>0.065</v>
      </c>
      <c r="AE186" s="50"/>
      <c r="AF186" s="51" t="s">
        <v>60</v>
      </c>
      <c r="AG186" s="51" t="s">
        <v>4</v>
      </c>
      <c r="AH186" s="4" t="s">
        <v>529</v>
      </c>
      <c r="AI186" s="52" t="s">
        <v>118</v>
      </c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43"/>
      <c r="B187" s="11" t="s">
        <v>40</v>
      </c>
      <c r="E187" s="92" t="s">
        <v>530</v>
      </c>
      <c r="F187" s="92" t="s">
        <v>556</v>
      </c>
      <c r="G187" s="6" t="s">
        <v>43</v>
      </c>
      <c r="H187" s="5" t="n">
        <v>6882</v>
      </c>
      <c r="I187" s="1"/>
      <c r="J187" s="94"/>
      <c r="K187" s="1"/>
      <c r="L187" s="92"/>
      <c r="M187" s="92" t="s">
        <v>526</v>
      </c>
      <c r="N187" s="1"/>
      <c r="O187" s="1" t="s">
        <v>379</v>
      </c>
      <c r="Q187" s="1" t="n">
        <v>1242</v>
      </c>
      <c r="R187" s="1" t="n">
        <v>1300</v>
      </c>
      <c r="S187" s="1" t="n">
        <v>1284</v>
      </c>
      <c r="T187" s="1" t="n">
        <v>1274</v>
      </c>
      <c r="U187" s="1" t="n">
        <v>1505</v>
      </c>
      <c r="V187" s="45" t="n">
        <f aca="false">+U187-R187</f>
        <v>205</v>
      </c>
      <c r="W187" s="14" t="n">
        <f aca="false">+U187-T187</f>
        <v>231</v>
      </c>
      <c r="X187" s="104" t="s">
        <v>337</v>
      </c>
      <c r="Y187" s="47"/>
      <c r="Z187" s="44"/>
      <c r="AA187" s="54" t="s">
        <v>3</v>
      </c>
      <c r="AB187" s="5" t="n">
        <v>126349</v>
      </c>
      <c r="AC187" s="53" t="s">
        <v>59</v>
      </c>
      <c r="AD187" s="49" t="n">
        <v>0.06</v>
      </c>
      <c r="AE187" s="95"/>
      <c r="AF187" s="51" t="s">
        <v>170</v>
      </c>
      <c r="AG187" s="51" t="s">
        <v>4</v>
      </c>
      <c r="AH187" s="1" t="s">
        <v>529</v>
      </c>
      <c r="AI187" s="52" t="s">
        <v>118</v>
      </c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43"/>
      <c r="B188" s="11" t="s">
        <v>40</v>
      </c>
      <c r="E188" s="92" t="s">
        <v>530</v>
      </c>
      <c r="F188" s="3" t="s">
        <v>557</v>
      </c>
      <c r="G188" s="6" t="s">
        <v>43</v>
      </c>
      <c r="H188" s="6" t="n">
        <v>8751</v>
      </c>
      <c r="I188" s="4" t="n">
        <v>767</v>
      </c>
      <c r="J188" s="4" t="s">
        <v>44</v>
      </c>
      <c r="L188" s="1" t="s">
        <v>528</v>
      </c>
      <c r="M188" s="3" t="s">
        <v>526</v>
      </c>
      <c r="N188" s="44"/>
      <c r="O188" s="1" t="s">
        <v>147</v>
      </c>
      <c r="Q188" s="79" t="n">
        <v>1948</v>
      </c>
      <c r="R188" s="1" t="n">
        <v>1890</v>
      </c>
      <c r="S188" s="79" t="n">
        <v>1768</v>
      </c>
      <c r="T188" s="79" t="n">
        <v>1720</v>
      </c>
      <c r="U188" s="1" t="n">
        <v>1720</v>
      </c>
      <c r="V188" s="45" t="n">
        <f aca="false">+U188-R188</f>
        <v>-170</v>
      </c>
      <c r="W188" s="14" t="n">
        <f aca="false">+U188-T188</f>
        <v>0</v>
      </c>
      <c r="X188" s="15" t="s">
        <v>201</v>
      </c>
      <c r="Y188" s="47"/>
      <c r="Z188" s="44"/>
      <c r="AA188" s="5" t="n">
        <v>312054</v>
      </c>
      <c r="AB188" s="5" t="n">
        <v>126370</v>
      </c>
      <c r="AC188" s="48" t="s">
        <v>59</v>
      </c>
      <c r="AD188" s="49" t="n">
        <v>0.06</v>
      </c>
      <c r="AE188" s="50"/>
      <c r="AF188" s="51" t="s">
        <v>170</v>
      </c>
      <c r="AG188" s="51" t="s">
        <v>4</v>
      </c>
      <c r="AH188" s="4" t="s">
        <v>558</v>
      </c>
      <c r="AI188" s="52" t="s">
        <v>118</v>
      </c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5"/>
      <c r="B189" s="56" t="s">
        <v>40</v>
      </c>
      <c r="C189" s="57"/>
      <c r="D189" s="58"/>
      <c r="E189" s="92" t="s">
        <v>530</v>
      </c>
      <c r="F189" s="93" t="s">
        <v>559</v>
      </c>
      <c r="G189" s="59" t="s">
        <v>43</v>
      </c>
      <c r="H189" s="64" t="n">
        <v>9631</v>
      </c>
      <c r="I189" s="61"/>
      <c r="J189" s="98"/>
      <c r="K189" s="61"/>
      <c r="L189" s="93"/>
      <c r="M189" s="93" t="s">
        <v>526</v>
      </c>
      <c r="N189" s="61"/>
      <c r="O189" s="61" t="s">
        <v>534</v>
      </c>
      <c r="P189" s="62"/>
      <c r="Q189" s="101" t="n">
        <v>993</v>
      </c>
      <c r="R189" s="1" t="n">
        <v>800</v>
      </c>
      <c r="S189" s="101" t="n">
        <v>948</v>
      </c>
      <c r="T189" s="101" t="n">
        <v>919</v>
      </c>
      <c r="U189" s="1" t="n">
        <v>919</v>
      </c>
      <c r="V189" s="45" t="n">
        <f aca="false">+U189-R189</f>
        <v>119</v>
      </c>
      <c r="W189" s="63" t="n">
        <f aca="false">+U189-T189</f>
        <v>0</v>
      </c>
      <c r="X189" s="15" t="s">
        <v>48</v>
      </c>
      <c r="Y189" s="52"/>
      <c r="AA189" s="64" t="n">
        <v>312230</v>
      </c>
      <c r="AB189" s="64" t="n">
        <v>126348</v>
      </c>
      <c r="AC189" s="60" t="s">
        <v>59</v>
      </c>
      <c r="AD189" s="66" t="n">
        <v>0.03</v>
      </c>
      <c r="AE189" s="99"/>
      <c r="AF189" s="68" t="s">
        <v>170</v>
      </c>
      <c r="AG189" s="68" t="s">
        <v>4</v>
      </c>
      <c r="AH189" s="61" t="s">
        <v>536</v>
      </c>
      <c r="AI189" s="52" t="s">
        <v>118</v>
      </c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43"/>
      <c r="B190" s="11" t="s">
        <v>40</v>
      </c>
      <c r="E190" s="3" t="s">
        <v>530</v>
      </c>
      <c r="F190" s="3" t="s">
        <v>560</v>
      </c>
      <c r="G190" s="6" t="s">
        <v>43</v>
      </c>
      <c r="H190" s="6" t="n">
        <v>9645</v>
      </c>
      <c r="I190" s="4" t="n">
        <v>555</v>
      </c>
      <c r="J190" s="4" t="s">
        <v>44</v>
      </c>
      <c r="L190" s="53" t="s">
        <v>45</v>
      </c>
      <c r="M190" s="3" t="s">
        <v>561</v>
      </c>
      <c r="N190" s="44"/>
      <c r="O190" s="1" t="s">
        <v>447</v>
      </c>
      <c r="Q190" s="1" t="n">
        <v>57</v>
      </c>
      <c r="R190" s="1" t="n">
        <v>49</v>
      </c>
      <c r="S190" s="1" t="n">
        <v>49</v>
      </c>
      <c r="T190" s="1" t="n">
        <v>63</v>
      </c>
      <c r="U190" s="1" t="n">
        <v>63</v>
      </c>
      <c r="V190" s="45" t="n">
        <f aca="false">+U190-R190</f>
        <v>14</v>
      </c>
      <c r="W190" s="14" t="n">
        <f aca="false">+U190-T190</f>
        <v>0</v>
      </c>
      <c r="X190" s="46" t="s">
        <v>48</v>
      </c>
      <c r="Y190" s="47"/>
      <c r="Z190" s="44"/>
      <c r="AA190" s="5" t="n">
        <v>361743</v>
      </c>
      <c r="AB190" s="5" t="n">
        <v>130880</v>
      </c>
      <c r="AC190" s="48" t="s">
        <v>59</v>
      </c>
      <c r="AD190" s="9" t="n">
        <v>0.06</v>
      </c>
      <c r="AE190" s="54" t="n">
        <v>9704</v>
      </c>
      <c r="AF190" s="1" t="s">
        <v>562</v>
      </c>
      <c r="AG190" s="51" t="s">
        <v>4</v>
      </c>
      <c r="AH190" s="4" t="s">
        <v>563</v>
      </c>
      <c r="AI190" s="52" t="s">
        <v>82</v>
      </c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22.5" hidden="false" customHeight="false" outlineLevel="0" collapsed="false">
      <c r="A191" s="55"/>
      <c r="B191" s="56" t="s">
        <v>40</v>
      </c>
      <c r="C191" s="57"/>
      <c r="D191" s="58"/>
      <c r="E191" s="92" t="s">
        <v>530</v>
      </c>
      <c r="F191" s="57" t="s">
        <v>564</v>
      </c>
      <c r="G191" s="59" t="s">
        <v>43</v>
      </c>
      <c r="H191" s="59" t="n">
        <v>9674</v>
      </c>
      <c r="I191" s="58" t="n">
        <v>427</v>
      </c>
      <c r="J191" s="58" t="s">
        <v>44</v>
      </c>
      <c r="K191" s="58" t="n">
        <v>1</v>
      </c>
      <c r="L191" s="61" t="s">
        <v>528</v>
      </c>
      <c r="M191" s="57" t="s">
        <v>526</v>
      </c>
      <c r="N191" s="0"/>
      <c r="O191" s="61" t="s">
        <v>154</v>
      </c>
      <c r="P191" s="62"/>
      <c r="Q191" s="61" t="n">
        <v>1069</v>
      </c>
      <c r="R191" s="1" t="n">
        <f aca="false">510+880</f>
        <v>1390</v>
      </c>
      <c r="S191" s="61" t="n">
        <v>1523</v>
      </c>
      <c r="T191" s="61" t="n">
        <v>1324</v>
      </c>
      <c r="U191" s="1" t="n">
        <v>1324</v>
      </c>
      <c r="V191" s="45" t="n">
        <f aca="false">+U191-R191</f>
        <v>-66</v>
      </c>
      <c r="W191" s="63" t="n">
        <f aca="false">+U191-T191</f>
        <v>0</v>
      </c>
      <c r="X191" s="15" t="s">
        <v>243</v>
      </c>
      <c r="Y191" s="52"/>
      <c r="AA191" s="64" t="n">
        <v>312294</v>
      </c>
      <c r="AB191" s="64" t="n">
        <v>126280</v>
      </c>
      <c r="AC191" s="65" t="s">
        <v>59</v>
      </c>
      <c r="AD191" s="66" t="n">
        <v>0.07</v>
      </c>
      <c r="AE191" s="67"/>
      <c r="AF191" s="68" t="s">
        <v>170</v>
      </c>
      <c r="AG191" s="68" t="s">
        <v>4</v>
      </c>
      <c r="AH191" s="58" t="s">
        <v>565</v>
      </c>
      <c r="AI191" s="52" t="s">
        <v>118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55"/>
      <c r="B192" s="56" t="s">
        <v>40</v>
      </c>
      <c r="C192" s="57"/>
      <c r="D192" s="58"/>
      <c r="E192" s="92" t="s">
        <v>530</v>
      </c>
      <c r="F192" s="93" t="s">
        <v>566</v>
      </c>
      <c r="G192" s="6" t="s">
        <v>43</v>
      </c>
      <c r="H192" s="64" t="n">
        <v>9749</v>
      </c>
      <c r="I192" s="1"/>
      <c r="J192" s="94"/>
      <c r="K192" s="1"/>
      <c r="L192" s="92"/>
      <c r="M192" s="92" t="s">
        <v>526</v>
      </c>
      <c r="N192" s="1"/>
      <c r="O192" s="61" t="s">
        <v>277</v>
      </c>
      <c r="Q192" s="61" t="n">
        <v>310</v>
      </c>
      <c r="R192" s="61" t="n">
        <v>270</v>
      </c>
      <c r="S192" s="61" t="n">
        <v>250</v>
      </c>
      <c r="T192" s="61" t="n">
        <v>231</v>
      </c>
      <c r="U192" s="61" t="n">
        <v>231</v>
      </c>
      <c r="V192" s="45" t="n">
        <f aca="false">+U192-R192</f>
        <v>-39</v>
      </c>
      <c r="W192" s="14" t="n">
        <f aca="false">+U192-T192</f>
        <v>0</v>
      </c>
      <c r="X192" s="15" t="s">
        <v>140</v>
      </c>
      <c r="Y192" s="47"/>
      <c r="Z192" s="44"/>
      <c r="AA192" s="5" t="n">
        <v>348287</v>
      </c>
      <c r="AB192" s="64" t="n">
        <v>126369</v>
      </c>
      <c r="AC192" s="53" t="s">
        <v>49</v>
      </c>
      <c r="AD192" s="49" t="n">
        <v>0.123</v>
      </c>
      <c r="AE192" s="50" t="n">
        <v>9812</v>
      </c>
      <c r="AF192" s="51" t="s">
        <v>160</v>
      </c>
      <c r="AG192" s="51" t="s">
        <v>4</v>
      </c>
      <c r="AH192" s="61" t="s">
        <v>567</v>
      </c>
      <c r="AI192" s="52" t="s">
        <v>118</v>
      </c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43"/>
      <c r="B193" s="11" t="s">
        <v>40</v>
      </c>
      <c r="E193" s="92" t="s">
        <v>530</v>
      </c>
      <c r="F193" s="92" t="s">
        <v>568</v>
      </c>
      <c r="G193" s="6" t="s">
        <v>43</v>
      </c>
      <c r="H193" s="5" t="n">
        <v>9757</v>
      </c>
      <c r="I193" s="1"/>
      <c r="J193" s="94"/>
      <c r="K193" s="1" t="n">
        <v>1</v>
      </c>
      <c r="L193" s="92"/>
      <c r="M193" s="92" t="s">
        <v>526</v>
      </c>
      <c r="N193" s="1"/>
      <c r="O193" s="1" t="s">
        <v>534</v>
      </c>
      <c r="Q193" s="1" t="n">
        <v>4326</v>
      </c>
      <c r="R193" s="1" t="n">
        <v>3000</v>
      </c>
      <c r="S193" s="1" t="n">
        <v>3438</v>
      </c>
      <c r="T193" s="1" t="n">
        <v>3148</v>
      </c>
      <c r="U193" s="1" t="n">
        <v>3011</v>
      </c>
      <c r="V193" s="45" t="n">
        <f aca="false">+U193-R193</f>
        <v>11</v>
      </c>
      <c r="W193" s="14" t="n">
        <f aca="false">+U193-T193</f>
        <v>-137</v>
      </c>
      <c r="X193" s="15" t="s">
        <v>569</v>
      </c>
      <c r="Y193" s="47"/>
      <c r="Z193" s="44"/>
      <c r="AA193" s="5"/>
      <c r="AB193" s="5" t="n">
        <v>126289</v>
      </c>
      <c r="AC193" s="53" t="s">
        <v>49</v>
      </c>
      <c r="AD193" s="49" t="n">
        <v>0.03</v>
      </c>
      <c r="AE193" s="50" t="n">
        <v>9903</v>
      </c>
      <c r="AF193" s="51" t="s">
        <v>50</v>
      </c>
      <c r="AG193" s="51" t="s">
        <v>4</v>
      </c>
      <c r="AH193" s="1" t="s">
        <v>570</v>
      </c>
      <c r="AI193" s="52" t="s">
        <v>118</v>
      </c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55"/>
      <c r="B194" s="56" t="s">
        <v>40</v>
      </c>
      <c r="C194" s="57"/>
      <c r="D194" s="58"/>
      <c r="E194" s="92" t="s">
        <v>530</v>
      </c>
      <c r="F194" s="93" t="s">
        <v>571</v>
      </c>
      <c r="G194" s="59" t="s">
        <v>43</v>
      </c>
      <c r="H194" s="64" t="n">
        <v>9780</v>
      </c>
      <c r="I194" s="61"/>
      <c r="J194" s="98"/>
      <c r="K194" s="61"/>
      <c r="L194" s="93"/>
      <c r="M194" s="93" t="s">
        <v>526</v>
      </c>
      <c r="N194" s="61" t="s">
        <v>92</v>
      </c>
      <c r="O194" s="61" t="s">
        <v>47</v>
      </c>
      <c r="P194" s="62"/>
      <c r="Q194" s="101" t="n">
        <v>2459</v>
      </c>
      <c r="R194" s="1" t="n">
        <v>5080</v>
      </c>
      <c r="S194" s="101" t="n">
        <v>4701</v>
      </c>
      <c r="T194" s="101" t="n">
        <v>5697</v>
      </c>
      <c r="U194" s="1" t="n">
        <v>6847</v>
      </c>
      <c r="V194" s="45" t="n">
        <f aca="false">+U194-R194</f>
        <v>1767</v>
      </c>
      <c r="W194" s="63" t="n">
        <f aca="false">+U194-T194</f>
        <v>1150</v>
      </c>
      <c r="X194" s="46" t="s">
        <v>337</v>
      </c>
      <c r="Y194" s="52"/>
      <c r="AA194" s="64"/>
      <c r="AB194" s="64" t="n">
        <v>126278</v>
      </c>
      <c r="AC194" s="60" t="s">
        <v>49</v>
      </c>
      <c r="AD194" s="66" t="n">
        <v>0.24</v>
      </c>
      <c r="AE194" s="67" t="n">
        <v>9905</v>
      </c>
      <c r="AF194" s="68" t="s">
        <v>50</v>
      </c>
      <c r="AG194" s="68" t="s">
        <v>4</v>
      </c>
      <c r="AH194" s="61" t="s">
        <v>572</v>
      </c>
      <c r="AI194" s="52" t="s">
        <v>118</v>
      </c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7"/>
      <c r="BS194" s="97"/>
      <c r="BT194" s="97"/>
      <c r="BU194" s="97"/>
      <c r="BV194" s="97"/>
      <c r="BW194" s="97"/>
      <c r="BX194" s="97"/>
      <c r="BY194" s="97"/>
      <c r="BZ194" s="97"/>
      <c r="CA194" s="97"/>
      <c r="CB194" s="97"/>
      <c r="CC194" s="97"/>
      <c r="CD194" s="97"/>
      <c r="CE194" s="97"/>
      <c r="CF194" s="97"/>
      <c r="CG194" s="97"/>
      <c r="CH194" s="97"/>
      <c r="CI194" s="97"/>
      <c r="CJ194" s="97"/>
      <c r="CK194" s="97"/>
      <c r="CL194" s="97"/>
      <c r="CM194" s="97"/>
      <c r="CN194" s="97"/>
      <c r="CO194" s="97"/>
      <c r="CP194" s="97"/>
      <c r="CQ194" s="97"/>
      <c r="CR194" s="97"/>
      <c r="CS194" s="97"/>
      <c r="CT194" s="97"/>
      <c r="CU194" s="97"/>
      <c r="CV194" s="97"/>
      <c r="CW194" s="97"/>
      <c r="CX194" s="97"/>
      <c r="CY194" s="97"/>
      <c r="CZ194" s="97"/>
      <c r="DA194" s="97"/>
      <c r="DB194" s="97"/>
      <c r="DC194" s="97"/>
      <c r="DD194" s="97"/>
      <c r="DE194" s="97"/>
      <c r="DF194" s="97"/>
      <c r="DG194" s="97"/>
      <c r="DH194" s="97"/>
      <c r="DI194" s="97"/>
      <c r="DJ194" s="97"/>
      <c r="DK194" s="97"/>
      <c r="DL194" s="97"/>
      <c r="DM194" s="97"/>
      <c r="DN194" s="97"/>
      <c r="DO194" s="97"/>
      <c r="DP194" s="97"/>
      <c r="DQ194" s="97"/>
      <c r="DR194" s="97"/>
      <c r="DS194" s="97"/>
      <c r="DT194" s="97"/>
      <c r="DU194" s="97"/>
      <c r="DV194" s="97"/>
      <c r="DW194" s="97"/>
      <c r="DX194" s="97"/>
      <c r="DY194" s="97"/>
      <c r="DZ194" s="97"/>
      <c r="EA194" s="97"/>
      <c r="EB194" s="97"/>
      <c r="EC194" s="97"/>
      <c r="ED194" s="97"/>
      <c r="EE194" s="97"/>
      <c r="EF194" s="97"/>
      <c r="EG194" s="97"/>
      <c r="EH194" s="97"/>
      <c r="EI194" s="97"/>
      <c r="EJ194" s="97"/>
      <c r="EK194" s="97"/>
      <c r="EL194" s="97"/>
      <c r="EM194" s="97"/>
      <c r="EN194" s="97"/>
      <c r="EO194" s="97"/>
      <c r="EP194" s="97"/>
      <c r="EQ194" s="97"/>
      <c r="ER194" s="97"/>
      <c r="ES194" s="97"/>
      <c r="ET194" s="97"/>
      <c r="EU194" s="97"/>
      <c r="EV194" s="97"/>
      <c r="EW194" s="97"/>
      <c r="EX194" s="97"/>
      <c r="EY194" s="97"/>
      <c r="EZ194" s="97"/>
      <c r="FA194" s="97"/>
      <c r="FB194" s="97"/>
      <c r="FC194" s="97"/>
      <c r="FD194" s="97"/>
      <c r="FE194" s="97"/>
      <c r="FF194" s="97"/>
      <c r="FG194" s="97"/>
      <c r="FH194" s="97"/>
      <c r="FI194" s="97"/>
      <c r="FJ194" s="97"/>
      <c r="FK194" s="97"/>
      <c r="FL194" s="97"/>
      <c r="FM194" s="97"/>
      <c r="FN194" s="97"/>
      <c r="FO194" s="97"/>
      <c r="FP194" s="97"/>
      <c r="FQ194" s="97"/>
      <c r="FR194" s="97"/>
      <c r="FS194" s="97"/>
      <c r="FT194" s="97"/>
      <c r="FU194" s="97"/>
      <c r="FV194" s="97"/>
      <c r="FW194" s="97"/>
      <c r="FX194" s="97"/>
      <c r="FY194" s="97"/>
      <c r="FZ194" s="97"/>
      <c r="GA194" s="97"/>
      <c r="GB194" s="97"/>
      <c r="GC194" s="97"/>
      <c r="GD194" s="97"/>
      <c r="GE194" s="97"/>
      <c r="GF194" s="97"/>
      <c r="GG194" s="97"/>
      <c r="GH194" s="97"/>
      <c r="GI194" s="97"/>
      <c r="GJ194" s="97"/>
      <c r="GK194" s="97"/>
      <c r="GL194" s="97"/>
      <c r="GM194" s="97"/>
      <c r="GN194" s="97"/>
      <c r="GO194" s="97"/>
      <c r="GP194" s="97"/>
      <c r="GQ194" s="97"/>
      <c r="GR194" s="97"/>
      <c r="GS194" s="97"/>
      <c r="GT194" s="97"/>
      <c r="GU194" s="97"/>
      <c r="GV194" s="97"/>
      <c r="GW194" s="97"/>
      <c r="GX194" s="97"/>
      <c r="GY194" s="97"/>
      <c r="GZ194" s="97"/>
      <c r="HA194" s="97"/>
      <c r="HB194" s="97"/>
      <c r="HC194" s="97"/>
      <c r="HD194" s="97"/>
      <c r="HE194" s="97"/>
      <c r="HF194" s="97"/>
      <c r="HG194" s="97"/>
      <c r="HH194" s="97"/>
      <c r="HI194" s="97"/>
      <c r="HJ194" s="97"/>
      <c r="HK194" s="97"/>
      <c r="HL194" s="97"/>
      <c r="HM194" s="97"/>
      <c r="HN194" s="97"/>
      <c r="HO194" s="97"/>
      <c r="HP194" s="97"/>
      <c r="HQ194" s="97"/>
      <c r="HR194" s="97"/>
      <c r="HS194" s="97"/>
      <c r="HT194" s="97"/>
      <c r="HU194" s="97"/>
      <c r="HV194" s="97"/>
      <c r="HW194" s="97"/>
      <c r="HX194" s="97"/>
      <c r="HY194" s="97"/>
      <c r="HZ194" s="97"/>
      <c r="IA194" s="97"/>
      <c r="IB194" s="97"/>
      <c r="IC194" s="97"/>
      <c r="ID194" s="97"/>
      <c r="IE194" s="97"/>
      <c r="IF194" s="97"/>
      <c r="IG194" s="97"/>
      <c r="IH194" s="97"/>
      <c r="II194" s="97"/>
      <c r="IJ194" s="97"/>
      <c r="IK194" s="97"/>
      <c r="IL194" s="97"/>
      <c r="IM194" s="97"/>
      <c r="IN194" s="97"/>
      <c r="IO194" s="97"/>
      <c r="IP194" s="97"/>
      <c r="IQ194" s="97"/>
      <c r="IR194" s="97"/>
      <c r="IS194" s="97"/>
      <c r="IT194" s="97"/>
      <c r="IU194" s="97"/>
      <c r="IV194" s="97"/>
      <c r="IW194" s="97"/>
    </row>
    <row r="195" customFormat="false" ht="12.75" hidden="false" customHeight="false" outlineLevel="0" collapsed="false">
      <c r="A195" s="55"/>
      <c r="B195" s="56" t="n">
        <v>36389</v>
      </c>
      <c r="C195" s="57"/>
      <c r="D195" s="58"/>
      <c r="E195" s="92" t="s">
        <v>530</v>
      </c>
      <c r="F195" s="93" t="s">
        <v>573</v>
      </c>
      <c r="G195" s="59" t="s">
        <v>43</v>
      </c>
      <c r="H195" s="64" t="n">
        <v>9788</v>
      </c>
      <c r="I195" s="61"/>
      <c r="J195" s="98"/>
      <c r="K195" s="61"/>
      <c r="L195" s="93"/>
      <c r="M195" s="93" t="s">
        <v>526</v>
      </c>
      <c r="N195" s="61" t="s">
        <v>92</v>
      </c>
      <c r="O195" s="61" t="s">
        <v>154</v>
      </c>
      <c r="P195" s="62"/>
      <c r="Q195" s="61" t="n">
        <v>323</v>
      </c>
      <c r="R195" s="61" t="n">
        <v>260</v>
      </c>
      <c r="S195" s="61" t="n">
        <v>239</v>
      </c>
      <c r="T195" s="61" t="n">
        <v>235</v>
      </c>
      <c r="U195" s="61" t="n">
        <v>235</v>
      </c>
      <c r="V195" s="45" t="n">
        <f aca="false">+U195-R195</f>
        <v>-25</v>
      </c>
      <c r="W195" s="63" t="n">
        <f aca="false">+U195-T195</f>
        <v>0</v>
      </c>
      <c r="X195" s="15" t="s">
        <v>140</v>
      </c>
      <c r="Y195" s="52"/>
      <c r="AA195" s="64"/>
      <c r="AB195" s="64" t="s">
        <v>574</v>
      </c>
      <c r="AC195" s="60" t="s">
        <v>49</v>
      </c>
      <c r="AD195" s="66"/>
      <c r="AE195" s="99"/>
      <c r="AF195" s="100"/>
      <c r="AG195" s="68" t="s">
        <v>4</v>
      </c>
      <c r="AH195" s="61" t="s">
        <v>575</v>
      </c>
      <c r="AI195" s="52" t="s">
        <v>118</v>
      </c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5"/>
      <c r="B196" s="56" t="n">
        <v>36389</v>
      </c>
      <c r="C196" s="57"/>
      <c r="D196" s="58"/>
      <c r="E196" s="92" t="s">
        <v>530</v>
      </c>
      <c r="F196" s="93" t="s">
        <v>576</v>
      </c>
      <c r="G196" s="59" t="s">
        <v>43</v>
      </c>
      <c r="H196" s="64" t="n">
        <v>9795</v>
      </c>
      <c r="I196" s="61"/>
      <c r="J196" s="98"/>
      <c r="K196" s="61"/>
      <c r="L196" s="93"/>
      <c r="M196" s="93" t="s">
        <v>526</v>
      </c>
      <c r="N196" s="61" t="s">
        <v>92</v>
      </c>
      <c r="O196" s="61" t="s">
        <v>447</v>
      </c>
      <c r="P196" s="62"/>
      <c r="Q196" s="61" t="n">
        <v>10490</v>
      </c>
      <c r="R196" s="1" t="n">
        <v>7380</v>
      </c>
      <c r="S196" s="61" t="n">
        <v>8342</v>
      </c>
      <c r="T196" s="61" t="n">
        <v>7332</v>
      </c>
      <c r="U196" s="1" t="n">
        <v>7011</v>
      </c>
      <c r="V196" s="45" t="n">
        <f aca="false">+U196-R196</f>
        <v>-369</v>
      </c>
      <c r="W196" s="63" t="n">
        <f aca="false">+U196-T196</f>
        <v>-321</v>
      </c>
      <c r="X196" s="46" t="s">
        <v>577</v>
      </c>
      <c r="Y196" s="52"/>
      <c r="AA196" s="64"/>
      <c r="AB196" s="64" t="n">
        <v>126375</v>
      </c>
      <c r="AC196" s="60" t="s">
        <v>49</v>
      </c>
      <c r="AD196" s="66"/>
      <c r="AE196" s="99"/>
      <c r="AF196" s="68"/>
      <c r="AG196" s="68"/>
      <c r="AH196" s="61" t="s">
        <v>578</v>
      </c>
      <c r="AI196" s="52" t="s">
        <v>118</v>
      </c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55"/>
      <c r="B197" s="56" t="n">
        <v>36325</v>
      </c>
      <c r="C197" s="57"/>
      <c r="D197" s="58"/>
      <c r="E197" s="93" t="s">
        <v>579</v>
      </c>
      <c r="F197" s="93" t="s">
        <v>580</v>
      </c>
      <c r="G197" s="59" t="s">
        <v>43</v>
      </c>
      <c r="H197" s="64" t="n">
        <v>9738</v>
      </c>
      <c r="I197" s="61"/>
      <c r="J197" s="98"/>
      <c r="K197" s="61"/>
      <c r="L197" s="93"/>
      <c r="M197" s="93" t="s">
        <v>97</v>
      </c>
      <c r="N197" s="61" t="s">
        <v>92</v>
      </c>
      <c r="O197" s="61" t="s">
        <v>581</v>
      </c>
      <c r="P197" s="62"/>
      <c r="Q197" s="61" t="n">
        <v>3940</v>
      </c>
      <c r="R197" s="1" t="n">
        <v>3521</v>
      </c>
      <c r="S197" s="61" t="n">
        <v>3962</v>
      </c>
      <c r="T197" s="61" t="n">
        <v>3521</v>
      </c>
      <c r="U197" s="1" t="n">
        <v>3686</v>
      </c>
      <c r="V197" s="45" t="n">
        <f aca="false">+U197-R197</f>
        <v>165</v>
      </c>
      <c r="W197" s="63" t="n">
        <f aca="false">+U197-T197</f>
        <v>165</v>
      </c>
      <c r="X197" s="104" t="s">
        <v>337</v>
      </c>
      <c r="Y197" s="52"/>
      <c r="AA197" s="64"/>
      <c r="AB197" s="64" t="n">
        <v>133435</v>
      </c>
      <c r="AC197" s="60" t="s">
        <v>49</v>
      </c>
      <c r="AD197" s="66" t="n">
        <v>0.065</v>
      </c>
      <c r="AE197" s="99"/>
      <c r="AF197" s="68" t="s">
        <v>60</v>
      </c>
      <c r="AG197" s="68" t="s">
        <v>4</v>
      </c>
      <c r="AH197" s="61" t="s">
        <v>582</v>
      </c>
      <c r="AI197" s="52" t="s">
        <v>118</v>
      </c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s">
        <v>40</v>
      </c>
      <c r="E198" s="92" t="s">
        <v>579</v>
      </c>
      <c r="F198" s="92" t="s">
        <v>319</v>
      </c>
      <c r="G198" s="6" t="s">
        <v>43</v>
      </c>
      <c r="H198" s="5" t="n">
        <v>9758</v>
      </c>
      <c r="I198" s="1"/>
      <c r="J198" s="94"/>
      <c r="K198" s="1"/>
      <c r="L198" s="92"/>
      <c r="M198" s="92" t="s">
        <v>579</v>
      </c>
      <c r="N198" s="1"/>
      <c r="O198" s="1" t="s">
        <v>57</v>
      </c>
      <c r="Q198" s="1" t="n">
        <v>1585</v>
      </c>
      <c r="R198" s="1" t="n">
        <v>1377</v>
      </c>
      <c r="S198" s="1" t="n">
        <v>1448</v>
      </c>
      <c r="T198" s="1" t="n">
        <v>1170</v>
      </c>
      <c r="U198" s="1" t="n">
        <v>1020</v>
      </c>
      <c r="V198" s="45" t="n">
        <f aca="false">+U198-R198</f>
        <v>-357</v>
      </c>
      <c r="W198" s="14" t="n">
        <f aca="false">+U198-T198</f>
        <v>-150</v>
      </c>
      <c r="X198" s="46" t="s">
        <v>320</v>
      </c>
      <c r="Y198" s="47"/>
      <c r="Z198" s="44"/>
      <c r="AA198" s="14"/>
      <c r="AB198" s="5" t="n">
        <v>152704</v>
      </c>
      <c r="AC198" s="53" t="s">
        <v>49</v>
      </c>
      <c r="AD198" s="49" t="n">
        <v>0.04</v>
      </c>
      <c r="AE198" s="50" t="n">
        <v>9904</v>
      </c>
      <c r="AF198" s="51" t="s">
        <v>50</v>
      </c>
      <c r="AG198" s="51" t="s">
        <v>4</v>
      </c>
      <c r="AH198" s="1" t="s">
        <v>583</v>
      </c>
      <c r="AI198" s="47" t="s">
        <v>118</v>
      </c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55"/>
      <c r="B199" s="56" t="s">
        <v>40</v>
      </c>
      <c r="C199" s="57"/>
      <c r="D199" s="58"/>
      <c r="E199" s="57" t="s">
        <v>584</v>
      </c>
      <c r="F199" s="57" t="s">
        <v>585</v>
      </c>
      <c r="G199" s="59" t="s">
        <v>43</v>
      </c>
      <c r="H199" s="59" t="n">
        <v>9614</v>
      </c>
      <c r="I199" s="58" t="n">
        <v>600</v>
      </c>
      <c r="J199" s="58" t="s">
        <v>44</v>
      </c>
      <c r="K199" s="58"/>
      <c r="L199" s="61" t="s">
        <v>45</v>
      </c>
      <c r="M199" s="57" t="s">
        <v>586</v>
      </c>
      <c r="N199" s="0"/>
      <c r="O199" s="1" t="s">
        <v>57</v>
      </c>
      <c r="P199" s="62"/>
      <c r="Q199" s="61" t="n">
        <v>2843</v>
      </c>
      <c r="R199" s="1" t="n">
        <v>1961</v>
      </c>
      <c r="S199" s="61" t="n">
        <v>1961</v>
      </c>
      <c r="T199" s="61" t="n">
        <v>2034</v>
      </c>
      <c r="U199" s="1" t="n">
        <v>2034</v>
      </c>
      <c r="V199" s="45" t="n">
        <f aca="false">+U199-R199</f>
        <v>73</v>
      </c>
      <c r="W199" s="63" t="n">
        <f aca="false">+U199-T199</f>
        <v>0</v>
      </c>
      <c r="X199" s="46" t="s">
        <v>48</v>
      </c>
      <c r="Y199" s="52"/>
      <c r="AA199" s="64" t="n">
        <v>347954</v>
      </c>
      <c r="AB199" s="64" t="n">
        <v>143013</v>
      </c>
      <c r="AC199" s="65" t="s">
        <v>59</v>
      </c>
      <c r="AD199" s="66" t="n">
        <v>0.066</v>
      </c>
      <c r="AE199" s="67" t="n">
        <v>9812</v>
      </c>
      <c r="AF199" s="68" t="s">
        <v>160</v>
      </c>
      <c r="AG199" s="68" t="s">
        <v>4</v>
      </c>
      <c r="AH199" s="58" t="s">
        <v>587</v>
      </c>
      <c r="AI199" s="52" t="s">
        <v>118</v>
      </c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false" customHeight="false" outlineLevel="0" collapsed="false">
      <c r="A200" s="43"/>
      <c r="B200" s="11" t="s">
        <v>40</v>
      </c>
      <c r="E200" s="3" t="s">
        <v>584</v>
      </c>
      <c r="F200" s="3" t="s">
        <v>588</v>
      </c>
      <c r="G200" s="6" t="s">
        <v>43</v>
      </c>
      <c r="H200" s="6" t="n">
        <v>9651</v>
      </c>
      <c r="I200" s="4" t="n">
        <v>600</v>
      </c>
      <c r="J200" s="4" t="s">
        <v>44</v>
      </c>
      <c r="L200" s="1" t="s">
        <v>45</v>
      </c>
      <c r="M200" s="3" t="s">
        <v>586</v>
      </c>
      <c r="N200" s="44"/>
      <c r="O200" s="1" t="s">
        <v>57</v>
      </c>
      <c r="Q200" s="1" t="n">
        <v>5337</v>
      </c>
      <c r="R200" s="1" t="n">
        <v>5950</v>
      </c>
      <c r="S200" s="1" t="n">
        <v>5870</v>
      </c>
      <c r="T200" s="1" t="n">
        <v>5847</v>
      </c>
      <c r="U200" s="1" t="n">
        <v>4319</v>
      </c>
      <c r="V200" s="45" t="n">
        <f aca="false">+U200-R200</f>
        <v>-1631</v>
      </c>
      <c r="W200" s="14" t="n">
        <f aca="false">+U200-T200</f>
        <v>-1528</v>
      </c>
      <c r="X200" s="46" t="s">
        <v>337</v>
      </c>
      <c r="Y200" s="47"/>
      <c r="Z200" s="44"/>
      <c r="AA200" s="5" t="n">
        <v>348035</v>
      </c>
      <c r="AB200" s="5" t="n">
        <v>152992</v>
      </c>
      <c r="AC200" s="48" t="s">
        <v>59</v>
      </c>
      <c r="AD200" s="49" t="n">
        <v>0.105</v>
      </c>
      <c r="AE200" s="50" t="n">
        <v>9812</v>
      </c>
      <c r="AF200" s="51" t="s">
        <v>160</v>
      </c>
      <c r="AG200" s="51" t="s">
        <v>4</v>
      </c>
      <c r="AH200" s="4" t="s">
        <v>587</v>
      </c>
      <c r="AI200" s="52" t="s">
        <v>118</v>
      </c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5"/>
      <c r="B201" s="56" t="s">
        <v>40</v>
      </c>
      <c r="C201" s="57"/>
      <c r="D201" s="58"/>
      <c r="E201" s="3" t="s">
        <v>584</v>
      </c>
      <c r="F201" s="57" t="s">
        <v>589</v>
      </c>
      <c r="G201" s="6" t="s">
        <v>43</v>
      </c>
      <c r="H201" s="59" t="n">
        <v>9672</v>
      </c>
      <c r="I201" s="4" t="n">
        <v>600</v>
      </c>
      <c r="J201" s="4" t="s">
        <v>44</v>
      </c>
      <c r="L201" s="1" t="s">
        <v>45</v>
      </c>
      <c r="M201" s="3" t="s">
        <v>586</v>
      </c>
      <c r="N201" s="44"/>
      <c r="O201" s="1" t="s">
        <v>57</v>
      </c>
      <c r="Q201" s="61" t="n">
        <v>266</v>
      </c>
      <c r="R201" s="61" t="n">
        <v>137</v>
      </c>
      <c r="S201" s="61" t="n">
        <v>137</v>
      </c>
      <c r="T201" s="61" t="n">
        <v>93</v>
      </c>
      <c r="U201" s="61" t="n">
        <v>93</v>
      </c>
      <c r="V201" s="45" t="n">
        <f aca="false">+U201-R201</f>
        <v>-44</v>
      </c>
      <c r="W201" s="14" t="n">
        <f aca="false">+U201-T201</f>
        <v>0</v>
      </c>
      <c r="X201" s="46" t="s">
        <v>48</v>
      </c>
      <c r="Y201" s="47"/>
      <c r="Z201" s="44"/>
      <c r="AA201" s="5" t="n">
        <v>348051</v>
      </c>
      <c r="AB201" s="64" t="n">
        <v>152954</v>
      </c>
      <c r="AC201" s="48" t="s">
        <v>59</v>
      </c>
      <c r="AD201" s="49" t="n">
        <v>0.115</v>
      </c>
      <c r="AE201" s="50" t="n">
        <v>9812</v>
      </c>
      <c r="AF201" s="51" t="s">
        <v>160</v>
      </c>
      <c r="AG201" s="51" t="s">
        <v>4</v>
      </c>
      <c r="AH201" s="4" t="s">
        <v>587</v>
      </c>
      <c r="AI201" s="52" t="s">
        <v>118</v>
      </c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40</v>
      </c>
      <c r="E202" s="3" t="s">
        <v>590</v>
      </c>
      <c r="F202" s="3" t="s">
        <v>518</v>
      </c>
      <c r="G202" s="6" t="s">
        <v>43</v>
      </c>
      <c r="H202" s="6" t="n">
        <v>5923</v>
      </c>
      <c r="I202" s="4" t="n">
        <v>487</v>
      </c>
      <c r="J202" s="4" t="s">
        <v>44</v>
      </c>
      <c r="L202" s="1" t="s">
        <v>45</v>
      </c>
      <c r="M202" s="3" t="s">
        <v>591</v>
      </c>
      <c r="N202" s="44"/>
      <c r="O202" s="1" t="s">
        <v>105</v>
      </c>
      <c r="Q202" s="1" t="n">
        <v>102</v>
      </c>
      <c r="R202" s="1" t="n">
        <v>103</v>
      </c>
      <c r="S202" s="1" t="n">
        <v>103</v>
      </c>
      <c r="T202" s="1" t="n">
        <v>102</v>
      </c>
      <c r="U202" s="1" t="n">
        <v>102</v>
      </c>
      <c r="V202" s="45" t="n">
        <f aca="false">+U202-R202</f>
        <v>-1</v>
      </c>
      <c r="W202" s="14" t="n">
        <f aca="false">+U202-T202</f>
        <v>0</v>
      </c>
      <c r="X202" s="46" t="s">
        <v>48</v>
      </c>
      <c r="Y202" s="47"/>
      <c r="Z202" s="44"/>
      <c r="AA202" s="44"/>
      <c r="AB202" s="5" t="n">
        <v>130559</v>
      </c>
      <c r="AC202" s="48" t="s">
        <v>59</v>
      </c>
      <c r="AD202" s="49" t="n">
        <v>0.055</v>
      </c>
      <c r="AE202" s="50"/>
      <c r="AF202" s="51" t="s">
        <v>60</v>
      </c>
      <c r="AG202" s="51" t="s">
        <v>4</v>
      </c>
      <c r="AH202" s="4" t="s">
        <v>592</v>
      </c>
      <c r="AI202" s="52" t="s">
        <v>52</v>
      </c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5"/>
      <c r="B203" s="56" t="s">
        <v>40</v>
      </c>
      <c r="C203" s="57"/>
      <c r="D203" s="58"/>
      <c r="E203" s="57" t="s">
        <v>593</v>
      </c>
      <c r="F203" s="57" t="s">
        <v>594</v>
      </c>
      <c r="G203" s="59" t="s">
        <v>55</v>
      </c>
      <c r="H203" s="59" t="n">
        <v>5892</v>
      </c>
      <c r="I203" s="58" t="n">
        <v>600</v>
      </c>
      <c r="J203" s="58" t="s">
        <v>44</v>
      </c>
      <c r="K203" s="58"/>
      <c r="L203" s="61" t="s">
        <v>45</v>
      </c>
      <c r="M203" s="57" t="s">
        <v>593</v>
      </c>
      <c r="N203" s="0"/>
      <c r="O203" s="61" t="s">
        <v>139</v>
      </c>
      <c r="P203" s="62"/>
      <c r="Q203" s="61" t="n">
        <v>40</v>
      </c>
      <c r="R203" s="61" t="n">
        <v>29</v>
      </c>
      <c r="S203" s="61" t="n">
        <v>29</v>
      </c>
      <c r="T203" s="61" t="n">
        <v>26</v>
      </c>
      <c r="U203" s="61" t="n">
        <v>26</v>
      </c>
      <c r="V203" s="45" t="n">
        <f aca="false">+U203-R203</f>
        <v>-3</v>
      </c>
      <c r="W203" s="63" t="n">
        <f aca="false">+U203-T203</f>
        <v>0</v>
      </c>
      <c r="X203" s="46" t="s">
        <v>48</v>
      </c>
      <c r="Y203" s="52"/>
      <c r="AA203" s="64" t="n">
        <v>313212</v>
      </c>
      <c r="AB203" s="64" t="n">
        <v>130475</v>
      </c>
      <c r="AC203" s="65" t="s">
        <v>59</v>
      </c>
      <c r="AD203" s="66" t="n">
        <v>0.025</v>
      </c>
      <c r="AE203" s="67"/>
      <c r="AF203" s="68" t="s">
        <v>60</v>
      </c>
      <c r="AG203" s="68" t="s">
        <v>4</v>
      </c>
      <c r="AH203" s="58" t="s">
        <v>70</v>
      </c>
      <c r="AI203" s="52" t="s">
        <v>71</v>
      </c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55"/>
      <c r="B204" s="56" t="s">
        <v>40</v>
      </c>
      <c r="C204" s="57"/>
      <c r="D204" s="58"/>
      <c r="E204" s="57" t="s">
        <v>595</v>
      </c>
      <c r="F204" s="57" t="s">
        <v>596</v>
      </c>
      <c r="G204" s="59" t="s">
        <v>43</v>
      </c>
      <c r="H204" s="59" t="n">
        <v>5225</v>
      </c>
      <c r="I204" s="58" t="n">
        <v>601</v>
      </c>
      <c r="J204" s="58" t="s">
        <v>44</v>
      </c>
      <c r="K204" s="58" t="n">
        <v>1</v>
      </c>
      <c r="L204" s="61" t="s">
        <v>45</v>
      </c>
      <c r="M204" s="57" t="s">
        <v>597</v>
      </c>
      <c r="N204" s="0"/>
      <c r="O204" s="61" t="s">
        <v>227</v>
      </c>
      <c r="P204" s="62"/>
      <c r="Q204" s="61" t="n">
        <v>1337</v>
      </c>
      <c r="R204" s="1" t="n">
        <v>1758</v>
      </c>
      <c r="S204" s="61" t="n">
        <v>1299</v>
      </c>
      <c r="T204" s="61" t="n">
        <v>1286</v>
      </c>
      <c r="U204" s="1" t="n">
        <v>1739</v>
      </c>
      <c r="V204" s="45" t="n">
        <f aca="false">+U204-R204</f>
        <v>-19</v>
      </c>
      <c r="W204" s="63" t="n">
        <f aca="false">+U204-T204</f>
        <v>453</v>
      </c>
      <c r="X204" s="46" t="s">
        <v>569</v>
      </c>
      <c r="Y204" s="52"/>
      <c r="AA204" s="64"/>
      <c r="AB204" s="64" t="n">
        <v>138600</v>
      </c>
      <c r="AC204" s="65" t="s">
        <v>59</v>
      </c>
      <c r="AD204" s="66" t="n">
        <v>0.19</v>
      </c>
      <c r="AE204" s="67" t="n">
        <v>9902</v>
      </c>
      <c r="AF204" s="68" t="s">
        <v>50</v>
      </c>
      <c r="AG204" s="68" t="s">
        <v>4</v>
      </c>
      <c r="AH204" s="58" t="s">
        <v>598</v>
      </c>
      <c r="AI204" s="52" t="s">
        <v>141</v>
      </c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5"/>
      <c r="B205" s="56" t="s">
        <v>40</v>
      </c>
      <c r="C205" s="57"/>
      <c r="D205" s="58"/>
      <c r="E205" s="57" t="s">
        <v>599</v>
      </c>
      <c r="F205" s="57" t="s">
        <v>339</v>
      </c>
      <c r="G205" s="59" t="s">
        <v>43</v>
      </c>
      <c r="H205" s="59" t="n">
        <v>5016</v>
      </c>
      <c r="I205" s="58" t="n">
        <v>429</v>
      </c>
      <c r="J205" s="58" t="s">
        <v>44</v>
      </c>
      <c r="K205" s="58"/>
      <c r="L205" s="61" t="s">
        <v>45</v>
      </c>
      <c r="M205" s="57" t="s">
        <v>600</v>
      </c>
      <c r="N205" s="0"/>
      <c r="O205" s="61" t="s">
        <v>69</v>
      </c>
      <c r="P205" s="62"/>
      <c r="Q205" s="61" t="n">
        <v>208</v>
      </c>
      <c r="R205" s="61" t="n">
        <v>203</v>
      </c>
      <c r="S205" s="61" t="n">
        <v>203</v>
      </c>
      <c r="T205" s="61" t="n">
        <v>486</v>
      </c>
      <c r="U205" s="61" t="n">
        <v>486</v>
      </c>
      <c r="V205" s="45" t="n">
        <f aca="false">+U205-R205</f>
        <v>283</v>
      </c>
      <c r="W205" s="63" t="n">
        <f aca="false">+U205-T205</f>
        <v>0</v>
      </c>
      <c r="X205" s="46" t="s">
        <v>48</v>
      </c>
      <c r="Y205" s="52"/>
      <c r="AA205" s="64" t="n">
        <v>361741</v>
      </c>
      <c r="AB205" s="64" t="n">
        <v>130871</v>
      </c>
      <c r="AC205" s="65" t="s">
        <v>49</v>
      </c>
      <c r="AD205" s="66" t="n">
        <v>0.22</v>
      </c>
      <c r="AE205" s="67" t="n">
        <v>9903</v>
      </c>
      <c r="AF205" s="68" t="s">
        <v>50</v>
      </c>
      <c r="AG205" s="68" t="s">
        <v>4</v>
      </c>
      <c r="AH205" s="58" t="s">
        <v>601</v>
      </c>
      <c r="AI205" s="52" t="s">
        <v>52</v>
      </c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55"/>
      <c r="B206" s="56" t="s">
        <v>40</v>
      </c>
      <c r="C206" s="57"/>
      <c r="D206" s="58"/>
      <c r="E206" s="57" t="s">
        <v>602</v>
      </c>
      <c r="F206" s="57" t="s">
        <v>603</v>
      </c>
      <c r="G206" s="59" t="s">
        <v>43</v>
      </c>
      <c r="H206" s="59" t="n">
        <v>4858</v>
      </c>
      <c r="I206" s="58" t="n">
        <v>649</v>
      </c>
      <c r="J206" s="58" t="s">
        <v>44</v>
      </c>
      <c r="K206" s="58"/>
      <c r="L206" s="61" t="s">
        <v>45</v>
      </c>
      <c r="M206" s="57" t="s">
        <v>604</v>
      </c>
      <c r="N206" s="0"/>
      <c r="O206" s="61" t="s">
        <v>79</v>
      </c>
      <c r="P206" s="62"/>
      <c r="Q206" s="61" t="n">
        <v>183</v>
      </c>
      <c r="R206" s="61" t="n">
        <v>146</v>
      </c>
      <c r="S206" s="61" t="n">
        <v>146</v>
      </c>
      <c r="T206" s="61" t="n">
        <v>22</v>
      </c>
      <c r="U206" s="61" t="n">
        <v>22</v>
      </c>
      <c r="V206" s="45" t="n">
        <f aca="false">+U206-R206</f>
        <v>-124</v>
      </c>
      <c r="W206" s="63" t="n">
        <f aca="false">+U206-T206</f>
        <v>0</v>
      </c>
      <c r="X206" s="46" t="s">
        <v>48</v>
      </c>
      <c r="Y206" s="46"/>
      <c r="AA206" s="0"/>
      <c r="AB206" s="64" t="n">
        <v>138027</v>
      </c>
      <c r="AC206" s="65" t="s">
        <v>59</v>
      </c>
      <c r="AD206" s="66" t="n">
        <v>0.124</v>
      </c>
      <c r="AE206" s="67" t="n">
        <v>9904</v>
      </c>
      <c r="AF206" s="68" t="s">
        <v>50</v>
      </c>
      <c r="AG206" s="68" t="s">
        <v>4</v>
      </c>
      <c r="AH206" s="58" t="s">
        <v>605</v>
      </c>
      <c r="AI206" s="52" t="s">
        <v>94</v>
      </c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  <c r="IV206" s="44"/>
      <c r="IW206" s="44"/>
    </row>
    <row r="207" customFormat="false" ht="12.75" hidden="false" customHeight="false" outlineLevel="0" collapsed="false">
      <c r="A207" s="55"/>
      <c r="B207" s="56" t="s">
        <v>40</v>
      </c>
      <c r="C207" s="57"/>
      <c r="D207" s="58"/>
      <c r="E207" s="57" t="s">
        <v>606</v>
      </c>
      <c r="F207" s="57" t="s">
        <v>607</v>
      </c>
      <c r="G207" s="59" t="s">
        <v>43</v>
      </c>
      <c r="H207" s="59" t="n">
        <v>9620</v>
      </c>
      <c r="I207" s="58" t="n">
        <v>479</v>
      </c>
      <c r="J207" s="58" t="s">
        <v>44</v>
      </c>
      <c r="K207" s="58"/>
      <c r="L207" s="61" t="s">
        <v>45</v>
      </c>
      <c r="M207" s="57" t="s">
        <v>608</v>
      </c>
      <c r="N207" s="0"/>
      <c r="O207" s="61" t="s">
        <v>47</v>
      </c>
      <c r="P207" s="62"/>
      <c r="Q207" s="61" t="n">
        <v>569</v>
      </c>
      <c r="R207" s="61" t="n">
        <v>508</v>
      </c>
      <c r="S207" s="61" t="n">
        <v>508</v>
      </c>
      <c r="T207" s="61" t="n">
        <v>510</v>
      </c>
      <c r="U207" s="61" t="n">
        <v>574</v>
      </c>
      <c r="V207" s="45" t="n">
        <f aca="false">+U207-R207</f>
        <v>66</v>
      </c>
      <c r="W207" s="63" t="n">
        <f aca="false">+U207-T207</f>
        <v>64</v>
      </c>
      <c r="X207" s="46" t="s">
        <v>144</v>
      </c>
      <c r="Y207" s="46"/>
      <c r="AA207" s="64" t="n">
        <v>344205</v>
      </c>
      <c r="AB207" s="64" t="n">
        <v>132819</v>
      </c>
      <c r="AC207" s="65" t="s">
        <v>59</v>
      </c>
      <c r="AD207" s="66" t="n">
        <v>0.124</v>
      </c>
      <c r="AE207" s="67" t="n">
        <v>9904</v>
      </c>
      <c r="AF207" s="68" t="s">
        <v>50</v>
      </c>
      <c r="AG207" s="68" t="s">
        <v>4</v>
      </c>
      <c r="AH207" s="58" t="s">
        <v>609</v>
      </c>
      <c r="AI207" s="52" t="s">
        <v>94</v>
      </c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55"/>
      <c r="B208" s="56" t="s">
        <v>40</v>
      </c>
      <c r="C208" s="57"/>
      <c r="D208" s="58"/>
      <c r="E208" s="57" t="s">
        <v>610</v>
      </c>
      <c r="F208" s="57" t="s">
        <v>422</v>
      </c>
      <c r="G208" s="59" t="s">
        <v>43</v>
      </c>
      <c r="H208" s="59" t="n">
        <v>4959</v>
      </c>
      <c r="I208" s="58" t="n">
        <v>479</v>
      </c>
      <c r="J208" s="58" t="s">
        <v>44</v>
      </c>
      <c r="K208" s="58"/>
      <c r="L208" s="60" t="s">
        <v>45</v>
      </c>
      <c r="M208" s="57" t="s">
        <v>459</v>
      </c>
      <c r="N208" s="0"/>
      <c r="O208" s="61" t="s">
        <v>47</v>
      </c>
      <c r="P208" s="62"/>
      <c r="Q208" s="61" t="n">
        <v>61</v>
      </c>
      <c r="R208" s="61" t="n">
        <v>53</v>
      </c>
      <c r="S208" s="61" t="n">
        <v>53</v>
      </c>
      <c r="T208" s="61" t="n">
        <v>57</v>
      </c>
      <c r="U208" s="61" t="n">
        <v>57</v>
      </c>
      <c r="V208" s="45" t="n">
        <f aca="false">+U208-R208</f>
        <v>4</v>
      </c>
      <c r="W208" s="63" t="n">
        <f aca="false">+U208-T208</f>
        <v>0</v>
      </c>
      <c r="X208" s="46" t="s">
        <v>48</v>
      </c>
      <c r="Y208" s="52"/>
      <c r="AA208" s="64" t="n">
        <v>346146</v>
      </c>
      <c r="AB208" s="64" t="n">
        <v>147057</v>
      </c>
      <c r="AC208" s="65" t="s">
        <v>59</v>
      </c>
      <c r="AD208" s="66" t="n">
        <v>0.143</v>
      </c>
      <c r="AE208" s="67" t="n">
        <v>9812</v>
      </c>
      <c r="AF208" s="68" t="s">
        <v>160</v>
      </c>
      <c r="AG208" s="68" t="s">
        <v>4</v>
      </c>
      <c r="AH208" s="58" t="s">
        <v>423</v>
      </c>
      <c r="AI208" s="52" t="s">
        <v>52</v>
      </c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55"/>
      <c r="B209" s="56" t="s">
        <v>40</v>
      </c>
      <c r="C209" s="57"/>
      <c r="D209" s="58"/>
      <c r="E209" s="57" t="s">
        <v>611</v>
      </c>
      <c r="F209" s="57" t="s">
        <v>612</v>
      </c>
      <c r="G209" s="59" t="s">
        <v>43</v>
      </c>
      <c r="H209" s="59" t="n">
        <v>6396</v>
      </c>
      <c r="I209" s="58" t="n">
        <v>440</v>
      </c>
      <c r="J209" s="58" t="s">
        <v>44</v>
      </c>
      <c r="K209" s="58"/>
      <c r="L209" s="61" t="s">
        <v>45</v>
      </c>
      <c r="M209" s="57" t="s">
        <v>613</v>
      </c>
      <c r="N209" s="0"/>
      <c r="O209" s="61" t="s">
        <v>277</v>
      </c>
      <c r="P209" s="62"/>
      <c r="Q209" s="61" t="n">
        <v>6956</v>
      </c>
      <c r="R209" s="1" t="n">
        <v>5269</v>
      </c>
      <c r="S209" s="61" t="n">
        <v>5475</v>
      </c>
      <c r="T209" s="61" t="n">
        <v>5201</v>
      </c>
      <c r="U209" s="1" t="n">
        <v>5591</v>
      </c>
      <c r="V209" s="45" t="n">
        <f aca="false">+U209-R209</f>
        <v>322</v>
      </c>
      <c r="W209" s="63" t="n">
        <f aca="false">+U209-T209</f>
        <v>390</v>
      </c>
      <c r="X209" s="104" t="s">
        <v>337</v>
      </c>
      <c r="Y209" s="52"/>
      <c r="AA209" s="64" t="n">
        <v>309906</v>
      </c>
      <c r="AB209" s="64" t="n">
        <v>132832</v>
      </c>
      <c r="AC209" s="65" t="s">
        <v>59</v>
      </c>
      <c r="AD209" s="66" t="n">
        <v>0.06</v>
      </c>
      <c r="AE209" s="67"/>
      <c r="AF209" s="68" t="s">
        <v>170</v>
      </c>
      <c r="AG209" s="68" t="s">
        <v>4</v>
      </c>
      <c r="AH209" s="58" t="s">
        <v>614</v>
      </c>
      <c r="AI209" s="52" t="s">
        <v>141</v>
      </c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43"/>
      <c r="B210" s="11" t="n">
        <v>36325</v>
      </c>
      <c r="E210" s="92" t="s">
        <v>615</v>
      </c>
      <c r="F210" s="92" t="s">
        <v>616</v>
      </c>
      <c r="G210" s="6" t="s">
        <v>43</v>
      </c>
      <c r="H210" s="5" t="n">
        <v>1568</v>
      </c>
      <c r="I210" s="1"/>
      <c r="J210" s="94"/>
      <c r="K210" s="1"/>
      <c r="L210" s="92"/>
      <c r="M210" s="92" t="s">
        <v>97</v>
      </c>
      <c r="N210" s="1" t="s">
        <v>92</v>
      </c>
      <c r="O210" s="61" t="s">
        <v>79</v>
      </c>
      <c r="Q210" s="1" t="n">
        <v>7</v>
      </c>
      <c r="R210" s="1" t="n">
        <v>0</v>
      </c>
      <c r="S210" s="1" t="n">
        <v>0</v>
      </c>
      <c r="T210" s="1" t="n">
        <v>0</v>
      </c>
      <c r="U210" s="1" t="n">
        <v>0</v>
      </c>
      <c r="V210" s="45" t="n">
        <f aca="false">+U210-R210</f>
        <v>0</v>
      </c>
      <c r="W210" s="14" t="n">
        <f aca="false">+U210-T210</f>
        <v>0</v>
      </c>
      <c r="X210" s="15" t="s">
        <v>140</v>
      </c>
      <c r="Y210" s="47"/>
      <c r="Z210" s="44"/>
      <c r="AA210" s="5"/>
      <c r="AB210" s="5" t="n">
        <v>138049</v>
      </c>
      <c r="AC210" s="53" t="s">
        <v>49</v>
      </c>
      <c r="AD210" s="49" t="n">
        <v>0.025</v>
      </c>
      <c r="AE210" s="95"/>
      <c r="AF210" s="51" t="s">
        <v>60</v>
      </c>
      <c r="AG210" s="96"/>
      <c r="AH210" s="1" t="s">
        <v>366</v>
      </c>
      <c r="AI210" s="52" t="s">
        <v>52</v>
      </c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43"/>
      <c r="B211" s="11" t="n">
        <v>36325</v>
      </c>
      <c r="E211" s="92" t="s">
        <v>615</v>
      </c>
      <c r="F211" s="92" t="s">
        <v>617</v>
      </c>
      <c r="G211" s="6" t="s">
        <v>43</v>
      </c>
      <c r="H211" s="5" t="n">
        <v>6599</v>
      </c>
      <c r="I211" s="1"/>
      <c r="J211" s="94"/>
      <c r="K211" s="1"/>
      <c r="L211" s="92"/>
      <c r="M211" s="92" t="s">
        <v>97</v>
      </c>
      <c r="N211" s="1" t="s">
        <v>92</v>
      </c>
      <c r="O211" s="61" t="s">
        <v>79</v>
      </c>
      <c r="Q211" s="1" t="n">
        <v>1510</v>
      </c>
      <c r="R211" s="1" t="n">
        <v>1531</v>
      </c>
      <c r="S211" s="1" t="n">
        <v>1500</v>
      </c>
      <c r="T211" s="1" t="n">
        <v>1382</v>
      </c>
      <c r="U211" s="1" t="n">
        <v>1467</v>
      </c>
      <c r="V211" s="45" t="n">
        <f aca="false">+U211-R211</f>
        <v>-64</v>
      </c>
      <c r="W211" s="14" t="n">
        <f aca="false">+U211-T211</f>
        <v>85</v>
      </c>
      <c r="X211" s="104" t="s">
        <v>618</v>
      </c>
      <c r="Y211" s="47"/>
      <c r="Z211" s="44"/>
      <c r="AA211" s="5"/>
      <c r="AB211" s="5" t="n">
        <v>138049</v>
      </c>
      <c r="AC211" s="53" t="s">
        <v>49</v>
      </c>
      <c r="AD211" s="49" t="n">
        <v>0.025</v>
      </c>
      <c r="AE211" s="95"/>
      <c r="AF211" s="51" t="s">
        <v>60</v>
      </c>
      <c r="AG211" s="96"/>
      <c r="AH211" s="1" t="s">
        <v>366</v>
      </c>
      <c r="AI211" s="52" t="s">
        <v>52</v>
      </c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22.5" hidden="false" customHeight="false" outlineLevel="0" collapsed="false">
      <c r="A212" s="43"/>
      <c r="B212" s="11" t="n">
        <v>36325</v>
      </c>
      <c r="E212" s="92" t="s">
        <v>615</v>
      </c>
      <c r="F212" s="92" t="s">
        <v>619</v>
      </c>
      <c r="G212" s="6" t="s">
        <v>43</v>
      </c>
      <c r="H212" s="5" t="n">
        <v>6844</v>
      </c>
      <c r="I212" s="1"/>
      <c r="J212" s="94"/>
      <c r="K212" s="1"/>
      <c r="L212" s="92"/>
      <c r="M212" s="92" t="s">
        <v>97</v>
      </c>
      <c r="N212" s="1" t="s">
        <v>92</v>
      </c>
      <c r="O212" s="61" t="s">
        <v>79</v>
      </c>
      <c r="Q212" s="1" t="n">
        <v>2505</v>
      </c>
      <c r="R212" s="1" t="n">
        <v>3950</v>
      </c>
      <c r="S212" s="1" t="n">
        <v>3434</v>
      </c>
      <c r="T212" s="1" t="n">
        <v>3400</v>
      </c>
      <c r="U212" s="1" t="n">
        <v>4051</v>
      </c>
      <c r="V212" s="45" t="n">
        <f aca="false">+U212-R212</f>
        <v>101</v>
      </c>
      <c r="W212" s="14" t="n">
        <f aca="false">+U212-T212</f>
        <v>651</v>
      </c>
      <c r="X212" s="15" t="s">
        <v>240</v>
      </c>
      <c r="Y212" s="47"/>
      <c r="Z212" s="44"/>
      <c r="AA212" s="5"/>
      <c r="AB212" s="5" t="n">
        <v>138049</v>
      </c>
      <c r="AC212" s="53" t="s">
        <v>49</v>
      </c>
      <c r="AD212" s="49" t="n">
        <v>0.025</v>
      </c>
      <c r="AE212" s="95"/>
      <c r="AF212" s="51" t="s">
        <v>60</v>
      </c>
      <c r="AG212" s="96"/>
      <c r="AH212" s="1" t="s">
        <v>366</v>
      </c>
      <c r="AI212" s="52" t="s">
        <v>52</v>
      </c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3"/>
      <c r="B213" s="11" t="n">
        <v>36325</v>
      </c>
      <c r="E213" s="92" t="s">
        <v>615</v>
      </c>
      <c r="F213" s="92" t="s">
        <v>620</v>
      </c>
      <c r="G213" s="6" t="s">
        <v>43</v>
      </c>
      <c r="H213" s="5" t="n">
        <v>9705</v>
      </c>
      <c r="I213" s="1"/>
      <c r="J213" s="94"/>
      <c r="K213" s="1"/>
      <c r="L213" s="92"/>
      <c r="M213" s="92" t="s">
        <v>97</v>
      </c>
      <c r="N213" s="1" t="s">
        <v>92</v>
      </c>
      <c r="O213" s="61" t="s">
        <v>79</v>
      </c>
      <c r="Q213" s="1" t="n">
        <v>979</v>
      </c>
      <c r="R213" s="1" t="n">
        <v>747</v>
      </c>
      <c r="S213" s="1" t="n">
        <v>747</v>
      </c>
      <c r="T213" s="1" t="n">
        <v>1068</v>
      </c>
      <c r="U213" s="1" t="n">
        <v>711</v>
      </c>
      <c r="V213" s="45" t="n">
        <f aca="false">+U213-R213</f>
        <v>-36</v>
      </c>
      <c r="W213" s="14" t="n">
        <f aca="false">+U213-T213</f>
        <v>-357</v>
      </c>
      <c r="X213" s="46" t="s">
        <v>621</v>
      </c>
      <c r="Y213" s="47"/>
      <c r="Z213" s="44"/>
      <c r="AA213" s="5"/>
      <c r="AB213" s="5" t="n">
        <v>137971</v>
      </c>
      <c r="AC213" s="53" t="s">
        <v>49</v>
      </c>
      <c r="AD213" s="49" t="n">
        <v>0.025</v>
      </c>
      <c r="AE213" s="95"/>
      <c r="AF213" s="51" t="s">
        <v>60</v>
      </c>
      <c r="AG213" s="96"/>
      <c r="AH213" s="1" t="s">
        <v>366</v>
      </c>
      <c r="AI213" s="52" t="s">
        <v>52</v>
      </c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40</v>
      </c>
      <c r="E214" s="92" t="s">
        <v>622</v>
      </c>
      <c r="F214" s="92" t="s">
        <v>623</v>
      </c>
      <c r="G214" s="6" t="s">
        <v>43</v>
      </c>
      <c r="H214" s="5" t="n">
        <v>5961</v>
      </c>
      <c r="I214" s="1" t="n">
        <v>766</v>
      </c>
      <c r="J214" s="79" t="s">
        <v>44</v>
      </c>
      <c r="K214" s="1"/>
      <c r="L214" s="1" t="s">
        <v>45</v>
      </c>
      <c r="M214" s="3" t="s">
        <v>624</v>
      </c>
      <c r="N214" s="1"/>
      <c r="O214" s="1" t="s">
        <v>298</v>
      </c>
      <c r="Q214" s="1"/>
      <c r="R214" s="1"/>
      <c r="S214" s="1"/>
      <c r="T214" s="1"/>
      <c r="U214" s="1"/>
      <c r="V214" s="45" t="n">
        <f aca="false">+U214-R214</f>
        <v>0</v>
      </c>
      <c r="W214" s="14" t="n">
        <f aca="false">+U214-T214</f>
        <v>0</v>
      </c>
      <c r="X214" s="15" t="s">
        <v>625</v>
      </c>
      <c r="Y214" s="47"/>
      <c r="Z214" s="44"/>
      <c r="AA214" s="5" t="n">
        <v>361747</v>
      </c>
      <c r="AB214" s="5" t="n">
        <v>133271</v>
      </c>
      <c r="AC214" s="48" t="s">
        <v>59</v>
      </c>
      <c r="AD214" s="49" t="n">
        <v>0.02</v>
      </c>
      <c r="AE214" s="50"/>
      <c r="AF214" s="51" t="s">
        <v>60</v>
      </c>
      <c r="AG214" s="51" t="s">
        <v>4</v>
      </c>
      <c r="AH214" s="4" t="s">
        <v>626</v>
      </c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5"/>
      <c r="B215" s="56" t="s">
        <v>40</v>
      </c>
      <c r="C215" s="57"/>
      <c r="D215" s="58"/>
      <c r="E215" s="3" t="s">
        <v>627</v>
      </c>
      <c r="F215" s="57" t="s">
        <v>156</v>
      </c>
      <c r="G215" s="6" t="s">
        <v>43</v>
      </c>
      <c r="H215" s="59" t="n">
        <v>6140</v>
      </c>
      <c r="I215" s="4" t="n">
        <v>479</v>
      </c>
      <c r="J215" s="4" t="s">
        <v>44</v>
      </c>
      <c r="L215" s="1" t="s">
        <v>45</v>
      </c>
      <c r="M215" s="3" t="s">
        <v>157</v>
      </c>
      <c r="N215" s="44"/>
      <c r="O215" s="61" t="s">
        <v>47</v>
      </c>
      <c r="Q215" s="61" t="n">
        <v>84</v>
      </c>
      <c r="R215" s="61" t="n">
        <v>97</v>
      </c>
      <c r="S215" s="61" t="n">
        <v>97</v>
      </c>
      <c r="T215" s="61" t="n">
        <v>95</v>
      </c>
      <c r="U215" s="61" t="n">
        <v>95</v>
      </c>
      <c r="V215" s="45" t="n">
        <f aca="false">+U215-R215</f>
        <v>-2</v>
      </c>
      <c r="W215" s="14" t="n">
        <f aca="false">+U215-T215</f>
        <v>0</v>
      </c>
      <c r="X215" s="15" t="s">
        <v>48</v>
      </c>
      <c r="Y215" s="47"/>
      <c r="Z215" s="44"/>
      <c r="AA215" s="5" t="n">
        <v>313397</v>
      </c>
      <c r="AB215" s="64" t="n">
        <v>133170</v>
      </c>
      <c r="AC215" s="48" t="s">
        <v>59</v>
      </c>
      <c r="AD215" s="49" t="n">
        <v>0.103</v>
      </c>
      <c r="AE215" s="50" t="n">
        <v>9902</v>
      </c>
      <c r="AF215" s="51" t="s">
        <v>50</v>
      </c>
      <c r="AG215" s="51"/>
      <c r="AH215" s="4" t="s">
        <v>158</v>
      </c>
      <c r="AI215" s="52" t="s">
        <v>52</v>
      </c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5"/>
      <c r="B216" s="56" t="s">
        <v>40</v>
      </c>
      <c r="C216" s="93"/>
      <c r="D216" s="61"/>
      <c r="E216" s="57" t="s">
        <v>628</v>
      </c>
      <c r="F216" s="57" t="s">
        <v>629</v>
      </c>
      <c r="G216" s="6" t="s">
        <v>43</v>
      </c>
      <c r="H216" s="59" t="n">
        <v>4724</v>
      </c>
      <c r="I216" s="4" t="n">
        <v>479</v>
      </c>
      <c r="J216" s="4" t="s">
        <v>44</v>
      </c>
      <c r="L216" s="1" t="s">
        <v>45</v>
      </c>
      <c r="M216" s="3" t="s">
        <v>628</v>
      </c>
      <c r="N216" s="44"/>
      <c r="O216" s="61" t="s">
        <v>47</v>
      </c>
      <c r="Q216" s="1" t="n">
        <v>55</v>
      </c>
      <c r="R216" s="61" t="n">
        <v>58</v>
      </c>
      <c r="S216" s="61" t="n">
        <v>58</v>
      </c>
      <c r="T216" s="61" t="n">
        <v>57</v>
      </c>
      <c r="U216" s="61" t="n">
        <v>57</v>
      </c>
      <c r="V216" s="45" t="n">
        <f aca="false">+U216-R216</f>
        <v>-1</v>
      </c>
      <c r="W216" s="14" t="n">
        <f aca="false">+U216-T216</f>
        <v>0</v>
      </c>
      <c r="X216" s="46" t="s">
        <v>48</v>
      </c>
      <c r="Y216" s="47"/>
      <c r="Z216" s="44"/>
      <c r="AA216" s="5" t="n">
        <v>357767</v>
      </c>
      <c r="AB216" s="64" t="n">
        <v>137904</v>
      </c>
      <c r="AC216" s="48" t="s">
        <v>49</v>
      </c>
      <c r="AD216" s="49" t="n">
        <v>0.065</v>
      </c>
      <c r="AE216" s="50"/>
      <c r="AF216" s="51" t="s">
        <v>60</v>
      </c>
      <c r="AG216" s="51" t="s">
        <v>4</v>
      </c>
      <c r="AH216" s="58" t="s">
        <v>630</v>
      </c>
      <c r="AI216" s="52" t="s">
        <v>52</v>
      </c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s">
        <v>40</v>
      </c>
      <c r="E217" s="3" t="s">
        <v>628</v>
      </c>
      <c r="F217" s="3" t="s">
        <v>631</v>
      </c>
      <c r="G217" s="6" t="s">
        <v>43</v>
      </c>
      <c r="H217" s="6" t="n">
        <v>6682</v>
      </c>
      <c r="I217" s="4" t="n">
        <v>441</v>
      </c>
      <c r="J217" s="4" t="s">
        <v>44</v>
      </c>
      <c r="L217" s="1" t="s">
        <v>45</v>
      </c>
      <c r="M217" s="3" t="s">
        <v>628</v>
      </c>
      <c r="N217" s="44"/>
      <c r="O217" s="1" t="s">
        <v>69</v>
      </c>
      <c r="Q217" s="1" t="n">
        <v>18</v>
      </c>
      <c r="R217" s="1" t="n">
        <v>12</v>
      </c>
      <c r="S217" s="1" t="n">
        <v>12</v>
      </c>
      <c r="T217" s="1" t="n">
        <v>20</v>
      </c>
      <c r="U217" s="1" t="n">
        <v>20</v>
      </c>
      <c r="V217" s="45" t="n">
        <f aca="false">+U217-R217</f>
        <v>8</v>
      </c>
      <c r="W217" s="14" t="n">
        <f aca="false">+U217-T217</f>
        <v>0</v>
      </c>
      <c r="X217" s="46" t="s">
        <v>48</v>
      </c>
      <c r="Y217" s="47"/>
      <c r="Z217" s="44"/>
      <c r="AA217" s="5" t="n">
        <v>357772</v>
      </c>
      <c r="AB217" s="5" t="n">
        <v>137936</v>
      </c>
      <c r="AC217" s="48" t="s">
        <v>49</v>
      </c>
      <c r="AD217" s="49" t="n">
        <v>0.06</v>
      </c>
      <c r="AE217" s="50"/>
      <c r="AF217" s="51" t="s">
        <v>60</v>
      </c>
      <c r="AG217" s="51" t="s">
        <v>4</v>
      </c>
      <c r="AH217" s="4" t="s">
        <v>630</v>
      </c>
      <c r="AI217" s="52" t="s">
        <v>52</v>
      </c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22.5" hidden="false" customHeight="false" outlineLevel="0" collapsed="false">
      <c r="A218" s="43"/>
      <c r="B218" s="11" t="n">
        <v>36325</v>
      </c>
      <c r="E218" s="92" t="s">
        <v>632</v>
      </c>
      <c r="F218" s="92" t="s">
        <v>633</v>
      </c>
      <c r="G218" s="6" t="s">
        <v>43</v>
      </c>
      <c r="H218" s="5" t="n">
        <v>9829</v>
      </c>
      <c r="I218" s="1"/>
      <c r="J218" s="94"/>
      <c r="K218" s="1"/>
      <c r="L218" s="92"/>
      <c r="M218" s="92"/>
      <c r="N218" s="1" t="s">
        <v>92</v>
      </c>
      <c r="O218" s="101" t="s">
        <v>79</v>
      </c>
      <c r="Q218" s="1" t="n">
        <v>2500</v>
      </c>
      <c r="R218" s="14" t="n">
        <v>2272</v>
      </c>
      <c r="S218" s="1" t="n">
        <v>2272</v>
      </c>
      <c r="T218" s="1" t="n">
        <v>2365</v>
      </c>
      <c r="U218" s="14" t="n">
        <v>2365</v>
      </c>
      <c r="V218" s="45" t="n">
        <f aca="false">+U218-R218</f>
        <v>93</v>
      </c>
      <c r="W218" s="14" t="n">
        <f aca="false">+U218-T218</f>
        <v>0</v>
      </c>
      <c r="X218" s="15" t="s">
        <v>201</v>
      </c>
      <c r="Y218" s="47"/>
      <c r="Z218" s="44"/>
      <c r="AA218" s="5"/>
      <c r="AB218" s="5" t="n">
        <v>246944</v>
      </c>
      <c r="AC218" s="53" t="s">
        <v>49</v>
      </c>
      <c r="AD218" s="49"/>
      <c r="AE218" s="95"/>
      <c r="AF218" s="51"/>
      <c r="AG218" s="51" t="s">
        <v>4</v>
      </c>
      <c r="AH218" s="1"/>
      <c r="AI218" s="52" t="s">
        <v>141</v>
      </c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3"/>
      <c r="B219" s="11" t="s">
        <v>40</v>
      </c>
      <c r="E219" s="3" t="s">
        <v>634</v>
      </c>
      <c r="F219" s="3" t="s">
        <v>635</v>
      </c>
      <c r="G219" s="6" t="s">
        <v>43</v>
      </c>
      <c r="H219" s="6" t="n">
        <v>6464</v>
      </c>
      <c r="I219" s="4" t="n">
        <v>601</v>
      </c>
      <c r="J219" s="4" t="s">
        <v>44</v>
      </c>
      <c r="L219" s="1" t="s">
        <v>45</v>
      </c>
      <c r="M219" s="3" t="s">
        <v>636</v>
      </c>
      <c r="N219" s="44"/>
      <c r="O219" s="1" t="s">
        <v>129</v>
      </c>
      <c r="Q219" s="1" t="n">
        <v>0</v>
      </c>
      <c r="R219" s="1" t="n">
        <v>19</v>
      </c>
      <c r="S219" s="1" t="n">
        <v>19</v>
      </c>
      <c r="T219" s="1" t="n">
        <v>15</v>
      </c>
      <c r="U219" s="1" t="n">
        <v>15</v>
      </c>
      <c r="V219" s="45" t="n">
        <f aca="false">+U219-R219</f>
        <v>-4</v>
      </c>
      <c r="W219" s="14" t="n">
        <f aca="false">+U219-T219</f>
        <v>0</v>
      </c>
      <c r="X219" s="46" t="s">
        <v>48</v>
      </c>
      <c r="Y219" s="15"/>
      <c r="Z219" s="44"/>
      <c r="AA219" s="5" t="n">
        <v>313488</v>
      </c>
      <c r="AB219" s="5" t="n">
        <v>290545</v>
      </c>
      <c r="AC219" s="48" t="s">
        <v>59</v>
      </c>
      <c r="AD219" s="9" t="n">
        <v>0.33</v>
      </c>
      <c r="AE219" s="105" t="n">
        <v>9908</v>
      </c>
      <c r="AF219" s="1" t="s">
        <v>292</v>
      </c>
      <c r="AG219" s="51" t="s">
        <v>4</v>
      </c>
      <c r="AH219" s="4" t="s">
        <v>637</v>
      </c>
      <c r="AI219" s="52" t="s">
        <v>94</v>
      </c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3"/>
      <c r="B220" s="11" t="n">
        <v>36480</v>
      </c>
      <c r="E220" s="92" t="s">
        <v>634</v>
      </c>
      <c r="F220" s="92" t="s">
        <v>638</v>
      </c>
      <c r="G220" s="6" t="s">
        <v>43</v>
      </c>
      <c r="H220" s="5" t="n">
        <v>9810</v>
      </c>
      <c r="I220" s="1"/>
      <c r="J220" s="94"/>
      <c r="K220" s="1"/>
      <c r="L220" s="92"/>
      <c r="M220" s="92" t="s">
        <v>97</v>
      </c>
      <c r="N220" s="1" t="s">
        <v>92</v>
      </c>
      <c r="O220" s="1" t="s">
        <v>379</v>
      </c>
      <c r="Q220" s="1" t="n">
        <v>349</v>
      </c>
      <c r="R220" s="1" t="n">
        <v>75</v>
      </c>
      <c r="S220" s="1" t="n">
        <v>0</v>
      </c>
      <c r="T220" s="1" t="n">
        <v>336</v>
      </c>
      <c r="U220" s="1" t="n">
        <v>50</v>
      </c>
      <c r="V220" s="45" t="n">
        <f aca="false">+U220-R220</f>
        <v>-25</v>
      </c>
      <c r="W220" s="14" t="n">
        <f aca="false">+U220-T220</f>
        <v>-286</v>
      </c>
      <c r="X220" s="15" t="s">
        <v>140</v>
      </c>
      <c r="Y220" s="47"/>
      <c r="Z220" s="44"/>
      <c r="AA220" s="5"/>
      <c r="AB220" s="5" t="n">
        <v>155406</v>
      </c>
      <c r="AC220" s="53" t="s">
        <v>49</v>
      </c>
      <c r="AD220" s="49" t="n">
        <v>0.055</v>
      </c>
      <c r="AE220" s="95"/>
      <c r="AF220" s="51" t="s">
        <v>60</v>
      </c>
      <c r="AG220" s="51" t="s">
        <v>4</v>
      </c>
      <c r="AH220" s="1"/>
      <c r="AI220" s="52" t="s">
        <v>94</v>
      </c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5"/>
      <c r="B221" s="56" t="s">
        <v>40</v>
      </c>
      <c r="C221" s="57"/>
      <c r="D221" s="58"/>
      <c r="E221" s="57" t="s">
        <v>639</v>
      </c>
      <c r="F221" s="57" t="s">
        <v>640</v>
      </c>
      <c r="G221" s="59" t="s">
        <v>43</v>
      </c>
      <c r="H221" s="59" t="n">
        <v>9617</v>
      </c>
      <c r="I221" s="58" t="n">
        <v>600</v>
      </c>
      <c r="J221" s="58" t="s">
        <v>44</v>
      </c>
      <c r="K221" s="58"/>
      <c r="L221" s="61" t="s">
        <v>45</v>
      </c>
      <c r="M221" s="57" t="s">
        <v>641</v>
      </c>
      <c r="N221" s="0"/>
      <c r="O221" s="61" t="s">
        <v>406</v>
      </c>
      <c r="P221" s="62"/>
      <c r="Q221" s="101" t="n">
        <v>90</v>
      </c>
      <c r="R221" s="101" t="n">
        <v>90</v>
      </c>
      <c r="S221" s="101" t="n">
        <v>90</v>
      </c>
      <c r="T221" s="101" t="n">
        <v>90</v>
      </c>
      <c r="U221" s="101" t="n">
        <v>90</v>
      </c>
      <c r="V221" s="45" t="n">
        <f aca="false">+U221-R221</f>
        <v>0</v>
      </c>
      <c r="W221" s="63" t="n">
        <f aca="false">+U221-T221</f>
        <v>0</v>
      </c>
      <c r="X221" s="46" t="s">
        <v>48</v>
      </c>
      <c r="Y221" s="52"/>
      <c r="AA221" s="64" t="n">
        <v>370002</v>
      </c>
      <c r="AB221" s="64" t="n">
        <v>26585</v>
      </c>
      <c r="AC221" s="65" t="s">
        <v>59</v>
      </c>
      <c r="AD221" s="66" t="n">
        <v>0.03</v>
      </c>
      <c r="AE221" s="67"/>
      <c r="AF221" s="68" t="s">
        <v>60</v>
      </c>
      <c r="AG221" s="68" t="s">
        <v>4</v>
      </c>
      <c r="AH221" s="58" t="s">
        <v>642</v>
      </c>
      <c r="AI221" s="52" t="s">
        <v>52</v>
      </c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s">
        <v>40</v>
      </c>
      <c r="E222" s="92" t="s">
        <v>643</v>
      </c>
      <c r="F222" s="92" t="s">
        <v>644</v>
      </c>
      <c r="G222" s="6" t="s">
        <v>43</v>
      </c>
      <c r="H222" s="5" t="n">
        <v>9763</v>
      </c>
      <c r="I222" s="1"/>
      <c r="J222" s="94"/>
      <c r="K222" s="1"/>
      <c r="L222" s="92"/>
      <c r="M222" s="92" t="s">
        <v>643</v>
      </c>
      <c r="N222" s="1"/>
      <c r="O222" s="1" t="s">
        <v>86</v>
      </c>
      <c r="Q222" s="1" t="n">
        <v>134</v>
      </c>
      <c r="R222" s="1" t="n">
        <v>123</v>
      </c>
      <c r="S222" s="1" t="n">
        <v>123</v>
      </c>
      <c r="T222" s="1" t="n">
        <v>139</v>
      </c>
      <c r="U222" s="1" t="n">
        <v>139</v>
      </c>
      <c r="V222" s="45" t="n">
        <f aca="false">+U222-R222</f>
        <v>16</v>
      </c>
      <c r="W222" s="14" t="n">
        <f aca="false">+U222-T222</f>
        <v>0</v>
      </c>
      <c r="X222" s="46" t="s">
        <v>48</v>
      </c>
      <c r="Y222" s="47"/>
      <c r="Z222" s="44"/>
      <c r="AA222" s="5"/>
      <c r="AB222" s="5" t="n">
        <v>138779</v>
      </c>
      <c r="AC222" s="53" t="s">
        <v>49</v>
      </c>
      <c r="AD222" s="9" t="n">
        <v>0.045</v>
      </c>
      <c r="AE222" s="95"/>
      <c r="AF222" s="51" t="s">
        <v>60</v>
      </c>
      <c r="AG222" s="51" t="s">
        <v>4</v>
      </c>
      <c r="AH222" s="1" t="s">
        <v>645</v>
      </c>
      <c r="AI222" s="52" t="s">
        <v>141</v>
      </c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n">
        <v>36325</v>
      </c>
      <c r="E223" s="92" t="s">
        <v>646</v>
      </c>
      <c r="F223" s="92" t="s">
        <v>647</v>
      </c>
      <c r="G223" s="6" t="s">
        <v>43</v>
      </c>
      <c r="H223" s="5" t="n">
        <v>9814</v>
      </c>
      <c r="I223" s="1"/>
      <c r="J223" s="94"/>
      <c r="K223" s="1"/>
      <c r="L223" s="92"/>
      <c r="M223" s="92" t="s">
        <v>97</v>
      </c>
      <c r="N223" s="1" t="s">
        <v>92</v>
      </c>
      <c r="O223" s="1" t="s">
        <v>79</v>
      </c>
      <c r="Q223" s="1" t="n">
        <v>812</v>
      </c>
      <c r="R223" s="1" t="n">
        <v>753</v>
      </c>
      <c r="S223" s="1" t="n">
        <v>753</v>
      </c>
      <c r="T223" s="1" t="n">
        <v>690</v>
      </c>
      <c r="U223" s="1" t="n">
        <v>702</v>
      </c>
      <c r="V223" s="45" t="n">
        <f aca="false">+U223-R223</f>
        <v>-51</v>
      </c>
      <c r="W223" s="14" t="n">
        <f aca="false">+U223-T223</f>
        <v>12</v>
      </c>
      <c r="X223" s="46" t="s">
        <v>648</v>
      </c>
      <c r="Y223" s="47"/>
      <c r="Z223" s="44"/>
      <c r="AA223" s="5"/>
      <c r="AB223" s="5" t="n">
        <v>156292</v>
      </c>
      <c r="AC223" s="53" t="s">
        <v>49</v>
      </c>
      <c r="AD223" s="49"/>
      <c r="AE223" s="95"/>
      <c r="AF223" s="96"/>
      <c r="AG223" s="51" t="s">
        <v>4</v>
      </c>
      <c r="AH223" s="1"/>
      <c r="AI223" s="52" t="s">
        <v>141</v>
      </c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n">
        <v>36447</v>
      </c>
      <c r="E224" s="92" t="s">
        <v>649</v>
      </c>
      <c r="F224" s="92" t="s">
        <v>650</v>
      </c>
      <c r="G224" s="6" t="s">
        <v>43</v>
      </c>
      <c r="H224" s="5" t="n">
        <v>5744</v>
      </c>
      <c r="I224" s="1"/>
      <c r="J224" s="94"/>
      <c r="K224" s="1"/>
      <c r="L224" s="92"/>
      <c r="M224" s="92"/>
      <c r="N224" s="1" t="s">
        <v>92</v>
      </c>
      <c r="O224" s="1" t="s">
        <v>105</v>
      </c>
      <c r="Q224" s="1" t="n">
        <v>151</v>
      </c>
      <c r="R224" s="1" t="n">
        <v>158</v>
      </c>
      <c r="S224" s="1" t="n">
        <v>158</v>
      </c>
      <c r="T224" s="1" t="n">
        <v>15</v>
      </c>
      <c r="U224" s="1" t="n">
        <v>15</v>
      </c>
      <c r="V224" s="45" t="n">
        <f aca="false">+U224-R224</f>
        <v>-143</v>
      </c>
      <c r="W224" s="14" t="n">
        <f aca="false">+U224-T224</f>
        <v>0</v>
      </c>
      <c r="X224" s="15" t="s">
        <v>48</v>
      </c>
      <c r="Y224" s="47"/>
      <c r="Z224" s="44"/>
      <c r="AA224" s="5"/>
      <c r="AB224" s="5" t="n">
        <v>126604</v>
      </c>
      <c r="AC224" s="53" t="s">
        <v>49</v>
      </c>
      <c r="AD224" s="49"/>
      <c r="AE224" s="95"/>
      <c r="AF224" s="51"/>
      <c r="AG224" s="51" t="s">
        <v>4</v>
      </c>
      <c r="AH224" s="1"/>
      <c r="AI224" s="52" t="s">
        <v>141</v>
      </c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n">
        <v>36447</v>
      </c>
      <c r="E225" s="92" t="s">
        <v>649</v>
      </c>
      <c r="F225" s="92" t="s">
        <v>651</v>
      </c>
      <c r="G225" s="6" t="s">
        <v>43</v>
      </c>
      <c r="H225" s="5" t="n">
        <v>9603</v>
      </c>
      <c r="I225" s="1"/>
      <c r="J225" s="94"/>
      <c r="K225" s="1"/>
      <c r="L225" s="92"/>
      <c r="M225" s="92"/>
      <c r="N225" s="1" t="s">
        <v>92</v>
      </c>
      <c r="O225" s="1" t="s">
        <v>79</v>
      </c>
      <c r="Q225" s="1" t="n">
        <v>29969</v>
      </c>
      <c r="R225" s="1" t="n">
        <v>0</v>
      </c>
      <c r="S225" s="1" t="n">
        <v>30776</v>
      </c>
      <c r="T225" s="1" t="n">
        <v>0</v>
      </c>
      <c r="U225" s="1" t="n">
        <v>0</v>
      </c>
      <c r="V225" s="45" t="n">
        <f aca="false">+U225-R225</f>
        <v>0</v>
      </c>
      <c r="W225" s="14" t="n">
        <f aca="false">+U225-T225</f>
        <v>0</v>
      </c>
      <c r="X225" s="46" t="s">
        <v>652</v>
      </c>
      <c r="Y225" s="47"/>
      <c r="Z225" s="44"/>
      <c r="AA225" s="5"/>
      <c r="AB225" s="5" t="n">
        <v>310123</v>
      </c>
      <c r="AC225" s="53" t="s">
        <v>49</v>
      </c>
      <c r="AD225" s="49"/>
      <c r="AE225" s="95"/>
      <c r="AF225" s="51"/>
      <c r="AG225" s="51" t="s">
        <v>4</v>
      </c>
      <c r="AH225" s="1"/>
      <c r="AI225" s="52" t="s">
        <v>141</v>
      </c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true" customHeight="false" outlineLevel="0" collapsed="false">
      <c r="A226" s="55"/>
      <c r="B226" s="56" t="s">
        <v>40</v>
      </c>
      <c r="C226" s="57"/>
      <c r="D226" s="58"/>
      <c r="E226" s="93" t="s">
        <v>653</v>
      </c>
      <c r="F226" s="93" t="s">
        <v>654</v>
      </c>
      <c r="G226" s="6" t="s">
        <v>43</v>
      </c>
      <c r="H226" s="64" t="n">
        <v>6353</v>
      </c>
      <c r="I226" s="1" t="n">
        <v>600</v>
      </c>
      <c r="J226" s="79" t="s">
        <v>44</v>
      </c>
      <c r="K226" s="1"/>
      <c r="L226" s="1" t="s">
        <v>45</v>
      </c>
      <c r="M226" s="3" t="s">
        <v>655</v>
      </c>
      <c r="N226" s="1"/>
      <c r="O226" s="61" t="s">
        <v>307</v>
      </c>
      <c r="Q226" s="101" t="n">
        <v>3503</v>
      </c>
      <c r="R226" s="1"/>
      <c r="S226" s="61"/>
      <c r="T226" s="61"/>
      <c r="U226" s="61"/>
      <c r="V226" s="45" t="n">
        <f aca="false">+U226-R226</f>
        <v>0</v>
      </c>
      <c r="W226" s="14" t="n">
        <f aca="false">+U226-T226</f>
        <v>0</v>
      </c>
      <c r="X226" s="15" t="s">
        <v>656</v>
      </c>
      <c r="Y226" s="47"/>
      <c r="Z226" s="44"/>
      <c r="AA226" s="5" t="n">
        <v>313309</v>
      </c>
      <c r="AB226" s="64" t="n">
        <v>28108</v>
      </c>
      <c r="AC226" s="48" t="s">
        <v>495</v>
      </c>
      <c r="AD226" s="49" t="n">
        <v>0.03</v>
      </c>
      <c r="AE226" s="50"/>
      <c r="AF226" s="51" t="s">
        <v>60</v>
      </c>
      <c r="AG226" s="51" t="s">
        <v>4</v>
      </c>
      <c r="AH226" s="58" t="s">
        <v>70</v>
      </c>
      <c r="AI226" s="52" t="s">
        <v>62</v>
      </c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55"/>
      <c r="B227" s="56" t="s">
        <v>40</v>
      </c>
      <c r="C227" s="57"/>
      <c r="D227" s="58"/>
      <c r="E227" s="3" t="s">
        <v>657</v>
      </c>
      <c r="F227" s="57" t="s">
        <v>658</v>
      </c>
      <c r="G227" s="6" t="s">
        <v>43</v>
      </c>
      <c r="H227" s="59" t="n">
        <v>9618</v>
      </c>
      <c r="I227" s="4" t="n">
        <v>600</v>
      </c>
      <c r="J227" s="4" t="s">
        <v>44</v>
      </c>
      <c r="L227" s="1" t="s">
        <v>45</v>
      </c>
      <c r="M227" s="3" t="s">
        <v>659</v>
      </c>
      <c r="N227" s="44"/>
      <c r="O227" s="61" t="s">
        <v>406</v>
      </c>
      <c r="Q227" s="61" t="n">
        <v>60</v>
      </c>
      <c r="R227" s="61" t="n">
        <v>85</v>
      </c>
      <c r="S227" s="61" t="n">
        <v>85</v>
      </c>
      <c r="T227" s="61" t="n">
        <v>82</v>
      </c>
      <c r="U227" s="61" t="n">
        <v>82</v>
      </c>
      <c r="V227" s="45" t="n">
        <f aca="false">+U227-R227</f>
        <v>-3</v>
      </c>
      <c r="W227" s="14" t="n">
        <f aca="false">+U227-T227</f>
        <v>0</v>
      </c>
      <c r="X227" s="46" t="s">
        <v>48</v>
      </c>
      <c r="Y227" s="47"/>
      <c r="Z227" s="44"/>
      <c r="AA227" s="44"/>
      <c r="AB227" s="64" t="n">
        <v>138233</v>
      </c>
      <c r="AC227" s="48" t="s">
        <v>59</v>
      </c>
      <c r="AD227" s="49" t="n">
        <v>0.03</v>
      </c>
      <c r="AE227" s="50"/>
      <c r="AF227" s="51" t="s">
        <v>60</v>
      </c>
      <c r="AG227" s="51" t="s">
        <v>4</v>
      </c>
      <c r="AH227" s="4" t="s">
        <v>660</v>
      </c>
      <c r="AI227" s="52" t="s">
        <v>52</v>
      </c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  <c r="AV227" s="97"/>
      <c r="AW227" s="97"/>
      <c r="AX227" s="97"/>
      <c r="AY227" s="97"/>
      <c r="AZ227" s="97"/>
      <c r="BA227" s="97"/>
      <c r="BB227" s="97"/>
      <c r="BC227" s="97"/>
      <c r="BD227" s="97"/>
      <c r="BE227" s="97"/>
      <c r="BF227" s="97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7"/>
      <c r="BS227" s="97"/>
      <c r="BT227" s="97"/>
      <c r="BU227" s="97"/>
      <c r="BV227" s="97"/>
      <c r="BW227" s="97"/>
      <c r="BX227" s="97"/>
      <c r="BY227" s="97"/>
      <c r="BZ227" s="97"/>
      <c r="CA227" s="97"/>
      <c r="CB227" s="97"/>
      <c r="CC227" s="97"/>
      <c r="CD227" s="97"/>
      <c r="CE227" s="97"/>
      <c r="CF227" s="97"/>
      <c r="CG227" s="97"/>
      <c r="CH227" s="97"/>
      <c r="CI227" s="97"/>
      <c r="CJ227" s="97"/>
      <c r="CK227" s="97"/>
      <c r="CL227" s="97"/>
      <c r="CM227" s="97"/>
      <c r="CN227" s="97"/>
      <c r="CO227" s="97"/>
      <c r="CP227" s="97"/>
      <c r="CQ227" s="97"/>
      <c r="CR227" s="97"/>
      <c r="CS227" s="97"/>
      <c r="CT227" s="97"/>
      <c r="CU227" s="97"/>
      <c r="CV227" s="97"/>
      <c r="CW227" s="97"/>
      <c r="CX227" s="97"/>
      <c r="CY227" s="97"/>
      <c r="CZ227" s="97"/>
      <c r="DA227" s="97"/>
      <c r="DB227" s="97"/>
      <c r="DC227" s="97"/>
      <c r="DD227" s="97"/>
      <c r="DE227" s="97"/>
      <c r="DF227" s="97"/>
      <c r="DG227" s="97"/>
      <c r="DH227" s="97"/>
      <c r="DI227" s="97"/>
      <c r="DJ227" s="97"/>
      <c r="DK227" s="97"/>
      <c r="DL227" s="97"/>
      <c r="DM227" s="97"/>
      <c r="DN227" s="97"/>
      <c r="DO227" s="97"/>
      <c r="DP227" s="97"/>
      <c r="DQ227" s="97"/>
      <c r="DR227" s="97"/>
      <c r="DS227" s="97"/>
      <c r="DT227" s="97"/>
      <c r="DU227" s="97"/>
      <c r="DV227" s="97"/>
      <c r="DW227" s="97"/>
      <c r="DX227" s="97"/>
      <c r="DY227" s="97"/>
      <c r="DZ227" s="97"/>
      <c r="EA227" s="97"/>
      <c r="EB227" s="97"/>
      <c r="EC227" s="97"/>
      <c r="ED227" s="97"/>
      <c r="EE227" s="97"/>
      <c r="EF227" s="97"/>
      <c r="EG227" s="97"/>
      <c r="EH227" s="97"/>
      <c r="EI227" s="97"/>
      <c r="EJ227" s="97"/>
      <c r="EK227" s="97"/>
      <c r="EL227" s="97"/>
      <c r="EM227" s="97"/>
      <c r="EN227" s="97"/>
      <c r="EO227" s="97"/>
      <c r="EP227" s="97"/>
      <c r="EQ227" s="97"/>
      <c r="ER227" s="97"/>
      <c r="ES227" s="97"/>
      <c r="ET227" s="97"/>
      <c r="EU227" s="97"/>
      <c r="EV227" s="97"/>
      <c r="EW227" s="97"/>
      <c r="EX227" s="97"/>
      <c r="EY227" s="97"/>
      <c r="EZ227" s="97"/>
      <c r="FA227" s="97"/>
      <c r="FB227" s="97"/>
      <c r="FC227" s="97"/>
      <c r="FD227" s="97"/>
      <c r="FE227" s="97"/>
      <c r="FF227" s="97"/>
      <c r="FG227" s="97"/>
      <c r="FH227" s="97"/>
      <c r="FI227" s="97"/>
      <c r="FJ227" s="97"/>
      <c r="FK227" s="97"/>
      <c r="FL227" s="97"/>
      <c r="FM227" s="97"/>
      <c r="FN227" s="97"/>
      <c r="FO227" s="97"/>
      <c r="FP227" s="97"/>
      <c r="FQ227" s="97"/>
      <c r="FR227" s="97"/>
      <c r="FS227" s="97"/>
      <c r="FT227" s="97"/>
      <c r="FU227" s="97"/>
      <c r="FV227" s="97"/>
      <c r="FW227" s="97"/>
      <c r="FX227" s="97"/>
      <c r="FY227" s="97"/>
      <c r="FZ227" s="97"/>
      <c r="GA227" s="97"/>
      <c r="GB227" s="97"/>
      <c r="GC227" s="97"/>
      <c r="GD227" s="97"/>
      <c r="GE227" s="97"/>
      <c r="GF227" s="97"/>
      <c r="GG227" s="97"/>
      <c r="GH227" s="97"/>
      <c r="GI227" s="97"/>
      <c r="GJ227" s="97"/>
      <c r="GK227" s="97"/>
      <c r="GL227" s="97"/>
      <c r="GM227" s="97"/>
      <c r="GN227" s="97"/>
      <c r="GO227" s="97"/>
      <c r="GP227" s="97"/>
      <c r="GQ227" s="97"/>
      <c r="GR227" s="97"/>
      <c r="GS227" s="97"/>
      <c r="GT227" s="97"/>
      <c r="GU227" s="97"/>
      <c r="GV227" s="97"/>
      <c r="GW227" s="97"/>
      <c r="GX227" s="97"/>
      <c r="GY227" s="97"/>
      <c r="GZ227" s="97"/>
      <c r="HA227" s="97"/>
      <c r="HB227" s="97"/>
      <c r="HC227" s="97"/>
      <c r="HD227" s="97"/>
      <c r="HE227" s="97"/>
      <c r="HF227" s="97"/>
      <c r="HG227" s="97"/>
      <c r="HH227" s="97"/>
      <c r="HI227" s="97"/>
      <c r="HJ227" s="97"/>
      <c r="HK227" s="97"/>
      <c r="HL227" s="97"/>
      <c r="HM227" s="97"/>
      <c r="HN227" s="97"/>
      <c r="HO227" s="97"/>
      <c r="HP227" s="97"/>
      <c r="HQ227" s="97"/>
      <c r="HR227" s="97"/>
      <c r="HS227" s="97"/>
      <c r="HT227" s="97"/>
      <c r="HU227" s="97"/>
      <c r="HV227" s="97"/>
      <c r="HW227" s="97"/>
      <c r="HX227" s="97"/>
      <c r="HY227" s="97"/>
      <c r="HZ227" s="97"/>
      <c r="IA227" s="97"/>
      <c r="IB227" s="97"/>
      <c r="IC227" s="97"/>
      <c r="ID227" s="97"/>
      <c r="IE227" s="97"/>
      <c r="IF227" s="97"/>
      <c r="IG227" s="97"/>
      <c r="IH227" s="97"/>
      <c r="II227" s="97"/>
      <c r="IJ227" s="97"/>
      <c r="IK227" s="97"/>
      <c r="IL227" s="97"/>
      <c r="IM227" s="97"/>
      <c r="IN227" s="97"/>
      <c r="IO227" s="97"/>
      <c r="IP227" s="97"/>
      <c r="IQ227" s="97"/>
      <c r="IR227" s="97"/>
      <c r="IS227" s="97"/>
      <c r="IT227" s="97"/>
      <c r="IU227" s="97"/>
      <c r="IV227" s="97"/>
      <c r="IW227" s="97"/>
    </row>
    <row r="228" customFormat="false" ht="12.75" hidden="true" customHeight="false" outlineLevel="0" collapsed="false">
      <c r="A228" s="43"/>
      <c r="B228" s="11" t="s">
        <v>40</v>
      </c>
      <c r="E228" s="3" t="s">
        <v>219</v>
      </c>
      <c r="F228" s="3" t="s">
        <v>661</v>
      </c>
      <c r="G228" s="6" t="s">
        <v>43</v>
      </c>
      <c r="H228" s="6" t="n">
        <v>9676</v>
      </c>
      <c r="I228" s="4" t="n">
        <v>550</v>
      </c>
      <c r="J228" s="4" t="s">
        <v>44</v>
      </c>
      <c r="L228" s="1" t="s">
        <v>45</v>
      </c>
      <c r="M228" s="3" t="s">
        <v>219</v>
      </c>
      <c r="N228" s="44"/>
      <c r="O228" s="1" t="s">
        <v>105</v>
      </c>
      <c r="Q228" s="1"/>
      <c r="R228" s="1"/>
      <c r="S228" s="1"/>
      <c r="T228" s="1"/>
      <c r="U228" s="1"/>
      <c r="V228" s="45" t="n">
        <f aca="false">+U228-R228</f>
        <v>0</v>
      </c>
      <c r="W228" s="14" t="n">
        <f aca="false">+U228-T228</f>
        <v>0</v>
      </c>
      <c r="X228" s="15" t="s">
        <v>662</v>
      </c>
      <c r="Y228" s="47"/>
      <c r="Z228" s="44"/>
      <c r="AA228" s="5" t="n">
        <v>366961</v>
      </c>
      <c r="AB228" s="5" t="n">
        <v>65514</v>
      </c>
      <c r="AC228" s="48" t="s">
        <v>59</v>
      </c>
      <c r="AD228" s="49" t="n">
        <v>0.055</v>
      </c>
      <c r="AE228" s="50"/>
      <c r="AF228" s="51" t="s">
        <v>60</v>
      </c>
      <c r="AG228" s="51" t="s">
        <v>4</v>
      </c>
      <c r="AH228" s="4" t="s">
        <v>663</v>
      </c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22.5" hidden="false" customHeight="false" outlineLevel="0" collapsed="false">
      <c r="A229" s="43"/>
      <c r="B229" s="11" t="s">
        <v>40</v>
      </c>
      <c r="E229" s="92" t="s">
        <v>219</v>
      </c>
      <c r="F229" s="92" t="s">
        <v>664</v>
      </c>
      <c r="G229" s="6" t="s">
        <v>43</v>
      </c>
      <c r="H229" s="5" t="n">
        <v>9759</v>
      </c>
      <c r="I229" s="1"/>
      <c r="J229" s="94"/>
      <c r="K229" s="1"/>
      <c r="L229" s="92"/>
      <c r="M229" s="92" t="s">
        <v>219</v>
      </c>
      <c r="N229" s="1"/>
      <c r="O229" s="1" t="s">
        <v>105</v>
      </c>
      <c r="Q229" s="1" t="n">
        <v>652</v>
      </c>
      <c r="R229" s="1" t="n">
        <v>638</v>
      </c>
      <c r="S229" s="1" t="n">
        <v>638</v>
      </c>
      <c r="T229" s="1" t="n">
        <v>642</v>
      </c>
      <c r="U229" s="1" t="n">
        <v>592</v>
      </c>
      <c r="V229" s="45" t="n">
        <f aca="false">+U229-R229</f>
        <v>-46</v>
      </c>
      <c r="W229" s="14" t="n">
        <f aca="false">+U229-T229</f>
        <v>-50</v>
      </c>
      <c r="X229" s="15" t="s">
        <v>48</v>
      </c>
      <c r="Y229" s="47"/>
      <c r="Z229" s="44"/>
      <c r="AA229" s="54"/>
      <c r="AB229" s="5" t="n">
        <v>139094</v>
      </c>
      <c r="AC229" s="53" t="s">
        <v>49</v>
      </c>
      <c r="AD229" s="49" t="n">
        <v>0.075</v>
      </c>
      <c r="AE229" s="95"/>
      <c r="AF229" s="51" t="s">
        <v>170</v>
      </c>
      <c r="AG229" s="51" t="s">
        <v>4</v>
      </c>
      <c r="AH229" s="1" t="s">
        <v>665</v>
      </c>
      <c r="AI229" s="52" t="s">
        <v>82</v>
      </c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true" customHeight="false" outlineLevel="0" collapsed="false">
      <c r="A230" s="43"/>
      <c r="B230" s="11" t="s">
        <v>40</v>
      </c>
      <c r="E230" s="3" t="s">
        <v>666</v>
      </c>
      <c r="F230" s="3" t="s">
        <v>667</v>
      </c>
      <c r="G230" s="6" t="s">
        <v>43</v>
      </c>
      <c r="H230" s="6" t="n">
        <v>9654</v>
      </c>
      <c r="I230" s="4" t="n">
        <v>550</v>
      </c>
      <c r="J230" s="4" t="s">
        <v>44</v>
      </c>
      <c r="L230" s="1" t="s">
        <v>45</v>
      </c>
      <c r="M230" s="3" t="s">
        <v>668</v>
      </c>
      <c r="N230" s="44"/>
      <c r="O230" s="1" t="s">
        <v>105</v>
      </c>
      <c r="Q230" s="1"/>
      <c r="R230" s="1"/>
      <c r="S230" s="1"/>
      <c r="T230" s="1"/>
      <c r="U230" s="1"/>
      <c r="V230" s="45" t="n">
        <f aca="false">+U230-R230</f>
        <v>0</v>
      </c>
      <c r="W230" s="14" t="n">
        <f aca="false">+U230-T230</f>
        <v>0</v>
      </c>
      <c r="X230" s="15" t="s">
        <v>195</v>
      </c>
      <c r="Y230" s="47"/>
      <c r="Z230" s="44"/>
      <c r="AA230" s="5" t="n">
        <v>358921</v>
      </c>
      <c r="AB230" s="5" t="n">
        <v>26528</v>
      </c>
      <c r="AC230" s="48" t="s">
        <v>59</v>
      </c>
      <c r="AD230" s="49" t="n">
        <v>0.055</v>
      </c>
      <c r="AE230" s="50"/>
      <c r="AF230" s="51" t="s">
        <v>60</v>
      </c>
      <c r="AG230" s="51" t="s">
        <v>4</v>
      </c>
      <c r="AH230" s="4" t="s">
        <v>669</v>
      </c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n">
        <v>36447</v>
      </c>
      <c r="E231" s="3" t="s">
        <v>670</v>
      </c>
      <c r="F231" s="3" t="s">
        <v>671</v>
      </c>
      <c r="G231" s="6" t="s">
        <v>43</v>
      </c>
      <c r="H231" s="6" t="n">
        <v>4251</v>
      </c>
      <c r="I231" s="4" t="n">
        <v>555</v>
      </c>
      <c r="J231" s="4" t="s">
        <v>44</v>
      </c>
      <c r="L231" s="1" t="s">
        <v>45</v>
      </c>
      <c r="N231" s="44"/>
      <c r="O231" s="1" t="s">
        <v>447</v>
      </c>
      <c r="Q231" s="1" t="n">
        <v>39</v>
      </c>
      <c r="R231" s="1" t="n">
        <v>39</v>
      </c>
      <c r="S231" s="1" t="n">
        <v>39</v>
      </c>
      <c r="T231" s="1" t="n">
        <v>39</v>
      </c>
      <c r="U231" s="1" t="n">
        <v>39</v>
      </c>
      <c r="V231" s="45" t="n">
        <f aca="false">+U231-R231</f>
        <v>0</v>
      </c>
      <c r="W231" s="14" t="n">
        <f aca="false">+U231-T231</f>
        <v>0</v>
      </c>
      <c r="X231" s="46" t="s">
        <v>48</v>
      </c>
      <c r="Y231" s="47"/>
      <c r="Z231" s="44"/>
      <c r="AA231" s="5"/>
      <c r="AB231" s="5" t="n">
        <v>138625</v>
      </c>
      <c r="AC231" s="48"/>
      <c r="AD231" s="49"/>
      <c r="AE231" s="50"/>
      <c r="AF231" s="51"/>
      <c r="AG231" s="51"/>
      <c r="AH231" s="4"/>
      <c r="AI231" s="52" t="s">
        <v>52</v>
      </c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  <c r="FJ231" s="44"/>
      <c r="FK231" s="44"/>
      <c r="FL231" s="44"/>
      <c r="FM231" s="44"/>
      <c r="FN231" s="44"/>
      <c r="FO231" s="44"/>
      <c r="FP231" s="44"/>
      <c r="FQ231" s="44"/>
      <c r="FR231" s="44"/>
      <c r="FS231" s="44"/>
      <c r="FT231" s="44"/>
      <c r="FU231" s="44"/>
      <c r="FV231" s="44"/>
      <c r="FW231" s="44"/>
      <c r="FX231" s="44"/>
      <c r="FY231" s="44"/>
      <c r="FZ231" s="44"/>
      <c r="GA231" s="44"/>
      <c r="GB231" s="44"/>
      <c r="GC231" s="44"/>
      <c r="GD231" s="44"/>
      <c r="GE231" s="44"/>
      <c r="GF231" s="44"/>
      <c r="GG231" s="44"/>
      <c r="GH231" s="44"/>
      <c r="GI231" s="44"/>
      <c r="GJ231" s="44"/>
      <c r="GK231" s="44"/>
      <c r="GL231" s="44"/>
      <c r="GM231" s="44"/>
      <c r="GN231" s="44"/>
      <c r="GO231" s="44"/>
      <c r="GP231" s="44"/>
      <c r="GQ231" s="44"/>
      <c r="GR231" s="44"/>
      <c r="GS231" s="44"/>
      <c r="GT231" s="44"/>
      <c r="GU231" s="44"/>
      <c r="GV231" s="44"/>
      <c r="GW231" s="44"/>
      <c r="GX231" s="44"/>
      <c r="GY231" s="44"/>
      <c r="GZ231" s="44"/>
      <c r="HA231" s="44"/>
      <c r="HB231" s="44"/>
      <c r="HC231" s="44"/>
      <c r="HD231" s="44"/>
      <c r="HE231" s="44"/>
      <c r="HF231" s="44"/>
      <c r="HG231" s="44"/>
      <c r="HH231" s="44"/>
      <c r="HI231" s="44"/>
      <c r="HJ231" s="44"/>
      <c r="HK231" s="44"/>
      <c r="HL231" s="44"/>
      <c r="HM231" s="44"/>
      <c r="HN231" s="44"/>
      <c r="HO231" s="44"/>
      <c r="HP231" s="44"/>
      <c r="HQ231" s="44"/>
      <c r="HR231" s="44"/>
      <c r="HS231" s="44"/>
      <c r="HT231" s="44"/>
      <c r="HU231" s="44"/>
      <c r="HV231" s="44"/>
      <c r="HW231" s="44"/>
      <c r="HX231" s="44"/>
      <c r="HY231" s="44"/>
      <c r="HZ231" s="44"/>
      <c r="IA231" s="44"/>
      <c r="IB231" s="44"/>
      <c r="IC231" s="44"/>
      <c r="ID231" s="44"/>
      <c r="IE231" s="44"/>
      <c r="IF231" s="44"/>
      <c r="IG231" s="44"/>
      <c r="IH231" s="44"/>
      <c r="II231" s="44"/>
      <c r="IJ231" s="44"/>
      <c r="IK231" s="44"/>
      <c r="IL231" s="44"/>
      <c r="IM231" s="44"/>
      <c r="IN231" s="44"/>
      <c r="IO231" s="44"/>
      <c r="IP231" s="44"/>
      <c r="IQ231" s="44"/>
      <c r="IR231" s="44"/>
      <c r="IS231" s="44"/>
      <c r="IT231" s="44"/>
      <c r="IU231" s="44"/>
      <c r="IV231" s="44"/>
      <c r="IW231" s="44"/>
    </row>
    <row r="232" customFormat="false" ht="12.75" hidden="false" customHeight="false" outlineLevel="0" collapsed="false">
      <c r="A232" s="43"/>
      <c r="B232" s="11" t="s">
        <v>40</v>
      </c>
      <c r="E232" s="3" t="s">
        <v>672</v>
      </c>
      <c r="F232" s="3" t="s">
        <v>673</v>
      </c>
      <c r="G232" s="6" t="s">
        <v>43</v>
      </c>
      <c r="H232" s="6" t="n">
        <v>6847</v>
      </c>
      <c r="I232" s="4" t="n">
        <v>441</v>
      </c>
      <c r="J232" s="4" t="s">
        <v>44</v>
      </c>
      <c r="L232" s="1" t="s">
        <v>45</v>
      </c>
      <c r="M232" s="3" t="s">
        <v>674</v>
      </c>
      <c r="N232" s="44"/>
      <c r="O232" s="1" t="s">
        <v>69</v>
      </c>
      <c r="Q232" s="1" t="n">
        <v>12</v>
      </c>
      <c r="R232" s="1" t="n">
        <v>9</v>
      </c>
      <c r="S232" s="1" t="n">
        <v>9</v>
      </c>
      <c r="T232" s="1" t="n">
        <v>15</v>
      </c>
      <c r="U232" s="1" t="n">
        <v>15</v>
      </c>
      <c r="V232" s="45" t="n">
        <f aca="false">+U232-R232</f>
        <v>6</v>
      </c>
      <c r="W232" s="14" t="n">
        <f aca="false">+U232-T232</f>
        <v>0</v>
      </c>
      <c r="X232" s="46" t="s">
        <v>48</v>
      </c>
      <c r="Y232" s="47"/>
      <c r="Z232" s="44"/>
      <c r="AA232" s="5" t="n">
        <v>357778</v>
      </c>
      <c r="AB232" s="5" t="n">
        <v>137939</v>
      </c>
      <c r="AC232" s="48" t="s">
        <v>49</v>
      </c>
      <c r="AD232" s="49" t="n">
        <v>0.06</v>
      </c>
      <c r="AE232" s="50"/>
      <c r="AF232" s="51" t="s">
        <v>60</v>
      </c>
      <c r="AG232" s="51" t="s">
        <v>4</v>
      </c>
      <c r="AH232" s="4" t="s">
        <v>675</v>
      </c>
      <c r="AI232" s="52" t="s">
        <v>82</v>
      </c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40</v>
      </c>
      <c r="E233" s="3" t="s">
        <v>676</v>
      </c>
      <c r="F233" s="3" t="s">
        <v>677</v>
      </c>
      <c r="G233" s="6" t="s">
        <v>43</v>
      </c>
      <c r="H233" s="6" t="n">
        <v>4281</v>
      </c>
      <c r="I233" s="4" t="n">
        <v>550</v>
      </c>
      <c r="J233" s="4" t="s">
        <v>44</v>
      </c>
      <c r="L233" s="1" t="s">
        <v>45</v>
      </c>
      <c r="M233" s="3" t="s">
        <v>678</v>
      </c>
      <c r="N233" s="44"/>
      <c r="O233" s="1" t="s">
        <v>105</v>
      </c>
      <c r="Q233" s="1" t="n">
        <v>85</v>
      </c>
      <c r="R233" s="1" t="n">
        <v>51</v>
      </c>
      <c r="S233" s="1" t="n">
        <v>51</v>
      </c>
      <c r="T233" s="1" t="n">
        <v>101</v>
      </c>
      <c r="U233" s="1" t="n">
        <v>101</v>
      </c>
      <c r="V233" s="45" t="n">
        <f aca="false">+U233-R233</f>
        <v>50</v>
      </c>
      <c r="W233" s="14" t="n">
        <f aca="false">+U233-T233</f>
        <v>0</v>
      </c>
      <c r="X233" s="46" t="s">
        <v>48</v>
      </c>
      <c r="Y233" s="15"/>
      <c r="Z233" s="44"/>
      <c r="AA233" s="5" t="n">
        <v>358914</v>
      </c>
      <c r="AB233" s="5" t="n">
        <v>139097</v>
      </c>
      <c r="AC233" s="48" t="s">
        <v>59</v>
      </c>
      <c r="AD233" s="49" t="n">
        <v>0.15</v>
      </c>
      <c r="AE233" s="50" t="n">
        <v>9903</v>
      </c>
      <c r="AF233" s="51" t="s">
        <v>50</v>
      </c>
      <c r="AG233" s="51" t="s">
        <v>4</v>
      </c>
      <c r="AH233" s="4" t="s">
        <v>679</v>
      </c>
      <c r="AI233" s="52" t="s">
        <v>141</v>
      </c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s">
        <v>40</v>
      </c>
      <c r="E234" s="92" t="s">
        <v>680</v>
      </c>
      <c r="F234" s="92" t="s">
        <v>681</v>
      </c>
      <c r="G234" s="6" t="s">
        <v>43</v>
      </c>
      <c r="H234" s="5" t="n">
        <v>6731</v>
      </c>
      <c r="I234" s="1"/>
      <c r="J234" s="94"/>
      <c r="K234" s="1"/>
      <c r="L234" s="92"/>
      <c r="M234" s="92" t="s">
        <v>682</v>
      </c>
      <c r="N234" s="1" t="s">
        <v>92</v>
      </c>
      <c r="O234" s="1" t="s">
        <v>57</v>
      </c>
      <c r="Q234" s="1" t="n">
        <v>71</v>
      </c>
      <c r="R234" s="1" t="n">
        <v>92</v>
      </c>
      <c r="S234" s="1" t="n">
        <v>92</v>
      </c>
      <c r="T234" s="1" t="n">
        <v>72</v>
      </c>
      <c r="U234" s="1" t="n">
        <v>72</v>
      </c>
      <c r="V234" s="45" t="n">
        <f aca="false">+U234-R234</f>
        <v>-20</v>
      </c>
      <c r="W234" s="14" t="n">
        <f aca="false">+U234-T234</f>
        <v>0</v>
      </c>
      <c r="X234" s="46" t="s">
        <v>48</v>
      </c>
      <c r="Y234" s="47"/>
      <c r="Z234" s="44"/>
      <c r="AA234" s="5"/>
      <c r="AB234" s="5" t="n">
        <v>137156</v>
      </c>
      <c r="AC234" s="53" t="s">
        <v>49</v>
      </c>
      <c r="AD234" s="49" t="n">
        <v>0.33</v>
      </c>
      <c r="AE234" s="50" t="n">
        <v>9905</v>
      </c>
      <c r="AF234" s="51" t="s">
        <v>50</v>
      </c>
      <c r="AG234" s="51" t="s">
        <v>4</v>
      </c>
      <c r="AH234" s="1" t="s">
        <v>683</v>
      </c>
      <c r="AI234" s="52" t="s">
        <v>94</v>
      </c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43"/>
      <c r="B235" s="11" t="s">
        <v>40</v>
      </c>
      <c r="E235" s="3" t="s">
        <v>684</v>
      </c>
      <c r="F235" s="3" t="s">
        <v>685</v>
      </c>
      <c r="G235" s="6" t="s">
        <v>43</v>
      </c>
      <c r="H235" s="6" t="n">
        <v>697</v>
      </c>
      <c r="I235" s="4" t="n">
        <v>445</v>
      </c>
      <c r="J235" s="4" t="s">
        <v>44</v>
      </c>
      <c r="L235" s="1" t="s">
        <v>45</v>
      </c>
      <c r="M235" s="3" t="s">
        <v>686</v>
      </c>
      <c r="N235" s="44"/>
      <c r="O235" s="1" t="s">
        <v>379</v>
      </c>
      <c r="Q235" s="1" t="n">
        <v>113</v>
      </c>
      <c r="R235" s="1" t="n">
        <v>130</v>
      </c>
      <c r="S235" s="1" t="n">
        <v>130</v>
      </c>
      <c r="T235" s="1" t="n">
        <v>109</v>
      </c>
      <c r="U235" s="1" t="n">
        <v>109</v>
      </c>
      <c r="V235" s="45" t="n">
        <f aca="false">+U235-R235</f>
        <v>-21</v>
      </c>
      <c r="W235" s="14" t="n">
        <f aca="false">+U235-T235</f>
        <v>0</v>
      </c>
      <c r="X235" s="46" t="s">
        <v>48</v>
      </c>
      <c r="Y235" s="15"/>
      <c r="Z235" s="44"/>
      <c r="AA235" s="5" t="n">
        <v>358936</v>
      </c>
      <c r="AB235" s="5" t="n">
        <v>130477</v>
      </c>
      <c r="AC235" s="48" t="s">
        <v>59</v>
      </c>
      <c r="AD235" s="49" t="n">
        <v>0.06</v>
      </c>
      <c r="AE235" s="50"/>
      <c r="AF235" s="51" t="s">
        <v>60</v>
      </c>
      <c r="AG235" s="51" t="s">
        <v>4</v>
      </c>
      <c r="AH235" s="4" t="s">
        <v>687</v>
      </c>
      <c r="AI235" s="52" t="s">
        <v>118</v>
      </c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5"/>
      <c r="B236" s="56" t="s">
        <v>40</v>
      </c>
      <c r="C236" s="93"/>
      <c r="D236" s="61"/>
      <c r="E236" s="3" t="s">
        <v>688</v>
      </c>
      <c r="F236" s="3" t="s">
        <v>689</v>
      </c>
      <c r="G236" s="6" t="s">
        <v>43</v>
      </c>
      <c r="H236" s="6" t="n">
        <v>6879</v>
      </c>
      <c r="I236" s="4" t="n">
        <v>600</v>
      </c>
      <c r="J236" s="4" t="s">
        <v>44</v>
      </c>
      <c r="L236" s="1" t="s">
        <v>45</v>
      </c>
      <c r="M236" s="3" t="s">
        <v>690</v>
      </c>
      <c r="N236" s="44"/>
      <c r="O236" s="1" t="s">
        <v>534</v>
      </c>
      <c r="Q236" s="79" t="n">
        <v>180</v>
      </c>
      <c r="R236" s="79" t="n">
        <v>176</v>
      </c>
      <c r="S236" s="79" t="n">
        <v>176</v>
      </c>
      <c r="T236" s="79" t="n">
        <v>544</v>
      </c>
      <c r="U236" s="79" t="n">
        <v>544</v>
      </c>
      <c r="V236" s="45" t="n">
        <f aca="false">+U236-R236</f>
        <v>368</v>
      </c>
      <c r="W236" s="14" t="n">
        <f aca="false">+U236-T236</f>
        <v>0</v>
      </c>
      <c r="X236" s="46" t="s">
        <v>48</v>
      </c>
      <c r="Y236" s="47"/>
      <c r="Z236" s="44"/>
      <c r="AA236" s="5" t="n">
        <v>309988</v>
      </c>
      <c r="AB236" s="5" t="n">
        <v>133010</v>
      </c>
      <c r="AC236" s="48" t="s">
        <v>59</v>
      </c>
      <c r="AD236" s="9" t="n">
        <v>0.075</v>
      </c>
      <c r="AE236" s="105" t="n">
        <v>9907</v>
      </c>
      <c r="AF236" s="1" t="s">
        <v>691</v>
      </c>
      <c r="AG236" s="51" t="s">
        <v>4</v>
      </c>
      <c r="AH236" s="4" t="s">
        <v>70</v>
      </c>
      <c r="AI236" s="52" t="s">
        <v>71</v>
      </c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55"/>
      <c r="B237" s="56" t="n">
        <v>36325</v>
      </c>
      <c r="C237" s="57"/>
      <c r="D237" s="58"/>
      <c r="E237" s="116" t="s">
        <v>692</v>
      </c>
      <c r="F237" s="116" t="s">
        <v>693</v>
      </c>
      <c r="G237" s="6" t="s">
        <v>43</v>
      </c>
      <c r="H237" s="118" t="n">
        <v>9633</v>
      </c>
      <c r="I237" s="1"/>
      <c r="J237" s="94"/>
      <c r="K237" s="1"/>
      <c r="L237" s="92"/>
      <c r="M237" s="92" t="s">
        <v>97</v>
      </c>
      <c r="N237" s="1" t="s">
        <v>92</v>
      </c>
      <c r="O237" s="101" t="s">
        <v>57</v>
      </c>
      <c r="Q237" s="79" t="n">
        <v>163</v>
      </c>
      <c r="R237" s="101" t="n">
        <v>62</v>
      </c>
      <c r="S237" s="101" t="n">
        <v>62</v>
      </c>
      <c r="T237" s="101" t="n">
        <v>51</v>
      </c>
      <c r="U237" s="101" t="n">
        <v>51</v>
      </c>
      <c r="V237" s="45" t="n">
        <f aca="false">+U237-R237</f>
        <v>-11</v>
      </c>
      <c r="W237" s="14" t="n">
        <f aca="false">+U237-T237</f>
        <v>0</v>
      </c>
      <c r="X237" s="42" t="s">
        <v>48</v>
      </c>
      <c r="Y237" s="47"/>
      <c r="Z237" s="44"/>
      <c r="AA237" s="5"/>
      <c r="AB237" s="64" t="n">
        <v>224973</v>
      </c>
      <c r="AC237" s="53" t="s">
        <v>49</v>
      </c>
      <c r="AD237" s="9" t="n">
        <v>0.14</v>
      </c>
      <c r="AE237" s="54" t="n">
        <v>9903</v>
      </c>
      <c r="AF237" s="5" t="s">
        <v>694</v>
      </c>
      <c r="AG237" s="51" t="s">
        <v>4</v>
      </c>
      <c r="AH237" s="101"/>
      <c r="AI237" s="52" t="s">
        <v>94</v>
      </c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s">
        <v>40</v>
      </c>
      <c r="C238" s="92"/>
      <c r="D238" s="1"/>
      <c r="E238" s="3" t="s">
        <v>695</v>
      </c>
      <c r="F238" s="3" t="s">
        <v>696</v>
      </c>
      <c r="G238" s="6" t="s">
        <v>43</v>
      </c>
      <c r="H238" s="6" t="n">
        <v>4353</v>
      </c>
      <c r="I238" s="4" t="n">
        <v>487</v>
      </c>
      <c r="J238" s="4" t="s">
        <v>44</v>
      </c>
      <c r="L238" s="1" t="s">
        <v>45</v>
      </c>
      <c r="M238" s="3" t="s">
        <v>697</v>
      </c>
      <c r="N238" s="44"/>
      <c r="O238" s="1" t="s">
        <v>105</v>
      </c>
      <c r="Q238" s="1" t="n">
        <v>52</v>
      </c>
      <c r="R238" s="1" t="n">
        <v>65</v>
      </c>
      <c r="S238" s="1" t="n">
        <v>64</v>
      </c>
      <c r="T238" s="1" t="n">
        <v>66</v>
      </c>
      <c r="U238" s="1" t="n">
        <v>66</v>
      </c>
      <c r="V238" s="45" t="n">
        <f aca="false">+U238-R238</f>
        <v>1</v>
      </c>
      <c r="W238" s="14" t="n">
        <f aca="false">+U238-T238</f>
        <v>0</v>
      </c>
      <c r="X238" s="46" t="s">
        <v>140</v>
      </c>
      <c r="Y238" s="47"/>
      <c r="Z238" s="44"/>
      <c r="AA238" s="5" t="n">
        <v>332533</v>
      </c>
      <c r="AB238" s="5" t="n">
        <v>40181</v>
      </c>
      <c r="AC238" s="48" t="s">
        <v>59</v>
      </c>
      <c r="AD238" s="49" t="n">
        <v>0.125</v>
      </c>
      <c r="AE238" s="50" t="n">
        <v>9812</v>
      </c>
      <c r="AF238" s="51" t="s">
        <v>160</v>
      </c>
      <c r="AG238" s="51" t="s">
        <v>4</v>
      </c>
      <c r="AH238" s="4" t="s">
        <v>698</v>
      </c>
      <c r="AI238" s="52" t="s">
        <v>82</v>
      </c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true" customHeight="false" outlineLevel="0" collapsed="false">
      <c r="A239" s="55"/>
      <c r="B239" s="56" t="s">
        <v>40</v>
      </c>
      <c r="C239" s="57"/>
      <c r="D239" s="58"/>
      <c r="E239" s="3" t="s">
        <v>695</v>
      </c>
      <c r="F239" s="57" t="s">
        <v>699</v>
      </c>
      <c r="G239" s="59" t="s">
        <v>43</v>
      </c>
      <c r="H239" s="59" t="n">
        <v>5369</v>
      </c>
      <c r="I239" s="58" t="n">
        <v>460</v>
      </c>
      <c r="J239" s="58" t="s">
        <v>700</v>
      </c>
      <c r="K239" s="58"/>
      <c r="L239" s="61" t="s">
        <v>45</v>
      </c>
      <c r="M239" s="57" t="s">
        <v>697</v>
      </c>
      <c r="N239" s="0"/>
      <c r="O239" s="61" t="s">
        <v>701</v>
      </c>
      <c r="P239" s="62"/>
      <c r="Q239" s="61"/>
      <c r="R239" s="1"/>
      <c r="S239" s="61"/>
      <c r="T239" s="61"/>
      <c r="U239" s="61"/>
      <c r="V239" s="45" t="n">
        <f aca="false">+U239-R239</f>
        <v>0</v>
      </c>
      <c r="W239" s="63" t="n">
        <f aca="false">+U239-T239</f>
        <v>0</v>
      </c>
      <c r="X239" s="107" t="s">
        <v>195</v>
      </c>
      <c r="Y239" s="52"/>
      <c r="AA239" s="0"/>
      <c r="AB239" s="64" t="n">
        <v>28557</v>
      </c>
      <c r="AC239" s="65" t="s">
        <v>59</v>
      </c>
      <c r="AD239" s="66"/>
      <c r="AE239" s="67"/>
      <c r="AF239" s="68"/>
      <c r="AG239" s="68" t="s">
        <v>4</v>
      </c>
      <c r="AH239" s="58" t="s">
        <v>70</v>
      </c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3.5" hidden="false" customHeight="false" outlineLevel="0" collapsed="false">
      <c r="A240" s="55"/>
      <c r="B240" s="56" t="s">
        <v>40</v>
      </c>
      <c r="C240" s="57"/>
      <c r="D240" s="58"/>
      <c r="E240" s="3" t="s">
        <v>695</v>
      </c>
      <c r="F240" s="57" t="s">
        <v>702</v>
      </c>
      <c r="G240" s="6" t="s">
        <v>43</v>
      </c>
      <c r="H240" s="59" t="n">
        <v>5625</v>
      </c>
      <c r="I240" s="4" t="n">
        <v>601</v>
      </c>
      <c r="J240" s="4" t="s">
        <v>44</v>
      </c>
      <c r="L240" s="1" t="s">
        <v>45</v>
      </c>
      <c r="M240" s="3" t="s">
        <v>697</v>
      </c>
      <c r="N240" s="44"/>
      <c r="O240" s="61" t="s">
        <v>129</v>
      </c>
      <c r="Q240" s="1" t="n">
        <v>34</v>
      </c>
      <c r="R240" s="61" t="n">
        <v>19</v>
      </c>
      <c r="S240" s="61" t="n">
        <v>14</v>
      </c>
      <c r="T240" s="61" t="n">
        <v>8</v>
      </c>
      <c r="U240" s="61" t="n">
        <v>8</v>
      </c>
      <c r="V240" s="45" t="n">
        <f aca="false">+U240-R240</f>
        <v>-11</v>
      </c>
      <c r="W240" s="14" t="n">
        <f aca="false">+U240-T240</f>
        <v>0</v>
      </c>
      <c r="X240" s="46" t="s">
        <v>140</v>
      </c>
      <c r="Y240" s="47"/>
      <c r="Z240" s="44"/>
      <c r="AA240" s="5" t="n">
        <v>332596</v>
      </c>
      <c r="AB240" s="64" t="n">
        <v>40222</v>
      </c>
      <c r="AC240" s="48" t="s">
        <v>59</v>
      </c>
      <c r="AD240" s="49" t="n">
        <v>0.1</v>
      </c>
      <c r="AE240" s="50" t="n">
        <v>9812</v>
      </c>
      <c r="AF240" s="51" t="s">
        <v>160</v>
      </c>
      <c r="AG240" s="51" t="s">
        <v>4</v>
      </c>
      <c r="AH240" s="58" t="s">
        <v>698</v>
      </c>
      <c r="AI240" s="52" t="s">
        <v>82</v>
      </c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4.25" hidden="false" customHeight="false" outlineLevel="0" collapsed="false">
      <c r="A241" s="43"/>
      <c r="B241" s="11" t="s">
        <v>40</v>
      </c>
      <c r="C241" s="92"/>
      <c r="D241" s="1"/>
      <c r="E241" s="3" t="s">
        <v>695</v>
      </c>
      <c r="F241" s="3" t="s">
        <v>703</v>
      </c>
      <c r="G241" s="133" t="s">
        <v>43</v>
      </c>
      <c r="H241" s="6" t="n">
        <v>5631</v>
      </c>
      <c r="I241" s="134" t="n">
        <v>447</v>
      </c>
      <c r="J241" s="134" t="s">
        <v>44</v>
      </c>
      <c r="K241" s="134"/>
      <c r="L241" s="135" t="s">
        <v>45</v>
      </c>
      <c r="M241" s="136" t="s">
        <v>697</v>
      </c>
      <c r="N241" s="137"/>
      <c r="O241" s="1" t="s">
        <v>379</v>
      </c>
      <c r="P241" s="138"/>
      <c r="Q241" s="135" t="n">
        <v>30</v>
      </c>
      <c r="R241" s="1" t="n">
        <v>29</v>
      </c>
      <c r="S241" s="1" t="n">
        <v>25</v>
      </c>
      <c r="T241" s="1" t="n">
        <v>31</v>
      </c>
      <c r="U241" s="1" t="n">
        <v>31</v>
      </c>
      <c r="V241" s="45" t="n">
        <f aca="false">+U241-R241</f>
        <v>2</v>
      </c>
      <c r="W241" s="139" t="n">
        <f aca="false">+U241-T241</f>
        <v>0</v>
      </c>
      <c r="X241" s="46" t="s">
        <v>140</v>
      </c>
      <c r="Y241" s="140"/>
      <c r="Z241" s="137"/>
      <c r="AA241" s="141" t="n">
        <v>332518</v>
      </c>
      <c r="AB241" s="5" t="n">
        <v>133291</v>
      </c>
      <c r="AC241" s="142" t="s">
        <v>59</v>
      </c>
      <c r="AD241" s="143" t="n">
        <v>0.147</v>
      </c>
      <c r="AE241" s="144" t="n">
        <v>9812</v>
      </c>
      <c r="AF241" s="145" t="s">
        <v>160</v>
      </c>
      <c r="AG241" s="145" t="s">
        <v>4</v>
      </c>
      <c r="AH241" s="4" t="s">
        <v>698</v>
      </c>
      <c r="AI241" s="52" t="s">
        <v>82</v>
      </c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3.5" hidden="false" customHeight="false" outlineLevel="0" collapsed="false">
      <c r="A242" s="43"/>
      <c r="B242" s="11" t="s">
        <v>40</v>
      </c>
      <c r="C242" s="92"/>
      <c r="D242" s="1"/>
      <c r="E242" s="3" t="s">
        <v>695</v>
      </c>
      <c r="F242" s="3" t="s">
        <v>704</v>
      </c>
      <c r="G242" s="6" t="s">
        <v>43</v>
      </c>
      <c r="H242" s="6" t="n">
        <v>6181</v>
      </c>
      <c r="I242" s="4" t="n">
        <v>441</v>
      </c>
      <c r="J242" s="4" t="s">
        <v>44</v>
      </c>
      <c r="L242" s="1" t="s">
        <v>45</v>
      </c>
      <c r="M242" s="3" t="s">
        <v>697</v>
      </c>
      <c r="N242" s="44"/>
      <c r="O242" s="1" t="s">
        <v>69</v>
      </c>
      <c r="Q242" s="1" t="n">
        <v>54</v>
      </c>
      <c r="R242" s="1" t="n">
        <v>41</v>
      </c>
      <c r="S242" s="1" t="n">
        <v>41</v>
      </c>
      <c r="T242" s="1" t="n">
        <v>33</v>
      </c>
      <c r="U242" s="1" t="n">
        <v>33</v>
      </c>
      <c r="V242" s="45" t="n">
        <f aca="false">+U242-R242</f>
        <v>-8</v>
      </c>
      <c r="W242" s="14" t="n">
        <f aca="false">+U242-T242</f>
        <v>0</v>
      </c>
      <c r="X242" s="46" t="s">
        <v>140</v>
      </c>
      <c r="Y242" s="47"/>
      <c r="Z242" s="44"/>
      <c r="AA242" s="5" t="n">
        <v>332688</v>
      </c>
      <c r="AB242" s="5" t="n">
        <v>133344</v>
      </c>
      <c r="AC242" s="48" t="s">
        <v>59</v>
      </c>
      <c r="AD242" s="49" t="n">
        <v>0.178</v>
      </c>
      <c r="AE242" s="50" t="n">
        <v>9812</v>
      </c>
      <c r="AF242" s="51" t="s">
        <v>160</v>
      </c>
      <c r="AG242" s="51" t="s">
        <v>4</v>
      </c>
      <c r="AH242" s="4" t="s">
        <v>698</v>
      </c>
      <c r="AI242" s="52" t="s">
        <v>82</v>
      </c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43"/>
      <c r="B243" s="11" t="n">
        <v>36447</v>
      </c>
      <c r="E243" s="3" t="s">
        <v>695</v>
      </c>
      <c r="F243" s="106" t="s">
        <v>242</v>
      </c>
      <c r="G243" s="6" t="s">
        <v>55</v>
      </c>
      <c r="H243" s="5" t="n">
        <v>6284</v>
      </c>
      <c r="I243" s="1"/>
      <c r="J243" s="94"/>
      <c r="K243" s="1"/>
      <c r="L243" s="92"/>
      <c r="M243" s="92"/>
      <c r="N243" s="1"/>
      <c r="O243" s="1" t="s">
        <v>105</v>
      </c>
      <c r="Q243" s="79" t="n">
        <v>0</v>
      </c>
      <c r="R243" s="79"/>
      <c r="S243" s="79"/>
      <c r="T243" s="79"/>
      <c r="U243" s="79"/>
      <c r="V243" s="45" t="n">
        <f aca="false">+U243-R243</f>
        <v>0</v>
      </c>
      <c r="W243" s="14" t="n">
        <f aca="false">+U243-T243</f>
        <v>0</v>
      </c>
      <c r="X243" s="15" t="s">
        <v>705</v>
      </c>
      <c r="Y243" s="47"/>
      <c r="Z243" s="44"/>
      <c r="AA243" s="5"/>
      <c r="AB243" s="5" t="s">
        <v>124</v>
      </c>
      <c r="AC243" s="53" t="s">
        <v>49</v>
      </c>
      <c r="AD243" s="49"/>
      <c r="AE243" s="50"/>
      <c r="AF243" s="51"/>
      <c r="AG243" s="51"/>
      <c r="AH243" s="1"/>
      <c r="AI243" s="0" t="s">
        <v>82</v>
      </c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22.5" hidden="true" customHeight="false" outlineLevel="0" collapsed="false">
      <c r="A244" s="43"/>
      <c r="B244" s="11" t="n">
        <v>36447</v>
      </c>
      <c r="E244" s="3" t="s">
        <v>695</v>
      </c>
      <c r="F244" s="92" t="s">
        <v>706</v>
      </c>
      <c r="G244" s="6" t="s">
        <v>43</v>
      </c>
      <c r="H244" s="5" t="n">
        <v>6616</v>
      </c>
      <c r="I244" s="1"/>
      <c r="J244" s="94"/>
      <c r="K244" s="1"/>
      <c r="L244" s="92"/>
      <c r="M244" s="92" t="s">
        <v>97</v>
      </c>
      <c r="N244" s="1" t="s">
        <v>92</v>
      </c>
      <c r="O244" s="61" t="s">
        <v>447</v>
      </c>
      <c r="Q244" s="1"/>
      <c r="R244" s="1"/>
      <c r="S244" s="1"/>
      <c r="T244" s="1"/>
      <c r="U244" s="1"/>
      <c r="V244" s="45" t="n">
        <f aca="false">+U244-R244</f>
        <v>0</v>
      </c>
      <c r="W244" s="14" t="n">
        <f aca="false">+U244-T244</f>
        <v>0</v>
      </c>
      <c r="X244" s="15" t="s">
        <v>707</v>
      </c>
      <c r="Y244" s="47"/>
      <c r="Z244" s="44"/>
      <c r="AA244" s="5"/>
      <c r="AB244" s="5" t="s">
        <v>124</v>
      </c>
      <c r="AC244" s="53" t="s">
        <v>49</v>
      </c>
      <c r="AD244" s="49"/>
      <c r="AE244" s="95"/>
      <c r="AF244" s="96"/>
      <c r="AG244" s="51" t="s">
        <v>4</v>
      </c>
      <c r="AH244" s="1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3"/>
      <c r="B245" s="11" t="s">
        <v>40</v>
      </c>
      <c r="E245" s="3" t="s">
        <v>695</v>
      </c>
      <c r="F245" s="3" t="s">
        <v>708</v>
      </c>
      <c r="G245" s="6" t="s">
        <v>43</v>
      </c>
      <c r="H245" s="6" t="n">
        <v>6832</v>
      </c>
      <c r="I245" s="4" t="n">
        <v>550</v>
      </c>
      <c r="J245" s="4" t="s">
        <v>44</v>
      </c>
      <c r="L245" s="1" t="s">
        <v>45</v>
      </c>
      <c r="M245" s="3" t="s">
        <v>697</v>
      </c>
      <c r="N245" s="44"/>
      <c r="O245" s="1" t="s">
        <v>105</v>
      </c>
      <c r="Q245" s="1" t="n">
        <v>302</v>
      </c>
      <c r="R245" s="1" t="n">
        <v>98</v>
      </c>
      <c r="S245" s="1" t="n">
        <v>98</v>
      </c>
      <c r="T245" s="1" t="n">
        <v>98</v>
      </c>
      <c r="U245" s="1" t="n">
        <v>98</v>
      </c>
      <c r="V245" s="45" t="n">
        <f aca="false">+U245-R245</f>
        <v>0</v>
      </c>
      <c r="W245" s="14" t="n">
        <f aca="false">+U245-T245</f>
        <v>0</v>
      </c>
      <c r="X245" s="46" t="s">
        <v>140</v>
      </c>
      <c r="Y245" s="47"/>
      <c r="Z245" s="44"/>
      <c r="AA245" s="5" t="n">
        <v>332559</v>
      </c>
      <c r="AB245" s="5" t="n">
        <v>159565</v>
      </c>
      <c r="AC245" s="48" t="s">
        <v>59</v>
      </c>
      <c r="AD245" s="49" t="n">
        <v>0.095</v>
      </c>
      <c r="AE245" s="50" t="n">
        <v>9812</v>
      </c>
      <c r="AF245" s="51" t="s">
        <v>160</v>
      </c>
      <c r="AG245" s="51" t="s">
        <v>4</v>
      </c>
      <c r="AH245" s="4" t="s">
        <v>698</v>
      </c>
      <c r="AI245" s="52" t="s">
        <v>82</v>
      </c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55"/>
      <c r="B246" s="56" t="s">
        <v>40</v>
      </c>
      <c r="C246" s="93"/>
      <c r="D246" s="61"/>
      <c r="E246" s="3" t="s">
        <v>695</v>
      </c>
      <c r="F246" s="57" t="s">
        <v>709</v>
      </c>
      <c r="G246" s="59" t="s">
        <v>43</v>
      </c>
      <c r="H246" s="59" t="n">
        <v>9613</v>
      </c>
      <c r="I246" s="58" t="n">
        <v>550</v>
      </c>
      <c r="J246" s="58" t="s">
        <v>44</v>
      </c>
      <c r="K246" s="58"/>
      <c r="L246" s="61" t="s">
        <v>45</v>
      </c>
      <c r="M246" s="57" t="s">
        <v>697</v>
      </c>
      <c r="N246" s="0"/>
      <c r="O246" s="61" t="s">
        <v>122</v>
      </c>
      <c r="P246" s="62"/>
      <c r="Q246" s="58" t="n">
        <v>38</v>
      </c>
      <c r="R246" s="58" t="n">
        <v>37</v>
      </c>
      <c r="S246" s="58" t="n">
        <v>38</v>
      </c>
      <c r="T246" s="58" t="n">
        <v>49</v>
      </c>
      <c r="U246" s="58" t="n">
        <v>49</v>
      </c>
      <c r="V246" s="45" t="n">
        <f aca="false">+U246-R246</f>
        <v>12</v>
      </c>
      <c r="W246" s="63" t="n">
        <f aca="false">+U246-T246</f>
        <v>0</v>
      </c>
      <c r="X246" s="46" t="s">
        <v>140</v>
      </c>
      <c r="Y246" s="52"/>
      <c r="AA246" s="64" t="n">
        <v>332577</v>
      </c>
      <c r="AB246" s="64" t="n">
        <v>133330</v>
      </c>
      <c r="AC246" s="65" t="s">
        <v>59</v>
      </c>
      <c r="AD246" s="66" t="n">
        <v>0.095</v>
      </c>
      <c r="AE246" s="67" t="n">
        <v>9812</v>
      </c>
      <c r="AF246" s="68" t="s">
        <v>160</v>
      </c>
      <c r="AG246" s="68" t="s">
        <v>4</v>
      </c>
      <c r="AH246" s="58" t="s">
        <v>698</v>
      </c>
      <c r="AI246" s="52" t="s">
        <v>82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s">
        <v>40</v>
      </c>
      <c r="E247" s="3" t="s">
        <v>695</v>
      </c>
      <c r="F247" s="92" t="s">
        <v>710</v>
      </c>
      <c r="G247" s="6" t="s">
        <v>43</v>
      </c>
      <c r="H247" s="5" t="n">
        <v>9624</v>
      </c>
      <c r="I247" s="1"/>
      <c r="J247" s="94"/>
      <c r="K247" s="1"/>
      <c r="L247" s="92"/>
      <c r="M247" s="92" t="s">
        <v>711</v>
      </c>
      <c r="N247" s="1"/>
      <c r="O247" s="1" t="s">
        <v>47</v>
      </c>
      <c r="Q247" s="1"/>
      <c r="R247" s="1" t="n">
        <v>100</v>
      </c>
      <c r="S247" s="1" t="n">
        <v>0</v>
      </c>
      <c r="T247" s="1" t="n">
        <v>109</v>
      </c>
      <c r="U247" s="1" t="n">
        <v>109</v>
      </c>
      <c r="V247" s="45" t="n">
        <f aca="false">+U247-R247</f>
        <v>9</v>
      </c>
      <c r="W247" s="14" t="n">
        <f aca="false">+U247-T247</f>
        <v>0</v>
      </c>
      <c r="X247" s="15" t="s">
        <v>140</v>
      </c>
      <c r="Y247" s="47"/>
      <c r="Z247" s="44"/>
      <c r="AA247" s="54"/>
      <c r="AB247" s="5"/>
      <c r="AC247" s="53" t="s">
        <v>49</v>
      </c>
      <c r="AD247" s="9" t="n">
        <v>0.33</v>
      </c>
      <c r="AE247" s="105" t="n">
        <v>9910</v>
      </c>
      <c r="AF247" s="1" t="s">
        <v>292</v>
      </c>
      <c r="AG247" s="51" t="s">
        <v>4</v>
      </c>
      <c r="AH247" s="1" t="s">
        <v>698</v>
      </c>
      <c r="AI247" s="52" t="s">
        <v>82</v>
      </c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55"/>
      <c r="B248" s="56" t="s">
        <v>40</v>
      </c>
      <c r="C248" s="93"/>
      <c r="D248" s="61"/>
      <c r="E248" s="3" t="s">
        <v>695</v>
      </c>
      <c r="F248" s="57" t="s">
        <v>712</v>
      </c>
      <c r="G248" s="59" t="s">
        <v>43</v>
      </c>
      <c r="H248" s="59" t="n">
        <v>9720</v>
      </c>
      <c r="I248" s="58" t="n">
        <v>550</v>
      </c>
      <c r="J248" s="58" t="s">
        <v>44</v>
      </c>
      <c r="K248" s="58"/>
      <c r="L248" s="60" t="s">
        <v>45</v>
      </c>
      <c r="M248" s="57" t="s">
        <v>713</v>
      </c>
      <c r="N248" s="0"/>
      <c r="O248" s="58" t="s">
        <v>105</v>
      </c>
      <c r="P248" s="62"/>
      <c r="Q248" s="61" t="n">
        <v>5768</v>
      </c>
      <c r="R248" s="1"/>
      <c r="S248" s="61"/>
      <c r="T248" s="61"/>
      <c r="U248" s="61"/>
      <c r="V248" s="45" t="n">
        <f aca="false">+U248-R248</f>
        <v>0</v>
      </c>
      <c r="W248" s="63" t="n">
        <f aca="false">+U248-T248</f>
        <v>0</v>
      </c>
      <c r="X248" s="46" t="s">
        <v>714</v>
      </c>
      <c r="Y248" s="52"/>
      <c r="AA248" s="64" t="n">
        <v>361746</v>
      </c>
      <c r="AB248" s="64" t="n">
        <v>133267</v>
      </c>
      <c r="AC248" s="58" t="s">
        <v>49</v>
      </c>
      <c r="AD248" s="9" t="n">
        <v>0.08</v>
      </c>
      <c r="AE248" s="105" t="n">
        <v>9908</v>
      </c>
      <c r="AF248" s="61" t="s">
        <v>715</v>
      </c>
      <c r="AG248" s="68" t="s">
        <v>4</v>
      </c>
      <c r="AH248" s="58" t="s">
        <v>716</v>
      </c>
      <c r="AI248" s="52" t="s">
        <v>82</v>
      </c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3"/>
      <c r="B249" s="11" t="s">
        <v>40</v>
      </c>
      <c r="E249" s="3" t="s">
        <v>695</v>
      </c>
      <c r="F249" s="92" t="s">
        <v>717</v>
      </c>
      <c r="G249" s="6" t="s">
        <v>43</v>
      </c>
      <c r="H249" s="5" t="n">
        <v>9731</v>
      </c>
      <c r="I249" s="1"/>
      <c r="J249" s="94"/>
      <c r="K249" s="1"/>
      <c r="L249" s="92"/>
      <c r="M249" s="92" t="s">
        <v>711</v>
      </c>
      <c r="N249" s="1"/>
      <c r="O249" s="1" t="s">
        <v>379</v>
      </c>
      <c r="Q249" s="1" t="n">
        <v>199</v>
      </c>
      <c r="R249" s="1" t="n">
        <v>196</v>
      </c>
      <c r="S249" s="1" t="n">
        <v>196</v>
      </c>
      <c r="T249" s="1" t="n">
        <v>118</v>
      </c>
      <c r="U249" s="1" t="n">
        <v>118</v>
      </c>
      <c r="V249" s="45" t="n">
        <f aca="false">+U249-R249</f>
        <v>-78</v>
      </c>
      <c r="W249" s="14" t="n">
        <f aca="false">+U249-T249</f>
        <v>0</v>
      </c>
      <c r="X249" s="15" t="s">
        <v>140</v>
      </c>
      <c r="Y249" s="47"/>
      <c r="Z249" s="44"/>
      <c r="AA249" s="5" t="n">
        <v>338870</v>
      </c>
      <c r="AB249" s="5" t="n">
        <v>133436</v>
      </c>
      <c r="AC249" s="53" t="s">
        <v>49</v>
      </c>
      <c r="AD249" s="49" t="n">
        <v>0.127</v>
      </c>
      <c r="AE249" s="50" t="n">
        <v>9906</v>
      </c>
      <c r="AF249" s="51" t="s">
        <v>50</v>
      </c>
      <c r="AG249" s="51" t="s">
        <v>4</v>
      </c>
      <c r="AH249" s="1" t="s">
        <v>718</v>
      </c>
      <c r="AI249" s="52" t="s">
        <v>82</v>
      </c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69"/>
      <c r="B250" s="70" t="n">
        <v>36325</v>
      </c>
      <c r="C250" s="71"/>
      <c r="D250" s="72"/>
      <c r="E250" s="3" t="s">
        <v>695</v>
      </c>
      <c r="F250" s="73" t="s">
        <v>143</v>
      </c>
      <c r="G250" s="74" t="s">
        <v>43</v>
      </c>
      <c r="H250" s="75" t="n">
        <v>9835</v>
      </c>
      <c r="I250" s="76"/>
      <c r="J250" s="77"/>
      <c r="K250" s="76"/>
      <c r="L250" s="78"/>
      <c r="M250" s="78"/>
      <c r="N250" s="76" t="s">
        <v>92</v>
      </c>
      <c r="O250" s="79" t="s">
        <v>105</v>
      </c>
      <c r="P250" s="80"/>
      <c r="Q250" s="76"/>
      <c r="R250" s="81" t="n">
        <v>700</v>
      </c>
      <c r="S250" s="79" t="n">
        <v>700</v>
      </c>
      <c r="T250" s="79" t="n">
        <v>582</v>
      </c>
      <c r="U250" s="81" t="n">
        <v>855</v>
      </c>
      <c r="V250" s="45" t="n">
        <f aca="false">+U250-R250</f>
        <v>155</v>
      </c>
      <c r="W250" s="82" t="n">
        <f aca="false">+U250-T250</f>
        <v>273</v>
      </c>
      <c r="X250" s="83" t="s">
        <v>48</v>
      </c>
      <c r="Y250" s="84"/>
      <c r="Z250" s="85"/>
      <c r="AA250" s="86"/>
      <c r="AB250" s="75" t="n">
        <v>344213</v>
      </c>
      <c r="AC250" s="87" t="s">
        <v>49</v>
      </c>
      <c r="AD250" s="88"/>
      <c r="AE250" s="89"/>
      <c r="AF250" s="90"/>
      <c r="AG250" s="90" t="s">
        <v>4</v>
      </c>
      <c r="AH250" s="79"/>
      <c r="AI250" s="91" t="s">
        <v>52</v>
      </c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43"/>
      <c r="B251" s="11" t="n">
        <v>36325</v>
      </c>
      <c r="E251" s="92" t="s">
        <v>695</v>
      </c>
      <c r="F251" s="92" t="s">
        <v>719</v>
      </c>
      <c r="G251" s="6" t="s">
        <v>43</v>
      </c>
      <c r="H251" s="5" t="n">
        <v>9852</v>
      </c>
      <c r="I251" s="1"/>
      <c r="J251" s="94"/>
      <c r="K251" s="1"/>
      <c r="L251" s="92"/>
      <c r="M251" s="92"/>
      <c r="N251" s="1" t="s">
        <v>92</v>
      </c>
      <c r="O251" s="79" t="s">
        <v>105</v>
      </c>
      <c r="Q251" s="1"/>
      <c r="R251" s="14" t="n">
        <v>550</v>
      </c>
      <c r="S251" s="1" t="n">
        <v>0</v>
      </c>
      <c r="T251" s="1" t="n">
        <v>0</v>
      </c>
      <c r="U251" s="1" t="n">
        <v>550</v>
      </c>
      <c r="V251" s="45" t="n">
        <f aca="false">+U251-R251</f>
        <v>0</v>
      </c>
      <c r="W251" s="14" t="n">
        <f aca="false">+U251-T251</f>
        <v>550</v>
      </c>
      <c r="X251" s="15" t="s">
        <v>140</v>
      </c>
      <c r="Y251" s="47"/>
      <c r="Z251" s="44"/>
      <c r="AA251" s="5"/>
      <c r="AB251" s="5" t="s">
        <v>100</v>
      </c>
      <c r="AC251" s="53" t="s">
        <v>49</v>
      </c>
      <c r="AD251" s="49"/>
      <c r="AE251" s="95"/>
      <c r="AF251" s="51"/>
      <c r="AG251" s="51" t="s">
        <v>4</v>
      </c>
      <c r="AH251" s="1"/>
      <c r="AI251" s="52" t="s">
        <v>52</v>
      </c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  <c r="AV251" s="97"/>
      <c r="AW251" s="97"/>
      <c r="AX251" s="97"/>
      <c r="AY251" s="97"/>
      <c r="AZ251" s="97"/>
      <c r="BA251" s="97"/>
      <c r="BB251" s="97"/>
      <c r="BC251" s="97"/>
      <c r="BD251" s="97"/>
      <c r="BE251" s="97"/>
      <c r="BF251" s="97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7"/>
      <c r="BS251" s="97"/>
      <c r="BT251" s="97"/>
      <c r="BU251" s="97"/>
      <c r="BV251" s="97"/>
      <c r="BW251" s="97"/>
      <c r="BX251" s="97"/>
      <c r="BY251" s="97"/>
      <c r="BZ251" s="97"/>
      <c r="CA251" s="97"/>
      <c r="CB251" s="97"/>
      <c r="CC251" s="97"/>
      <c r="CD251" s="97"/>
      <c r="CE251" s="97"/>
      <c r="CF251" s="97"/>
      <c r="CG251" s="97"/>
      <c r="CH251" s="97"/>
      <c r="CI251" s="97"/>
      <c r="CJ251" s="97"/>
      <c r="CK251" s="97"/>
      <c r="CL251" s="97"/>
      <c r="CM251" s="97"/>
      <c r="CN251" s="97"/>
      <c r="CO251" s="97"/>
      <c r="CP251" s="97"/>
      <c r="CQ251" s="97"/>
      <c r="CR251" s="97"/>
      <c r="CS251" s="97"/>
      <c r="CT251" s="97"/>
      <c r="CU251" s="97"/>
      <c r="CV251" s="97"/>
      <c r="CW251" s="97"/>
      <c r="CX251" s="97"/>
      <c r="CY251" s="97"/>
      <c r="CZ251" s="97"/>
      <c r="DA251" s="97"/>
      <c r="DB251" s="97"/>
      <c r="DC251" s="97"/>
      <c r="DD251" s="97"/>
      <c r="DE251" s="97"/>
      <c r="DF251" s="97"/>
      <c r="DG251" s="97"/>
      <c r="DH251" s="97"/>
      <c r="DI251" s="97"/>
      <c r="DJ251" s="97"/>
      <c r="DK251" s="97"/>
      <c r="DL251" s="97"/>
      <c r="DM251" s="97"/>
      <c r="DN251" s="97"/>
      <c r="DO251" s="97"/>
      <c r="DP251" s="97"/>
      <c r="DQ251" s="97"/>
      <c r="DR251" s="97"/>
      <c r="DS251" s="97"/>
      <c r="DT251" s="97"/>
      <c r="DU251" s="97"/>
      <c r="DV251" s="97"/>
      <c r="DW251" s="97"/>
      <c r="DX251" s="97"/>
      <c r="DY251" s="97"/>
      <c r="DZ251" s="97"/>
      <c r="EA251" s="97"/>
      <c r="EB251" s="97"/>
      <c r="EC251" s="97"/>
      <c r="ED251" s="97"/>
      <c r="EE251" s="97"/>
      <c r="EF251" s="97"/>
      <c r="EG251" s="97"/>
      <c r="EH251" s="97"/>
      <c r="EI251" s="97"/>
      <c r="EJ251" s="97"/>
      <c r="EK251" s="97"/>
      <c r="EL251" s="97"/>
      <c r="EM251" s="97"/>
      <c r="EN251" s="97"/>
      <c r="EO251" s="97"/>
      <c r="EP251" s="97"/>
      <c r="EQ251" s="97"/>
      <c r="ER251" s="97"/>
      <c r="ES251" s="97"/>
      <c r="ET251" s="97"/>
      <c r="EU251" s="97"/>
      <c r="EV251" s="97"/>
      <c r="EW251" s="97"/>
      <c r="EX251" s="97"/>
      <c r="EY251" s="97"/>
      <c r="EZ251" s="97"/>
      <c r="FA251" s="97"/>
      <c r="FB251" s="97"/>
      <c r="FC251" s="97"/>
      <c r="FD251" s="97"/>
      <c r="FE251" s="97"/>
      <c r="FF251" s="97"/>
      <c r="FG251" s="97"/>
      <c r="FH251" s="97"/>
      <c r="FI251" s="97"/>
      <c r="FJ251" s="97"/>
      <c r="FK251" s="97"/>
      <c r="FL251" s="97"/>
      <c r="FM251" s="97"/>
      <c r="FN251" s="97"/>
      <c r="FO251" s="97"/>
      <c r="FP251" s="97"/>
      <c r="FQ251" s="97"/>
      <c r="FR251" s="97"/>
      <c r="FS251" s="97"/>
      <c r="FT251" s="97"/>
      <c r="FU251" s="97"/>
      <c r="FV251" s="97"/>
      <c r="FW251" s="97"/>
      <c r="FX251" s="97"/>
      <c r="FY251" s="97"/>
      <c r="FZ251" s="97"/>
      <c r="GA251" s="97"/>
      <c r="GB251" s="97"/>
      <c r="GC251" s="97"/>
      <c r="GD251" s="97"/>
      <c r="GE251" s="97"/>
      <c r="GF251" s="97"/>
      <c r="GG251" s="97"/>
      <c r="GH251" s="97"/>
      <c r="GI251" s="97"/>
      <c r="GJ251" s="97"/>
      <c r="GK251" s="97"/>
      <c r="GL251" s="97"/>
      <c r="GM251" s="97"/>
      <c r="GN251" s="97"/>
      <c r="GO251" s="97"/>
      <c r="GP251" s="97"/>
      <c r="GQ251" s="97"/>
      <c r="GR251" s="97"/>
      <c r="GS251" s="97"/>
      <c r="GT251" s="97"/>
      <c r="GU251" s="97"/>
      <c r="GV251" s="97"/>
      <c r="GW251" s="97"/>
      <c r="GX251" s="97"/>
      <c r="GY251" s="97"/>
      <c r="GZ251" s="97"/>
      <c r="HA251" s="97"/>
      <c r="HB251" s="97"/>
      <c r="HC251" s="97"/>
      <c r="HD251" s="97"/>
      <c r="HE251" s="97"/>
      <c r="HF251" s="97"/>
      <c r="HG251" s="97"/>
      <c r="HH251" s="97"/>
      <c r="HI251" s="97"/>
      <c r="HJ251" s="97"/>
      <c r="HK251" s="97"/>
      <c r="HL251" s="97"/>
      <c r="HM251" s="97"/>
      <c r="HN251" s="97"/>
      <c r="HO251" s="97"/>
      <c r="HP251" s="97"/>
      <c r="HQ251" s="97"/>
      <c r="HR251" s="97"/>
      <c r="HS251" s="97"/>
      <c r="HT251" s="97"/>
      <c r="HU251" s="97"/>
      <c r="HV251" s="97"/>
      <c r="HW251" s="97"/>
      <c r="HX251" s="97"/>
      <c r="HY251" s="97"/>
      <c r="HZ251" s="97"/>
      <c r="IA251" s="97"/>
      <c r="IB251" s="97"/>
      <c r="IC251" s="97"/>
      <c r="ID251" s="97"/>
      <c r="IE251" s="97"/>
      <c r="IF251" s="97"/>
      <c r="IG251" s="97"/>
      <c r="IH251" s="97"/>
      <c r="II251" s="97"/>
      <c r="IJ251" s="97"/>
      <c r="IK251" s="97"/>
      <c r="IL251" s="97"/>
      <c r="IM251" s="97"/>
      <c r="IN251" s="97"/>
      <c r="IO251" s="97"/>
      <c r="IP251" s="97"/>
      <c r="IQ251" s="97"/>
      <c r="IR251" s="97"/>
      <c r="IS251" s="97"/>
      <c r="IT251" s="97"/>
      <c r="IU251" s="97"/>
      <c r="IV251" s="97"/>
      <c r="IW251" s="97"/>
    </row>
    <row r="252" customFormat="false" ht="12.75" hidden="false" customHeight="false" outlineLevel="0" collapsed="false">
      <c r="A252" s="43"/>
      <c r="B252" s="11" t="n">
        <v>36329</v>
      </c>
      <c r="E252" s="3" t="s">
        <v>695</v>
      </c>
      <c r="F252" s="92" t="s">
        <v>720</v>
      </c>
      <c r="G252" s="6" t="s">
        <v>43</v>
      </c>
      <c r="H252" s="5" t="n">
        <v>9857</v>
      </c>
      <c r="I252" s="1"/>
      <c r="J252" s="94"/>
      <c r="K252" s="1"/>
      <c r="L252" s="92"/>
      <c r="M252" s="92" t="s">
        <v>721</v>
      </c>
      <c r="N252" s="1" t="s">
        <v>92</v>
      </c>
      <c r="O252" s="1" t="s">
        <v>105</v>
      </c>
      <c r="Q252" s="1"/>
      <c r="R252" s="14" t="n">
        <v>0</v>
      </c>
      <c r="S252" s="1" t="n">
        <v>0</v>
      </c>
      <c r="T252" s="1" t="n">
        <v>0</v>
      </c>
      <c r="U252" s="1" t="n">
        <v>500</v>
      </c>
      <c r="V252" s="45" t="n">
        <f aca="false">+U252-R252</f>
        <v>500</v>
      </c>
      <c r="W252" s="14" t="n">
        <f aca="false">+U252-T252</f>
        <v>500</v>
      </c>
      <c r="X252" s="15" t="s">
        <v>722</v>
      </c>
      <c r="Y252" s="47"/>
      <c r="Z252" s="44"/>
      <c r="AA252" s="5"/>
      <c r="AB252" s="5" t="s">
        <v>100</v>
      </c>
      <c r="AC252" s="53" t="s">
        <v>49</v>
      </c>
      <c r="AD252" s="49"/>
      <c r="AE252" s="95"/>
      <c r="AF252" s="96"/>
      <c r="AG252" s="51" t="s">
        <v>4</v>
      </c>
      <c r="AH252" s="1" t="s">
        <v>100</v>
      </c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55"/>
      <c r="B253" s="56" t="s">
        <v>40</v>
      </c>
      <c r="C253" s="57"/>
      <c r="D253" s="58"/>
      <c r="E253" s="57" t="s">
        <v>723</v>
      </c>
      <c r="F253" s="57" t="s">
        <v>724</v>
      </c>
      <c r="G253" s="59" t="s">
        <v>43</v>
      </c>
      <c r="H253" s="59" t="n">
        <v>4143</v>
      </c>
      <c r="I253" s="58" t="n">
        <v>479</v>
      </c>
      <c r="J253" s="58" t="s">
        <v>44</v>
      </c>
      <c r="K253" s="58"/>
      <c r="L253" s="61" t="s">
        <v>45</v>
      </c>
      <c r="M253" s="57" t="s">
        <v>723</v>
      </c>
      <c r="N253" s="0"/>
      <c r="O253" s="61" t="s">
        <v>47</v>
      </c>
      <c r="P253" s="62"/>
      <c r="Q253" s="61" t="n">
        <v>85</v>
      </c>
      <c r="R253" s="61" t="n">
        <v>91</v>
      </c>
      <c r="S253" s="61" t="n">
        <v>91</v>
      </c>
      <c r="T253" s="61" t="n">
        <v>77</v>
      </c>
      <c r="U253" s="61" t="n">
        <v>77</v>
      </c>
      <c r="V253" s="45" t="n">
        <f aca="false">+U253-R253</f>
        <v>-14</v>
      </c>
      <c r="W253" s="63" t="n">
        <f aca="false">+U253-T253</f>
        <v>0</v>
      </c>
      <c r="X253" s="46" t="s">
        <v>48</v>
      </c>
      <c r="Y253" s="46"/>
      <c r="AA253" s="64" t="n">
        <v>361735</v>
      </c>
      <c r="AB253" s="64" t="n">
        <v>138044</v>
      </c>
      <c r="AC253" s="65" t="s">
        <v>49</v>
      </c>
      <c r="AD253" s="66" t="n">
        <v>0.065</v>
      </c>
      <c r="AE253" s="67"/>
      <c r="AF253" s="68" t="s">
        <v>60</v>
      </c>
      <c r="AG253" s="68" t="s">
        <v>4</v>
      </c>
      <c r="AH253" s="58" t="s">
        <v>725</v>
      </c>
      <c r="AI253" s="52" t="s">
        <v>94</v>
      </c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true" customHeight="false" outlineLevel="0" collapsed="false">
      <c r="A254" s="55"/>
      <c r="B254" s="56" t="s">
        <v>40</v>
      </c>
      <c r="C254" s="57"/>
      <c r="D254" s="58"/>
      <c r="E254" s="93" t="s">
        <v>723</v>
      </c>
      <c r="F254" s="93" t="s">
        <v>726</v>
      </c>
      <c r="G254" s="59" t="s">
        <v>43</v>
      </c>
      <c r="H254" s="64" t="n">
        <v>4374</v>
      </c>
      <c r="I254" s="61"/>
      <c r="J254" s="98"/>
      <c r="K254" s="61"/>
      <c r="L254" s="93"/>
      <c r="M254" s="93" t="s">
        <v>723</v>
      </c>
      <c r="N254" s="61"/>
      <c r="O254" s="61" t="s">
        <v>447</v>
      </c>
      <c r="P254" s="62"/>
      <c r="Q254" s="61"/>
      <c r="R254" s="1"/>
      <c r="S254" s="61"/>
      <c r="T254" s="61"/>
      <c r="U254" s="61"/>
      <c r="V254" s="45" t="n">
        <f aca="false">+U254-R254</f>
        <v>0</v>
      </c>
      <c r="W254" s="63" t="n">
        <f aca="false">+U254-T254</f>
        <v>0</v>
      </c>
      <c r="X254" s="107" t="s">
        <v>727</v>
      </c>
      <c r="Y254" s="52"/>
      <c r="AA254" s="109"/>
      <c r="AB254" s="64" t="s">
        <v>124</v>
      </c>
      <c r="AC254" s="60" t="s">
        <v>49</v>
      </c>
      <c r="AD254" s="66"/>
      <c r="AE254" s="99"/>
      <c r="AF254" s="100"/>
      <c r="AG254" s="100"/>
      <c r="AH254" s="61" t="s">
        <v>728</v>
      </c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43"/>
      <c r="B255" s="11" t="s">
        <v>40</v>
      </c>
      <c r="E255" s="3" t="s">
        <v>723</v>
      </c>
      <c r="F255" s="3" t="s">
        <v>729</v>
      </c>
      <c r="G255" s="6" t="s">
        <v>43</v>
      </c>
      <c r="H255" s="6" t="n">
        <v>6206</v>
      </c>
      <c r="I255" s="4" t="n">
        <v>550</v>
      </c>
      <c r="J255" s="4" t="s">
        <v>44</v>
      </c>
      <c r="L255" s="1" t="s">
        <v>45</v>
      </c>
      <c r="M255" s="3" t="s">
        <v>723</v>
      </c>
      <c r="N255" s="44"/>
      <c r="O255" s="1" t="s">
        <v>105</v>
      </c>
      <c r="Q255" s="1" t="n">
        <v>1388</v>
      </c>
      <c r="R255" s="1" t="n">
        <v>928</v>
      </c>
      <c r="S255" s="1" t="n">
        <v>928</v>
      </c>
      <c r="T255" s="1" t="n">
        <v>972</v>
      </c>
      <c r="U255" s="1" t="n">
        <v>972</v>
      </c>
      <c r="V255" s="45" t="n">
        <f aca="false">+U255-R255</f>
        <v>44</v>
      </c>
      <c r="W255" s="14" t="n">
        <f aca="false">+U255-T255</f>
        <v>0</v>
      </c>
      <c r="X255" s="15" t="s">
        <v>243</v>
      </c>
      <c r="Y255" s="47"/>
      <c r="Z255" s="44"/>
      <c r="AA255" s="5" t="n">
        <v>309644</v>
      </c>
      <c r="AB255" s="5" t="n">
        <v>138115</v>
      </c>
      <c r="AC255" s="48" t="s">
        <v>59</v>
      </c>
      <c r="AD255" s="9" t="n">
        <v>0.13</v>
      </c>
      <c r="AE255" s="54" t="n">
        <v>9909</v>
      </c>
      <c r="AF255" s="1" t="s">
        <v>292</v>
      </c>
      <c r="AG255" s="51" t="s">
        <v>4</v>
      </c>
      <c r="AH255" s="4" t="s">
        <v>70</v>
      </c>
      <c r="AI255" s="52" t="s">
        <v>94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43"/>
      <c r="B256" s="11" t="n">
        <v>36503</v>
      </c>
      <c r="E256" s="92" t="s">
        <v>723</v>
      </c>
      <c r="F256" s="92" t="s">
        <v>730</v>
      </c>
      <c r="G256" s="6" t="s">
        <v>43</v>
      </c>
      <c r="H256" s="5" t="n">
        <v>6523</v>
      </c>
      <c r="I256" s="1"/>
      <c r="J256" s="94"/>
      <c r="K256" s="1"/>
      <c r="L256" s="92"/>
      <c r="M256" s="92" t="s">
        <v>97</v>
      </c>
      <c r="N256" s="1" t="s">
        <v>92</v>
      </c>
      <c r="O256" s="61" t="s">
        <v>447</v>
      </c>
      <c r="Q256" s="1" t="n">
        <v>179</v>
      </c>
      <c r="R256" s="1" t="n">
        <v>230</v>
      </c>
      <c r="S256" s="1" t="n">
        <v>225</v>
      </c>
      <c r="T256" s="1" t="n">
        <v>127</v>
      </c>
      <c r="U256" s="1" t="n">
        <v>127</v>
      </c>
      <c r="V256" s="45" t="n">
        <f aca="false">+U256-R256</f>
        <v>-103</v>
      </c>
      <c r="W256" s="14" t="n">
        <f aca="false">+U256-T256</f>
        <v>0</v>
      </c>
      <c r="X256" s="15" t="s">
        <v>140</v>
      </c>
      <c r="Y256" s="47"/>
      <c r="Z256" s="44"/>
      <c r="AA256" s="5"/>
      <c r="AB256" s="5" t="n">
        <v>138011</v>
      </c>
      <c r="AC256" s="53" t="s">
        <v>49</v>
      </c>
      <c r="AD256" s="49" t="n">
        <v>0.065</v>
      </c>
      <c r="AE256" s="95"/>
      <c r="AF256" s="51" t="s">
        <v>60</v>
      </c>
      <c r="AG256" s="51" t="s">
        <v>4</v>
      </c>
      <c r="AH256" s="1" t="s">
        <v>731</v>
      </c>
      <c r="AI256" s="52" t="s">
        <v>94</v>
      </c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22.5" hidden="false" customHeight="false" outlineLevel="0" collapsed="false">
      <c r="A257" s="43"/>
      <c r="B257" s="11" t="s">
        <v>40</v>
      </c>
      <c r="E257" s="3" t="s">
        <v>723</v>
      </c>
      <c r="F257" s="3" t="s">
        <v>732</v>
      </c>
      <c r="G257" s="6" t="s">
        <v>43</v>
      </c>
      <c r="H257" s="6" t="n">
        <v>9659</v>
      </c>
      <c r="I257" s="4" t="n">
        <v>766</v>
      </c>
      <c r="J257" s="4" t="s">
        <v>44</v>
      </c>
      <c r="L257" s="1" t="s">
        <v>45</v>
      </c>
      <c r="M257" s="3" t="s">
        <v>723</v>
      </c>
      <c r="N257" s="44"/>
      <c r="O257" s="1" t="s">
        <v>122</v>
      </c>
      <c r="Q257" s="1" t="n">
        <v>1758</v>
      </c>
      <c r="R257" s="1" t="n">
        <v>1366</v>
      </c>
      <c r="S257" s="1" t="n">
        <v>1456</v>
      </c>
      <c r="T257" s="1" t="n">
        <v>1298</v>
      </c>
      <c r="U257" s="1" t="n">
        <v>1298</v>
      </c>
      <c r="V257" s="45" t="n">
        <f aca="false">+U257-R257</f>
        <v>-68</v>
      </c>
      <c r="W257" s="14" t="n">
        <f aca="false">+U257-T257</f>
        <v>0</v>
      </c>
      <c r="X257" s="15" t="s">
        <v>243</v>
      </c>
      <c r="Y257" s="47"/>
      <c r="Z257" s="44"/>
      <c r="AA257" s="5" t="n">
        <v>311129</v>
      </c>
      <c r="AB257" s="5" t="n">
        <v>133202</v>
      </c>
      <c r="AC257" s="48" t="s">
        <v>59</v>
      </c>
      <c r="AD257" s="49" t="n">
        <v>0.055</v>
      </c>
      <c r="AE257" s="50"/>
      <c r="AF257" s="51" t="s">
        <v>170</v>
      </c>
      <c r="AG257" s="51" t="s">
        <v>4</v>
      </c>
      <c r="AH257" s="4" t="s">
        <v>733</v>
      </c>
      <c r="AI257" s="52" t="s">
        <v>94</v>
      </c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55"/>
      <c r="B258" s="56" t="s">
        <v>40</v>
      </c>
      <c r="C258" s="57"/>
      <c r="D258" s="58"/>
      <c r="E258" s="93" t="s">
        <v>723</v>
      </c>
      <c r="F258" s="93" t="s">
        <v>734</v>
      </c>
      <c r="G258" s="59" t="s">
        <v>43</v>
      </c>
      <c r="H258" s="64" t="n">
        <v>9753</v>
      </c>
      <c r="I258" s="61"/>
      <c r="J258" s="98"/>
      <c r="K258" s="61"/>
      <c r="L258" s="93"/>
      <c r="M258" s="93" t="s">
        <v>723</v>
      </c>
      <c r="N258" s="61"/>
      <c r="O258" s="61" t="s">
        <v>447</v>
      </c>
      <c r="P258" s="62"/>
      <c r="Q258" s="61" t="n">
        <v>136</v>
      </c>
      <c r="R258" s="61" t="n">
        <v>43</v>
      </c>
      <c r="S258" s="61" t="n">
        <v>43</v>
      </c>
      <c r="T258" s="61" t="n">
        <v>43</v>
      </c>
      <c r="U258" s="61" t="n">
        <v>43</v>
      </c>
      <c r="V258" s="45" t="n">
        <f aca="false">+U258-R258</f>
        <v>0</v>
      </c>
      <c r="W258" s="63" t="n">
        <f aca="false">+U258-T258</f>
        <v>0</v>
      </c>
      <c r="X258" s="46" t="s">
        <v>48</v>
      </c>
      <c r="Y258" s="52"/>
      <c r="AA258" s="64" t="n">
        <v>348109</v>
      </c>
      <c r="AB258" s="64" t="n">
        <v>136199</v>
      </c>
      <c r="AC258" s="60" t="s">
        <v>49</v>
      </c>
      <c r="AD258" s="66" t="n">
        <v>0.08</v>
      </c>
      <c r="AE258" s="67" t="n">
        <v>9812</v>
      </c>
      <c r="AF258" s="68" t="s">
        <v>160</v>
      </c>
      <c r="AG258" s="68" t="s">
        <v>4</v>
      </c>
      <c r="AH258" s="61" t="s">
        <v>728</v>
      </c>
      <c r="AI258" s="52" t="s">
        <v>94</v>
      </c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n">
        <v>36325</v>
      </c>
      <c r="E259" s="146" t="s">
        <v>735</v>
      </c>
      <c r="F259" s="146" t="s">
        <v>736</v>
      </c>
      <c r="G259" s="6" t="s">
        <v>43</v>
      </c>
      <c r="H259" s="147" t="n">
        <v>1603</v>
      </c>
      <c r="I259" s="1"/>
      <c r="J259" s="94"/>
      <c r="K259" s="1"/>
      <c r="L259" s="92"/>
      <c r="M259" s="92"/>
      <c r="N259" s="1" t="s">
        <v>92</v>
      </c>
      <c r="O259" s="1" t="s">
        <v>227</v>
      </c>
      <c r="Q259" s="1"/>
      <c r="R259" s="14" t="n">
        <v>-10000</v>
      </c>
      <c r="S259" s="1" t="n">
        <v>0</v>
      </c>
      <c r="T259" s="1" t="n">
        <v>0</v>
      </c>
      <c r="U259" s="14" t="n">
        <v>-10000</v>
      </c>
      <c r="V259" s="45" t="n">
        <f aca="false">+U259-R259</f>
        <v>0</v>
      </c>
      <c r="W259" s="14" t="n">
        <f aca="false">+U259-T259</f>
        <v>-10000</v>
      </c>
      <c r="X259" s="15" t="s">
        <v>737</v>
      </c>
      <c r="Y259" s="47"/>
      <c r="Z259" s="44"/>
      <c r="AA259" s="5"/>
      <c r="AB259" s="5" t="s">
        <v>100</v>
      </c>
      <c r="AC259" s="53" t="s">
        <v>49</v>
      </c>
      <c r="AD259" s="49"/>
      <c r="AE259" s="95"/>
      <c r="AF259" s="51"/>
      <c r="AG259" s="51" t="s">
        <v>4</v>
      </c>
      <c r="AH259" s="1"/>
      <c r="AI259" s="52" t="s">
        <v>94</v>
      </c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22.5" hidden="false" customHeight="false" outlineLevel="0" collapsed="false">
      <c r="A260" s="69"/>
      <c r="B260" s="70" t="n">
        <v>36325</v>
      </c>
      <c r="C260" s="71"/>
      <c r="D260" s="72"/>
      <c r="E260" s="73" t="s">
        <v>738</v>
      </c>
      <c r="F260" s="73" t="s">
        <v>739</v>
      </c>
      <c r="G260" s="74" t="s">
        <v>43</v>
      </c>
      <c r="H260" s="75" t="n">
        <v>9831</v>
      </c>
      <c r="I260" s="76"/>
      <c r="J260" s="77"/>
      <c r="K260" s="76"/>
      <c r="L260" s="78"/>
      <c r="M260" s="78"/>
      <c r="N260" s="76" t="s">
        <v>92</v>
      </c>
      <c r="O260" s="1" t="s">
        <v>105</v>
      </c>
      <c r="P260" s="80"/>
      <c r="Q260" s="79" t="n">
        <v>600</v>
      </c>
      <c r="R260" s="79" t="n">
        <v>1507</v>
      </c>
      <c r="S260" s="79" t="n">
        <v>1507</v>
      </c>
      <c r="T260" s="79" t="n">
        <v>1431</v>
      </c>
      <c r="U260" s="79" t="n">
        <v>1376</v>
      </c>
      <c r="V260" s="45" t="n">
        <f aca="false">+U260-R260</f>
        <v>-131</v>
      </c>
      <c r="W260" s="82" t="n">
        <f aca="false">+U260-T260</f>
        <v>-55</v>
      </c>
      <c r="X260" s="104" t="s">
        <v>740</v>
      </c>
      <c r="Y260" s="84"/>
      <c r="Z260" s="85"/>
      <c r="AA260" s="86"/>
      <c r="AB260" s="75" t="n">
        <v>252759</v>
      </c>
      <c r="AC260" s="87" t="s">
        <v>49</v>
      </c>
      <c r="AD260" s="88"/>
      <c r="AE260" s="89"/>
      <c r="AF260" s="90"/>
      <c r="AG260" s="90" t="s">
        <v>4</v>
      </c>
      <c r="AH260" s="79"/>
      <c r="AI260" s="52" t="s">
        <v>52</v>
      </c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true" customHeight="false" outlineLevel="0" collapsed="false">
      <c r="A261" s="43"/>
      <c r="B261" s="11" t="s">
        <v>40</v>
      </c>
      <c r="C261" s="92"/>
      <c r="D261" s="1"/>
      <c r="E261" s="3" t="s">
        <v>741</v>
      </c>
      <c r="F261" s="3" t="s">
        <v>661</v>
      </c>
      <c r="G261" s="6" t="s">
        <v>43</v>
      </c>
      <c r="H261" s="6" t="n">
        <v>9676</v>
      </c>
      <c r="I261" s="4" t="n">
        <v>550</v>
      </c>
      <c r="J261" s="4" t="s">
        <v>44</v>
      </c>
      <c r="L261" s="1" t="s">
        <v>45</v>
      </c>
      <c r="M261" s="3" t="s">
        <v>742</v>
      </c>
      <c r="N261" s="44"/>
      <c r="O261" s="1" t="s">
        <v>105</v>
      </c>
      <c r="Q261" s="1"/>
      <c r="R261" s="1"/>
      <c r="S261" s="1"/>
      <c r="T261" s="1"/>
      <c r="U261" s="1"/>
      <c r="V261" s="45" t="n">
        <f aca="false">+U261-R261</f>
        <v>0</v>
      </c>
      <c r="W261" s="14" t="n">
        <f aca="false">+U261-T261</f>
        <v>0</v>
      </c>
      <c r="X261" s="15" t="s">
        <v>662</v>
      </c>
      <c r="Y261" s="47"/>
      <c r="Z261" s="44"/>
      <c r="AA261" s="5" t="n">
        <v>358940</v>
      </c>
      <c r="AB261" s="5" t="n">
        <v>28249</v>
      </c>
      <c r="AC261" s="48" t="s">
        <v>59</v>
      </c>
      <c r="AD261" s="49" t="n">
        <v>0.055</v>
      </c>
      <c r="AE261" s="50"/>
      <c r="AF261" s="51" t="s">
        <v>60</v>
      </c>
      <c r="AG261" s="51" t="s">
        <v>4</v>
      </c>
      <c r="AH261" s="4" t="s">
        <v>743</v>
      </c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40</v>
      </c>
      <c r="E262" s="3" t="s">
        <v>741</v>
      </c>
      <c r="F262" s="3" t="s">
        <v>218</v>
      </c>
      <c r="G262" s="6" t="s">
        <v>43</v>
      </c>
      <c r="H262" s="6" t="n">
        <v>9693</v>
      </c>
      <c r="I262" s="4" t="n">
        <v>550</v>
      </c>
      <c r="J262" s="4" t="s">
        <v>44</v>
      </c>
      <c r="L262" s="1" t="s">
        <v>45</v>
      </c>
      <c r="M262" s="3" t="s">
        <v>742</v>
      </c>
      <c r="N262" s="44"/>
      <c r="O262" s="1" t="s">
        <v>105</v>
      </c>
      <c r="Q262" s="79" t="n">
        <v>356</v>
      </c>
      <c r="R262" s="79" t="n">
        <v>274</v>
      </c>
      <c r="S262" s="79" t="n">
        <v>274</v>
      </c>
      <c r="T262" s="79" t="n">
        <v>251</v>
      </c>
      <c r="U262" s="79" t="n">
        <v>251</v>
      </c>
      <c r="V262" s="45" t="n">
        <f aca="false">+U262-R262</f>
        <v>-23</v>
      </c>
      <c r="W262" s="14" t="n">
        <f aca="false">+U262-T262</f>
        <v>0</v>
      </c>
      <c r="X262" s="15" t="s">
        <v>48</v>
      </c>
      <c r="Y262" s="47"/>
      <c r="Z262" s="44"/>
      <c r="AA262" s="5" t="n">
        <v>311845</v>
      </c>
      <c r="AB262" s="5" t="n">
        <v>135689</v>
      </c>
      <c r="AC262" s="48" t="s">
        <v>59</v>
      </c>
      <c r="AD262" s="49" t="n">
        <v>0.055</v>
      </c>
      <c r="AE262" s="50"/>
      <c r="AF262" s="51" t="s">
        <v>60</v>
      </c>
      <c r="AG262" s="51" t="s">
        <v>4</v>
      </c>
      <c r="AH262" s="4" t="s">
        <v>744</v>
      </c>
      <c r="AI262" s="52" t="s">
        <v>141</v>
      </c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22.5" hidden="false" customHeight="false" outlineLevel="0" collapsed="false">
      <c r="A263" s="43"/>
      <c r="B263" s="11" t="s">
        <v>40</v>
      </c>
      <c r="E263" s="3" t="s">
        <v>741</v>
      </c>
      <c r="F263" s="3" t="s">
        <v>222</v>
      </c>
      <c r="G263" s="6" t="s">
        <v>43</v>
      </c>
      <c r="H263" s="6" t="n">
        <v>9694</v>
      </c>
      <c r="I263" s="4" t="n">
        <v>550</v>
      </c>
      <c r="J263" s="4" t="s">
        <v>44</v>
      </c>
      <c r="L263" s="1" t="s">
        <v>45</v>
      </c>
      <c r="M263" s="3" t="s">
        <v>742</v>
      </c>
      <c r="N263" s="44"/>
      <c r="O263" s="1" t="s">
        <v>105</v>
      </c>
      <c r="Q263" s="1" t="n">
        <v>1959</v>
      </c>
      <c r="R263" s="1" t="n">
        <v>1659</v>
      </c>
      <c r="S263" s="1" t="n">
        <v>1713</v>
      </c>
      <c r="T263" s="1" t="n">
        <v>1656</v>
      </c>
      <c r="U263" s="1" t="n">
        <v>1659</v>
      </c>
      <c r="V263" s="45" t="n">
        <f aca="false">+U263-R263</f>
        <v>0</v>
      </c>
      <c r="W263" s="14" t="n">
        <f aca="false">+U263-T263</f>
        <v>3</v>
      </c>
      <c r="X263" s="46" t="s">
        <v>223</v>
      </c>
      <c r="Y263" s="47"/>
      <c r="Z263" s="44"/>
      <c r="AA263" s="5" t="n">
        <v>313590</v>
      </c>
      <c r="AB263" s="5" t="n">
        <v>126298</v>
      </c>
      <c r="AC263" s="48" t="s">
        <v>59</v>
      </c>
      <c r="AD263" s="49" t="n">
        <v>0.05</v>
      </c>
      <c r="AE263" s="50"/>
      <c r="AF263" s="51" t="s">
        <v>170</v>
      </c>
      <c r="AG263" s="51" t="s">
        <v>4</v>
      </c>
      <c r="AH263" s="4" t="s">
        <v>744</v>
      </c>
      <c r="AI263" s="52" t="s">
        <v>141</v>
      </c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11"/>
      <c r="BM263" s="111"/>
      <c r="BN263" s="111"/>
      <c r="BO263" s="111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11"/>
      <c r="CA263" s="111"/>
      <c r="CB263" s="111"/>
      <c r="CC263" s="111"/>
      <c r="CD263" s="111"/>
      <c r="CE263" s="111"/>
      <c r="CF263" s="111"/>
      <c r="CG263" s="111"/>
      <c r="CH263" s="111"/>
      <c r="CI263" s="111"/>
      <c r="CJ263" s="111"/>
      <c r="CK263" s="111"/>
      <c r="CL263" s="111"/>
      <c r="CM263" s="111"/>
      <c r="CN263" s="111"/>
      <c r="CO263" s="111"/>
      <c r="CP263" s="111"/>
      <c r="CQ263" s="111"/>
      <c r="CR263" s="111"/>
      <c r="CS263" s="111"/>
      <c r="CT263" s="111"/>
      <c r="CU263" s="111"/>
      <c r="CV263" s="111"/>
      <c r="CW263" s="111"/>
      <c r="CX263" s="111"/>
      <c r="CY263" s="111"/>
      <c r="CZ263" s="111"/>
      <c r="DA263" s="111"/>
      <c r="DB263" s="111"/>
      <c r="DC263" s="111"/>
      <c r="DD263" s="111"/>
      <c r="DE263" s="111"/>
      <c r="DF263" s="111"/>
      <c r="DG263" s="111"/>
      <c r="DH263" s="111"/>
      <c r="DI263" s="111"/>
      <c r="DJ263" s="111"/>
      <c r="DK263" s="111"/>
      <c r="DL263" s="111"/>
      <c r="DM263" s="111"/>
      <c r="DN263" s="111"/>
      <c r="DO263" s="111"/>
      <c r="DP263" s="111"/>
      <c r="DQ263" s="111"/>
      <c r="DR263" s="111"/>
      <c r="DS263" s="111"/>
      <c r="DT263" s="111"/>
      <c r="DU263" s="111"/>
      <c r="DV263" s="111"/>
      <c r="DW263" s="111"/>
      <c r="DX263" s="111"/>
      <c r="DY263" s="111"/>
      <c r="DZ263" s="111"/>
      <c r="EA263" s="111"/>
      <c r="EB263" s="111"/>
      <c r="EC263" s="111"/>
      <c r="ED263" s="111"/>
      <c r="EE263" s="111"/>
      <c r="EF263" s="111"/>
      <c r="EG263" s="111"/>
      <c r="EH263" s="111"/>
      <c r="EI263" s="111"/>
      <c r="EJ263" s="111"/>
      <c r="EK263" s="111"/>
      <c r="EL263" s="111"/>
      <c r="EM263" s="111"/>
      <c r="EN263" s="111"/>
      <c r="EO263" s="111"/>
      <c r="EP263" s="111"/>
      <c r="EQ263" s="111"/>
      <c r="ER263" s="111"/>
      <c r="ES263" s="111"/>
      <c r="ET263" s="111"/>
      <c r="EU263" s="111"/>
      <c r="EV263" s="111"/>
      <c r="EW263" s="111"/>
      <c r="EX263" s="111"/>
      <c r="EY263" s="111"/>
      <c r="EZ263" s="111"/>
      <c r="FA263" s="111"/>
      <c r="FB263" s="111"/>
      <c r="FC263" s="111"/>
      <c r="FD263" s="111"/>
      <c r="FE263" s="111"/>
      <c r="FF263" s="111"/>
      <c r="FG263" s="111"/>
      <c r="FH263" s="111"/>
      <c r="FI263" s="111"/>
      <c r="FJ263" s="111"/>
      <c r="FK263" s="111"/>
      <c r="FL263" s="111"/>
      <c r="FM263" s="111"/>
      <c r="FN263" s="111"/>
      <c r="FO263" s="111"/>
      <c r="FP263" s="111"/>
      <c r="FQ263" s="111"/>
      <c r="FR263" s="111"/>
      <c r="FS263" s="111"/>
      <c r="FT263" s="111"/>
      <c r="FU263" s="111"/>
      <c r="FV263" s="111"/>
      <c r="FW263" s="111"/>
      <c r="FX263" s="111"/>
      <c r="FY263" s="111"/>
      <c r="FZ263" s="111"/>
      <c r="GA263" s="111"/>
      <c r="GB263" s="111"/>
      <c r="GC263" s="111"/>
      <c r="GD263" s="111"/>
      <c r="GE263" s="111"/>
      <c r="GF263" s="111"/>
      <c r="GG263" s="111"/>
      <c r="GH263" s="111"/>
      <c r="GI263" s="111"/>
      <c r="GJ263" s="111"/>
      <c r="GK263" s="111"/>
      <c r="GL263" s="111"/>
      <c r="GM263" s="111"/>
      <c r="GN263" s="111"/>
      <c r="GO263" s="111"/>
      <c r="GP263" s="111"/>
      <c r="GQ263" s="111"/>
      <c r="GR263" s="111"/>
      <c r="GS263" s="111"/>
      <c r="GT263" s="111"/>
      <c r="GU263" s="111"/>
      <c r="GV263" s="111"/>
      <c r="GW263" s="111"/>
      <c r="GX263" s="111"/>
      <c r="GY263" s="111"/>
      <c r="GZ263" s="111"/>
      <c r="HA263" s="111"/>
      <c r="HB263" s="111"/>
      <c r="HC263" s="111"/>
      <c r="HD263" s="111"/>
      <c r="HE263" s="111"/>
      <c r="HF263" s="111"/>
      <c r="HG263" s="111"/>
      <c r="HH263" s="111"/>
      <c r="HI263" s="111"/>
      <c r="HJ263" s="111"/>
      <c r="HK263" s="111"/>
      <c r="HL263" s="111"/>
      <c r="HM263" s="111"/>
      <c r="HN263" s="111"/>
      <c r="HO263" s="111"/>
      <c r="HP263" s="111"/>
      <c r="HQ263" s="111"/>
      <c r="HR263" s="111"/>
      <c r="HS263" s="111"/>
      <c r="HT263" s="111"/>
      <c r="HU263" s="111"/>
      <c r="HV263" s="111"/>
      <c r="HW263" s="111"/>
      <c r="HX263" s="111"/>
      <c r="HY263" s="111"/>
      <c r="HZ263" s="111"/>
      <c r="IA263" s="111"/>
      <c r="IB263" s="111"/>
      <c r="IC263" s="111"/>
      <c r="ID263" s="111"/>
      <c r="IE263" s="111"/>
      <c r="IF263" s="111"/>
      <c r="IG263" s="111"/>
      <c r="IH263" s="111"/>
      <c r="II263" s="111"/>
      <c r="IJ263" s="111"/>
      <c r="IK263" s="111"/>
      <c r="IL263" s="111"/>
      <c r="IM263" s="111"/>
      <c r="IN263" s="111"/>
      <c r="IO263" s="111"/>
      <c r="IP263" s="111"/>
      <c r="IQ263" s="111"/>
      <c r="IR263" s="111"/>
      <c r="IS263" s="111"/>
      <c r="IT263" s="111"/>
      <c r="IU263" s="111"/>
      <c r="IV263" s="111"/>
      <c r="IW263" s="111"/>
    </row>
    <row r="264" customFormat="false" ht="22.5" hidden="true" customHeight="false" outlineLevel="0" collapsed="false">
      <c r="A264" s="55"/>
      <c r="B264" s="56" t="n">
        <v>36452</v>
      </c>
      <c r="C264" s="57"/>
      <c r="D264" s="58"/>
      <c r="E264" s="93" t="s">
        <v>745</v>
      </c>
      <c r="F264" s="93" t="s">
        <v>746</v>
      </c>
      <c r="G264" s="59" t="s">
        <v>43</v>
      </c>
      <c r="H264" s="64" t="n">
        <v>6683</v>
      </c>
      <c r="I264" s="61"/>
      <c r="J264" s="98"/>
      <c r="K264" s="61"/>
      <c r="L264" s="93"/>
      <c r="M264" s="93" t="s">
        <v>745</v>
      </c>
      <c r="N264" s="61" t="s">
        <v>92</v>
      </c>
      <c r="O264" s="61" t="s">
        <v>98</v>
      </c>
      <c r="P264" s="62"/>
      <c r="Q264" s="61"/>
      <c r="R264" s="14"/>
      <c r="S264" s="61"/>
      <c r="T264" s="61"/>
      <c r="U264" s="61"/>
      <c r="V264" s="45" t="n">
        <f aca="false">+U264-R264</f>
        <v>0</v>
      </c>
      <c r="W264" s="63" t="n">
        <f aca="false">+U264-T264</f>
        <v>0</v>
      </c>
      <c r="X264" s="46" t="s">
        <v>747</v>
      </c>
      <c r="Y264" s="52"/>
      <c r="AA264" s="64"/>
      <c r="AB264" s="64" t="s">
        <v>100</v>
      </c>
      <c r="AC264" s="60" t="s">
        <v>49</v>
      </c>
      <c r="AD264" s="66" t="n">
        <v>0.03</v>
      </c>
      <c r="AE264" s="99"/>
      <c r="AF264" s="68" t="s">
        <v>60</v>
      </c>
      <c r="AG264" s="68" t="s">
        <v>4</v>
      </c>
      <c r="AH264" s="61" t="s">
        <v>748</v>
      </c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55"/>
      <c r="B265" s="56" t="s">
        <v>40</v>
      </c>
      <c r="C265" s="57"/>
      <c r="D265" s="58"/>
      <c r="E265" s="57" t="s">
        <v>749</v>
      </c>
      <c r="F265" s="57" t="s">
        <v>671</v>
      </c>
      <c r="G265" s="59" t="s">
        <v>43</v>
      </c>
      <c r="H265" s="59" t="n">
        <v>4251</v>
      </c>
      <c r="I265" s="58" t="n">
        <v>555</v>
      </c>
      <c r="J265" s="58" t="s">
        <v>44</v>
      </c>
      <c r="K265" s="58"/>
      <c r="L265" s="61" t="s">
        <v>45</v>
      </c>
      <c r="M265" s="57" t="s">
        <v>749</v>
      </c>
      <c r="N265" s="0"/>
      <c r="O265" s="61" t="s">
        <v>447</v>
      </c>
      <c r="P265" s="62"/>
      <c r="Q265" s="61" t="n">
        <v>39</v>
      </c>
      <c r="R265" s="61" t="n">
        <v>0</v>
      </c>
      <c r="S265" s="61" t="n">
        <v>15</v>
      </c>
      <c r="T265" s="61" t="n">
        <v>0</v>
      </c>
      <c r="U265" s="61" t="n">
        <v>0</v>
      </c>
      <c r="V265" s="45" t="n">
        <f aca="false">+U265-R265</f>
        <v>0</v>
      </c>
      <c r="W265" s="63" t="n">
        <f aca="false">+U265-T265</f>
        <v>0</v>
      </c>
      <c r="X265" s="46" t="s">
        <v>750</v>
      </c>
      <c r="Y265" s="52"/>
      <c r="AA265" s="64" t="n">
        <v>309482</v>
      </c>
      <c r="AB265" s="64" t="n">
        <v>138863</v>
      </c>
      <c r="AC265" s="65" t="s">
        <v>59</v>
      </c>
      <c r="AD265" s="66" t="n">
        <v>0.1</v>
      </c>
      <c r="AE265" s="67" t="n">
        <v>9812</v>
      </c>
      <c r="AF265" s="68" t="s">
        <v>160</v>
      </c>
      <c r="AG265" s="68" t="s">
        <v>4</v>
      </c>
      <c r="AH265" s="58" t="s">
        <v>751</v>
      </c>
      <c r="AI265" s="52" t="s">
        <v>71</v>
      </c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true" customHeight="false" outlineLevel="0" collapsed="false">
      <c r="A266" s="55"/>
      <c r="B266" s="56" t="s">
        <v>40</v>
      </c>
      <c r="C266" s="93"/>
      <c r="D266" s="61"/>
      <c r="E266" s="57" t="s">
        <v>749</v>
      </c>
      <c r="F266" s="57" t="s">
        <v>752</v>
      </c>
      <c r="G266" s="59" t="s">
        <v>43</v>
      </c>
      <c r="H266" s="59" t="n">
        <v>6509</v>
      </c>
      <c r="I266" s="58" t="n">
        <v>550</v>
      </c>
      <c r="J266" s="58" t="s">
        <v>44</v>
      </c>
      <c r="K266" s="58"/>
      <c r="L266" s="61" t="s">
        <v>45</v>
      </c>
      <c r="M266" s="57" t="s">
        <v>749</v>
      </c>
      <c r="N266" s="0"/>
      <c r="O266" s="61" t="s">
        <v>105</v>
      </c>
      <c r="P266" s="62"/>
      <c r="Q266" s="61"/>
      <c r="R266" s="1"/>
      <c r="S266" s="61"/>
      <c r="T266" s="61"/>
      <c r="U266" s="61"/>
      <c r="V266" s="45" t="n">
        <f aca="false">+U266-R266</f>
        <v>0</v>
      </c>
      <c r="W266" s="63" t="n">
        <f aca="false">+U266-T266</f>
        <v>0</v>
      </c>
      <c r="X266" s="107" t="s">
        <v>195</v>
      </c>
      <c r="Y266" s="52"/>
      <c r="AA266" s="0"/>
      <c r="AB266" s="64" t="n">
        <v>26446</v>
      </c>
      <c r="AC266" s="65" t="s">
        <v>59</v>
      </c>
      <c r="AD266" s="66" t="n">
        <v>0.055</v>
      </c>
      <c r="AE266" s="67"/>
      <c r="AF266" s="68" t="s">
        <v>60</v>
      </c>
      <c r="AG266" s="68" t="s">
        <v>4</v>
      </c>
      <c r="AH266" s="58" t="s">
        <v>751</v>
      </c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s">
        <v>40</v>
      </c>
      <c r="C267" s="92"/>
      <c r="D267" s="1"/>
      <c r="E267" s="3" t="s">
        <v>753</v>
      </c>
      <c r="F267" s="3" t="s">
        <v>754</v>
      </c>
      <c r="G267" s="6" t="s">
        <v>43</v>
      </c>
      <c r="H267" s="6" t="n">
        <v>4074</v>
      </c>
      <c r="I267" s="4" t="n">
        <v>601</v>
      </c>
      <c r="J267" s="4" t="s">
        <v>44</v>
      </c>
      <c r="L267" s="53" t="s">
        <v>45</v>
      </c>
      <c r="M267" s="3" t="s">
        <v>753</v>
      </c>
      <c r="N267" s="44"/>
      <c r="O267" s="1" t="s">
        <v>227</v>
      </c>
      <c r="Q267" s="1" t="n">
        <v>34</v>
      </c>
      <c r="R267" s="1" t="n">
        <v>364</v>
      </c>
      <c r="S267" s="1" t="n">
        <v>364</v>
      </c>
      <c r="T267" s="1" t="n">
        <v>364</v>
      </c>
      <c r="U267" s="1" t="n">
        <v>364</v>
      </c>
      <c r="V267" s="45" t="n">
        <f aca="false">+U267-R267</f>
        <v>0</v>
      </c>
      <c r="W267" s="14" t="n">
        <f aca="false">+U267-T267</f>
        <v>0</v>
      </c>
      <c r="X267" s="15" t="s">
        <v>48</v>
      </c>
      <c r="Y267" s="47"/>
      <c r="Z267" s="44"/>
      <c r="AA267" s="5" t="n">
        <v>314655</v>
      </c>
      <c r="AB267" s="5" t="n">
        <v>133240</v>
      </c>
      <c r="AC267" s="4" t="s">
        <v>49</v>
      </c>
      <c r="AD267" s="49" t="n">
        <v>0.085</v>
      </c>
      <c r="AE267" s="50" t="n">
        <v>9812</v>
      </c>
      <c r="AF267" s="51" t="s">
        <v>160</v>
      </c>
      <c r="AG267" s="51" t="s">
        <v>4</v>
      </c>
      <c r="AH267" s="4" t="s">
        <v>755</v>
      </c>
      <c r="AI267" s="52" t="s">
        <v>82</v>
      </c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  <c r="BI267" s="148"/>
      <c r="BJ267" s="148"/>
      <c r="BK267" s="148"/>
      <c r="BL267" s="148"/>
      <c r="BM267" s="148"/>
      <c r="BN267" s="148"/>
      <c r="BO267" s="148"/>
      <c r="BP267" s="148"/>
      <c r="BQ267" s="148"/>
      <c r="BR267" s="148"/>
      <c r="BS267" s="148"/>
      <c r="BT267" s="148"/>
      <c r="BU267" s="148"/>
      <c r="BV267" s="148"/>
      <c r="BW267" s="148"/>
      <c r="BX267" s="148"/>
      <c r="BY267" s="148"/>
      <c r="BZ267" s="148"/>
      <c r="CA267" s="148"/>
      <c r="CB267" s="148"/>
      <c r="CC267" s="148"/>
      <c r="CD267" s="148"/>
      <c r="CE267" s="148"/>
      <c r="CF267" s="148"/>
      <c r="CG267" s="148"/>
      <c r="CH267" s="148"/>
      <c r="CI267" s="148"/>
      <c r="CJ267" s="148"/>
      <c r="CK267" s="148"/>
      <c r="CL267" s="148"/>
      <c r="CM267" s="148"/>
      <c r="CN267" s="148"/>
      <c r="CO267" s="148"/>
      <c r="CP267" s="148"/>
      <c r="CQ267" s="148"/>
      <c r="CR267" s="148"/>
      <c r="CS267" s="148"/>
      <c r="CT267" s="148"/>
      <c r="CU267" s="148"/>
      <c r="CV267" s="148"/>
      <c r="CW267" s="148"/>
      <c r="CX267" s="148"/>
      <c r="CY267" s="148"/>
      <c r="CZ267" s="148"/>
      <c r="DA267" s="148"/>
      <c r="DB267" s="148"/>
      <c r="DC267" s="148"/>
      <c r="DD267" s="148"/>
      <c r="DE267" s="148"/>
      <c r="DF267" s="148"/>
      <c r="DG267" s="148"/>
      <c r="DH267" s="148"/>
      <c r="DI267" s="148"/>
      <c r="DJ267" s="148"/>
      <c r="DK267" s="148"/>
      <c r="DL267" s="148"/>
      <c r="DM267" s="148"/>
      <c r="DN267" s="148"/>
      <c r="DO267" s="148"/>
      <c r="DP267" s="148"/>
      <c r="DQ267" s="148"/>
      <c r="DR267" s="148"/>
      <c r="DS267" s="148"/>
      <c r="DT267" s="148"/>
      <c r="DU267" s="148"/>
      <c r="DV267" s="148"/>
      <c r="DW267" s="148"/>
      <c r="DX267" s="148"/>
      <c r="DY267" s="148"/>
      <c r="DZ267" s="148"/>
      <c r="EA267" s="148"/>
      <c r="EB267" s="148"/>
      <c r="EC267" s="148"/>
      <c r="ED267" s="148"/>
      <c r="EE267" s="148"/>
      <c r="EF267" s="148"/>
      <c r="EG267" s="148"/>
      <c r="EH267" s="148"/>
      <c r="EI267" s="148"/>
      <c r="EJ267" s="148"/>
      <c r="EK267" s="148"/>
      <c r="EL267" s="148"/>
      <c r="EM267" s="148"/>
      <c r="EN267" s="148"/>
      <c r="EO267" s="148"/>
      <c r="EP267" s="148"/>
      <c r="EQ267" s="148"/>
      <c r="ER267" s="148"/>
      <c r="ES267" s="148"/>
      <c r="ET267" s="148"/>
      <c r="EU267" s="148"/>
      <c r="EV267" s="148"/>
      <c r="EW267" s="148"/>
      <c r="EX267" s="148"/>
      <c r="EY267" s="148"/>
      <c r="EZ267" s="148"/>
      <c r="FA267" s="148"/>
      <c r="FB267" s="148"/>
      <c r="FC267" s="148"/>
      <c r="FD267" s="148"/>
      <c r="FE267" s="148"/>
      <c r="FF267" s="148"/>
      <c r="FG267" s="148"/>
      <c r="FH267" s="148"/>
      <c r="FI267" s="148"/>
      <c r="FJ267" s="148"/>
      <c r="FK267" s="148"/>
      <c r="FL267" s="148"/>
      <c r="FM267" s="148"/>
      <c r="FN267" s="148"/>
      <c r="FO267" s="148"/>
      <c r="FP267" s="148"/>
      <c r="FQ267" s="148"/>
      <c r="FR267" s="148"/>
      <c r="FS267" s="148"/>
      <c r="FT267" s="148"/>
      <c r="FU267" s="148"/>
      <c r="FV267" s="148"/>
      <c r="FW267" s="148"/>
      <c r="FX267" s="148"/>
      <c r="FY267" s="148"/>
      <c r="FZ267" s="148"/>
      <c r="GA267" s="148"/>
      <c r="GB267" s="148"/>
      <c r="GC267" s="148"/>
      <c r="GD267" s="148"/>
      <c r="GE267" s="148"/>
      <c r="GF267" s="148"/>
      <c r="GG267" s="148"/>
      <c r="GH267" s="148"/>
      <c r="GI267" s="148"/>
      <c r="GJ267" s="148"/>
      <c r="GK267" s="148"/>
      <c r="GL267" s="148"/>
      <c r="GM267" s="148"/>
      <c r="GN267" s="148"/>
      <c r="GO267" s="148"/>
      <c r="GP267" s="148"/>
      <c r="GQ267" s="148"/>
      <c r="GR267" s="148"/>
      <c r="GS267" s="148"/>
      <c r="GT267" s="148"/>
      <c r="GU267" s="148"/>
      <c r="GV267" s="148"/>
      <c r="GW267" s="148"/>
      <c r="GX267" s="148"/>
      <c r="GY267" s="148"/>
      <c r="GZ267" s="148"/>
      <c r="HA267" s="148"/>
      <c r="HB267" s="148"/>
      <c r="HC267" s="148"/>
      <c r="HD267" s="148"/>
      <c r="HE267" s="148"/>
      <c r="HF267" s="148"/>
      <c r="HG267" s="148"/>
      <c r="HH267" s="148"/>
      <c r="HI267" s="148"/>
      <c r="HJ267" s="148"/>
      <c r="HK267" s="148"/>
      <c r="HL267" s="148"/>
      <c r="HM267" s="148"/>
      <c r="HN267" s="148"/>
      <c r="HO267" s="148"/>
      <c r="HP267" s="148"/>
      <c r="HQ267" s="148"/>
      <c r="HR267" s="148"/>
      <c r="HS267" s="148"/>
      <c r="HT267" s="148"/>
      <c r="HU267" s="148"/>
      <c r="HV267" s="148"/>
      <c r="HW267" s="148"/>
      <c r="HX267" s="148"/>
      <c r="HY267" s="148"/>
      <c r="HZ267" s="148"/>
      <c r="IA267" s="148"/>
      <c r="IB267" s="148"/>
      <c r="IC267" s="148"/>
      <c r="ID267" s="148"/>
      <c r="IE267" s="148"/>
      <c r="IF267" s="148"/>
      <c r="IG267" s="148"/>
      <c r="IH267" s="148"/>
      <c r="II267" s="148"/>
      <c r="IJ267" s="148"/>
      <c r="IK267" s="148"/>
      <c r="IL267" s="148"/>
      <c r="IM267" s="148"/>
      <c r="IN267" s="148"/>
      <c r="IO267" s="148"/>
      <c r="IP267" s="148"/>
      <c r="IQ267" s="148"/>
      <c r="IR267" s="148"/>
      <c r="IS267" s="148"/>
      <c r="IT267" s="148"/>
      <c r="IU267" s="148"/>
      <c r="IV267" s="148"/>
      <c r="IW267" s="148"/>
    </row>
    <row r="268" customFormat="false" ht="12.75" hidden="false" customHeight="false" outlineLevel="0" collapsed="false">
      <c r="A268" s="43"/>
      <c r="B268" s="11" t="s">
        <v>40</v>
      </c>
      <c r="E268" s="92" t="s">
        <v>753</v>
      </c>
      <c r="F268" s="92" t="s">
        <v>756</v>
      </c>
      <c r="G268" s="6" t="s">
        <v>43</v>
      </c>
      <c r="H268" s="5" t="n">
        <v>9733</v>
      </c>
      <c r="I268" s="1"/>
      <c r="J268" s="94"/>
      <c r="K268" s="1"/>
      <c r="L268" s="92"/>
      <c r="M268" s="92" t="s">
        <v>753</v>
      </c>
      <c r="N268" s="1"/>
      <c r="O268" s="1" t="s">
        <v>447</v>
      </c>
      <c r="Q268" s="1" t="n">
        <v>255</v>
      </c>
      <c r="R268" s="1" t="n">
        <v>0</v>
      </c>
      <c r="S268" s="1" t="n">
        <v>0</v>
      </c>
      <c r="T268" s="1" t="n">
        <v>0</v>
      </c>
      <c r="U268" s="1" t="n">
        <v>0</v>
      </c>
      <c r="V268" s="45" t="n">
        <f aca="false">+U268-R268</f>
        <v>0</v>
      </c>
      <c r="W268" s="14" t="n">
        <f aca="false">+U268-T268</f>
        <v>0</v>
      </c>
      <c r="X268" s="15" t="s">
        <v>757</v>
      </c>
      <c r="Y268" s="47"/>
      <c r="Z268" s="44"/>
      <c r="AA268" s="5" t="n">
        <v>340572</v>
      </c>
      <c r="AB268" s="5" t="n">
        <v>135857</v>
      </c>
      <c r="AC268" s="53" t="s">
        <v>49</v>
      </c>
      <c r="AD268" s="49" t="n">
        <v>0.14</v>
      </c>
      <c r="AE268" s="50" t="n">
        <v>9812</v>
      </c>
      <c r="AF268" s="51" t="s">
        <v>160</v>
      </c>
      <c r="AG268" s="51" t="s">
        <v>4</v>
      </c>
      <c r="AH268" s="1" t="s">
        <v>758</v>
      </c>
      <c r="AI268" s="52" t="s">
        <v>82</v>
      </c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40</v>
      </c>
      <c r="E269" s="3" t="s">
        <v>759</v>
      </c>
      <c r="F269" s="3" t="s">
        <v>760</v>
      </c>
      <c r="G269" s="6" t="s">
        <v>43</v>
      </c>
      <c r="H269" s="6" t="n">
        <v>5051</v>
      </c>
      <c r="I269" s="4" t="n">
        <v>556</v>
      </c>
      <c r="J269" s="4" t="s">
        <v>44</v>
      </c>
      <c r="L269" s="1" t="s">
        <v>45</v>
      </c>
      <c r="M269" s="3" t="s">
        <v>761</v>
      </c>
      <c r="N269" s="44"/>
      <c r="O269" s="1" t="s">
        <v>447</v>
      </c>
      <c r="Q269" s="1" t="n">
        <v>214</v>
      </c>
      <c r="R269" s="1" t="n">
        <v>251</v>
      </c>
      <c r="S269" s="1" t="n">
        <v>251</v>
      </c>
      <c r="T269" s="1" t="n">
        <v>216</v>
      </c>
      <c r="U269" s="1" t="n">
        <v>216</v>
      </c>
      <c r="V269" s="45" t="n">
        <f aca="false">+U269-R269</f>
        <v>-35</v>
      </c>
      <c r="W269" s="14" t="n">
        <f aca="false">+U269-T269</f>
        <v>0</v>
      </c>
      <c r="X269" s="15" t="s">
        <v>48</v>
      </c>
      <c r="Y269" s="47"/>
      <c r="Z269" s="44"/>
      <c r="AA269" s="5" t="n">
        <v>369995</v>
      </c>
      <c r="AB269" s="5" t="n">
        <v>130541</v>
      </c>
      <c r="AC269" s="48" t="s">
        <v>59</v>
      </c>
      <c r="AD269" s="49" t="n">
        <v>0.136</v>
      </c>
      <c r="AE269" s="50" t="n">
        <v>9904</v>
      </c>
      <c r="AF269" s="51" t="s">
        <v>50</v>
      </c>
      <c r="AG269" s="51" t="s">
        <v>4</v>
      </c>
      <c r="AH269" s="4" t="s">
        <v>762</v>
      </c>
      <c r="AI269" s="52" t="s">
        <v>71</v>
      </c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40</v>
      </c>
      <c r="E270" s="3" t="s">
        <v>759</v>
      </c>
      <c r="F270" s="3" t="s">
        <v>763</v>
      </c>
      <c r="G270" s="6" t="s">
        <v>43</v>
      </c>
      <c r="H270" s="6" t="n">
        <v>6026</v>
      </c>
      <c r="I270" s="4" t="n">
        <v>766</v>
      </c>
      <c r="J270" s="4" t="s">
        <v>700</v>
      </c>
      <c r="L270" s="1" t="s">
        <v>45</v>
      </c>
      <c r="M270" s="3" t="s">
        <v>761</v>
      </c>
      <c r="N270" s="44"/>
      <c r="O270" s="1" t="s">
        <v>298</v>
      </c>
      <c r="Q270" s="1" t="n">
        <v>163</v>
      </c>
      <c r="R270" s="1" t="n">
        <v>51</v>
      </c>
      <c r="S270" s="1" t="n">
        <v>51</v>
      </c>
      <c r="T270" s="1" t="n">
        <v>80</v>
      </c>
      <c r="U270" s="1" t="n">
        <v>80</v>
      </c>
      <c r="V270" s="45" t="n">
        <f aca="false">+U270-R270</f>
        <v>29</v>
      </c>
      <c r="W270" s="14" t="n">
        <f aca="false">+U270-T270</f>
        <v>0</v>
      </c>
      <c r="X270" s="15" t="s">
        <v>48</v>
      </c>
      <c r="Y270" s="15"/>
      <c r="Z270" s="44"/>
      <c r="AA270" s="5" t="n">
        <v>369999</v>
      </c>
      <c r="AB270" s="5" t="n">
        <v>138498</v>
      </c>
      <c r="AC270" s="48" t="s">
        <v>59</v>
      </c>
      <c r="AD270" s="49" t="n">
        <v>0.153</v>
      </c>
      <c r="AE270" s="50" t="n">
        <v>9904</v>
      </c>
      <c r="AF270" s="51" t="s">
        <v>50</v>
      </c>
      <c r="AG270" s="51" t="s">
        <v>4</v>
      </c>
      <c r="AH270" s="4" t="s">
        <v>762</v>
      </c>
      <c r="AI270" s="52" t="s">
        <v>71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s">
        <v>40</v>
      </c>
      <c r="E271" s="3" t="s">
        <v>764</v>
      </c>
      <c r="F271" s="3" t="s">
        <v>765</v>
      </c>
      <c r="G271" s="6" t="s">
        <v>43</v>
      </c>
      <c r="H271" s="6" t="n">
        <v>5850</v>
      </c>
      <c r="I271" s="4" t="n">
        <v>429</v>
      </c>
      <c r="J271" s="4" t="s">
        <v>44</v>
      </c>
      <c r="L271" s="1" t="s">
        <v>45</v>
      </c>
      <c r="M271" s="3" t="s">
        <v>766</v>
      </c>
      <c r="N271" s="44"/>
      <c r="O271" s="1" t="s">
        <v>154</v>
      </c>
      <c r="Q271" s="1" t="n">
        <v>168</v>
      </c>
      <c r="R271" s="1" t="n">
        <v>101</v>
      </c>
      <c r="S271" s="1" t="n">
        <v>101</v>
      </c>
      <c r="T271" s="1" t="n">
        <v>144</v>
      </c>
      <c r="U271" s="1" t="n">
        <v>144</v>
      </c>
      <c r="V271" s="45" t="n">
        <f aca="false">+U271-R271</f>
        <v>43</v>
      </c>
      <c r="W271" s="14" t="n">
        <f aca="false">+U271-T271</f>
        <v>0</v>
      </c>
      <c r="X271" s="46" t="s">
        <v>48</v>
      </c>
      <c r="Y271" s="15"/>
      <c r="Z271" s="44"/>
      <c r="AA271" s="5" t="n">
        <v>370005</v>
      </c>
      <c r="AB271" s="5" t="n">
        <v>139379</v>
      </c>
      <c r="AC271" s="48" t="s">
        <v>59</v>
      </c>
      <c r="AD271" s="49" t="n">
        <v>0.197</v>
      </c>
      <c r="AE271" s="50" t="n">
        <v>9905</v>
      </c>
      <c r="AF271" s="51" t="s">
        <v>50</v>
      </c>
      <c r="AG271" s="51" t="s">
        <v>4</v>
      </c>
      <c r="AH271" s="4" t="s">
        <v>767</v>
      </c>
      <c r="AI271" s="52" t="s">
        <v>52</v>
      </c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22.5" hidden="false" customHeight="false" outlineLevel="0" collapsed="false">
      <c r="A272" s="43"/>
      <c r="B272" s="11" t="s">
        <v>40</v>
      </c>
      <c r="C272" s="92"/>
      <c r="D272" s="1"/>
      <c r="E272" s="92" t="s">
        <v>768</v>
      </c>
      <c r="F272" s="92" t="s">
        <v>769</v>
      </c>
      <c r="G272" s="6" t="s">
        <v>55</v>
      </c>
      <c r="H272" s="5" t="n">
        <v>9755</v>
      </c>
      <c r="I272" s="1"/>
      <c r="J272" s="94"/>
      <c r="K272" s="1" t="n">
        <v>1</v>
      </c>
      <c r="L272" s="92"/>
      <c r="M272" s="92" t="s">
        <v>768</v>
      </c>
      <c r="N272" s="1"/>
      <c r="O272" s="1" t="s">
        <v>298</v>
      </c>
      <c r="Q272" s="79" t="n">
        <v>7694</v>
      </c>
      <c r="R272" s="1" t="n">
        <v>9161</v>
      </c>
      <c r="S272" s="79" t="n">
        <v>10666</v>
      </c>
      <c r="T272" s="79" t="n">
        <v>8717</v>
      </c>
      <c r="U272" s="1" t="n">
        <v>7034</v>
      </c>
      <c r="V272" s="45" t="n">
        <f aca="false">+U272-R272</f>
        <v>-2127</v>
      </c>
      <c r="W272" s="14" t="n">
        <f aca="false">+U272-T272</f>
        <v>-1683</v>
      </c>
      <c r="X272" s="46" t="s">
        <v>337</v>
      </c>
      <c r="Y272" s="47"/>
      <c r="Z272" s="44"/>
      <c r="AA272" s="5" t="n">
        <v>367017</v>
      </c>
      <c r="AB272" s="5" t="n">
        <v>138316</v>
      </c>
      <c r="AC272" s="53" t="s">
        <v>49</v>
      </c>
      <c r="AD272" s="49" t="n">
        <v>0.119</v>
      </c>
      <c r="AE272" s="95"/>
      <c r="AF272" s="96"/>
      <c r="AG272" s="51" t="s">
        <v>4</v>
      </c>
      <c r="AH272" s="1" t="s">
        <v>70</v>
      </c>
      <c r="AI272" s="52" t="s">
        <v>82</v>
      </c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5"/>
      <c r="B273" s="56" t="s">
        <v>40</v>
      </c>
      <c r="C273" s="57"/>
      <c r="D273" s="58"/>
      <c r="E273" s="92" t="s">
        <v>770</v>
      </c>
      <c r="F273" s="92" t="s">
        <v>771</v>
      </c>
      <c r="G273" s="6" t="s">
        <v>43</v>
      </c>
      <c r="H273" s="5" t="n">
        <v>4157</v>
      </c>
      <c r="I273" s="1"/>
      <c r="J273" s="94"/>
      <c r="K273" s="1"/>
      <c r="L273" s="92"/>
      <c r="M273" s="92" t="s">
        <v>526</v>
      </c>
      <c r="N273" s="1"/>
      <c r="O273" s="1" t="s">
        <v>129</v>
      </c>
      <c r="Q273" s="1" t="n">
        <v>77</v>
      </c>
      <c r="R273" s="1" t="n">
        <v>0</v>
      </c>
      <c r="S273" s="1" t="n">
        <v>76</v>
      </c>
      <c r="T273" s="1" t="n">
        <v>76</v>
      </c>
      <c r="U273" s="1" t="n">
        <v>76</v>
      </c>
      <c r="V273" s="45" t="n">
        <f aca="false">+U273-R273</f>
        <v>76</v>
      </c>
      <c r="W273" s="14" t="n">
        <f aca="false">+U273-T273</f>
        <v>0</v>
      </c>
      <c r="X273" s="46" t="s">
        <v>140</v>
      </c>
      <c r="Y273" s="47"/>
      <c r="Z273" s="44"/>
      <c r="AA273" s="5" t="n">
        <v>359837</v>
      </c>
      <c r="AB273" s="5" t="n">
        <v>60068</v>
      </c>
      <c r="AC273" s="53" t="s">
        <v>59</v>
      </c>
      <c r="AD273" s="49" t="n">
        <v>0.03</v>
      </c>
      <c r="AE273" s="95"/>
      <c r="AF273" s="51" t="s">
        <v>60</v>
      </c>
      <c r="AG273" s="51" t="s">
        <v>4</v>
      </c>
      <c r="AH273" s="1" t="s">
        <v>70</v>
      </c>
      <c r="AI273" s="52" t="s">
        <v>118</v>
      </c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40</v>
      </c>
      <c r="E274" s="3" t="s">
        <v>772</v>
      </c>
      <c r="F274" s="3" t="s">
        <v>773</v>
      </c>
      <c r="G274" s="6" t="s">
        <v>43</v>
      </c>
      <c r="H274" s="6" t="n">
        <v>5701</v>
      </c>
      <c r="I274" s="4" t="n">
        <v>447</v>
      </c>
      <c r="J274" s="4" t="s">
        <v>44</v>
      </c>
      <c r="L274" s="1" t="s">
        <v>45</v>
      </c>
      <c r="M274" s="3" t="s">
        <v>774</v>
      </c>
      <c r="N274" s="44"/>
      <c r="O274" s="1" t="s">
        <v>379</v>
      </c>
      <c r="Q274" s="1" t="n">
        <v>76</v>
      </c>
      <c r="R274" s="1" t="n">
        <v>76</v>
      </c>
      <c r="S274" s="1" t="n">
        <v>76</v>
      </c>
      <c r="T274" s="1" t="n">
        <v>76</v>
      </c>
      <c r="U274" s="1" t="n">
        <v>76</v>
      </c>
      <c r="V274" s="45" t="n">
        <f aca="false">+U274-R274</f>
        <v>0</v>
      </c>
      <c r="W274" s="14" t="n">
        <f aca="false">+U274-T274</f>
        <v>0</v>
      </c>
      <c r="X274" s="46" t="s">
        <v>48</v>
      </c>
      <c r="Y274" s="15"/>
      <c r="Z274" s="44"/>
      <c r="AA274" s="5" t="n">
        <v>346081</v>
      </c>
      <c r="AB274" s="5" t="n">
        <v>135881</v>
      </c>
      <c r="AC274" s="48" t="s">
        <v>59</v>
      </c>
      <c r="AD274" s="49" t="n">
        <v>0.137</v>
      </c>
      <c r="AE274" s="50" t="n">
        <v>9812</v>
      </c>
      <c r="AF274" s="51" t="s">
        <v>160</v>
      </c>
      <c r="AG274" s="51" t="s">
        <v>4</v>
      </c>
      <c r="AH274" s="4" t="s">
        <v>775</v>
      </c>
      <c r="AI274" s="52" t="s">
        <v>52</v>
      </c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true" customHeight="false" outlineLevel="0" collapsed="false">
      <c r="A275" s="55"/>
      <c r="B275" s="56" t="s">
        <v>40</v>
      </c>
      <c r="C275" s="57"/>
      <c r="D275" s="58"/>
      <c r="E275" s="93" t="s">
        <v>180</v>
      </c>
      <c r="F275" s="93" t="s">
        <v>776</v>
      </c>
      <c r="G275" s="59" t="s">
        <v>43</v>
      </c>
      <c r="H275" s="64" t="n">
        <v>2695</v>
      </c>
      <c r="I275" s="61"/>
      <c r="J275" s="98"/>
      <c r="K275" s="61"/>
      <c r="L275" s="93"/>
      <c r="M275" s="93" t="s">
        <v>180</v>
      </c>
      <c r="N275" s="61"/>
      <c r="O275" s="61" t="s">
        <v>69</v>
      </c>
      <c r="P275" s="62"/>
      <c r="Q275" s="61"/>
      <c r="R275" s="1"/>
      <c r="S275" s="61"/>
      <c r="T275" s="61"/>
      <c r="U275" s="61"/>
      <c r="V275" s="45" t="n">
        <f aca="false">+U275-R275</f>
        <v>0</v>
      </c>
      <c r="W275" s="63" t="n">
        <f aca="false">+U275-T275</f>
        <v>0</v>
      </c>
      <c r="X275" s="107" t="s">
        <v>195</v>
      </c>
      <c r="Y275" s="52"/>
      <c r="AA275" s="109" t="n">
        <v>311827</v>
      </c>
      <c r="AB275" s="64" t="n">
        <v>27452</v>
      </c>
      <c r="AC275" s="60" t="s">
        <v>59</v>
      </c>
      <c r="AD275" s="66" t="n">
        <v>0.06</v>
      </c>
      <c r="AE275" s="99"/>
      <c r="AF275" s="68" t="s">
        <v>60</v>
      </c>
      <c r="AG275" s="68" t="s">
        <v>4</v>
      </c>
      <c r="AH275" s="61" t="s">
        <v>777</v>
      </c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5"/>
      <c r="B276" s="56" t="s">
        <v>40</v>
      </c>
      <c r="C276" s="93"/>
      <c r="D276" s="61"/>
      <c r="E276" s="93" t="s">
        <v>778</v>
      </c>
      <c r="F276" s="93" t="s">
        <v>779</v>
      </c>
      <c r="G276" s="59" t="s">
        <v>43</v>
      </c>
      <c r="H276" s="64" t="n">
        <v>5427</v>
      </c>
      <c r="I276" s="61" t="n">
        <v>429</v>
      </c>
      <c r="J276" s="101" t="s">
        <v>44</v>
      </c>
      <c r="K276" s="61"/>
      <c r="L276" s="61" t="s">
        <v>45</v>
      </c>
      <c r="M276" s="57" t="s">
        <v>780</v>
      </c>
      <c r="N276" s="61"/>
      <c r="O276" s="61" t="s">
        <v>69</v>
      </c>
      <c r="P276" s="62"/>
      <c r="Q276" s="61" t="n">
        <v>18</v>
      </c>
      <c r="R276" s="61" t="n">
        <v>18</v>
      </c>
      <c r="S276" s="61" t="n">
        <v>18</v>
      </c>
      <c r="T276" s="61" t="n">
        <v>16</v>
      </c>
      <c r="U276" s="61" t="n">
        <v>16</v>
      </c>
      <c r="V276" s="45" t="n">
        <f aca="false">+U276-R276</f>
        <v>-2</v>
      </c>
      <c r="W276" s="63" t="n">
        <f aca="false">+U276-T276</f>
        <v>0</v>
      </c>
      <c r="X276" s="46" t="s">
        <v>48</v>
      </c>
      <c r="Y276" s="52"/>
      <c r="AA276" s="64" t="n">
        <v>332683</v>
      </c>
      <c r="AB276" s="64" t="n">
        <v>133342</v>
      </c>
      <c r="AC276" s="65" t="s">
        <v>59</v>
      </c>
      <c r="AD276" s="66" t="n">
        <v>0.06</v>
      </c>
      <c r="AE276" s="67"/>
      <c r="AF276" s="68" t="s">
        <v>60</v>
      </c>
      <c r="AG276" s="68" t="s">
        <v>4</v>
      </c>
      <c r="AH276" s="58" t="s">
        <v>148</v>
      </c>
      <c r="AI276" s="52" t="s">
        <v>141</v>
      </c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s">
        <v>40</v>
      </c>
      <c r="E277" s="3" t="s">
        <v>778</v>
      </c>
      <c r="F277" s="3" t="s">
        <v>781</v>
      </c>
      <c r="G277" s="6" t="s">
        <v>43</v>
      </c>
      <c r="H277" s="6" t="n">
        <v>6831</v>
      </c>
      <c r="I277" s="4" t="n">
        <v>427</v>
      </c>
      <c r="J277" s="4" t="s">
        <v>44</v>
      </c>
      <c r="L277" s="1" t="s">
        <v>45</v>
      </c>
      <c r="M277" s="3" t="s">
        <v>780</v>
      </c>
      <c r="N277" s="44"/>
      <c r="O277" s="1" t="s">
        <v>154</v>
      </c>
      <c r="Q277" s="1" t="n">
        <v>459</v>
      </c>
      <c r="R277" s="1" t="n">
        <v>751</v>
      </c>
      <c r="S277" s="1" t="n">
        <v>751</v>
      </c>
      <c r="T277" s="1" t="n">
        <v>501</v>
      </c>
      <c r="U277" s="1" t="n">
        <v>501</v>
      </c>
      <c r="V277" s="45" t="n">
        <f aca="false">+U277-R277</f>
        <v>-250</v>
      </c>
      <c r="W277" s="14" t="n">
        <f aca="false">+U277-T277</f>
        <v>0</v>
      </c>
      <c r="X277" s="46" t="s">
        <v>48</v>
      </c>
      <c r="Y277" s="47"/>
      <c r="Z277" s="44"/>
      <c r="AA277" s="5" t="n">
        <v>358939</v>
      </c>
      <c r="AB277" s="5" t="n">
        <v>133201</v>
      </c>
      <c r="AC277" s="48" t="s">
        <v>59</v>
      </c>
      <c r="AD277" s="49" t="n">
        <v>0.065</v>
      </c>
      <c r="AE277" s="50"/>
      <c r="AF277" s="51" t="s">
        <v>60</v>
      </c>
      <c r="AG277" s="51" t="s">
        <v>4</v>
      </c>
      <c r="AH277" s="4" t="s">
        <v>782</v>
      </c>
      <c r="AI277" s="52" t="s">
        <v>141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40</v>
      </c>
      <c r="E278" s="3" t="s">
        <v>778</v>
      </c>
      <c r="F278" s="3" t="s">
        <v>783</v>
      </c>
      <c r="G278" s="6" t="s">
        <v>43</v>
      </c>
      <c r="H278" s="6" t="n">
        <v>9667</v>
      </c>
      <c r="I278" s="4" t="n">
        <v>764</v>
      </c>
      <c r="J278" s="4" t="s">
        <v>44</v>
      </c>
      <c r="L278" s="1" t="s">
        <v>45</v>
      </c>
      <c r="M278" s="3" t="s">
        <v>780</v>
      </c>
      <c r="N278" s="44"/>
      <c r="O278" s="1" t="s">
        <v>47</v>
      </c>
      <c r="Q278" s="1" t="n">
        <v>148</v>
      </c>
      <c r="R278" s="1" t="n">
        <v>219</v>
      </c>
      <c r="S278" s="1" t="n">
        <v>219</v>
      </c>
      <c r="T278" s="1" t="n">
        <v>197</v>
      </c>
      <c r="U278" s="1" t="n">
        <v>197</v>
      </c>
      <c r="V278" s="45" t="n">
        <f aca="false">+U278-R278</f>
        <v>-22</v>
      </c>
      <c r="W278" s="14" t="n">
        <f aca="false">+U278-T278</f>
        <v>0</v>
      </c>
      <c r="X278" s="15" t="s">
        <v>48</v>
      </c>
      <c r="Y278" s="47"/>
      <c r="Z278" s="44"/>
      <c r="AA278" s="5" t="n">
        <v>332656</v>
      </c>
      <c r="AB278" s="5" t="n">
        <v>129129</v>
      </c>
      <c r="AC278" s="48" t="s">
        <v>59</v>
      </c>
      <c r="AD278" s="49" t="n">
        <v>0.065</v>
      </c>
      <c r="AE278" s="50"/>
      <c r="AF278" s="51" t="s">
        <v>60</v>
      </c>
      <c r="AG278" s="51" t="s">
        <v>4</v>
      </c>
      <c r="AH278" s="4" t="s">
        <v>784</v>
      </c>
      <c r="AI278" s="52" t="s">
        <v>141</v>
      </c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43"/>
      <c r="B279" s="149" t="n">
        <v>36325</v>
      </c>
      <c r="C279" s="150"/>
      <c r="D279" s="151"/>
      <c r="E279" s="73" t="s">
        <v>785</v>
      </c>
      <c r="F279" s="73" t="s">
        <v>786</v>
      </c>
      <c r="G279" s="152" t="s">
        <v>43</v>
      </c>
      <c r="H279" s="75" t="n">
        <v>9836</v>
      </c>
      <c r="I279" s="79"/>
      <c r="J279" s="153"/>
      <c r="K279" s="79"/>
      <c r="L279" s="73"/>
      <c r="M279" s="73"/>
      <c r="N279" s="79" t="s">
        <v>92</v>
      </c>
      <c r="O279" s="79" t="s">
        <v>447</v>
      </c>
      <c r="P279" s="154"/>
      <c r="Q279" s="79"/>
      <c r="R279" s="81" t="n">
        <v>1245</v>
      </c>
      <c r="S279" s="79" t="n">
        <v>854</v>
      </c>
      <c r="T279" s="79" t="n">
        <v>1190</v>
      </c>
      <c r="U279" s="81" t="n">
        <v>1130</v>
      </c>
      <c r="V279" s="45" t="n">
        <f aca="false">+U279-R279</f>
        <v>-115</v>
      </c>
      <c r="W279" s="81" t="n">
        <f aca="false">+U279-T279</f>
        <v>-60</v>
      </c>
      <c r="X279" s="46" t="s">
        <v>399</v>
      </c>
      <c r="Y279" s="110"/>
      <c r="Z279" s="148"/>
      <c r="AA279" s="75"/>
      <c r="AB279" s="75" t="n">
        <v>310830</v>
      </c>
      <c r="AC279" s="155" t="s">
        <v>49</v>
      </c>
      <c r="AD279" s="156"/>
      <c r="AE279" s="157"/>
      <c r="AF279" s="158"/>
      <c r="AG279" s="158" t="s">
        <v>4</v>
      </c>
      <c r="AH279" s="79"/>
      <c r="AI279" s="91" t="s">
        <v>94</v>
      </c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55"/>
      <c r="B280" s="56" t="s">
        <v>40</v>
      </c>
      <c r="C280" s="93"/>
      <c r="D280" s="61"/>
      <c r="E280" s="93" t="s">
        <v>787</v>
      </c>
      <c r="F280" s="93" t="s">
        <v>788</v>
      </c>
      <c r="G280" s="59" t="s">
        <v>43</v>
      </c>
      <c r="H280" s="64" t="n">
        <v>9728</v>
      </c>
      <c r="I280" s="61"/>
      <c r="J280" s="98"/>
      <c r="K280" s="61"/>
      <c r="L280" s="93"/>
      <c r="M280" s="93" t="s">
        <v>787</v>
      </c>
      <c r="N280" s="61"/>
      <c r="O280" s="61" t="s">
        <v>105</v>
      </c>
      <c r="P280" s="62"/>
      <c r="Q280" s="61" t="n">
        <v>94</v>
      </c>
      <c r="R280" s="61" t="n">
        <v>168</v>
      </c>
      <c r="S280" s="61" t="n">
        <v>168</v>
      </c>
      <c r="T280" s="61" t="n">
        <v>214</v>
      </c>
      <c r="U280" s="61" t="n">
        <v>214</v>
      </c>
      <c r="V280" s="45" t="n">
        <f aca="false">+U280-R280</f>
        <v>46</v>
      </c>
      <c r="W280" s="63" t="n">
        <f aca="false">+U280-T280</f>
        <v>0</v>
      </c>
      <c r="X280" s="46" t="s">
        <v>48</v>
      </c>
      <c r="Y280" s="52"/>
      <c r="AA280" s="64" t="n">
        <v>314531</v>
      </c>
      <c r="AB280" s="64" t="n">
        <v>133226</v>
      </c>
      <c r="AC280" s="60" t="s">
        <v>49</v>
      </c>
      <c r="AD280" s="66" t="n">
        <v>0.095</v>
      </c>
      <c r="AE280" s="67" t="n">
        <v>9812</v>
      </c>
      <c r="AF280" s="68" t="s">
        <v>160</v>
      </c>
      <c r="AG280" s="68" t="s">
        <v>4</v>
      </c>
      <c r="AH280" s="61" t="s">
        <v>789</v>
      </c>
      <c r="AI280" s="52" t="s">
        <v>71</v>
      </c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43"/>
      <c r="B281" s="11" t="s">
        <v>40</v>
      </c>
      <c r="E281" s="3" t="s">
        <v>790</v>
      </c>
      <c r="F281" s="3" t="s">
        <v>791</v>
      </c>
      <c r="G281" s="6" t="s">
        <v>43</v>
      </c>
      <c r="H281" s="6" t="n">
        <v>9706</v>
      </c>
      <c r="I281" s="4" t="n">
        <v>550</v>
      </c>
      <c r="J281" s="4" t="s">
        <v>44</v>
      </c>
      <c r="L281" s="1" t="s">
        <v>45</v>
      </c>
      <c r="M281" s="3" t="s">
        <v>792</v>
      </c>
      <c r="N281" s="44"/>
      <c r="O281" s="1" t="s">
        <v>105</v>
      </c>
      <c r="Q281" s="1" t="n">
        <v>399</v>
      </c>
      <c r="R281" s="1" t="n">
        <v>387</v>
      </c>
      <c r="S281" s="1" t="n">
        <v>387</v>
      </c>
      <c r="T281" s="1" t="n">
        <v>549</v>
      </c>
      <c r="U281" s="1" t="n">
        <v>549</v>
      </c>
      <c r="V281" s="45" t="n">
        <f aca="false">+U281-R281</f>
        <v>162</v>
      </c>
      <c r="W281" s="14" t="n">
        <f aca="false">+U281-T281</f>
        <v>0</v>
      </c>
      <c r="X281" s="15" t="s">
        <v>48</v>
      </c>
      <c r="Y281" s="47"/>
      <c r="Z281" s="44"/>
      <c r="AA281" s="5" t="n">
        <v>128011</v>
      </c>
      <c r="AB281" s="5" t="n">
        <v>125784</v>
      </c>
      <c r="AC281" s="48" t="s">
        <v>49</v>
      </c>
      <c r="AD281" s="9" t="n">
        <v>0.131</v>
      </c>
      <c r="AE281" s="105" t="n">
        <v>9907</v>
      </c>
      <c r="AF281" s="1" t="s">
        <v>260</v>
      </c>
      <c r="AG281" s="51" t="s">
        <v>4</v>
      </c>
      <c r="AH281" s="4" t="s">
        <v>793</v>
      </c>
      <c r="AI281" s="60" t="s">
        <v>82</v>
      </c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43"/>
      <c r="B282" s="11" t="s">
        <v>40</v>
      </c>
      <c r="E282" s="92" t="s">
        <v>794</v>
      </c>
      <c r="F282" s="92" t="s">
        <v>795</v>
      </c>
      <c r="G282" s="6" t="s">
        <v>43</v>
      </c>
      <c r="H282" s="5" t="n">
        <v>6784</v>
      </c>
      <c r="I282" s="1" t="n">
        <v>600</v>
      </c>
      <c r="J282" s="79" t="s">
        <v>44</v>
      </c>
      <c r="K282" s="1"/>
      <c r="L282" s="1" t="s">
        <v>45</v>
      </c>
      <c r="M282" s="3" t="s">
        <v>796</v>
      </c>
      <c r="N282" s="1"/>
      <c r="O282" s="1" t="s">
        <v>349</v>
      </c>
      <c r="Q282" s="1"/>
      <c r="R282" s="1"/>
      <c r="S282" s="1"/>
      <c r="T282" s="1"/>
      <c r="U282" s="1"/>
      <c r="V282" s="45" t="n">
        <f aca="false">+U282-R282</f>
        <v>0</v>
      </c>
      <c r="W282" s="14" t="n">
        <f aca="false">+U282-T282</f>
        <v>0</v>
      </c>
      <c r="X282" s="15" t="s">
        <v>195</v>
      </c>
      <c r="Y282" s="47"/>
      <c r="Z282" s="44"/>
      <c r="AA282" s="5" t="n">
        <v>309786</v>
      </c>
      <c r="AB282" s="5" t="n">
        <v>26579</v>
      </c>
      <c r="AC282" s="48" t="s">
        <v>59</v>
      </c>
      <c r="AD282" s="49" t="n">
        <v>0.025</v>
      </c>
      <c r="AE282" s="50"/>
      <c r="AF282" s="51" t="s">
        <v>60</v>
      </c>
      <c r="AG282" s="51" t="s">
        <v>4</v>
      </c>
      <c r="AH282" s="4" t="s">
        <v>70</v>
      </c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43"/>
      <c r="B283" s="11" t="s">
        <v>40</v>
      </c>
      <c r="C283" s="92"/>
      <c r="D283" s="1"/>
      <c r="E283" s="3" t="s">
        <v>797</v>
      </c>
      <c r="F283" s="3" t="s">
        <v>798</v>
      </c>
      <c r="G283" s="6" t="s">
        <v>43</v>
      </c>
      <c r="H283" s="6" t="n">
        <v>4192</v>
      </c>
      <c r="I283" s="4" t="n">
        <v>550</v>
      </c>
      <c r="J283" s="4" t="s">
        <v>44</v>
      </c>
      <c r="L283" s="1" t="s">
        <v>45</v>
      </c>
      <c r="M283" s="3" t="s">
        <v>797</v>
      </c>
      <c r="N283" s="44"/>
      <c r="O283" s="1" t="s">
        <v>105</v>
      </c>
      <c r="Q283" s="1"/>
      <c r="R283" s="1"/>
      <c r="S283" s="1"/>
      <c r="T283" s="1"/>
      <c r="U283" s="1"/>
      <c r="V283" s="45" t="n">
        <f aca="false">+U283-R283</f>
        <v>0</v>
      </c>
      <c r="W283" s="14" t="n">
        <f aca="false">+U283-T283</f>
        <v>0</v>
      </c>
      <c r="X283" s="15" t="s">
        <v>799</v>
      </c>
      <c r="Y283" s="15"/>
      <c r="Z283" s="44"/>
      <c r="AA283" s="5" t="n">
        <v>358910</v>
      </c>
      <c r="AB283" s="5" t="n">
        <v>130508</v>
      </c>
      <c r="AC283" s="48" t="s">
        <v>59</v>
      </c>
      <c r="AD283" s="49" t="n">
        <v>0.055</v>
      </c>
      <c r="AE283" s="50"/>
      <c r="AF283" s="51" t="s">
        <v>60</v>
      </c>
      <c r="AG283" s="51" t="s">
        <v>4</v>
      </c>
      <c r="AH283" s="4" t="s">
        <v>800</v>
      </c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55"/>
      <c r="B284" s="56" t="s">
        <v>40</v>
      </c>
      <c r="C284" s="93"/>
      <c r="D284" s="61"/>
      <c r="E284" s="57" t="s">
        <v>797</v>
      </c>
      <c r="F284" s="57" t="s">
        <v>801</v>
      </c>
      <c r="G284" s="59" t="s">
        <v>43</v>
      </c>
      <c r="H284" s="59" t="n">
        <v>6118</v>
      </c>
      <c r="I284" s="58" t="n">
        <v>441</v>
      </c>
      <c r="J284" s="58" t="s">
        <v>44</v>
      </c>
      <c r="K284" s="58"/>
      <c r="L284" s="61" t="s">
        <v>45</v>
      </c>
      <c r="M284" s="57" t="s">
        <v>797</v>
      </c>
      <c r="N284" s="0"/>
      <c r="O284" s="61" t="s">
        <v>69</v>
      </c>
      <c r="P284" s="62"/>
      <c r="Q284" s="61" t="n">
        <v>112</v>
      </c>
      <c r="R284" s="61" t="n">
        <v>99</v>
      </c>
      <c r="S284" s="61" t="n">
        <v>99</v>
      </c>
      <c r="T284" s="61" t="n">
        <v>102</v>
      </c>
      <c r="U284" s="61" t="n">
        <v>102</v>
      </c>
      <c r="V284" s="45" t="n">
        <f aca="false">+U284-R284</f>
        <v>3</v>
      </c>
      <c r="W284" s="63" t="n">
        <f aca="false">+U284-T284</f>
        <v>0</v>
      </c>
      <c r="X284" s="46" t="s">
        <v>48</v>
      </c>
      <c r="Y284" s="46"/>
      <c r="AA284" s="64" t="n">
        <v>358943</v>
      </c>
      <c r="AB284" s="64" t="n">
        <v>136739</v>
      </c>
      <c r="AC284" s="65" t="s">
        <v>59</v>
      </c>
      <c r="AD284" s="66" t="n">
        <v>0.06</v>
      </c>
      <c r="AE284" s="67"/>
      <c r="AF284" s="68" t="s">
        <v>60</v>
      </c>
      <c r="AG284" s="68" t="s">
        <v>4</v>
      </c>
      <c r="AH284" s="58" t="s">
        <v>802</v>
      </c>
      <c r="AI284" s="52" t="s">
        <v>94</v>
      </c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3"/>
      <c r="B285" s="11" t="s">
        <v>40</v>
      </c>
      <c r="E285" s="3" t="s">
        <v>797</v>
      </c>
      <c r="F285" s="3" t="s">
        <v>803</v>
      </c>
      <c r="G285" s="6" t="s">
        <v>43</v>
      </c>
      <c r="H285" s="6" t="n">
        <v>6821</v>
      </c>
      <c r="I285" s="4" t="n">
        <v>550</v>
      </c>
      <c r="J285" s="4" t="s">
        <v>44</v>
      </c>
      <c r="L285" s="1" t="s">
        <v>45</v>
      </c>
      <c r="M285" s="3" t="s">
        <v>797</v>
      </c>
      <c r="N285" s="44"/>
      <c r="O285" s="1" t="s">
        <v>105</v>
      </c>
      <c r="Q285" s="1" t="n">
        <v>81</v>
      </c>
      <c r="R285" s="1" t="n">
        <v>0</v>
      </c>
      <c r="S285" s="1" t="n">
        <v>0</v>
      </c>
      <c r="T285" s="1" t="n">
        <v>0</v>
      </c>
      <c r="U285" s="1" t="n">
        <v>0</v>
      </c>
      <c r="V285" s="45" t="n">
        <f aca="false">+U285-R285</f>
        <v>0</v>
      </c>
      <c r="W285" s="14" t="n">
        <f aca="false">+U285-T285</f>
        <v>0</v>
      </c>
      <c r="X285" s="46" t="s">
        <v>804</v>
      </c>
      <c r="Y285" s="15"/>
      <c r="Z285" s="44"/>
      <c r="AA285" s="5" t="n">
        <v>358911</v>
      </c>
      <c r="AB285" s="5" t="n">
        <v>130581</v>
      </c>
      <c r="AC285" s="48" t="s">
        <v>59</v>
      </c>
      <c r="AD285" s="49" t="n">
        <v>0.055</v>
      </c>
      <c r="AE285" s="50"/>
      <c r="AF285" s="51" t="s">
        <v>60</v>
      </c>
      <c r="AG285" s="51" t="s">
        <v>4</v>
      </c>
      <c r="AH285" s="4" t="s">
        <v>805</v>
      </c>
      <c r="AI285" s="52" t="s">
        <v>94</v>
      </c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55"/>
      <c r="B286" s="56" t="s">
        <v>40</v>
      </c>
      <c r="C286" s="57"/>
      <c r="D286" s="58"/>
      <c r="E286" s="92" t="s">
        <v>797</v>
      </c>
      <c r="F286" s="92" t="s">
        <v>806</v>
      </c>
      <c r="G286" s="6" t="s">
        <v>43</v>
      </c>
      <c r="H286" s="5" t="n">
        <v>9745</v>
      </c>
      <c r="I286" s="1"/>
      <c r="J286" s="94"/>
      <c r="K286" s="1"/>
      <c r="L286" s="92"/>
      <c r="M286" s="92" t="s">
        <v>797</v>
      </c>
      <c r="N286" s="1" t="n">
        <v>0</v>
      </c>
      <c r="O286" s="1" t="s">
        <v>57</v>
      </c>
      <c r="Q286" s="1"/>
      <c r="R286" s="1"/>
      <c r="S286" s="1"/>
      <c r="T286" s="1"/>
      <c r="U286" s="1"/>
      <c r="V286" s="45" t="n">
        <f aca="false">+U286-R286</f>
        <v>0</v>
      </c>
      <c r="W286" s="14" t="n">
        <f aca="false">+U286-T286</f>
        <v>0</v>
      </c>
      <c r="X286" s="15" t="s">
        <v>807</v>
      </c>
      <c r="Y286" s="47"/>
      <c r="Z286" s="44"/>
      <c r="AA286" s="54"/>
      <c r="AB286" s="5"/>
      <c r="AC286" s="53" t="s">
        <v>49</v>
      </c>
      <c r="AD286" s="49" t="n">
        <v>0.03</v>
      </c>
      <c r="AE286" s="95"/>
      <c r="AF286" s="51" t="s">
        <v>60</v>
      </c>
      <c r="AG286" s="51" t="s">
        <v>4</v>
      </c>
      <c r="AH286" s="1" t="s">
        <v>808</v>
      </c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4"/>
      <c r="EG286" s="44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X286" s="44"/>
      <c r="EY286" s="44"/>
      <c r="EZ286" s="44"/>
      <c r="FA286" s="44"/>
      <c r="FB286" s="44"/>
      <c r="FC286" s="44"/>
      <c r="FD286" s="44"/>
      <c r="FE286" s="44"/>
      <c r="FF286" s="44"/>
      <c r="FG286" s="44"/>
      <c r="FH286" s="44"/>
      <c r="FI286" s="44"/>
      <c r="FJ286" s="44"/>
      <c r="FK286" s="44"/>
      <c r="FL286" s="44"/>
      <c r="FM286" s="44"/>
      <c r="FN286" s="44"/>
      <c r="FO286" s="44"/>
      <c r="FP286" s="44"/>
      <c r="FQ286" s="44"/>
      <c r="FR286" s="44"/>
      <c r="FS286" s="44"/>
      <c r="FT286" s="44"/>
      <c r="FU286" s="44"/>
      <c r="FV286" s="44"/>
      <c r="FW286" s="44"/>
      <c r="FX286" s="44"/>
      <c r="FY286" s="44"/>
      <c r="FZ286" s="44"/>
      <c r="GA286" s="44"/>
      <c r="GB286" s="44"/>
      <c r="GC286" s="44"/>
      <c r="GD286" s="44"/>
      <c r="GE286" s="44"/>
      <c r="GF286" s="44"/>
      <c r="GG286" s="44"/>
      <c r="GH286" s="44"/>
      <c r="GI286" s="44"/>
      <c r="GJ286" s="44"/>
      <c r="GK286" s="44"/>
      <c r="GL286" s="44"/>
      <c r="GM286" s="44"/>
      <c r="GN286" s="44"/>
      <c r="GO286" s="44"/>
      <c r="GP286" s="44"/>
      <c r="GQ286" s="44"/>
      <c r="GR286" s="44"/>
      <c r="GS286" s="44"/>
      <c r="GT286" s="44"/>
      <c r="GU286" s="44"/>
      <c r="GV286" s="44"/>
      <c r="GW286" s="44"/>
      <c r="GX286" s="44"/>
      <c r="GY286" s="44"/>
      <c r="GZ286" s="44"/>
      <c r="HA286" s="44"/>
      <c r="HB286" s="44"/>
      <c r="HC286" s="44"/>
      <c r="HD286" s="44"/>
      <c r="HE286" s="44"/>
      <c r="HF286" s="44"/>
      <c r="HG286" s="44"/>
      <c r="HH286" s="44"/>
      <c r="HI286" s="44"/>
      <c r="HJ286" s="44"/>
      <c r="HK286" s="44"/>
      <c r="HL286" s="44"/>
      <c r="HM286" s="44"/>
      <c r="HN286" s="44"/>
      <c r="HO286" s="44"/>
      <c r="HP286" s="44"/>
      <c r="HQ286" s="44"/>
      <c r="HR286" s="44"/>
      <c r="HS286" s="44"/>
      <c r="HT286" s="44"/>
      <c r="HU286" s="44"/>
      <c r="HV286" s="44"/>
      <c r="HW286" s="44"/>
      <c r="HX286" s="44"/>
      <c r="HY286" s="44"/>
      <c r="HZ286" s="44"/>
      <c r="IA286" s="44"/>
      <c r="IB286" s="44"/>
      <c r="IC286" s="44"/>
      <c r="ID286" s="44"/>
      <c r="IE286" s="44"/>
      <c r="IF286" s="44"/>
      <c r="IG286" s="44"/>
      <c r="IH286" s="44"/>
      <c r="II286" s="44"/>
      <c r="IJ286" s="44"/>
      <c r="IK286" s="44"/>
      <c r="IL286" s="44"/>
      <c r="IM286" s="44"/>
      <c r="IN286" s="44"/>
      <c r="IO286" s="44"/>
      <c r="IP286" s="44"/>
      <c r="IQ286" s="44"/>
      <c r="IR286" s="44"/>
      <c r="IS286" s="44"/>
      <c r="IT286" s="44"/>
      <c r="IU286" s="44"/>
      <c r="IV286" s="44"/>
      <c r="IW286" s="44"/>
    </row>
    <row r="287" customFormat="false" ht="12.75" hidden="false" customHeight="false" outlineLevel="0" collapsed="false">
      <c r="A287" s="43"/>
      <c r="B287" s="11" t="n">
        <v>36389</v>
      </c>
      <c r="E287" s="92" t="s">
        <v>797</v>
      </c>
      <c r="F287" s="92" t="s">
        <v>809</v>
      </c>
      <c r="G287" s="6" t="s">
        <v>43</v>
      </c>
      <c r="H287" s="5" t="n">
        <v>9790</v>
      </c>
      <c r="I287" s="1"/>
      <c r="J287" s="94"/>
      <c r="K287" s="1"/>
      <c r="L287" s="92"/>
      <c r="M287" s="92" t="s">
        <v>810</v>
      </c>
      <c r="N287" s="1" t="s">
        <v>92</v>
      </c>
      <c r="O287" s="1" t="s">
        <v>105</v>
      </c>
      <c r="Q287" s="79" t="n">
        <v>598</v>
      </c>
      <c r="R287" s="79" t="n">
        <v>466</v>
      </c>
      <c r="S287" s="79" t="n">
        <v>466</v>
      </c>
      <c r="T287" s="79" t="n">
        <v>429</v>
      </c>
      <c r="U287" s="79" t="n">
        <v>429</v>
      </c>
      <c r="V287" s="45" t="n">
        <f aca="false">+U287-R287</f>
        <v>-37</v>
      </c>
      <c r="W287" s="14" t="n">
        <f aca="false">+U287-T287</f>
        <v>0</v>
      </c>
      <c r="X287" s="46" t="s">
        <v>48</v>
      </c>
      <c r="Y287" s="47"/>
      <c r="Z287" s="44"/>
      <c r="AA287" s="5"/>
      <c r="AB287" s="5" t="n">
        <v>130566</v>
      </c>
      <c r="AC287" s="53" t="s">
        <v>49</v>
      </c>
      <c r="AD287" s="49"/>
      <c r="AE287" s="95"/>
      <c r="AF287" s="51"/>
      <c r="AG287" s="51"/>
      <c r="AH287" s="1" t="s">
        <v>811</v>
      </c>
      <c r="AI287" s="52" t="s">
        <v>94</v>
      </c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55"/>
      <c r="B288" s="56" t="s">
        <v>40</v>
      </c>
      <c r="C288" s="57"/>
      <c r="D288" s="58"/>
      <c r="E288" s="57" t="s">
        <v>812</v>
      </c>
      <c r="F288" s="57" t="s">
        <v>813</v>
      </c>
      <c r="G288" s="59" t="s">
        <v>43</v>
      </c>
      <c r="H288" s="59" t="n">
        <v>6258</v>
      </c>
      <c r="I288" s="58" t="n">
        <v>441</v>
      </c>
      <c r="J288" s="58" t="s">
        <v>44</v>
      </c>
      <c r="K288" s="58"/>
      <c r="L288" s="61" t="s">
        <v>45</v>
      </c>
      <c r="M288" s="57" t="s">
        <v>814</v>
      </c>
      <c r="N288" s="0"/>
      <c r="O288" s="61" t="s">
        <v>69</v>
      </c>
      <c r="P288" s="62"/>
      <c r="Q288" s="61" t="n">
        <v>612</v>
      </c>
      <c r="R288" s="61" t="n">
        <v>485</v>
      </c>
      <c r="S288" s="61" t="n">
        <v>485</v>
      </c>
      <c r="T288" s="61" t="n">
        <v>421</v>
      </c>
      <c r="U288" s="61" t="n">
        <v>421</v>
      </c>
      <c r="V288" s="45" t="n">
        <f aca="false">+U288-R288</f>
        <v>-64</v>
      </c>
      <c r="W288" s="63" t="n">
        <f aca="false">+U288-T288</f>
        <v>0</v>
      </c>
      <c r="X288" s="15" t="s">
        <v>48</v>
      </c>
      <c r="Y288" s="52"/>
      <c r="AA288" s="64" t="n">
        <v>358932</v>
      </c>
      <c r="AB288" s="64" t="n">
        <v>126535</v>
      </c>
      <c r="AC288" s="65" t="s">
        <v>59</v>
      </c>
      <c r="AD288" s="66" t="n">
        <v>0.06</v>
      </c>
      <c r="AE288" s="67"/>
      <c r="AF288" s="68" t="s">
        <v>60</v>
      </c>
      <c r="AG288" s="68" t="s">
        <v>4</v>
      </c>
      <c r="AH288" s="58" t="s">
        <v>815</v>
      </c>
      <c r="AI288" s="52" t="s">
        <v>52</v>
      </c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3"/>
      <c r="B289" s="11" t="s">
        <v>40</v>
      </c>
      <c r="E289" s="3" t="s">
        <v>816</v>
      </c>
      <c r="F289" s="3" t="s">
        <v>817</v>
      </c>
      <c r="G289" s="6" t="s">
        <v>43</v>
      </c>
      <c r="H289" s="6" t="n">
        <v>6871</v>
      </c>
      <c r="I289" s="4" t="n">
        <v>460</v>
      </c>
      <c r="J289" s="4" t="s">
        <v>44</v>
      </c>
      <c r="L289" s="1" t="s">
        <v>45</v>
      </c>
      <c r="M289" s="3" t="s">
        <v>818</v>
      </c>
      <c r="N289" s="44"/>
      <c r="O289" s="1" t="s">
        <v>701</v>
      </c>
      <c r="Q289" s="1" t="n">
        <v>37</v>
      </c>
      <c r="R289" s="1" t="n">
        <v>41</v>
      </c>
      <c r="S289" s="1" t="n">
        <v>41</v>
      </c>
      <c r="T289" s="1" t="n">
        <v>25</v>
      </c>
      <c r="U289" s="1" t="n">
        <v>25</v>
      </c>
      <c r="V289" s="45" t="n">
        <f aca="false">+U289-R289</f>
        <v>-16</v>
      </c>
      <c r="W289" s="14" t="n">
        <f aca="false">+U289-T289</f>
        <v>0</v>
      </c>
      <c r="X289" s="46" t="s">
        <v>48</v>
      </c>
      <c r="Y289" s="15"/>
      <c r="Z289" s="44"/>
      <c r="AA289" s="5" t="n">
        <v>358905</v>
      </c>
      <c r="AB289" s="5" t="n">
        <v>125834</v>
      </c>
      <c r="AC289" s="48" t="s">
        <v>59</v>
      </c>
      <c r="AD289" s="49"/>
      <c r="AE289" s="50"/>
      <c r="AF289" s="51"/>
      <c r="AG289" s="51" t="s">
        <v>4</v>
      </c>
      <c r="AH289" s="4" t="s">
        <v>70</v>
      </c>
      <c r="AI289" s="52" t="s">
        <v>52</v>
      </c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22.5" hidden="true" customHeight="false" outlineLevel="0" collapsed="false">
      <c r="A290" s="43"/>
      <c r="B290" s="11" t="s">
        <v>40</v>
      </c>
      <c r="E290" s="3" t="s">
        <v>819</v>
      </c>
      <c r="F290" s="3" t="s">
        <v>820</v>
      </c>
      <c r="G290" s="6" t="s">
        <v>43</v>
      </c>
      <c r="H290" s="6" t="n">
        <v>9658</v>
      </c>
      <c r="I290" s="4" t="n">
        <v>600</v>
      </c>
      <c r="J290" s="4" t="s">
        <v>44</v>
      </c>
      <c r="K290" s="4" t="n">
        <v>1</v>
      </c>
      <c r="L290" s="1" t="s">
        <v>45</v>
      </c>
      <c r="M290" s="3" t="s">
        <v>821</v>
      </c>
      <c r="N290" s="44"/>
      <c r="O290" s="1" t="s">
        <v>349</v>
      </c>
      <c r="Q290" s="1"/>
      <c r="R290" s="1"/>
      <c r="S290" s="1"/>
      <c r="T290" s="1"/>
      <c r="U290" s="1"/>
      <c r="V290" s="45" t="n">
        <f aca="false">+U290-R290</f>
        <v>0</v>
      </c>
      <c r="W290" s="14" t="n">
        <f aca="false">+U290-T290</f>
        <v>0</v>
      </c>
      <c r="X290" s="15" t="s">
        <v>822</v>
      </c>
      <c r="Y290" s="47"/>
      <c r="Z290" s="44"/>
      <c r="AA290" s="5" t="n">
        <v>136534</v>
      </c>
      <c r="AB290" s="5" t="n">
        <v>125893</v>
      </c>
      <c r="AC290" s="51" t="s">
        <v>49</v>
      </c>
      <c r="AD290" s="159" t="n">
        <v>0.088</v>
      </c>
      <c r="AE290" s="160"/>
      <c r="AF290" s="51" t="s">
        <v>170</v>
      </c>
      <c r="AG290" s="51" t="s">
        <v>4</v>
      </c>
      <c r="AH290" s="4" t="s">
        <v>823</v>
      </c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22.5" hidden="false" customHeight="false" outlineLevel="0" collapsed="false">
      <c r="A291" s="55"/>
      <c r="B291" s="56" t="s">
        <v>40</v>
      </c>
      <c r="C291" s="93"/>
      <c r="D291" s="61"/>
      <c r="E291" s="57" t="s">
        <v>819</v>
      </c>
      <c r="F291" s="57" t="s">
        <v>824</v>
      </c>
      <c r="G291" s="59" t="s">
        <v>43</v>
      </c>
      <c r="H291" s="59" t="n">
        <v>9658</v>
      </c>
      <c r="I291" s="58" t="n">
        <v>600</v>
      </c>
      <c r="J291" s="58" t="s">
        <v>44</v>
      </c>
      <c r="K291" s="58" t="n">
        <v>1</v>
      </c>
      <c r="L291" s="61" t="s">
        <v>45</v>
      </c>
      <c r="M291" s="57" t="s">
        <v>821</v>
      </c>
      <c r="N291" s="0"/>
      <c r="O291" s="61" t="s">
        <v>349</v>
      </c>
      <c r="P291" s="62"/>
      <c r="Q291" s="101" t="n">
        <v>9778</v>
      </c>
      <c r="R291" s="101" t="n">
        <v>8200</v>
      </c>
      <c r="S291" s="101" t="n">
        <v>8774</v>
      </c>
      <c r="T291" s="101" t="n">
        <v>8331</v>
      </c>
      <c r="U291" s="101" t="n">
        <v>8400</v>
      </c>
      <c r="V291" s="45" t="n">
        <f aca="false">+U291-R291</f>
        <v>200</v>
      </c>
      <c r="W291" s="63" t="n">
        <f aca="false">+U291-T291</f>
        <v>69</v>
      </c>
      <c r="X291" s="46" t="s">
        <v>140</v>
      </c>
      <c r="Y291" s="52"/>
      <c r="AA291" s="64" t="n">
        <v>311277</v>
      </c>
      <c r="AB291" s="64" t="n">
        <v>125822</v>
      </c>
      <c r="AC291" s="65" t="s">
        <v>59</v>
      </c>
      <c r="AD291" s="66" t="n">
        <v>0.03</v>
      </c>
      <c r="AE291" s="67"/>
      <c r="AF291" s="68" t="s">
        <v>170</v>
      </c>
      <c r="AG291" s="68" t="s">
        <v>4</v>
      </c>
      <c r="AH291" s="58" t="s">
        <v>825</v>
      </c>
      <c r="AI291" s="83" t="s">
        <v>82</v>
      </c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43"/>
      <c r="B292" s="11" t="s">
        <v>40</v>
      </c>
      <c r="E292" s="92" t="s">
        <v>826</v>
      </c>
      <c r="F292" s="92" t="s">
        <v>827</v>
      </c>
      <c r="G292" s="6" t="s">
        <v>43</v>
      </c>
      <c r="H292" s="5" t="n">
        <v>6834</v>
      </c>
      <c r="I292" s="1"/>
      <c r="J292" s="94"/>
      <c r="K292" s="1"/>
      <c r="L292" s="92"/>
      <c r="M292" s="92" t="s">
        <v>826</v>
      </c>
      <c r="N292" s="1"/>
      <c r="O292" s="1" t="s">
        <v>105</v>
      </c>
      <c r="Q292" s="1" t="n">
        <v>100</v>
      </c>
      <c r="R292" s="1" t="n">
        <v>84</v>
      </c>
      <c r="S292" s="1" t="n">
        <v>84</v>
      </c>
      <c r="T292" s="1" t="n">
        <v>82</v>
      </c>
      <c r="U292" s="1" t="n">
        <v>82</v>
      </c>
      <c r="V292" s="45" t="n">
        <f aca="false">+U292-R292</f>
        <v>-2</v>
      </c>
      <c r="W292" s="14" t="n">
        <f aca="false">+U292-T292</f>
        <v>0</v>
      </c>
      <c r="X292" s="46" t="s">
        <v>48</v>
      </c>
      <c r="Y292" s="15"/>
      <c r="Z292" s="44"/>
      <c r="AA292" s="54"/>
      <c r="AB292" s="5" t="n">
        <v>225144</v>
      </c>
      <c r="AC292" s="53" t="s">
        <v>49</v>
      </c>
      <c r="AD292" s="49" t="n">
        <v>0.15</v>
      </c>
      <c r="AE292" s="50" t="n">
        <v>9901</v>
      </c>
      <c r="AF292" s="51" t="s">
        <v>50</v>
      </c>
      <c r="AG292" s="51" t="s">
        <v>4</v>
      </c>
      <c r="AH292" s="1" t="s">
        <v>828</v>
      </c>
      <c r="AI292" s="52" t="s">
        <v>82</v>
      </c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40</v>
      </c>
      <c r="C293" s="92"/>
      <c r="D293" s="1"/>
      <c r="E293" s="92" t="s">
        <v>766</v>
      </c>
      <c r="F293" s="92" t="s">
        <v>829</v>
      </c>
      <c r="G293" s="6" t="s">
        <v>43</v>
      </c>
      <c r="H293" s="5" t="n">
        <v>6524</v>
      </c>
      <c r="I293" s="1"/>
      <c r="J293" s="94"/>
      <c r="K293" s="1"/>
      <c r="L293" s="92"/>
      <c r="M293" s="92" t="s">
        <v>830</v>
      </c>
      <c r="N293" s="1"/>
      <c r="O293" s="1" t="s">
        <v>105</v>
      </c>
      <c r="Q293" s="1" t="n">
        <v>37</v>
      </c>
      <c r="R293" s="1" t="n">
        <v>9</v>
      </c>
      <c r="S293" s="1" t="n">
        <v>9</v>
      </c>
      <c r="T293" s="1" t="n">
        <v>43</v>
      </c>
      <c r="U293" s="1" t="n">
        <v>43</v>
      </c>
      <c r="V293" s="45" t="n">
        <f aca="false">+U293-R293</f>
        <v>34</v>
      </c>
      <c r="W293" s="14" t="n">
        <f aca="false">+U293-T293</f>
        <v>0</v>
      </c>
      <c r="X293" s="46" t="s">
        <v>48</v>
      </c>
      <c r="Y293" s="47"/>
      <c r="Z293" s="44"/>
      <c r="AA293" s="5" t="n">
        <v>353598</v>
      </c>
      <c r="AB293" s="5" t="n">
        <v>135861</v>
      </c>
      <c r="AC293" s="53" t="s">
        <v>59</v>
      </c>
      <c r="AD293" s="49" t="n">
        <v>0.231</v>
      </c>
      <c r="AE293" s="50" t="n">
        <v>9905</v>
      </c>
      <c r="AF293" s="51" t="s">
        <v>50</v>
      </c>
      <c r="AG293" s="51" t="s">
        <v>4</v>
      </c>
      <c r="AH293" s="1" t="s">
        <v>831</v>
      </c>
      <c r="AI293" s="52" t="s">
        <v>71</v>
      </c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2.5" hidden="false" customHeight="false" outlineLevel="0" collapsed="false">
      <c r="A294" s="43"/>
      <c r="B294" s="11" t="s">
        <v>40</v>
      </c>
      <c r="E294" s="3" t="s">
        <v>832</v>
      </c>
      <c r="F294" s="3" t="s">
        <v>175</v>
      </c>
      <c r="G294" s="6" t="s">
        <v>43</v>
      </c>
      <c r="H294" s="6" t="n">
        <v>6884</v>
      </c>
      <c r="I294" s="4" t="n">
        <v>650</v>
      </c>
      <c r="J294" s="4" t="s">
        <v>44</v>
      </c>
      <c r="L294" s="1" t="s">
        <v>45</v>
      </c>
      <c r="M294" s="3" t="s">
        <v>833</v>
      </c>
      <c r="N294" s="44"/>
      <c r="O294" s="1" t="s">
        <v>79</v>
      </c>
      <c r="Q294" s="79" t="n">
        <v>34671</v>
      </c>
      <c r="R294" s="1" t="n">
        <v>31000</v>
      </c>
      <c r="S294" s="79" t="n">
        <v>36687</v>
      </c>
      <c r="T294" s="79" t="n">
        <v>32112</v>
      </c>
      <c r="U294" s="1" t="n">
        <v>31469</v>
      </c>
      <c r="V294" s="45" t="n">
        <f aca="false">+U294-R294</f>
        <v>469</v>
      </c>
      <c r="W294" s="14" t="n">
        <f aca="false">+U294-T294</f>
        <v>-643</v>
      </c>
      <c r="X294" s="46" t="s">
        <v>176</v>
      </c>
      <c r="Y294" s="47"/>
      <c r="Z294" s="44"/>
      <c r="AA294" s="5" t="n">
        <v>304503</v>
      </c>
      <c r="AB294" s="5" t="n">
        <v>125829</v>
      </c>
      <c r="AC294" s="48" t="s">
        <v>59</v>
      </c>
      <c r="AD294" s="49" t="n">
        <v>0.06</v>
      </c>
      <c r="AE294" s="50"/>
      <c r="AF294" s="51" t="s">
        <v>170</v>
      </c>
      <c r="AG294" s="51"/>
      <c r="AH294" s="4" t="s">
        <v>70</v>
      </c>
      <c r="AI294" s="52" t="s">
        <v>141</v>
      </c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22.5" hidden="false" customHeight="false" outlineLevel="0" collapsed="false">
      <c r="A295" s="43"/>
      <c r="B295" s="11" t="s">
        <v>40</v>
      </c>
      <c r="E295" s="3" t="s">
        <v>834</v>
      </c>
      <c r="F295" s="3" t="s">
        <v>835</v>
      </c>
      <c r="G295" s="6" t="s">
        <v>43</v>
      </c>
      <c r="H295" s="6" t="n">
        <v>9644</v>
      </c>
      <c r="I295" s="4" t="n">
        <v>765</v>
      </c>
      <c r="J295" s="4" t="s">
        <v>44</v>
      </c>
      <c r="L295" s="1" t="s">
        <v>45</v>
      </c>
      <c r="M295" s="3" t="s">
        <v>836</v>
      </c>
      <c r="N295" s="44"/>
      <c r="O295" s="1" t="s">
        <v>79</v>
      </c>
      <c r="Q295" s="1" t="n">
        <v>768</v>
      </c>
      <c r="R295" s="1" t="n">
        <v>725</v>
      </c>
      <c r="S295" s="1" t="n">
        <v>725</v>
      </c>
      <c r="T295" s="1" t="n">
        <v>733</v>
      </c>
      <c r="U295" s="1" t="n">
        <v>776</v>
      </c>
      <c r="V295" s="45" t="n">
        <f aca="false">+U295-R295</f>
        <v>51</v>
      </c>
      <c r="W295" s="14" t="n">
        <f aca="false">+U295-T295</f>
        <v>43</v>
      </c>
      <c r="X295" s="46" t="s">
        <v>837</v>
      </c>
      <c r="Y295" s="47"/>
      <c r="Z295" s="44"/>
      <c r="AA295" s="5" t="n">
        <v>309706</v>
      </c>
      <c r="AB295" s="5" t="n">
        <v>138651</v>
      </c>
      <c r="AC295" s="48" t="s">
        <v>59</v>
      </c>
      <c r="AD295" s="49" t="n">
        <v>0.02</v>
      </c>
      <c r="AE295" s="50"/>
      <c r="AF295" s="51" t="s">
        <v>170</v>
      </c>
      <c r="AG295" s="51"/>
      <c r="AH295" s="4" t="s">
        <v>838</v>
      </c>
      <c r="AI295" s="52" t="s">
        <v>52</v>
      </c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s">
        <v>40</v>
      </c>
      <c r="C296" s="92"/>
      <c r="D296" s="1"/>
      <c r="E296" s="3" t="s">
        <v>839</v>
      </c>
      <c r="F296" s="3" t="s">
        <v>840</v>
      </c>
      <c r="G296" s="6" t="s">
        <v>43</v>
      </c>
      <c r="H296" s="6" t="n">
        <v>6669</v>
      </c>
      <c r="I296" s="4" t="n">
        <v>447</v>
      </c>
      <c r="J296" s="4" t="s">
        <v>44</v>
      </c>
      <c r="L296" s="53" t="s">
        <v>45</v>
      </c>
      <c r="M296" s="3" t="s">
        <v>841</v>
      </c>
      <c r="N296" s="44"/>
      <c r="O296" s="1" t="s">
        <v>379</v>
      </c>
      <c r="Q296" s="1"/>
      <c r="R296" s="1" t="n">
        <v>221</v>
      </c>
      <c r="S296" s="1" t="n">
        <v>221</v>
      </c>
      <c r="T296" s="1" t="n">
        <v>193</v>
      </c>
      <c r="U296" s="1" t="n">
        <v>193</v>
      </c>
      <c r="V296" s="45" t="n">
        <f aca="false">+U296-R296</f>
        <v>-28</v>
      </c>
      <c r="W296" s="14" t="n">
        <f aca="false">+U296-T296</f>
        <v>0</v>
      </c>
      <c r="X296" s="46" t="s">
        <v>48</v>
      </c>
      <c r="Y296" s="47"/>
      <c r="Z296" s="44"/>
      <c r="AA296" s="5" t="n">
        <v>346106</v>
      </c>
      <c r="AB296" s="5" t="n">
        <v>136100</v>
      </c>
      <c r="AC296" s="48" t="s">
        <v>49</v>
      </c>
      <c r="AD296" s="49" t="n">
        <v>0.157</v>
      </c>
      <c r="AE296" s="50" t="n">
        <v>9812</v>
      </c>
      <c r="AF296" s="51" t="s">
        <v>160</v>
      </c>
      <c r="AG296" s="51" t="s">
        <v>4</v>
      </c>
      <c r="AH296" s="4" t="s">
        <v>842</v>
      </c>
      <c r="AI296" s="0" t="s">
        <v>52</v>
      </c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40</v>
      </c>
      <c r="E297" s="92" t="s">
        <v>843</v>
      </c>
      <c r="F297" s="92" t="s">
        <v>844</v>
      </c>
      <c r="G297" s="6" t="s">
        <v>43</v>
      </c>
      <c r="H297" s="5" t="n">
        <v>4967</v>
      </c>
      <c r="I297" s="1" t="n">
        <v>550</v>
      </c>
      <c r="J297" s="79" t="s">
        <v>44</v>
      </c>
      <c r="K297" s="1"/>
      <c r="L297" s="1" t="s">
        <v>45</v>
      </c>
      <c r="M297" s="3" t="s">
        <v>845</v>
      </c>
      <c r="N297" s="1"/>
      <c r="O297" s="1" t="s">
        <v>105</v>
      </c>
      <c r="Q297" s="1" t="n">
        <v>1</v>
      </c>
      <c r="R297" s="1" t="n">
        <v>302</v>
      </c>
      <c r="S297" s="1" t="n">
        <v>302</v>
      </c>
      <c r="T297" s="1" t="n">
        <v>261</v>
      </c>
      <c r="U297" s="1" t="n">
        <v>261</v>
      </c>
      <c r="V297" s="45" t="n">
        <f aca="false">+U297-R297</f>
        <v>-41</v>
      </c>
      <c r="W297" s="14" t="n">
        <f aca="false">+U297-T297</f>
        <v>0</v>
      </c>
      <c r="X297" s="15" t="s">
        <v>48</v>
      </c>
      <c r="Y297" s="47"/>
      <c r="Z297" s="44"/>
      <c r="AA297" s="5" t="n">
        <v>361737</v>
      </c>
      <c r="AB297" s="5" t="n">
        <v>138102</v>
      </c>
      <c r="AC297" s="48" t="s">
        <v>59</v>
      </c>
      <c r="AD297" s="49" t="n">
        <v>0.055</v>
      </c>
      <c r="AE297" s="50"/>
      <c r="AF297" s="51" t="s">
        <v>60</v>
      </c>
      <c r="AG297" s="51" t="s">
        <v>4</v>
      </c>
      <c r="AH297" s="4" t="s">
        <v>70</v>
      </c>
      <c r="AI297" s="52" t="s">
        <v>52</v>
      </c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69"/>
      <c r="B298" s="70" t="n">
        <v>36325</v>
      </c>
      <c r="C298" s="71"/>
      <c r="D298" s="72"/>
      <c r="E298" s="73" t="s">
        <v>846</v>
      </c>
      <c r="F298" s="73" t="s">
        <v>847</v>
      </c>
      <c r="G298" s="74" t="s">
        <v>43</v>
      </c>
      <c r="H298" s="75" t="n">
        <v>6575</v>
      </c>
      <c r="I298" s="76"/>
      <c r="J298" s="77"/>
      <c r="K298" s="76"/>
      <c r="L298" s="78"/>
      <c r="M298" s="78" t="s">
        <v>97</v>
      </c>
      <c r="N298" s="76" t="s">
        <v>92</v>
      </c>
      <c r="O298" s="1" t="s">
        <v>69</v>
      </c>
      <c r="P298" s="80"/>
      <c r="Q298" s="79" t="n">
        <v>624</v>
      </c>
      <c r="R298" s="79" t="n">
        <v>651</v>
      </c>
      <c r="S298" s="79" t="n">
        <v>651</v>
      </c>
      <c r="T298" s="79" t="n">
        <v>1363</v>
      </c>
      <c r="U298" s="79" t="n">
        <v>1363</v>
      </c>
      <c r="V298" s="45" t="n">
        <f aca="false">+U298-R298</f>
        <v>712</v>
      </c>
      <c r="W298" s="82" t="n">
        <f aca="false">+U298-T298</f>
        <v>0</v>
      </c>
      <c r="X298" s="46" t="s">
        <v>48</v>
      </c>
      <c r="Y298" s="110"/>
      <c r="Z298" s="148"/>
      <c r="AA298" s="75"/>
      <c r="AB298" s="75" t="n">
        <v>204833</v>
      </c>
      <c r="AC298" s="155" t="s">
        <v>49</v>
      </c>
      <c r="AD298" s="88" t="n">
        <v>0.055</v>
      </c>
      <c r="AE298" s="89"/>
      <c r="AF298" s="90" t="s">
        <v>60</v>
      </c>
      <c r="AG298" s="90" t="s">
        <v>4</v>
      </c>
      <c r="AH298" s="79"/>
      <c r="AI298" s="52" t="s">
        <v>94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55"/>
      <c r="B299" s="56" t="s">
        <v>40</v>
      </c>
      <c r="C299" s="57"/>
      <c r="D299" s="58"/>
      <c r="E299" s="57" t="s">
        <v>848</v>
      </c>
      <c r="F299" s="57" t="s">
        <v>849</v>
      </c>
      <c r="G299" s="59" t="s">
        <v>43</v>
      </c>
      <c r="H299" s="59" t="n">
        <v>4112</v>
      </c>
      <c r="I299" s="58" t="n">
        <v>660</v>
      </c>
      <c r="J299" s="58" t="s">
        <v>44</v>
      </c>
      <c r="K299" s="58"/>
      <c r="L299" s="61" t="s">
        <v>45</v>
      </c>
      <c r="M299" s="57" t="s">
        <v>850</v>
      </c>
      <c r="N299" s="0"/>
      <c r="O299" s="61" t="s">
        <v>79</v>
      </c>
      <c r="P299" s="62"/>
      <c r="Q299" s="61" t="n">
        <v>283</v>
      </c>
      <c r="R299" s="61" t="n">
        <v>273</v>
      </c>
      <c r="S299" s="61" t="n">
        <v>273</v>
      </c>
      <c r="T299" s="61" t="n">
        <v>269</v>
      </c>
      <c r="U299" s="61" t="n">
        <v>269</v>
      </c>
      <c r="V299" s="45" t="n">
        <f aca="false">+U299-R299</f>
        <v>-4</v>
      </c>
      <c r="W299" s="63" t="n">
        <f aca="false">+U299-T299</f>
        <v>0</v>
      </c>
      <c r="X299" s="15" t="s">
        <v>48</v>
      </c>
      <c r="Y299" s="52"/>
      <c r="AA299" s="64" t="n">
        <v>313278</v>
      </c>
      <c r="AB299" s="64" t="n">
        <v>138653</v>
      </c>
      <c r="AC299" s="65" t="s">
        <v>59</v>
      </c>
      <c r="AD299" s="66" t="n">
        <v>0.204</v>
      </c>
      <c r="AE299" s="67" t="n">
        <v>9903</v>
      </c>
      <c r="AF299" s="68" t="s">
        <v>50</v>
      </c>
      <c r="AG299" s="68" t="s">
        <v>4</v>
      </c>
      <c r="AH299" s="58" t="s">
        <v>851</v>
      </c>
      <c r="AI299" s="52" t="s">
        <v>71</v>
      </c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43"/>
      <c r="B300" s="11" t="s">
        <v>40</v>
      </c>
      <c r="C300" s="92"/>
      <c r="D300" s="1"/>
      <c r="E300" s="3" t="s">
        <v>852</v>
      </c>
      <c r="F300" s="3" t="s">
        <v>853</v>
      </c>
      <c r="G300" s="6" t="s">
        <v>43</v>
      </c>
      <c r="H300" s="6" t="n">
        <v>6149</v>
      </c>
      <c r="I300" s="4" t="n">
        <v>429</v>
      </c>
      <c r="J300" s="4" t="s">
        <v>44</v>
      </c>
      <c r="K300" s="4" t="n">
        <v>1</v>
      </c>
      <c r="L300" s="1" t="s">
        <v>45</v>
      </c>
      <c r="M300" s="3" t="s">
        <v>854</v>
      </c>
      <c r="N300" s="44"/>
      <c r="O300" s="1" t="s">
        <v>69</v>
      </c>
      <c r="Q300" s="1" t="n">
        <v>256</v>
      </c>
      <c r="R300" s="1" t="n">
        <v>235</v>
      </c>
      <c r="S300" s="1" t="n">
        <v>235</v>
      </c>
      <c r="T300" s="1" t="n">
        <v>232</v>
      </c>
      <c r="U300" s="1" t="n">
        <v>232</v>
      </c>
      <c r="V300" s="45" t="n">
        <f aca="false">+U300-R300</f>
        <v>-3</v>
      </c>
      <c r="W300" s="14" t="n">
        <f aca="false">+U300-T300</f>
        <v>0</v>
      </c>
      <c r="X300" s="15" t="s">
        <v>48</v>
      </c>
      <c r="Y300" s="47"/>
      <c r="Z300" s="44"/>
      <c r="AA300" s="5" t="n">
        <v>313404</v>
      </c>
      <c r="AB300" s="5" t="n">
        <v>133177</v>
      </c>
      <c r="AC300" s="48" t="s">
        <v>59</v>
      </c>
      <c r="AD300" s="49" t="n">
        <v>0.06</v>
      </c>
      <c r="AE300" s="50"/>
      <c r="AF300" s="51" t="s">
        <v>170</v>
      </c>
      <c r="AG300" s="51" t="s">
        <v>4</v>
      </c>
      <c r="AH300" s="4" t="s">
        <v>70</v>
      </c>
      <c r="AI300" s="52" t="s">
        <v>141</v>
      </c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55"/>
      <c r="B301" s="56" t="s">
        <v>40</v>
      </c>
      <c r="C301" s="57"/>
      <c r="D301" s="58"/>
      <c r="E301" s="57" t="s">
        <v>852</v>
      </c>
      <c r="F301" s="57" t="s">
        <v>855</v>
      </c>
      <c r="G301" s="6" t="s">
        <v>43</v>
      </c>
      <c r="H301" s="59" t="n">
        <v>6557</v>
      </c>
      <c r="I301" s="4" t="n">
        <v>479</v>
      </c>
      <c r="J301" s="4" t="s">
        <v>44</v>
      </c>
      <c r="L301" s="1" t="s">
        <v>45</v>
      </c>
      <c r="M301" s="3" t="s">
        <v>854</v>
      </c>
      <c r="N301" s="44"/>
      <c r="O301" s="61" t="s">
        <v>47</v>
      </c>
      <c r="Q301" s="61"/>
      <c r="R301" s="1"/>
      <c r="S301" s="61"/>
      <c r="T301" s="61"/>
      <c r="U301" s="61"/>
      <c r="V301" s="45" t="n">
        <f aca="false">+U301-R301</f>
        <v>0</v>
      </c>
      <c r="W301" s="14" t="n">
        <f aca="false">+U301-T301</f>
        <v>0</v>
      </c>
      <c r="X301" s="46" t="s">
        <v>195</v>
      </c>
      <c r="Y301" s="47"/>
      <c r="Z301" s="44"/>
      <c r="AA301" s="5" t="n">
        <v>358915</v>
      </c>
      <c r="AB301" s="64" t="n">
        <v>26513</v>
      </c>
      <c r="AC301" s="48" t="s">
        <v>59</v>
      </c>
      <c r="AD301" s="49" t="n">
        <v>0.065</v>
      </c>
      <c r="AE301" s="50"/>
      <c r="AF301" s="51" t="s">
        <v>60</v>
      </c>
      <c r="AG301" s="51" t="s">
        <v>4</v>
      </c>
      <c r="AH301" s="58" t="s">
        <v>70</v>
      </c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true" customHeight="false" outlineLevel="0" collapsed="false">
      <c r="A302" s="55"/>
      <c r="B302" s="56" t="s">
        <v>40</v>
      </c>
      <c r="C302" s="57"/>
      <c r="D302" s="58"/>
      <c r="E302" s="93" t="s">
        <v>852</v>
      </c>
      <c r="F302" s="93" t="s">
        <v>856</v>
      </c>
      <c r="G302" s="59" t="s">
        <v>43</v>
      </c>
      <c r="H302" s="64" t="n">
        <v>6586</v>
      </c>
      <c r="I302" s="61" t="n">
        <v>487</v>
      </c>
      <c r="J302" s="101" t="s">
        <v>44</v>
      </c>
      <c r="K302" s="61"/>
      <c r="L302" s="61" t="s">
        <v>45</v>
      </c>
      <c r="M302" s="57" t="s">
        <v>854</v>
      </c>
      <c r="N302" s="61"/>
      <c r="O302" s="61" t="s">
        <v>105</v>
      </c>
      <c r="P302" s="62"/>
      <c r="Q302" s="61"/>
      <c r="R302" s="1"/>
      <c r="S302" s="61"/>
      <c r="T302" s="61"/>
      <c r="U302" s="61"/>
      <c r="V302" s="45" t="n">
        <f aca="false">+U302-R302</f>
        <v>0</v>
      </c>
      <c r="W302" s="63" t="n">
        <f aca="false">+U302-T302</f>
        <v>0</v>
      </c>
      <c r="X302" s="46" t="s">
        <v>195</v>
      </c>
      <c r="Y302" s="52"/>
      <c r="AA302" s="64" t="n">
        <v>358917</v>
      </c>
      <c r="AB302" s="64" t="n">
        <v>26513</v>
      </c>
      <c r="AC302" s="65" t="s">
        <v>59</v>
      </c>
      <c r="AD302" s="66" t="n">
        <v>0.055</v>
      </c>
      <c r="AE302" s="67"/>
      <c r="AF302" s="68" t="s">
        <v>60</v>
      </c>
      <c r="AG302" s="68" t="s">
        <v>4</v>
      </c>
      <c r="AH302" s="58" t="s">
        <v>70</v>
      </c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43"/>
      <c r="B303" s="11" t="n">
        <v>36325</v>
      </c>
      <c r="E303" s="92" t="s">
        <v>857</v>
      </c>
      <c r="F303" s="92" t="s">
        <v>858</v>
      </c>
      <c r="G303" s="6" t="s">
        <v>43</v>
      </c>
      <c r="H303" s="5" t="n">
        <v>7491</v>
      </c>
      <c r="I303" s="1"/>
      <c r="J303" s="94"/>
      <c r="K303" s="1"/>
      <c r="L303" s="92"/>
      <c r="M303" s="92"/>
      <c r="N303" s="1" t="s">
        <v>92</v>
      </c>
      <c r="O303" s="1" t="s">
        <v>98</v>
      </c>
      <c r="Q303" s="1" t="n">
        <v>200</v>
      </c>
      <c r="R303" s="1" t="n">
        <v>200</v>
      </c>
      <c r="S303" s="1" t="n">
        <v>200</v>
      </c>
      <c r="T303" s="1" t="n">
        <v>200</v>
      </c>
      <c r="U303" s="1" t="n">
        <v>200</v>
      </c>
      <c r="V303" s="45" t="n">
        <f aca="false">+U303-R303</f>
        <v>0</v>
      </c>
      <c r="W303" s="14" t="n">
        <f aca="false">+U303-T303</f>
        <v>0</v>
      </c>
      <c r="X303" s="15" t="s">
        <v>48</v>
      </c>
      <c r="Y303" s="47"/>
      <c r="Z303" s="44"/>
      <c r="AA303" s="5"/>
      <c r="AB303" s="5" t="n">
        <v>138017</v>
      </c>
      <c r="AC303" s="53" t="s">
        <v>49</v>
      </c>
      <c r="AD303" s="49"/>
      <c r="AE303" s="95"/>
      <c r="AF303" s="51"/>
      <c r="AG303" s="51" t="s">
        <v>4</v>
      </c>
      <c r="AH303" s="1"/>
      <c r="AI303" s="52" t="s">
        <v>141</v>
      </c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55"/>
      <c r="B304" s="56" t="s">
        <v>40</v>
      </c>
      <c r="C304" s="57"/>
      <c r="D304" s="58"/>
      <c r="E304" s="3" t="s">
        <v>859</v>
      </c>
      <c r="F304" s="3" t="s">
        <v>860</v>
      </c>
      <c r="G304" s="6" t="s">
        <v>43</v>
      </c>
      <c r="H304" s="6" t="n">
        <v>6677</v>
      </c>
      <c r="I304" s="4" t="n">
        <v>600</v>
      </c>
      <c r="J304" s="4" t="s">
        <v>44</v>
      </c>
      <c r="L304" s="1" t="s">
        <v>45</v>
      </c>
      <c r="M304" s="3" t="s">
        <v>641</v>
      </c>
      <c r="N304" s="44"/>
      <c r="O304" s="1" t="s">
        <v>406</v>
      </c>
      <c r="Q304" s="79" t="n">
        <v>510</v>
      </c>
      <c r="R304" s="79" t="n">
        <v>463</v>
      </c>
      <c r="S304" s="79" t="n">
        <v>463</v>
      </c>
      <c r="T304" s="79" t="n">
        <v>422</v>
      </c>
      <c r="U304" s="79" t="n">
        <v>422</v>
      </c>
      <c r="V304" s="45" t="n">
        <f aca="false">+U304-R304</f>
        <v>-41</v>
      </c>
      <c r="W304" s="14" t="n">
        <f aca="false">+U304-T304</f>
        <v>0</v>
      </c>
      <c r="X304" s="46" t="s">
        <v>48</v>
      </c>
      <c r="Y304" s="47"/>
      <c r="Z304" s="44"/>
      <c r="AA304" s="5" t="n">
        <v>370002</v>
      </c>
      <c r="AB304" s="5" t="n">
        <v>166026</v>
      </c>
      <c r="AC304" s="48" t="s">
        <v>59</v>
      </c>
      <c r="AD304" s="49" t="n">
        <v>0.03</v>
      </c>
      <c r="AE304" s="50"/>
      <c r="AF304" s="51" t="s">
        <v>60</v>
      </c>
      <c r="AG304" s="51" t="s">
        <v>4</v>
      </c>
      <c r="AH304" s="4"/>
      <c r="AI304" s="91" t="s">
        <v>94</v>
      </c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43"/>
      <c r="B305" s="11" t="s">
        <v>40</v>
      </c>
      <c r="E305" s="92" t="s">
        <v>861</v>
      </c>
      <c r="F305" s="92" t="s">
        <v>862</v>
      </c>
      <c r="G305" s="6" t="s">
        <v>43</v>
      </c>
      <c r="H305" s="5" t="n">
        <v>5653</v>
      </c>
      <c r="I305" s="1" t="n">
        <v>450</v>
      </c>
      <c r="J305" s="79" t="s">
        <v>44</v>
      </c>
      <c r="K305" s="1"/>
      <c r="L305" s="1" t="s">
        <v>45</v>
      </c>
      <c r="M305" s="3" t="s">
        <v>863</v>
      </c>
      <c r="N305" s="1"/>
      <c r="O305" s="1" t="s">
        <v>47</v>
      </c>
      <c r="Q305" s="1" t="n">
        <v>48</v>
      </c>
      <c r="R305" s="1" t="n">
        <v>32</v>
      </c>
      <c r="S305" s="1" t="n">
        <v>32</v>
      </c>
      <c r="T305" s="1" t="n">
        <v>19</v>
      </c>
      <c r="U305" s="1" t="n">
        <v>19</v>
      </c>
      <c r="V305" s="45" t="n">
        <f aca="false">+U305-R305</f>
        <v>-13</v>
      </c>
      <c r="W305" s="14" t="n">
        <f aca="false">+U305-T305</f>
        <v>0</v>
      </c>
      <c r="X305" s="15" t="s">
        <v>48</v>
      </c>
      <c r="Y305" s="47"/>
      <c r="Z305" s="44"/>
      <c r="AA305" s="5" t="n">
        <v>347585</v>
      </c>
      <c r="AB305" s="5" t="n">
        <v>136412</v>
      </c>
      <c r="AC305" s="48" t="s">
        <v>59</v>
      </c>
      <c r="AD305" s="49" t="n">
        <v>0.143</v>
      </c>
      <c r="AE305" s="50" t="n">
        <v>9812</v>
      </c>
      <c r="AF305" s="51" t="s">
        <v>160</v>
      </c>
      <c r="AG305" s="51" t="s">
        <v>4</v>
      </c>
      <c r="AH305" s="4" t="s">
        <v>864</v>
      </c>
      <c r="AI305" s="47" t="s">
        <v>71</v>
      </c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40</v>
      </c>
      <c r="C306" s="92"/>
      <c r="D306" s="1"/>
      <c r="E306" s="3" t="s">
        <v>865</v>
      </c>
      <c r="F306" s="3" t="s">
        <v>866</v>
      </c>
      <c r="G306" s="6" t="s">
        <v>43</v>
      </c>
      <c r="H306" s="6" t="n">
        <v>5616</v>
      </c>
      <c r="I306" s="4" t="n">
        <v>447</v>
      </c>
      <c r="J306" s="4" t="s">
        <v>44</v>
      </c>
      <c r="L306" s="1" t="s">
        <v>45</v>
      </c>
      <c r="M306" s="3" t="s">
        <v>867</v>
      </c>
      <c r="N306" s="44"/>
      <c r="O306" s="1" t="s">
        <v>379</v>
      </c>
      <c r="Q306" s="1" t="n">
        <v>103</v>
      </c>
      <c r="R306" s="1" t="n">
        <v>74</v>
      </c>
      <c r="S306" s="1" t="n">
        <v>74</v>
      </c>
      <c r="T306" s="1" t="n">
        <v>82</v>
      </c>
      <c r="U306" s="1" t="n">
        <v>82</v>
      </c>
      <c r="V306" s="45" t="n">
        <f aca="false">+U306-R306</f>
        <v>8</v>
      </c>
      <c r="W306" s="14" t="n">
        <f aca="false">+U306-T306</f>
        <v>0</v>
      </c>
      <c r="X306" s="46" t="s">
        <v>48</v>
      </c>
      <c r="Y306" s="47"/>
      <c r="Z306" s="44"/>
      <c r="AA306" s="5" t="n">
        <v>361731</v>
      </c>
      <c r="AB306" s="5" t="n">
        <v>125837</v>
      </c>
      <c r="AC306" s="48" t="s">
        <v>59</v>
      </c>
      <c r="AD306" s="49" t="n">
        <v>0.123</v>
      </c>
      <c r="AE306" s="50" t="n">
        <v>9812</v>
      </c>
      <c r="AF306" s="51" t="s">
        <v>160</v>
      </c>
      <c r="AG306" s="51" t="s">
        <v>4</v>
      </c>
      <c r="AH306" s="4" t="s">
        <v>868</v>
      </c>
      <c r="AI306" s="52" t="s">
        <v>94</v>
      </c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true" customHeight="false" outlineLevel="0" collapsed="false">
      <c r="A307" s="43"/>
      <c r="B307" s="11" t="n">
        <v>36325</v>
      </c>
      <c r="E307" s="92" t="s">
        <v>869</v>
      </c>
      <c r="F307" s="92" t="s">
        <v>870</v>
      </c>
      <c r="G307" s="6" t="s">
        <v>43</v>
      </c>
      <c r="H307" s="5" t="n">
        <v>6719</v>
      </c>
      <c r="I307" s="1"/>
      <c r="J307" s="94"/>
      <c r="K307" s="1"/>
      <c r="L307" s="92"/>
      <c r="M307" s="92"/>
      <c r="N307" s="1" t="s">
        <v>92</v>
      </c>
      <c r="O307" s="1" t="s">
        <v>105</v>
      </c>
      <c r="Q307" s="1" t="n">
        <v>250</v>
      </c>
      <c r="R307" s="1"/>
      <c r="S307" s="61"/>
      <c r="T307" s="61"/>
      <c r="U307" s="61"/>
      <c r="V307" s="45" t="n">
        <f aca="false">+U307-R307</f>
        <v>0</v>
      </c>
      <c r="W307" s="14" t="n">
        <f aca="false">+U307-T307</f>
        <v>0</v>
      </c>
      <c r="X307" s="15" t="s">
        <v>871</v>
      </c>
      <c r="Y307" s="47"/>
      <c r="Z307" s="44"/>
      <c r="AA307" s="5"/>
      <c r="AB307" s="5" t="n">
        <v>166989</v>
      </c>
      <c r="AC307" s="53" t="s">
        <v>49</v>
      </c>
      <c r="AD307" s="49"/>
      <c r="AE307" s="95"/>
      <c r="AF307" s="51"/>
      <c r="AG307" s="51" t="s">
        <v>4</v>
      </c>
      <c r="AH307" s="1"/>
      <c r="AI307" s="52" t="s">
        <v>94</v>
      </c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55"/>
      <c r="B308" s="56" t="s">
        <v>40</v>
      </c>
      <c r="C308" s="93"/>
      <c r="D308" s="61"/>
      <c r="E308" s="93" t="s">
        <v>872</v>
      </c>
      <c r="F308" s="93" t="s">
        <v>873</v>
      </c>
      <c r="G308" s="59" t="s">
        <v>43</v>
      </c>
      <c r="H308" s="64" t="n">
        <v>6884</v>
      </c>
      <c r="I308" s="61"/>
      <c r="J308" s="98"/>
      <c r="K308" s="61"/>
      <c r="L308" s="93"/>
      <c r="M308" s="93" t="s">
        <v>872</v>
      </c>
      <c r="N308" s="61"/>
      <c r="O308" s="61" t="s">
        <v>79</v>
      </c>
      <c r="P308" s="62"/>
      <c r="Q308" s="61" t="n">
        <v>44</v>
      </c>
      <c r="R308" s="1" t="n">
        <v>39</v>
      </c>
      <c r="S308" s="61" t="n">
        <v>40</v>
      </c>
      <c r="T308" s="61" t="n">
        <v>40</v>
      </c>
      <c r="U308" s="1" t="n">
        <v>39</v>
      </c>
      <c r="V308" s="45" t="n">
        <f aca="false">+U308-R308</f>
        <v>0</v>
      </c>
      <c r="W308" s="63" t="n">
        <f aca="false">+U308-T308</f>
        <v>-1</v>
      </c>
      <c r="X308" s="46" t="s">
        <v>176</v>
      </c>
      <c r="Y308" s="52"/>
      <c r="AA308" s="64" t="n">
        <v>306149</v>
      </c>
      <c r="AB308" s="64" t="n">
        <v>125831</v>
      </c>
      <c r="AC308" s="60" t="s">
        <v>59</v>
      </c>
      <c r="AD308" s="66" t="n">
        <v>0.055</v>
      </c>
      <c r="AE308" s="99"/>
      <c r="AF308" s="68" t="s">
        <v>60</v>
      </c>
      <c r="AG308" s="68"/>
      <c r="AH308" s="61" t="s">
        <v>70</v>
      </c>
      <c r="AI308" s="52" t="s">
        <v>52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40</v>
      </c>
      <c r="E309" s="3" t="s">
        <v>874</v>
      </c>
      <c r="F309" s="3" t="s">
        <v>875</v>
      </c>
      <c r="G309" s="6" t="s">
        <v>43</v>
      </c>
      <c r="H309" s="6" t="n">
        <v>2645</v>
      </c>
      <c r="I309" s="4" t="n">
        <v>757</v>
      </c>
      <c r="J309" s="4" t="s">
        <v>44</v>
      </c>
      <c r="L309" s="1" t="s">
        <v>45</v>
      </c>
      <c r="M309" s="3" t="s">
        <v>876</v>
      </c>
      <c r="N309" s="44"/>
      <c r="O309" s="1" t="s">
        <v>69</v>
      </c>
      <c r="Q309" s="1" t="n">
        <v>70</v>
      </c>
      <c r="R309" s="1" t="n">
        <v>72</v>
      </c>
      <c r="S309" s="1" t="n">
        <v>72</v>
      </c>
      <c r="T309" s="1" t="n">
        <v>68</v>
      </c>
      <c r="U309" s="1" t="n">
        <v>68</v>
      </c>
      <c r="V309" s="45" t="n">
        <f aca="false">+U309-R309</f>
        <v>-4</v>
      </c>
      <c r="W309" s="14" t="n">
        <f aca="false">+U309-T309</f>
        <v>0</v>
      </c>
      <c r="X309" s="46" t="s">
        <v>48</v>
      </c>
      <c r="Y309" s="47"/>
      <c r="Z309" s="44"/>
      <c r="AA309" s="5" t="n">
        <v>349550</v>
      </c>
      <c r="AB309" s="5" t="n">
        <v>136275</v>
      </c>
      <c r="AC309" s="48" t="s">
        <v>49</v>
      </c>
      <c r="AD309" s="49" t="n">
        <v>0.06</v>
      </c>
      <c r="AE309" s="50"/>
      <c r="AF309" s="51" t="s">
        <v>60</v>
      </c>
      <c r="AG309" s="51" t="s">
        <v>4</v>
      </c>
      <c r="AH309" s="4" t="s">
        <v>877</v>
      </c>
      <c r="AI309" s="52" t="s">
        <v>141</v>
      </c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5"/>
      <c r="B310" s="56" t="s">
        <v>40</v>
      </c>
      <c r="C310" s="93"/>
      <c r="D310" s="61"/>
      <c r="E310" s="57" t="s">
        <v>874</v>
      </c>
      <c r="F310" s="57" t="s">
        <v>878</v>
      </c>
      <c r="G310" s="59" t="s">
        <v>43</v>
      </c>
      <c r="H310" s="59" t="n">
        <v>9636</v>
      </c>
      <c r="I310" s="58" t="n">
        <v>550</v>
      </c>
      <c r="J310" s="58" t="s">
        <v>44</v>
      </c>
      <c r="K310" s="58"/>
      <c r="L310" s="61" t="s">
        <v>45</v>
      </c>
      <c r="M310" s="57" t="s">
        <v>876</v>
      </c>
      <c r="N310" s="0"/>
      <c r="O310" s="61" t="s">
        <v>105</v>
      </c>
      <c r="P310" s="62"/>
      <c r="Q310" s="61" t="n">
        <v>18</v>
      </c>
      <c r="R310" s="61" t="n">
        <v>89</v>
      </c>
      <c r="S310" s="61" t="n">
        <v>89</v>
      </c>
      <c r="T310" s="61" t="n">
        <v>655</v>
      </c>
      <c r="U310" s="61" t="n">
        <v>965</v>
      </c>
      <c r="V310" s="45" t="n">
        <f aca="false">+U310-R310</f>
        <v>876</v>
      </c>
      <c r="W310" s="63" t="n">
        <f aca="false">+U310-T310</f>
        <v>310</v>
      </c>
      <c r="X310" s="46" t="s">
        <v>144</v>
      </c>
      <c r="Y310" s="52"/>
      <c r="AA310" s="64" t="n">
        <v>348331</v>
      </c>
      <c r="AB310" s="64" t="n">
        <v>136236</v>
      </c>
      <c r="AC310" s="65" t="s">
        <v>49</v>
      </c>
      <c r="AD310" s="66" t="n">
        <v>0.09</v>
      </c>
      <c r="AE310" s="67" t="n">
        <v>9812</v>
      </c>
      <c r="AF310" s="68" t="s">
        <v>160</v>
      </c>
      <c r="AG310" s="68" t="s">
        <v>4</v>
      </c>
      <c r="AH310" s="58" t="s">
        <v>879</v>
      </c>
      <c r="AI310" s="52" t="s">
        <v>141</v>
      </c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5"/>
      <c r="B311" s="56" t="s">
        <v>40</v>
      </c>
      <c r="C311" s="57"/>
      <c r="D311" s="58"/>
      <c r="E311" s="57" t="s">
        <v>874</v>
      </c>
      <c r="F311" s="57" t="s">
        <v>880</v>
      </c>
      <c r="G311" s="59" t="s">
        <v>43</v>
      </c>
      <c r="H311" s="59" t="n">
        <v>9649</v>
      </c>
      <c r="I311" s="58" t="n">
        <v>550</v>
      </c>
      <c r="J311" s="58" t="s">
        <v>44</v>
      </c>
      <c r="K311" s="58"/>
      <c r="L311" s="61" t="s">
        <v>45</v>
      </c>
      <c r="M311" s="57" t="s">
        <v>876</v>
      </c>
      <c r="N311" s="0"/>
      <c r="O311" s="61" t="s">
        <v>105</v>
      </c>
      <c r="P311" s="62"/>
      <c r="Q311" s="61" t="n">
        <v>56</v>
      </c>
      <c r="R311" s="61" t="n">
        <v>5</v>
      </c>
      <c r="S311" s="61" t="n">
        <v>5</v>
      </c>
      <c r="T311" s="61" t="n">
        <v>5</v>
      </c>
      <c r="U311" s="61" t="n">
        <v>5</v>
      </c>
      <c r="V311" s="45" t="n">
        <f aca="false">+U311-R311</f>
        <v>0</v>
      </c>
      <c r="W311" s="63" t="n">
        <f aca="false">+U311-T311</f>
        <v>0</v>
      </c>
      <c r="X311" s="46" t="s">
        <v>48</v>
      </c>
      <c r="Y311" s="46"/>
      <c r="AA311" s="64" t="n">
        <v>349575</v>
      </c>
      <c r="AB311" s="64" t="n">
        <v>136282</v>
      </c>
      <c r="AC311" s="65" t="s">
        <v>49</v>
      </c>
      <c r="AD311" s="66" t="n">
        <v>0.055</v>
      </c>
      <c r="AE311" s="67"/>
      <c r="AF311" s="68" t="s">
        <v>60</v>
      </c>
      <c r="AG311" s="68" t="s">
        <v>4</v>
      </c>
      <c r="AH311" s="58" t="s">
        <v>881</v>
      </c>
      <c r="AI311" s="52" t="s">
        <v>141</v>
      </c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55"/>
      <c r="B312" s="56" t="s">
        <v>40</v>
      </c>
      <c r="C312" s="57"/>
      <c r="D312" s="58"/>
      <c r="E312" s="57" t="s">
        <v>874</v>
      </c>
      <c r="F312" s="93" t="s">
        <v>882</v>
      </c>
      <c r="G312" s="59" t="s">
        <v>43</v>
      </c>
      <c r="H312" s="64" t="n">
        <v>9765</v>
      </c>
      <c r="I312" s="61"/>
      <c r="J312" s="98"/>
      <c r="K312" s="61"/>
      <c r="L312" s="93"/>
      <c r="M312" s="93" t="s">
        <v>876</v>
      </c>
      <c r="N312" s="61"/>
      <c r="O312" s="61" t="s">
        <v>105</v>
      </c>
      <c r="P312" s="62"/>
      <c r="Q312" s="61" t="n">
        <v>557</v>
      </c>
      <c r="R312" s="61" t="n">
        <v>423</v>
      </c>
      <c r="S312" s="61" t="n">
        <v>423</v>
      </c>
      <c r="T312" s="61" t="n">
        <v>450</v>
      </c>
      <c r="U312" s="61" t="n">
        <v>450</v>
      </c>
      <c r="V312" s="45" t="n">
        <f aca="false">+U312-R312</f>
        <v>27</v>
      </c>
      <c r="W312" s="63" t="n">
        <f aca="false">+U312-T312</f>
        <v>0</v>
      </c>
      <c r="X312" s="15" t="s">
        <v>48</v>
      </c>
      <c r="Y312" s="52"/>
      <c r="AA312" s="64"/>
      <c r="AB312" s="64" t="n">
        <v>138684</v>
      </c>
      <c r="AC312" s="60" t="s">
        <v>49</v>
      </c>
      <c r="AD312" s="66" t="n">
        <v>0.15</v>
      </c>
      <c r="AE312" s="67" t="n">
        <v>9905</v>
      </c>
      <c r="AF312" s="68" t="s">
        <v>50</v>
      </c>
      <c r="AG312" s="68" t="s">
        <v>4</v>
      </c>
      <c r="AH312" s="61" t="s">
        <v>883</v>
      </c>
      <c r="AI312" s="52" t="s">
        <v>141</v>
      </c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22.5" hidden="false" customHeight="false" outlineLevel="0" collapsed="false">
      <c r="A313" s="55"/>
      <c r="B313" s="56"/>
      <c r="C313" s="57"/>
      <c r="D313" s="58"/>
      <c r="E313" s="57" t="s">
        <v>874</v>
      </c>
      <c r="F313" s="93" t="s">
        <v>884</v>
      </c>
      <c r="G313" s="59"/>
      <c r="H313" s="64" t="n">
        <v>9837</v>
      </c>
      <c r="I313" s="61"/>
      <c r="J313" s="98"/>
      <c r="K313" s="61"/>
      <c r="L313" s="93"/>
      <c r="M313" s="93"/>
      <c r="N313" s="61"/>
      <c r="O313" s="61" t="s">
        <v>105</v>
      </c>
      <c r="P313" s="62"/>
      <c r="Q313" s="61"/>
      <c r="R313" s="61" t="n">
        <v>10967</v>
      </c>
      <c r="S313" s="61" t="n">
        <v>11378</v>
      </c>
      <c r="T313" s="61" t="n">
        <v>11271</v>
      </c>
      <c r="U313" s="61" t="n">
        <v>11054</v>
      </c>
      <c r="V313" s="45" t="n">
        <f aca="false">+U313-R313</f>
        <v>87</v>
      </c>
      <c r="W313" s="63"/>
      <c r="X313" s="104" t="s">
        <v>198</v>
      </c>
      <c r="Y313" s="52"/>
      <c r="AA313" s="64"/>
      <c r="AB313" s="64" t="n">
        <v>310851</v>
      </c>
      <c r="AC313" s="60"/>
      <c r="AD313" s="66"/>
      <c r="AE313" s="67"/>
      <c r="AF313" s="68"/>
      <c r="AG313" s="68"/>
      <c r="AH313" s="61" t="s">
        <v>885</v>
      </c>
      <c r="AI313" s="52" t="s">
        <v>94</v>
      </c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true" customHeight="false" outlineLevel="0" collapsed="false">
      <c r="A314" s="55"/>
      <c r="B314" s="56" t="s">
        <v>40</v>
      </c>
      <c r="C314" s="57"/>
      <c r="D314" s="58"/>
      <c r="E314" s="57" t="s">
        <v>886</v>
      </c>
      <c r="F314" s="57" t="s">
        <v>887</v>
      </c>
      <c r="G314" s="6" t="s">
        <v>43</v>
      </c>
      <c r="H314" s="59" t="n">
        <v>6759</v>
      </c>
      <c r="I314" s="4" t="n">
        <v>766</v>
      </c>
      <c r="J314" s="4" t="s">
        <v>44</v>
      </c>
      <c r="L314" s="1" t="s">
        <v>45</v>
      </c>
      <c r="M314" s="3" t="s">
        <v>888</v>
      </c>
      <c r="N314" s="44"/>
      <c r="O314" s="61" t="s">
        <v>122</v>
      </c>
      <c r="Q314" s="61"/>
      <c r="R314" s="1"/>
      <c r="S314" s="61"/>
      <c r="T314" s="61"/>
      <c r="U314" s="61"/>
      <c r="V314" s="45" t="n">
        <f aca="false">+U314-R314</f>
        <v>0</v>
      </c>
      <c r="W314" s="14" t="n">
        <f aca="false">+U314-T314</f>
        <v>0</v>
      </c>
      <c r="X314" s="46" t="s">
        <v>73</v>
      </c>
      <c r="Y314" s="47"/>
      <c r="Z314" s="44"/>
      <c r="AA314" s="5" t="n">
        <v>313454</v>
      </c>
      <c r="AB314" s="64" t="n">
        <v>28193</v>
      </c>
      <c r="AC314" s="48" t="s">
        <v>49</v>
      </c>
      <c r="AD314" s="49" t="n">
        <v>0.02</v>
      </c>
      <c r="AE314" s="50" t="n">
        <v>9904</v>
      </c>
      <c r="AF314" s="51" t="s">
        <v>889</v>
      </c>
      <c r="AG314" s="51" t="s">
        <v>4</v>
      </c>
      <c r="AH314" s="58" t="s">
        <v>890</v>
      </c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3"/>
      <c r="B315" s="11" t="n">
        <v>36480</v>
      </c>
      <c r="E315" s="92" t="s">
        <v>891</v>
      </c>
      <c r="F315" s="92" t="s">
        <v>892</v>
      </c>
      <c r="G315" s="6" t="s">
        <v>43</v>
      </c>
      <c r="H315" s="5" t="n">
        <v>6674</v>
      </c>
      <c r="I315" s="1"/>
      <c r="J315" s="94"/>
      <c r="K315" s="1"/>
      <c r="L315" s="92"/>
      <c r="M315" s="92" t="s">
        <v>97</v>
      </c>
      <c r="N315" s="1" t="s">
        <v>92</v>
      </c>
      <c r="O315" s="1" t="s">
        <v>47</v>
      </c>
      <c r="Q315" s="1" t="n">
        <v>5716</v>
      </c>
      <c r="R315" s="1" t="n">
        <v>4456</v>
      </c>
      <c r="S315" s="1" t="n">
        <v>4589</v>
      </c>
      <c r="T315" s="1" t="n">
        <v>4161</v>
      </c>
      <c r="U315" s="1" t="n">
        <v>4355</v>
      </c>
      <c r="V315" s="45" t="n">
        <f aca="false">+U315-R315</f>
        <v>-101</v>
      </c>
      <c r="W315" s="14" t="n">
        <f aca="false">+U315-T315</f>
        <v>194</v>
      </c>
      <c r="X315" s="104" t="s">
        <v>140</v>
      </c>
      <c r="Y315" s="47"/>
      <c r="Z315" s="44"/>
      <c r="AA315" s="5"/>
      <c r="AB315" s="5" t="n">
        <v>140991</v>
      </c>
      <c r="AC315" s="53" t="s">
        <v>49</v>
      </c>
      <c r="AD315" s="49" t="n">
        <v>0.065</v>
      </c>
      <c r="AE315" s="95"/>
      <c r="AF315" s="51" t="s">
        <v>60</v>
      </c>
      <c r="AG315" s="51" t="s">
        <v>4</v>
      </c>
      <c r="AH315" s="1" t="s">
        <v>893</v>
      </c>
      <c r="AI315" s="52" t="s">
        <v>141</v>
      </c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43"/>
      <c r="B316" s="11" t="n">
        <v>36325</v>
      </c>
      <c r="E316" s="92" t="s">
        <v>894</v>
      </c>
      <c r="F316" s="92" t="s">
        <v>895</v>
      </c>
      <c r="G316" s="6" t="s">
        <v>43</v>
      </c>
      <c r="H316" s="5" t="n">
        <v>6210</v>
      </c>
      <c r="I316" s="1"/>
      <c r="J316" s="94"/>
      <c r="K316" s="1"/>
      <c r="L316" s="92"/>
      <c r="M316" s="92" t="s">
        <v>97</v>
      </c>
      <c r="N316" s="1" t="s">
        <v>92</v>
      </c>
      <c r="O316" s="61" t="s">
        <v>79</v>
      </c>
      <c r="Q316" s="1" t="n">
        <v>7699</v>
      </c>
      <c r="R316" s="1" t="n">
        <v>6686</v>
      </c>
      <c r="S316" s="1" t="n">
        <v>7269</v>
      </c>
      <c r="T316" s="1" t="n">
        <v>7132</v>
      </c>
      <c r="U316" s="1" t="n">
        <v>7713</v>
      </c>
      <c r="V316" s="45" t="n">
        <f aca="false">+U316-R316</f>
        <v>1027</v>
      </c>
      <c r="W316" s="14" t="n">
        <f aca="false">+U316-T316</f>
        <v>581</v>
      </c>
      <c r="X316" s="46" t="s">
        <v>176</v>
      </c>
      <c r="Y316" s="47"/>
      <c r="Z316" s="44"/>
      <c r="AA316" s="5"/>
      <c r="AB316" s="5" t="n">
        <v>138785</v>
      </c>
      <c r="AC316" s="53" t="s">
        <v>49</v>
      </c>
      <c r="AD316" s="49" t="n">
        <v>0.025</v>
      </c>
      <c r="AE316" s="95"/>
      <c r="AF316" s="51" t="s">
        <v>60</v>
      </c>
      <c r="AG316" s="96"/>
      <c r="AH316" s="1"/>
      <c r="AI316" s="52" t="s">
        <v>52</v>
      </c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55"/>
      <c r="B317" s="56" t="s">
        <v>40</v>
      </c>
      <c r="C317" s="93"/>
      <c r="D317" s="61"/>
      <c r="E317" s="57" t="s">
        <v>896</v>
      </c>
      <c r="F317" s="57" t="s">
        <v>897</v>
      </c>
      <c r="G317" s="59" t="s">
        <v>43</v>
      </c>
      <c r="H317" s="59" t="n">
        <v>6235</v>
      </c>
      <c r="I317" s="58" t="n">
        <v>550</v>
      </c>
      <c r="J317" s="58" t="s">
        <v>44</v>
      </c>
      <c r="K317" s="58"/>
      <c r="L317" s="61" t="s">
        <v>45</v>
      </c>
      <c r="M317" s="57" t="s">
        <v>898</v>
      </c>
      <c r="N317" s="0"/>
      <c r="O317" s="61" t="s">
        <v>129</v>
      </c>
      <c r="P317" s="62"/>
      <c r="Q317" s="61" t="n">
        <v>172</v>
      </c>
      <c r="R317" s="61" t="n">
        <v>274</v>
      </c>
      <c r="S317" s="61" t="n">
        <v>274</v>
      </c>
      <c r="T317" s="61" t="n">
        <v>180</v>
      </c>
      <c r="U317" s="61" t="n">
        <v>180</v>
      </c>
      <c r="V317" s="45" t="n">
        <f aca="false">+U317-R317</f>
        <v>-94</v>
      </c>
      <c r="W317" s="63" t="n">
        <f aca="false">+U317-T317</f>
        <v>0</v>
      </c>
      <c r="X317" s="15" t="s">
        <v>48</v>
      </c>
      <c r="Y317" s="52"/>
      <c r="AA317" s="64" t="n">
        <v>348077</v>
      </c>
      <c r="AB317" s="64" t="n">
        <v>137937</v>
      </c>
      <c r="AC317" s="65" t="s">
        <v>49</v>
      </c>
      <c r="AD317" s="66" t="n">
        <v>0.153</v>
      </c>
      <c r="AE317" s="67" t="n">
        <v>9812</v>
      </c>
      <c r="AF317" s="68" t="s">
        <v>160</v>
      </c>
      <c r="AG317" s="68" t="s">
        <v>4</v>
      </c>
      <c r="AH317" s="58" t="s">
        <v>899</v>
      </c>
      <c r="AI317" s="52" t="s">
        <v>52</v>
      </c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5"/>
      <c r="B318" s="56" t="s">
        <v>40</v>
      </c>
      <c r="C318" s="57"/>
      <c r="D318" s="58"/>
      <c r="E318" s="93" t="s">
        <v>900</v>
      </c>
      <c r="F318" s="93" t="s">
        <v>901</v>
      </c>
      <c r="G318" s="6" t="s">
        <v>43</v>
      </c>
      <c r="H318" s="64" t="n">
        <v>6517</v>
      </c>
      <c r="I318" s="1" t="n">
        <v>601</v>
      </c>
      <c r="J318" s="79" t="s">
        <v>44</v>
      </c>
      <c r="K318" s="1"/>
      <c r="L318" s="1" t="s">
        <v>45</v>
      </c>
      <c r="M318" s="3" t="s">
        <v>902</v>
      </c>
      <c r="N318" s="1"/>
      <c r="O318" s="61" t="s">
        <v>227</v>
      </c>
      <c r="Q318" s="61" t="n">
        <v>51</v>
      </c>
      <c r="R318" s="61" t="n">
        <v>47</v>
      </c>
      <c r="S318" s="61" t="n">
        <v>47</v>
      </c>
      <c r="T318" s="61" t="n">
        <v>45</v>
      </c>
      <c r="U318" s="61" t="n">
        <v>45</v>
      </c>
      <c r="V318" s="45" t="n">
        <f aca="false">+U318-R318</f>
        <v>-2</v>
      </c>
      <c r="W318" s="14" t="n">
        <f aca="false">+U318-T318</f>
        <v>0</v>
      </c>
      <c r="X318" s="15" t="s">
        <v>73</v>
      </c>
      <c r="Y318" s="47"/>
      <c r="Z318" s="44"/>
      <c r="AA318" s="5" t="n">
        <v>332296</v>
      </c>
      <c r="AB318" s="64" t="n">
        <v>139220</v>
      </c>
      <c r="AC318" s="48" t="s">
        <v>59</v>
      </c>
      <c r="AD318" s="49" t="n">
        <v>0.06</v>
      </c>
      <c r="AE318" s="50"/>
      <c r="AF318" s="51" t="s">
        <v>60</v>
      </c>
      <c r="AG318" s="51" t="s">
        <v>4</v>
      </c>
      <c r="AH318" s="58" t="s">
        <v>903</v>
      </c>
      <c r="AI318" s="52" t="s">
        <v>82</v>
      </c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true" customHeight="false" outlineLevel="0" collapsed="false">
      <c r="A319" s="55"/>
      <c r="B319" s="56" t="s">
        <v>40</v>
      </c>
      <c r="C319" s="57"/>
      <c r="D319" s="58"/>
      <c r="E319" s="93" t="s">
        <v>904</v>
      </c>
      <c r="F319" s="93" t="s">
        <v>905</v>
      </c>
      <c r="G319" s="59" t="s">
        <v>43</v>
      </c>
      <c r="H319" s="64" t="n">
        <v>4160</v>
      </c>
      <c r="I319" s="61" t="n">
        <v>600</v>
      </c>
      <c r="J319" s="101" t="s">
        <v>44</v>
      </c>
      <c r="K319" s="61"/>
      <c r="L319" s="61" t="s">
        <v>45</v>
      </c>
      <c r="M319" s="57" t="s">
        <v>906</v>
      </c>
      <c r="N319" s="61"/>
      <c r="O319" s="61" t="s">
        <v>139</v>
      </c>
      <c r="P319" s="62"/>
      <c r="Q319" s="61"/>
      <c r="R319" s="1"/>
      <c r="S319" s="61"/>
      <c r="T319" s="61"/>
      <c r="U319" s="61"/>
      <c r="V319" s="45" t="n">
        <f aca="false">+U319-R319</f>
        <v>0</v>
      </c>
      <c r="W319" s="63" t="n">
        <f aca="false">+U319-T319</f>
        <v>0</v>
      </c>
      <c r="X319" s="46" t="s">
        <v>907</v>
      </c>
      <c r="Y319" s="46"/>
      <c r="AA319" s="64" t="n">
        <v>370000</v>
      </c>
      <c r="AB319" s="64" t="n">
        <v>26561</v>
      </c>
      <c r="AC319" s="65" t="s">
        <v>59</v>
      </c>
      <c r="AD319" s="9" t="n">
        <v>0.33</v>
      </c>
      <c r="AE319" s="105" t="n">
        <v>9907</v>
      </c>
      <c r="AF319" s="61" t="s">
        <v>260</v>
      </c>
      <c r="AG319" s="68" t="s">
        <v>4</v>
      </c>
      <c r="AH319" s="58" t="s">
        <v>70</v>
      </c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55"/>
      <c r="B320" s="56" t="s">
        <v>40</v>
      </c>
      <c r="C320" s="57"/>
      <c r="D320" s="58"/>
      <c r="E320" s="57" t="s">
        <v>908</v>
      </c>
      <c r="F320" s="57" t="s">
        <v>909</v>
      </c>
      <c r="G320" s="59" t="s">
        <v>43</v>
      </c>
      <c r="H320" s="59" t="n">
        <v>6790</v>
      </c>
      <c r="I320" s="58" t="n">
        <v>766</v>
      </c>
      <c r="J320" s="58" t="s">
        <v>44</v>
      </c>
      <c r="K320" s="58"/>
      <c r="L320" s="61" t="s">
        <v>45</v>
      </c>
      <c r="M320" s="57" t="s">
        <v>910</v>
      </c>
      <c r="N320" s="0"/>
      <c r="O320" s="61" t="s">
        <v>122</v>
      </c>
      <c r="P320" s="62"/>
      <c r="Q320" s="61" t="n">
        <v>161</v>
      </c>
      <c r="R320" s="61" t="n">
        <v>188</v>
      </c>
      <c r="S320" s="61" t="n">
        <v>188</v>
      </c>
      <c r="T320" s="61" t="n">
        <v>157</v>
      </c>
      <c r="U320" s="61" t="n">
        <v>157</v>
      </c>
      <c r="V320" s="45" t="n">
        <f aca="false">+U320-R320</f>
        <v>-31</v>
      </c>
      <c r="W320" s="63" t="n">
        <f aca="false">+U320-T320</f>
        <v>0</v>
      </c>
      <c r="X320" s="46" t="s">
        <v>48</v>
      </c>
      <c r="Y320" s="46"/>
      <c r="AA320" s="64" t="n">
        <v>361732</v>
      </c>
      <c r="AB320" s="64" t="n">
        <v>125838</v>
      </c>
      <c r="AC320" s="65" t="s">
        <v>59</v>
      </c>
      <c r="AD320" s="66" t="n">
        <v>0.155</v>
      </c>
      <c r="AE320" s="67" t="n">
        <v>9903</v>
      </c>
      <c r="AF320" s="68" t="s">
        <v>50</v>
      </c>
      <c r="AG320" s="68" t="s">
        <v>4</v>
      </c>
      <c r="AH320" s="58" t="s">
        <v>911</v>
      </c>
      <c r="AI320" s="52" t="s">
        <v>94</v>
      </c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s">
        <v>40</v>
      </c>
      <c r="C321" s="92"/>
      <c r="D321" s="1"/>
      <c r="E321" s="3" t="s">
        <v>912</v>
      </c>
      <c r="F321" s="3" t="s">
        <v>866</v>
      </c>
      <c r="G321" s="6" t="s">
        <v>43</v>
      </c>
      <c r="H321" s="6" t="n">
        <v>5616</v>
      </c>
      <c r="I321" s="4" t="n">
        <v>447</v>
      </c>
      <c r="J321" s="4" t="s">
        <v>44</v>
      </c>
      <c r="L321" s="1" t="s">
        <v>45</v>
      </c>
      <c r="M321" s="3" t="s">
        <v>912</v>
      </c>
      <c r="N321" s="44"/>
      <c r="O321" s="1" t="s">
        <v>379</v>
      </c>
      <c r="Q321" s="1" t="n">
        <v>105</v>
      </c>
      <c r="R321" s="1" t="n">
        <v>96</v>
      </c>
      <c r="S321" s="1" t="n">
        <v>96</v>
      </c>
      <c r="T321" s="1" t="n">
        <v>111</v>
      </c>
      <c r="U321" s="1" t="n">
        <v>111</v>
      </c>
      <c r="V321" s="45" t="n">
        <f aca="false">+U321-R321</f>
        <v>15</v>
      </c>
      <c r="W321" s="14" t="n">
        <f aca="false">+U321-T321</f>
        <v>0</v>
      </c>
      <c r="X321" s="46" t="s">
        <v>48</v>
      </c>
      <c r="Y321" s="15"/>
      <c r="Z321" s="44"/>
      <c r="AA321" s="5" t="n">
        <v>346088</v>
      </c>
      <c r="AB321" s="5" t="n">
        <v>135892</v>
      </c>
      <c r="AC321" s="48" t="s">
        <v>59</v>
      </c>
      <c r="AD321" s="49" t="n">
        <v>0.06</v>
      </c>
      <c r="AE321" s="50"/>
      <c r="AF321" s="51" t="s">
        <v>60</v>
      </c>
      <c r="AG321" s="51" t="s">
        <v>4</v>
      </c>
      <c r="AH321" s="4" t="s">
        <v>913</v>
      </c>
      <c r="AI321" s="52" t="s">
        <v>52</v>
      </c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3"/>
      <c r="B322" s="11" t="s">
        <v>40</v>
      </c>
      <c r="C322" s="92"/>
      <c r="D322" s="1"/>
      <c r="E322" s="3" t="s">
        <v>914</v>
      </c>
      <c r="F322" s="3" t="s">
        <v>915</v>
      </c>
      <c r="G322" s="6" t="s">
        <v>43</v>
      </c>
      <c r="H322" s="6" t="n">
        <v>4491</v>
      </c>
      <c r="I322" s="4" t="n">
        <v>601</v>
      </c>
      <c r="J322" s="4" t="s">
        <v>44</v>
      </c>
      <c r="L322" s="1" t="s">
        <v>45</v>
      </c>
      <c r="M322" s="3" t="s">
        <v>916</v>
      </c>
      <c r="N322" s="44"/>
      <c r="O322" s="1" t="s">
        <v>129</v>
      </c>
      <c r="Q322" s="1" t="n">
        <v>346</v>
      </c>
      <c r="R322" s="1" t="n">
        <v>618</v>
      </c>
      <c r="S322" s="1" t="n">
        <v>618</v>
      </c>
      <c r="T322" s="1" t="n">
        <v>611</v>
      </c>
      <c r="U322" s="1" t="n">
        <v>611</v>
      </c>
      <c r="V322" s="45" t="n">
        <f aca="false">+U322-R322</f>
        <v>-7</v>
      </c>
      <c r="W322" s="14" t="n">
        <f aca="false">+U322-T322</f>
        <v>0</v>
      </c>
      <c r="X322" s="15" t="s">
        <v>48</v>
      </c>
      <c r="Y322" s="47"/>
      <c r="Z322" s="44"/>
      <c r="AA322" s="5" t="n">
        <v>347591</v>
      </c>
      <c r="AB322" s="5" t="n">
        <v>136421</v>
      </c>
      <c r="AC322" s="48" t="s">
        <v>59</v>
      </c>
      <c r="AD322" s="49" t="n">
        <v>0.14</v>
      </c>
      <c r="AE322" s="50" t="n">
        <v>9812</v>
      </c>
      <c r="AF322" s="51" t="s">
        <v>160</v>
      </c>
      <c r="AG322" s="51" t="s">
        <v>4</v>
      </c>
      <c r="AH322" s="4" t="s">
        <v>917</v>
      </c>
      <c r="AI322" s="52" t="s">
        <v>94</v>
      </c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55"/>
      <c r="B323" s="56" t="s">
        <v>40</v>
      </c>
      <c r="C323" s="93"/>
      <c r="D323" s="61"/>
      <c r="E323" s="57" t="s">
        <v>914</v>
      </c>
      <c r="F323" s="57" t="s">
        <v>918</v>
      </c>
      <c r="G323" s="59" t="s">
        <v>43</v>
      </c>
      <c r="H323" s="59" t="n">
        <v>5099</v>
      </c>
      <c r="I323" s="58" t="n">
        <v>601</v>
      </c>
      <c r="J323" s="58" t="s">
        <v>44</v>
      </c>
      <c r="K323" s="58"/>
      <c r="L323" s="61" t="s">
        <v>45</v>
      </c>
      <c r="M323" s="57" t="s">
        <v>916</v>
      </c>
      <c r="N323" s="0"/>
      <c r="O323" s="61" t="s">
        <v>129</v>
      </c>
      <c r="P323" s="62"/>
      <c r="Q323" s="61" t="n">
        <v>1827</v>
      </c>
      <c r="R323" s="1" t="n">
        <v>1752</v>
      </c>
      <c r="S323" s="61" t="n">
        <v>1752</v>
      </c>
      <c r="T323" s="61" t="n">
        <v>1784</v>
      </c>
      <c r="U323" s="1" t="n">
        <v>2784</v>
      </c>
      <c r="V323" s="45" t="n">
        <f aca="false">+U323-R323</f>
        <v>1032</v>
      </c>
      <c r="W323" s="63" t="n">
        <f aca="false">+U323-T323</f>
        <v>1000</v>
      </c>
      <c r="X323" s="46" t="s">
        <v>919</v>
      </c>
      <c r="Y323" s="52"/>
      <c r="AA323" s="64" t="n">
        <v>347596</v>
      </c>
      <c r="AB323" s="64" t="n">
        <v>136728</v>
      </c>
      <c r="AC323" s="65" t="s">
        <v>49</v>
      </c>
      <c r="AD323" s="66" t="n">
        <v>0.1</v>
      </c>
      <c r="AE323" s="67" t="n">
        <v>9812</v>
      </c>
      <c r="AF323" s="68" t="s">
        <v>160</v>
      </c>
      <c r="AG323" s="68" t="s">
        <v>4</v>
      </c>
      <c r="AH323" s="58" t="s">
        <v>917</v>
      </c>
      <c r="AI323" s="52" t="s">
        <v>94</v>
      </c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3"/>
      <c r="B324" s="11" t="s">
        <v>40</v>
      </c>
      <c r="C324" s="92"/>
      <c r="D324" s="1"/>
      <c r="E324" s="3" t="s">
        <v>920</v>
      </c>
      <c r="F324" s="3" t="s">
        <v>921</v>
      </c>
      <c r="G324" s="6" t="s">
        <v>43</v>
      </c>
      <c r="H324" s="6" t="n">
        <v>4179</v>
      </c>
      <c r="I324" s="4" t="n">
        <v>485</v>
      </c>
      <c r="J324" s="4" t="s">
        <v>44</v>
      </c>
      <c r="L324" s="1" t="s">
        <v>45</v>
      </c>
      <c r="M324" s="3" t="s">
        <v>920</v>
      </c>
      <c r="N324" s="44"/>
      <c r="O324" s="1" t="s">
        <v>105</v>
      </c>
      <c r="Q324" s="1" t="n">
        <v>1020</v>
      </c>
      <c r="R324" s="1" t="n">
        <v>0</v>
      </c>
      <c r="S324" s="1" t="n">
        <v>0</v>
      </c>
      <c r="T324" s="1" t="n">
        <v>0</v>
      </c>
      <c r="U324" s="1" t="n">
        <v>0</v>
      </c>
      <c r="V324" s="45" t="n">
        <f aca="false">+U324-R324</f>
        <v>0</v>
      </c>
      <c r="W324" s="14" t="n">
        <f aca="false">+U324-T324</f>
        <v>0</v>
      </c>
      <c r="X324" s="15" t="s">
        <v>922</v>
      </c>
      <c r="Y324" s="47"/>
      <c r="Z324" s="44"/>
      <c r="AA324" s="5" t="n">
        <v>311981</v>
      </c>
      <c r="AB324" s="5" t="n">
        <v>135714</v>
      </c>
      <c r="AC324" s="48" t="s">
        <v>59</v>
      </c>
      <c r="AD324" s="9" t="n">
        <v>0.13</v>
      </c>
      <c r="AE324" s="105" t="n">
        <v>9908</v>
      </c>
      <c r="AF324" s="1" t="s">
        <v>292</v>
      </c>
      <c r="AG324" s="51" t="s">
        <v>4</v>
      </c>
      <c r="AH324" s="4" t="s">
        <v>70</v>
      </c>
      <c r="AI324" s="52" t="s">
        <v>141</v>
      </c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40</v>
      </c>
      <c r="E325" s="92" t="s">
        <v>923</v>
      </c>
      <c r="F325" s="92" t="s">
        <v>924</v>
      </c>
      <c r="G325" s="6" t="s">
        <v>43</v>
      </c>
      <c r="H325" s="5" t="n">
        <v>9727</v>
      </c>
      <c r="I325" s="1"/>
      <c r="J325" s="94"/>
      <c r="K325" s="1"/>
      <c r="L325" s="92"/>
      <c r="M325" s="92" t="s">
        <v>925</v>
      </c>
      <c r="N325" s="1"/>
      <c r="O325" s="1" t="s">
        <v>105</v>
      </c>
      <c r="Q325" s="1" t="n">
        <v>624</v>
      </c>
      <c r="R325" s="1" t="n">
        <v>614</v>
      </c>
      <c r="S325" s="1" t="n">
        <v>614</v>
      </c>
      <c r="T325" s="1" t="n">
        <v>554</v>
      </c>
      <c r="U325" s="1" t="n">
        <v>467</v>
      </c>
      <c r="V325" s="45" t="n">
        <f aca="false">+U325-R325</f>
        <v>-147</v>
      </c>
      <c r="W325" s="14" t="n">
        <f aca="false">+U325-T325</f>
        <v>-87</v>
      </c>
      <c r="X325" s="46" t="s">
        <v>621</v>
      </c>
      <c r="Y325" s="47"/>
      <c r="Z325" s="44"/>
      <c r="AA325" s="5" t="n">
        <v>340022</v>
      </c>
      <c r="AB325" s="5" t="n">
        <v>135854</v>
      </c>
      <c r="AC325" s="53" t="s">
        <v>59</v>
      </c>
      <c r="AD325" s="49" t="n">
        <v>0.09</v>
      </c>
      <c r="AE325" s="50" t="n">
        <v>9812</v>
      </c>
      <c r="AF325" s="51" t="s">
        <v>160</v>
      </c>
      <c r="AG325" s="51" t="s">
        <v>4</v>
      </c>
      <c r="AH325" s="1" t="s">
        <v>507</v>
      </c>
      <c r="AI325" s="52" t="s">
        <v>52</v>
      </c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3.5" hidden="false" customHeight="false" outlineLevel="0" collapsed="false">
      <c r="A326" s="43"/>
      <c r="B326" s="11" t="s">
        <v>40</v>
      </c>
      <c r="C326" s="92"/>
      <c r="D326" s="1"/>
      <c r="E326" s="73" t="s">
        <v>926</v>
      </c>
      <c r="F326" s="73" t="s">
        <v>927</v>
      </c>
      <c r="G326" s="6" t="s">
        <v>43</v>
      </c>
      <c r="H326" s="75" t="n">
        <v>9769</v>
      </c>
      <c r="I326" s="1"/>
      <c r="J326" s="94"/>
      <c r="K326" s="1"/>
      <c r="L326" s="92"/>
      <c r="M326" s="92" t="s">
        <v>928</v>
      </c>
      <c r="N326" s="1" t="s">
        <v>92</v>
      </c>
      <c r="O326" s="79" t="s">
        <v>98</v>
      </c>
      <c r="Q326" s="79" t="n">
        <v>4000</v>
      </c>
      <c r="R326" s="79" t="n">
        <v>1467</v>
      </c>
      <c r="S326" s="79" t="n">
        <v>1467</v>
      </c>
      <c r="T326" s="79" t="n">
        <v>1366</v>
      </c>
      <c r="U326" s="79" t="n">
        <v>1287</v>
      </c>
      <c r="V326" s="45" t="n">
        <f aca="false">+U326-R326</f>
        <v>-180</v>
      </c>
      <c r="W326" s="14" t="n">
        <f aca="false">+U326-T326</f>
        <v>-79</v>
      </c>
      <c r="X326" s="46" t="s">
        <v>320</v>
      </c>
      <c r="Y326" s="110"/>
      <c r="Z326" s="148"/>
      <c r="AA326" s="75"/>
      <c r="AB326" s="75" t="n">
        <v>163874</v>
      </c>
      <c r="AC326" s="155" t="s">
        <v>49</v>
      </c>
      <c r="AD326" s="49" t="n">
        <v>0.083</v>
      </c>
      <c r="AE326" s="50" t="n">
        <v>9906</v>
      </c>
      <c r="AF326" s="51" t="s">
        <v>50</v>
      </c>
      <c r="AG326" s="51" t="s">
        <v>4</v>
      </c>
      <c r="AH326" s="79" t="s">
        <v>929</v>
      </c>
      <c r="AI326" s="91" t="s">
        <v>141</v>
      </c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4.25" hidden="false" customHeight="false" outlineLevel="0" collapsed="false">
      <c r="A327" s="55"/>
      <c r="B327" s="56" t="s">
        <v>40</v>
      </c>
      <c r="C327" s="57"/>
      <c r="D327" s="58"/>
      <c r="E327" s="92" t="s">
        <v>930</v>
      </c>
      <c r="F327" s="93" t="s">
        <v>931</v>
      </c>
      <c r="G327" s="133" t="s">
        <v>43</v>
      </c>
      <c r="H327" s="64" t="n">
        <v>9777</v>
      </c>
      <c r="I327" s="135"/>
      <c r="J327" s="161"/>
      <c r="K327" s="135"/>
      <c r="L327" s="162"/>
      <c r="M327" s="162" t="s">
        <v>932</v>
      </c>
      <c r="N327" s="135" t="s">
        <v>92</v>
      </c>
      <c r="O327" s="61" t="s">
        <v>105</v>
      </c>
      <c r="P327" s="138"/>
      <c r="Q327" s="61" t="n">
        <v>357</v>
      </c>
      <c r="R327" s="61" t="n">
        <v>533</v>
      </c>
      <c r="S327" s="61" t="n">
        <v>533</v>
      </c>
      <c r="T327" s="61" t="n">
        <v>549</v>
      </c>
      <c r="U327" s="61" t="n">
        <v>590</v>
      </c>
      <c r="V327" s="45" t="n">
        <f aca="false">+U327-R327</f>
        <v>57</v>
      </c>
      <c r="W327" s="139" t="n">
        <f aca="false">+U327-T327</f>
        <v>41</v>
      </c>
      <c r="X327" s="15" t="s">
        <v>48</v>
      </c>
      <c r="Y327" s="140"/>
      <c r="Z327" s="137"/>
      <c r="AA327" s="141"/>
      <c r="AB327" s="64" t="n">
        <v>137940</v>
      </c>
      <c r="AC327" s="163" t="s">
        <v>49</v>
      </c>
      <c r="AD327" s="164" t="n">
        <v>0.13</v>
      </c>
      <c r="AE327" s="165" t="n">
        <v>9906</v>
      </c>
      <c r="AF327" s="141" t="s">
        <v>50</v>
      </c>
      <c r="AG327" s="145" t="s">
        <v>4</v>
      </c>
      <c r="AH327" s="1" t="s">
        <v>933</v>
      </c>
      <c r="AI327" s="52" t="s">
        <v>118</v>
      </c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4.25" hidden="false" customHeight="false" outlineLevel="0" collapsed="false">
      <c r="A328" s="55"/>
      <c r="B328" s="56" t="s">
        <v>40</v>
      </c>
      <c r="C328" s="57"/>
      <c r="D328" s="58"/>
      <c r="E328" s="166" t="s">
        <v>932</v>
      </c>
      <c r="F328" s="57" t="s">
        <v>934</v>
      </c>
      <c r="G328" s="133" t="s">
        <v>43</v>
      </c>
      <c r="H328" s="59" t="n">
        <v>9686</v>
      </c>
      <c r="I328" s="134" t="n">
        <v>550</v>
      </c>
      <c r="J328" s="134" t="s">
        <v>44</v>
      </c>
      <c r="K328" s="134"/>
      <c r="L328" s="135" t="s">
        <v>45</v>
      </c>
      <c r="M328" s="136" t="s">
        <v>932</v>
      </c>
      <c r="N328" s="137"/>
      <c r="O328" s="61" t="s">
        <v>105</v>
      </c>
      <c r="P328" s="138"/>
      <c r="Q328" s="61" t="n">
        <v>449</v>
      </c>
      <c r="R328" s="61" t="n">
        <v>409</v>
      </c>
      <c r="S328" s="61" t="n">
        <v>409</v>
      </c>
      <c r="T328" s="61" t="n">
        <v>431</v>
      </c>
      <c r="U328" s="61" t="n">
        <v>431</v>
      </c>
      <c r="V328" s="45" t="n">
        <f aca="false">+U328-R328</f>
        <v>22</v>
      </c>
      <c r="W328" s="139" t="n">
        <f aca="false">+U328-T328</f>
        <v>0</v>
      </c>
      <c r="X328" s="15" t="s">
        <v>48</v>
      </c>
      <c r="Y328" s="140"/>
      <c r="Z328" s="137"/>
      <c r="AA328" s="141" t="n">
        <v>361730</v>
      </c>
      <c r="AB328" s="64" t="n">
        <v>125824</v>
      </c>
      <c r="AC328" s="142" t="s">
        <v>49</v>
      </c>
      <c r="AD328" s="143" t="n">
        <v>0.055</v>
      </c>
      <c r="AE328" s="144"/>
      <c r="AF328" s="145" t="s">
        <v>60</v>
      </c>
      <c r="AG328" s="145" t="s">
        <v>4</v>
      </c>
      <c r="AH328" s="167" t="s">
        <v>935</v>
      </c>
      <c r="AI328" s="52" t="s">
        <v>118</v>
      </c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4.25" hidden="false" customHeight="false" outlineLevel="0" collapsed="false">
      <c r="A329" s="43"/>
      <c r="B329" s="11" t="s">
        <v>40</v>
      </c>
      <c r="E329" s="92" t="s">
        <v>932</v>
      </c>
      <c r="F329" s="92" t="s">
        <v>936</v>
      </c>
      <c r="G329" s="133" t="s">
        <v>43</v>
      </c>
      <c r="H329" s="5" t="n">
        <v>9729</v>
      </c>
      <c r="I329" s="135"/>
      <c r="J329" s="161"/>
      <c r="K329" s="135"/>
      <c r="L329" s="162"/>
      <c r="M329" s="162" t="s">
        <v>932</v>
      </c>
      <c r="N329" s="135"/>
      <c r="O329" s="1" t="s">
        <v>227</v>
      </c>
      <c r="P329" s="138"/>
      <c r="Q329" s="1" t="n">
        <v>390</v>
      </c>
      <c r="R329" s="1" t="n">
        <v>225</v>
      </c>
      <c r="S329" s="1" t="n">
        <v>225</v>
      </c>
      <c r="T329" s="1" t="n">
        <v>108</v>
      </c>
      <c r="U329" s="1" t="n">
        <v>108</v>
      </c>
      <c r="V329" s="45" t="n">
        <f aca="false">+U329-R329</f>
        <v>-117</v>
      </c>
      <c r="W329" s="139" t="n">
        <f aca="false">+U329-T329</f>
        <v>0</v>
      </c>
      <c r="X329" s="46" t="s">
        <v>48</v>
      </c>
      <c r="Y329" s="140"/>
      <c r="Z329" s="137"/>
      <c r="AA329" s="165"/>
      <c r="AB329" s="5" t="n">
        <v>138486</v>
      </c>
      <c r="AC329" s="163" t="s">
        <v>49</v>
      </c>
      <c r="AD329" s="143" t="n">
        <v>0.109</v>
      </c>
      <c r="AE329" s="144" t="n">
        <v>9902</v>
      </c>
      <c r="AF329" s="145" t="s">
        <v>50</v>
      </c>
      <c r="AG329" s="145" t="s">
        <v>4</v>
      </c>
      <c r="AH329" s="1" t="s">
        <v>937</v>
      </c>
      <c r="AI329" s="52" t="s">
        <v>118</v>
      </c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4.25" hidden="true" customHeight="false" outlineLevel="0" collapsed="false">
      <c r="A330" s="43"/>
      <c r="B330" s="11" t="n">
        <v>36325</v>
      </c>
      <c r="E330" s="92" t="s">
        <v>938</v>
      </c>
      <c r="F330" s="92" t="s">
        <v>939</v>
      </c>
      <c r="G330" s="133" t="s">
        <v>43</v>
      </c>
      <c r="H330" s="5" t="n">
        <v>5228</v>
      </c>
      <c r="I330" s="135"/>
      <c r="J330" s="161"/>
      <c r="K330" s="135"/>
      <c r="L330" s="162"/>
      <c r="M330" s="162"/>
      <c r="N330" s="135" t="s">
        <v>92</v>
      </c>
      <c r="O330" s="1" t="s">
        <v>154</v>
      </c>
      <c r="P330" s="138"/>
      <c r="Q330" s="1"/>
      <c r="R330" s="14"/>
      <c r="S330" s="1" t="n">
        <v>0</v>
      </c>
      <c r="T330" s="1"/>
      <c r="U330" s="1"/>
      <c r="V330" s="45" t="n">
        <f aca="false">+U330-R330</f>
        <v>0</v>
      </c>
      <c r="W330" s="139" t="n">
        <f aca="false">+U330-T330</f>
        <v>0</v>
      </c>
      <c r="X330" s="15" t="s">
        <v>48</v>
      </c>
      <c r="Y330" s="140"/>
      <c r="Z330" s="137"/>
      <c r="AA330" s="141"/>
      <c r="AB330" s="5" t="s">
        <v>100</v>
      </c>
      <c r="AC330" s="163" t="s">
        <v>49</v>
      </c>
      <c r="AD330" s="143"/>
      <c r="AE330" s="168"/>
      <c r="AF330" s="145"/>
      <c r="AG330" s="145" t="s">
        <v>4</v>
      </c>
      <c r="AH330" s="1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3.5" hidden="true" customHeight="false" outlineLevel="0" collapsed="false">
      <c r="A331" s="55"/>
      <c r="B331" s="56" t="n">
        <v>36452</v>
      </c>
      <c r="C331" s="57"/>
      <c r="D331" s="58"/>
      <c r="E331" s="73" t="s">
        <v>940</v>
      </c>
      <c r="F331" s="93" t="s">
        <v>941</v>
      </c>
      <c r="G331" s="6" t="s">
        <v>43</v>
      </c>
      <c r="H331" s="64" t="n">
        <v>71</v>
      </c>
      <c r="I331" s="1" t="n">
        <v>765</v>
      </c>
      <c r="J331" s="94" t="s">
        <v>700</v>
      </c>
      <c r="K331" s="1"/>
      <c r="L331" s="1" t="s">
        <v>45</v>
      </c>
      <c r="M331" s="3" t="s">
        <v>942</v>
      </c>
      <c r="N331" s="1" t="s">
        <v>92</v>
      </c>
      <c r="O331" s="61" t="s">
        <v>79</v>
      </c>
      <c r="Q331" s="61" t="n">
        <v>15000</v>
      </c>
      <c r="R331" s="1"/>
      <c r="S331" s="61"/>
      <c r="T331" s="61"/>
      <c r="U331" s="61"/>
      <c r="V331" s="45" t="n">
        <f aca="false">+U331-R331</f>
        <v>0</v>
      </c>
      <c r="W331" s="14" t="n">
        <f aca="false">+U331-T331</f>
        <v>0</v>
      </c>
      <c r="X331" s="46" t="s">
        <v>943</v>
      </c>
      <c r="Y331" s="47"/>
      <c r="Z331" s="44"/>
      <c r="AA331" s="5"/>
      <c r="AB331" s="64" t="n">
        <v>138550</v>
      </c>
      <c r="AC331" s="53" t="s">
        <v>49</v>
      </c>
      <c r="AD331" s="49"/>
      <c r="AE331" s="95"/>
      <c r="AF331" s="51"/>
      <c r="AG331" s="51" t="s">
        <v>4</v>
      </c>
      <c r="AH331" s="1"/>
      <c r="AI331" s="52" t="s">
        <v>141</v>
      </c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3.5" hidden="false" customHeight="false" outlineLevel="0" collapsed="false">
      <c r="A332" s="43"/>
      <c r="B332" s="11" t="s">
        <v>40</v>
      </c>
      <c r="E332" s="92" t="s">
        <v>940</v>
      </c>
      <c r="F332" s="3" t="s">
        <v>944</v>
      </c>
      <c r="G332" s="6" t="s">
        <v>43</v>
      </c>
      <c r="H332" s="6" t="n">
        <v>4480</v>
      </c>
      <c r="I332" s="4" t="n">
        <v>600</v>
      </c>
      <c r="J332" s="4" t="s">
        <v>44</v>
      </c>
      <c r="L332" s="1" t="s">
        <v>45</v>
      </c>
      <c r="M332" s="3" t="s">
        <v>942</v>
      </c>
      <c r="N332" s="44"/>
      <c r="O332" s="1" t="s">
        <v>129</v>
      </c>
      <c r="Q332" s="1" t="n">
        <v>484</v>
      </c>
      <c r="R332" s="1" t="n">
        <v>621</v>
      </c>
      <c r="S332" s="1" t="n">
        <v>621</v>
      </c>
      <c r="T332" s="1" t="n">
        <v>572</v>
      </c>
      <c r="U332" s="1" t="n">
        <v>572</v>
      </c>
      <c r="V332" s="45" t="n">
        <f aca="false">+U332-R332</f>
        <v>-49</v>
      </c>
      <c r="W332" s="14" t="n">
        <f aca="false">+U332-T332</f>
        <v>0</v>
      </c>
      <c r="X332" s="15" t="s">
        <v>48</v>
      </c>
      <c r="Y332" s="47"/>
      <c r="Z332" s="44"/>
      <c r="AA332" s="5" t="n">
        <v>348300</v>
      </c>
      <c r="AB332" s="5" t="n">
        <v>136222</v>
      </c>
      <c r="AC332" s="48" t="s">
        <v>59</v>
      </c>
      <c r="AD332" s="49" t="n">
        <v>0.105</v>
      </c>
      <c r="AE332" s="50" t="n">
        <v>9901</v>
      </c>
      <c r="AF332" s="51" t="s">
        <v>50</v>
      </c>
      <c r="AG332" s="51" t="s">
        <v>4</v>
      </c>
      <c r="AH332" s="4" t="s">
        <v>945</v>
      </c>
      <c r="AI332" s="52" t="s">
        <v>141</v>
      </c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3"/>
      <c r="B333" s="11" t="n">
        <v>36447</v>
      </c>
      <c r="E333" s="92" t="s">
        <v>940</v>
      </c>
      <c r="F333" s="92" t="s">
        <v>946</v>
      </c>
      <c r="G333" s="6" t="s">
        <v>43</v>
      </c>
      <c r="H333" s="5" t="n">
        <v>6633</v>
      </c>
      <c r="I333" s="1"/>
      <c r="J333" s="94"/>
      <c r="K333" s="1"/>
      <c r="L333" s="92"/>
      <c r="M333" s="92" t="s">
        <v>947</v>
      </c>
      <c r="N333" s="1" t="s">
        <v>92</v>
      </c>
      <c r="O333" s="1" t="s">
        <v>154</v>
      </c>
      <c r="Q333" s="79" t="n">
        <v>22695</v>
      </c>
      <c r="R333" s="1" t="n">
        <v>20187</v>
      </c>
      <c r="S333" s="79" t="n">
        <v>20187</v>
      </c>
      <c r="T333" s="79" t="n">
        <v>22499</v>
      </c>
      <c r="U333" s="1" t="n">
        <v>25349</v>
      </c>
      <c r="V333" s="45" t="n">
        <f aca="false">+U333-R333</f>
        <v>5162</v>
      </c>
      <c r="W333" s="14" t="n">
        <f aca="false">+U333-T333</f>
        <v>2850</v>
      </c>
      <c r="X333" s="46" t="s">
        <v>948</v>
      </c>
      <c r="Y333" s="47"/>
      <c r="Z333" s="44"/>
      <c r="AA333" s="5"/>
      <c r="AB333" s="5" t="n">
        <v>128839</v>
      </c>
      <c r="AC333" s="53" t="s">
        <v>49</v>
      </c>
      <c r="AD333" s="49"/>
      <c r="AE333" s="50"/>
      <c r="AF333" s="51"/>
      <c r="AG333" s="51" t="s">
        <v>4</v>
      </c>
      <c r="AH333" s="1"/>
      <c r="AI333" s="52" t="s">
        <v>141</v>
      </c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43"/>
      <c r="B334" s="11" t="s">
        <v>40</v>
      </c>
      <c r="E334" s="92" t="s">
        <v>940</v>
      </c>
      <c r="F334" s="92" t="s">
        <v>946</v>
      </c>
      <c r="G334" s="6" t="s">
        <v>43</v>
      </c>
      <c r="H334" s="5" t="n">
        <v>9767</v>
      </c>
      <c r="I334" s="1"/>
      <c r="J334" s="94"/>
      <c r="K334" s="1"/>
      <c r="L334" s="92"/>
      <c r="M334" s="92" t="s">
        <v>947</v>
      </c>
      <c r="N334" s="1" t="s">
        <v>92</v>
      </c>
      <c r="O334" s="1" t="s">
        <v>129</v>
      </c>
      <c r="Q334" s="1" t="n">
        <v>1268</v>
      </c>
      <c r="R334" s="1" t="n">
        <v>1090</v>
      </c>
      <c r="S334" s="1" t="n">
        <v>1090</v>
      </c>
      <c r="T334" s="1" t="n">
        <v>1150</v>
      </c>
      <c r="U334" s="1" t="n">
        <v>1150</v>
      </c>
      <c r="V334" s="45" t="n">
        <f aca="false">+U334-R334</f>
        <v>60</v>
      </c>
      <c r="W334" s="14" t="n">
        <f aca="false">+U334-T334</f>
        <v>0</v>
      </c>
      <c r="X334" s="15" t="s">
        <v>48</v>
      </c>
      <c r="Y334" s="47"/>
      <c r="Z334" s="44"/>
      <c r="AA334" s="5"/>
      <c r="AB334" s="5" t="n">
        <v>139363</v>
      </c>
      <c r="AC334" s="53" t="s">
        <v>49</v>
      </c>
      <c r="AD334" s="49" t="n">
        <v>0.065</v>
      </c>
      <c r="AE334" s="50" t="n">
        <v>9905</v>
      </c>
      <c r="AF334" s="51" t="s">
        <v>50</v>
      </c>
      <c r="AG334" s="51" t="s">
        <v>4</v>
      </c>
      <c r="AH334" s="1" t="s">
        <v>949</v>
      </c>
      <c r="AI334" s="52" t="s">
        <v>141</v>
      </c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22.5" hidden="false" customHeight="false" outlineLevel="0" collapsed="false">
      <c r="A335" s="43"/>
      <c r="B335" s="11" t="s">
        <v>40</v>
      </c>
      <c r="E335" s="3" t="s">
        <v>950</v>
      </c>
      <c r="F335" s="3" t="s">
        <v>951</v>
      </c>
      <c r="G335" s="6" t="s">
        <v>43</v>
      </c>
      <c r="H335" s="6" t="n">
        <v>4126</v>
      </c>
      <c r="I335" s="4" t="n">
        <v>550</v>
      </c>
      <c r="J335" s="4" t="s">
        <v>44</v>
      </c>
      <c r="L335" s="1" t="s">
        <v>45</v>
      </c>
      <c r="M335" s="3" t="s">
        <v>952</v>
      </c>
      <c r="N335" s="44"/>
      <c r="O335" s="1" t="s">
        <v>122</v>
      </c>
      <c r="Q335" s="4" t="n">
        <v>640</v>
      </c>
      <c r="R335" s="4" t="n">
        <v>510</v>
      </c>
      <c r="S335" s="4" t="n">
        <v>510</v>
      </c>
      <c r="T335" s="4" t="n">
        <v>430</v>
      </c>
      <c r="U335" s="4" t="n">
        <v>430</v>
      </c>
      <c r="V335" s="45" t="n">
        <f aca="false">+U335-R335</f>
        <v>-80</v>
      </c>
      <c r="W335" s="14" t="n">
        <f aca="false">+U335-T335</f>
        <v>0</v>
      </c>
      <c r="X335" s="15" t="s">
        <v>48</v>
      </c>
      <c r="Y335" s="47"/>
      <c r="Z335" s="44"/>
      <c r="AA335" s="5" t="n">
        <v>132460</v>
      </c>
      <c r="AB335" s="5" t="n">
        <v>125817</v>
      </c>
      <c r="AC335" s="48" t="s">
        <v>49</v>
      </c>
      <c r="AD335" s="49" t="n">
        <v>0.13</v>
      </c>
      <c r="AE335" s="50"/>
      <c r="AF335" s="51" t="s">
        <v>170</v>
      </c>
      <c r="AG335" s="51" t="s">
        <v>4</v>
      </c>
      <c r="AH335" s="4" t="s">
        <v>731</v>
      </c>
      <c r="AI335" s="52" t="s">
        <v>94</v>
      </c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97"/>
      <c r="CA335" s="97"/>
      <c r="CB335" s="97"/>
      <c r="CC335" s="97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97"/>
      <c r="CO335" s="97"/>
      <c r="CP335" s="97"/>
      <c r="CQ335" s="97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97"/>
      <c r="DC335" s="97"/>
      <c r="DD335" s="97"/>
      <c r="DE335" s="97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97"/>
      <c r="DQ335" s="97"/>
      <c r="DR335" s="97"/>
      <c r="DS335" s="97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97"/>
      <c r="EE335" s="97"/>
      <c r="EF335" s="97"/>
      <c r="EG335" s="97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97"/>
      <c r="ES335" s="97"/>
      <c r="ET335" s="97"/>
      <c r="EU335" s="97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97"/>
      <c r="FG335" s="97"/>
      <c r="FH335" s="97"/>
      <c r="FI335" s="97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97"/>
      <c r="FU335" s="97"/>
      <c r="FV335" s="97"/>
      <c r="FW335" s="97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97"/>
      <c r="GI335" s="97"/>
      <c r="GJ335" s="97"/>
      <c r="GK335" s="97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97"/>
      <c r="GW335" s="97"/>
      <c r="GX335" s="97"/>
      <c r="GY335" s="97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97"/>
      <c r="HK335" s="97"/>
      <c r="HL335" s="97"/>
      <c r="HM335" s="97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97"/>
      <c r="HY335" s="97"/>
      <c r="HZ335" s="97"/>
      <c r="IA335" s="97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97"/>
      <c r="IM335" s="97"/>
      <c r="IN335" s="97"/>
      <c r="IO335" s="97"/>
      <c r="IP335" s="97"/>
      <c r="IQ335" s="97"/>
      <c r="IR335" s="97"/>
      <c r="IS335" s="97"/>
      <c r="IT335" s="97"/>
      <c r="IU335" s="97"/>
      <c r="IV335" s="97"/>
      <c r="IW335" s="97"/>
    </row>
    <row r="336" customFormat="false" ht="22.5" hidden="false" customHeight="false" outlineLevel="0" collapsed="false">
      <c r="A336" s="43"/>
      <c r="B336" s="11" t="s">
        <v>40</v>
      </c>
      <c r="C336" s="92"/>
      <c r="D336" s="1"/>
      <c r="E336" s="3" t="s">
        <v>950</v>
      </c>
      <c r="F336" s="3" t="s">
        <v>953</v>
      </c>
      <c r="G336" s="6" t="s">
        <v>43</v>
      </c>
      <c r="H336" s="6" t="n">
        <v>4136</v>
      </c>
      <c r="I336" s="4" t="n">
        <v>550</v>
      </c>
      <c r="J336" s="4" t="s">
        <v>44</v>
      </c>
      <c r="K336" s="4" t="n">
        <v>1</v>
      </c>
      <c r="L336" s="1" t="s">
        <v>45</v>
      </c>
      <c r="M336" s="3" t="s">
        <v>952</v>
      </c>
      <c r="N336" s="44"/>
      <c r="O336" s="1" t="s">
        <v>122</v>
      </c>
      <c r="Q336" s="4" t="n">
        <v>2629</v>
      </c>
      <c r="R336" s="1" t="n">
        <v>2393</v>
      </c>
      <c r="S336" s="4" t="n">
        <v>3523</v>
      </c>
      <c r="T336" s="4" t="n">
        <v>2373</v>
      </c>
      <c r="U336" s="1" t="n">
        <v>1371</v>
      </c>
      <c r="V336" s="45" t="n">
        <f aca="false">+U336-R336</f>
        <v>-1022</v>
      </c>
      <c r="W336" s="14" t="n">
        <f aca="false">+U336-T336</f>
        <v>-1002</v>
      </c>
      <c r="X336" s="46" t="s">
        <v>954</v>
      </c>
      <c r="Y336" s="47"/>
      <c r="Z336" s="44"/>
      <c r="AA336" s="5" t="n">
        <v>132461</v>
      </c>
      <c r="AB336" s="5" t="n">
        <v>125809</v>
      </c>
      <c r="AC336" s="48" t="s">
        <v>49</v>
      </c>
      <c r="AD336" s="49" t="n">
        <v>0.13</v>
      </c>
      <c r="AE336" s="50"/>
      <c r="AF336" s="51" t="s">
        <v>170</v>
      </c>
      <c r="AG336" s="51" t="s">
        <v>4</v>
      </c>
      <c r="AH336" s="4" t="s">
        <v>731</v>
      </c>
      <c r="AI336" s="52" t="s">
        <v>94</v>
      </c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55"/>
      <c r="B337" s="56" t="s">
        <v>40</v>
      </c>
      <c r="C337" s="57"/>
      <c r="D337" s="58"/>
      <c r="E337" s="57" t="s">
        <v>950</v>
      </c>
      <c r="F337" s="57" t="s">
        <v>955</v>
      </c>
      <c r="G337" s="6" t="s">
        <v>43</v>
      </c>
      <c r="H337" s="59" t="n">
        <v>4272</v>
      </c>
      <c r="I337" s="4" t="n">
        <v>550</v>
      </c>
      <c r="J337" s="4" t="s">
        <v>44</v>
      </c>
      <c r="L337" s="1" t="s">
        <v>45</v>
      </c>
      <c r="M337" s="3" t="s">
        <v>952</v>
      </c>
      <c r="N337" s="44"/>
      <c r="O337" s="61" t="s">
        <v>122</v>
      </c>
      <c r="Q337" s="58" t="n">
        <v>101</v>
      </c>
      <c r="R337" s="58" t="n">
        <v>89</v>
      </c>
      <c r="S337" s="58" t="n">
        <v>89</v>
      </c>
      <c r="T337" s="58" t="n">
        <v>89</v>
      </c>
      <c r="U337" s="58" t="n">
        <v>89</v>
      </c>
      <c r="V337" s="45" t="n">
        <f aca="false">+U337-R337</f>
        <v>0</v>
      </c>
      <c r="W337" s="14" t="n">
        <f aca="false">+U337-T337</f>
        <v>0</v>
      </c>
      <c r="X337" s="46" t="s">
        <v>48</v>
      </c>
      <c r="Y337" s="15"/>
      <c r="Z337" s="44"/>
      <c r="AA337" s="5" t="n">
        <v>132468</v>
      </c>
      <c r="AB337" s="64" t="n">
        <v>125811</v>
      </c>
      <c r="AC337" s="48" t="s">
        <v>49</v>
      </c>
      <c r="AD337" s="49" t="n">
        <v>0.055</v>
      </c>
      <c r="AE337" s="50"/>
      <c r="AF337" s="51" t="s">
        <v>60</v>
      </c>
      <c r="AG337" s="51" t="s">
        <v>4</v>
      </c>
      <c r="AH337" s="58" t="s">
        <v>731</v>
      </c>
      <c r="AI337" s="52" t="s">
        <v>94</v>
      </c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97"/>
      <c r="CA337" s="97"/>
      <c r="CB337" s="97"/>
      <c r="CC337" s="97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97"/>
      <c r="CO337" s="97"/>
      <c r="CP337" s="97"/>
      <c r="CQ337" s="97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97"/>
      <c r="DC337" s="97"/>
      <c r="DD337" s="97"/>
      <c r="DE337" s="97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97"/>
      <c r="DQ337" s="97"/>
      <c r="DR337" s="97"/>
      <c r="DS337" s="97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97"/>
      <c r="EE337" s="97"/>
      <c r="EF337" s="97"/>
      <c r="EG337" s="97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97"/>
      <c r="ES337" s="97"/>
      <c r="ET337" s="97"/>
      <c r="EU337" s="97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97"/>
      <c r="FG337" s="97"/>
      <c r="FH337" s="97"/>
      <c r="FI337" s="97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97"/>
      <c r="FU337" s="97"/>
      <c r="FV337" s="97"/>
      <c r="FW337" s="97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97"/>
      <c r="GI337" s="97"/>
      <c r="GJ337" s="97"/>
      <c r="GK337" s="97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97"/>
      <c r="GW337" s="97"/>
      <c r="GX337" s="97"/>
      <c r="GY337" s="97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97"/>
      <c r="HK337" s="97"/>
      <c r="HL337" s="97"/>
      <c r="HM337" s="97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97"/>
      <c r="HY337" s="97"/>
      <c r="HZ337" s="97"/>
      <c r="IA337" s="97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97"/>
      <c r="IM337" s="97"/>
      <c r="IN337" s="97"/>
      <c r="IO337" s="97"/>
      <c r="IP337" s="97"/>
      <c r="IQ337" s="97"/>
      <c r="IR337" s="97"/>
      <c r="IS337" s="97"/>
      <c r="IT337" s="97"/>
      <c r="IU337" s="97"/>
      <c r="IV337" s="97"/>
      <c r="IW337" s="97"/>
    </row>
    <row r="338" customFormat="false" ht="22.5" hidden="false" customHeight="false" outlineLevel="0" collapsed="false">
      <c r="A338" s="43"/>
      <c r="B338" s="11" t="s">
        <v>40</v>
      </c>
      <c r="E338" s="3" t="s">
        <v>950</v>
      </c>
      <c r="F338" s="3" t="s">
        <v>956</v>
      </c>
      <c r="G338" s="6" t="s">
        <v>43</v>
      </c>
      <c r="H338" s="6" t="n">
        <v>4273</v>
      </c>
      <c r="I338" s="4" t="n">
        <v>550</v>
      </c>
      <c r="J338" s="4" t="s">
        <v>44</v>
      </c>
      <c r="L338" s="1" t="s">
        <v>45</v>
      </c>
      <c r="M338" s="3" t="s">
        <v>952</v>
      </c>
      <c r="N338" s="44"/>
      <c r="O338" s="1" t="s">
        <v>122</v>
      </c>
      <c r="Q338" s="151" t="n">
        <v>714</v>
      </c>
      <c r="R338" s="151" t="n">
        <v>1363</v>
      </c>
      <c r="S338" s="151" t="n">
        <v>1363</v>
      </c>
      <c r="T338" s="151" t="n">
        <v>1502</v>
      </c>
      <c r="U338" s="151" t="n">
        <v>1502</v>
      </c>
      <c r="V338" s="45" t="n">
        <f aca="false">+U338-R338</f>
        <v>139</v>
      </c>
      <c r="W338" s="14" t="n">
        <f aca="false">+U338-T338</f>
        <v>0</v>
      </c>
      <c r="X338" s="15" t="s">
        <v>48</v>
      </c>
      <c r="Y338" s="47"/>
      <c r="Z338" s="44"/>
      <c r="AA338" s="5" t="n">
        <v>132470</v>
      </c>
      <c r="AB338" s="5" t="n">
        <v>125812</v>
      </c>
      <c r="AC338" s="48" t="s">
        <v>49</v>
      </c>
      <c r="AD338" s="49" t="n">
        <v>0.05</v>
      </c>
      <c r="AE338" s="50"/>
      <c r="AF338" s="51" t="s">
        <v>170</v>
      </c>
      <c r="AG338" s="51" t="s">
        <v>4</v>
      </c>
      <c r="AH338" s="4" t="s">
        <v>731</v>
      </c>
      <c r="AI338" s="52" t="s">
        <v>94</v>
      </c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s">
        <v>40</v>
      </c>
      <c r="C339" s="92"/>
      <c r="D339" s="1"/>
      <c r="E339" s="3" t="s">
        <v>950</v>
      </c>
      <c r="F339" s="3" t="s">
        <v>957</v>
      </c>
      <c r="G339" s="6" t="s">
        <v>43</v>
      </c>
      <c r="H339" s="6" t="n">
        <v>4654</v>
      </c>
      <c r="I339" s="4" t="n">
        <v>550</v>
      </c>
      <c r="J339" s="4" t="s">
        <v>44</v>
      </c>
      <c r="L339" s="1" t="s">
        <v>45</v>
      </c>
      <c r="M339" s="3" t="s">
        <v>952</v>
      </c>
      <c r="N339" s="44"/>
      <c r="O339" s="1" t="s">
        <v>122</v>
      </c>
      <c r="Q339" s="4" t="n">
        <v>104</v>
      </c>
      <c r="R339" s="4" t="n">
        <v>117</v>
      </c>
      <c r="S339" s="4" t="n">
        <v>117</v>
      </c>
      <c r="T339" s="4" t="n">
        <v>111</v>
      </c>
      <c r="U339" s="4" t="n">
        <v>111</v>
      </c>
      <c r="V339" s="45" t="n">
        <f aca="false">+U339-R339</f>
        <v>-6</v>
      </c>
      <c r="W339" s="14" t="n">
        <f aca="false">+U339-T339</f>
        <v>0</v>
      </c>
      <c r="X339" s="46" t="s">
        <v>48</v>
      </c>
      <c r="Y339" s="15"/>
      <c r="Z339" s="44"/>
      <c r="AA339" s="5" t="n">
        <v>132471</v>
      </c>
      <c r="AB339" s="5" t="n">
        <v>125813</v>
      </c>
      <c r="AC339" s="48" t="s">
        <v>49</v>
      </c>
      <c r="AD339" s="49" t="n">
        <v>0.055</v>
      </c>
      <c r="AE339" s="50"/>
      <c r="AF339" s="51" t="s">
        <v>60</v>
      </c>
      <c r="AG339" s="51" t="s">
        <v>4</v>
      </c>
      <c r="AH339" s="4" t="s">
        <v>731</v>
      </c>
      <c r="AI339" s="52" t="s">
        <v>94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22.5" hidden="false" customHeight="false" outlineLevel="0" collapsed="false">
      <c r="A340" s="43"/>
      <c r="B340" s="11" t="s">
        <v>40</v>
      </c>
      <c r="E340" s="3" t="s">
        <v>950</v>
      </c>
      <c r="F340" s="3" t="s">
        <v>958</v>
      </c>
      <c r="G340" s="6" t="s">
        <v>43</v>
      </c>
      <c r="H340" s="6" t="n">
        <v>6511</v>
      </c>
      <c r="I340" s="4" t="n">
        <v>550</v>
      </c>
      <c r="J340" s="4" t="s">
        <v>44</v>
      </c>
      <c r="L340" s="1" t="s">
        <v>45</v>
      </c>
      <c r="M340" s="3" t="s">
        <v>952</v>
      </c>
      <c r="N340" s="44"/>
      <c r="O340" s="1" t="s">
        <v>122</v>
      </c>
      <c r="Q340" s="4" t="n">
        <v>1634</v>
      </c>
      <c r="R340" s="1" t="n">
        <v>948</v>
      </c>
      <c r="S340" s="4" t="n">
        <v>996</v>
      </c>
      <c r="T340" s="4" t="n">
        <v>1053</v>
      </c>
      <c r="U340" s="1" t="n">
        <v>1393</v>
      </c>
      <c r="V340" s="45" t="n">
        <f aca="false">+U340-R340</f>
        <v>445</v>
      </c>
      <c r="W340" s="14" t="n">
        <f aca="false">+U340-T340</f>
        <v>340</v>
      </c>
      <c r="X340" s="15" t="s">
        <v>320</v>
      </c>
      <c r="Y340" s="47"/>
      <c r="Z340" s="44"/>
      <c r="AA340" s="5" t="n">
        <v>132474</v>
      </c>
      <c r="AB340" s="5" t="n">
        <v>125816</v>
      </c>
      <c r="AC340" s="48" t="s">
        <v>49</v>
      </c>
      <c r="AD340" s="49" t="n">
        <v>0.13</v>
      </c>
      <c r="AE340" s="50"/>
      <c r="AF340" s="51" t="s">
        <v>170</v>
      </c>
      <c r="AG340" s="51" t="s">
        <v>4</v>
      </c>
      <c r="AH340" s="4" t="s">
        <v>731</v>
      </c>
      <c r="AI340" s="52" t="s">
        <v>94</v>
      </c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22.5" hidden="false" customHeight="false" outlineLevel="0" collapsed="false">
      <c r="A341" s="43"/>
      <c r="B341" s="11" t="s">
        <v>40</v>
      </c>
      <c r="E341" s="3" t="s">
        <v>950</v>
      </c>
      <c r="F341" s="3" t="s">
        <v>956</v>
      </c>
      <c r="G341" s="6" t="s">
        <v>43</v>
      </c>
      <c r="H341" s="6" t="n">
        <v>9703</v>
      </c>
      <c r="I341" s="4" t="n">
        <v>550</v>
      </c>
      <c r="J341" s="4" t="s">
        <v>44</v>
      </c>
      <c r="L341" s="1" t="s">
        <v>45</v>
      </c>
      <c r="M341" s="3" t="s">
        <v>952</v>
      </c>
      <c r="N341" s="44"/>
      <c r="O341" s="1" t="s">
        <v>122</v>
      </c>
      <c r="Q341" s="4" t="n">
        <v>507</v>
      </c>
      <c r="R341" s="4" t="n">
        <v>134</v>
      </c>
      <c r="S341" s="4" t="n">
        <v>134</v>
      </c>
      <c r="T341" s="4" t="n">
        <v>224</v>
      </c>
      <c r="U341" s="4" t="n">
        <v>224</v>
      </c>
      <c r="V341" s="45" t="n">
        <f aca="false">+U341-R341</f>
        <v>90</v>
      </c>
      <c r="W341" s="14" t="n">
        <f aca="false">+U341-T341</f>
        <v>0</v>
      </c>
      <c r="X341" s="15" t="s">
        <v>48</v>
      </c>
      <c r="Y341" s="47"/>
      <c r="Z341" s="44"/>
      <c r="AA341" s="5" t="n">
        <v>132473</v>
      </c>
      <c r="AB341" s="5" t="n">
        <v>125815</v>
      </c>
      <c r="AC341" s="48" t="s">
        <v>49</v>
      </c>
      <c r="AD341" s="49" t="n">
        <v>0.069</v>
      </c>
      <c r="AE341" s="50"/>
      <c r="AF341" s="51" t="s">
        <v>170</v>
      </c>
      <c r="AG341" s="51" t="s">
        <v>4</v>
      </c>
      <c r="AH341" s="4" t="s">
        <v>731</v>
      </c>
      <c r="AI341" s="52" t="s">
        <v>94</v>
      </c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22.5" hidden="false" customHeight="false" outlineLevel="0" collapsed="false">
      <c r="A342" s="55"/>
      <c r="B342" s="56" t="s">
        <v>40</v>
      </c>
      <c r="C342" s="57"/>
      <c r="D342" s="58"/>
      <c r="E342" s="57" t="s">
        <v>950</v>
      </c>
      <c r="F342" s="57" t="s">
        <v>959</v>
      </c>
      <c r="G342" s="59" t="s">
        <v>43</v>
      </c>
      <c r="H342" s="59" t="n">
        <v>9709</v>
      </c>
      <c r="I342" s="58" t="n">
        <v>550</v>
      </c>
      <c r="J342" s="58" t="s">
        <v>44</v>
      </c>
      <c r="K342" s="58"/>
      <c r="L342" s="61" t="s">
        <v>45</v>
      </c>
      <c r="M342" s="57" t="s">
        <v>952</v>
      </c>
      <c r="N342" s="0"/>
      <c r="O342" s="61" t="s">
        <v>122</v>
      </c>
      <c r="P342" s="62"/>
      <c r="Q342" s="58" t="n">
        <v>1771</v>
      </c>
      <c r="R342" s="1" t="n">
        <v>2042</v>
      </c>
      <c r="S342" s="58" t="n">
        <v>2001</v>
      </c>
      <c r="T342" s="58" t="n">
        <v>2052</v>
      </c>
      <c r="U342" s="1" t="n">
        <v>1681</v>
      </c>
      <c r="V342" s="45" t="n">
        <f aca="false">+U342-R342</f>
        <v>-361</v>
      </c>
      <c r="W342" s="63" t="n">
        <f aca="false">+U342-T342</f>
        <v>-371</v>
      </c>
      <c r="X342" s="46" t="s">
        <v>954</v>
      </c>
      <c r="Y342" s="52"/>
      <c r="AA342" s="64" t="n">
        <v>300785</v>
      </c>
      <c r="AB342" s="64" t="n">
        <v>125826</v>
      </c>
      <c r="AC342" s="65" t="s">
        <v>49</v>
      </c>
      <c r="AD342" s="66" t="n">
        <v>0.07</v>
      </c>
      <c r="AE342" s="67"/>
      <c r="AF342" s="68" t="s">
        <v>170</v>
      </c>
      <c r="AG342" s="68" t="s">
        <v>4</v>
      </c>
      <c r="AH342" s="58" t="s">
        <v>731</v>
      </c>
      <c r="AI342" s="52" t="s">
        <v>94</v>
      </c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55"/>
      <c r="B343" s="56" t="s">
        <v>40</v>
      </c>
      <c r="C343" s="57"/>
      <c r="D343" s="58"/>
      <c r="E343" s="57" t="s">
        <v>960</v>
      </c>
      <c r="F343" s="57" t="s">
        <v>961</v>
      </c>
      <c r="G343" s="59" t="s">
        <v>43</v>
      </c>
      <c r="H343" s="59" t="n">
        <v>6120</v>
      </c>
      <c r="I343" s="58" t="n">
        <v>650</v>
      </c>
      <c r="J343" s="58" t="s">
        <v>44</v>
      </c>
      <c r="K343" s="58"/>
      <c r="L343" s="61" t="s">
        <v>45</v>
      </c>
      <c r="M343" s="57" t="s">
        <v>962</v>
      </c>
      <c r="N343" s="0"/>
      <c r="O343" s="61" t="s">
        <v>86</v>
      </c>
      <c r="P343" s="62"/>
      <c r="Q343" s="61" t="n">
        <v>307</v>
      </c>
      <c r="R343" s="61" t="n">
        <v>283</v>
      </c>
      <c r="S343" s="61" t="n">
        <v>283</v>
      </c>
      <c r="T343" s="61" t="n">
        <v>311</v>
      </c>
      <c r="U343" s="61" t="n">
        <v>311</v>
      </c>
      <c r="V343" s="45" t="n">
        <f aca="false">+U343-R343</f>
        <v>28</v>
      </c>
      <c r="W343" s="63" t="n">
        <f aca="false">+U343-T343</f>
        <v>0</v>
      </c>
      <c r="X343" s="15" t="s">
        <v>48</v>
      </c>
      <c r="Y343" s="52"/>
      <c r="AA343" s="64" t="n">
        <v>332006</v>
      </c>
      <c r="AB343" s="64" t="n">
        <v>138538</v>
      </c>
      <c r="AC343" s="65" t="s">
        <v>59</v>
      </c>
      <c r="AD343" s="108" t="n">
        <v>0.045</v>
      </c>
      <c r="AE343" s="67"/>
      <c r="AF343" s="68" t="s">
        <v>60</v>
      </c>
      <c r="AG343" s="68" t="s">
        <v>4</v>
      </c>
      <c r="AH343" s="58" t="s">
        <v>963</v>
      </c>
      <c r="AI343" s="52" t="s">
        <v>52</v>
      </c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true" customHeight="false" outlineLevel="0" collapsed="false">
      <c r="A344" s="43"/>
      <c r="B344" s="11" t="s">
        <v>40</v>
      </c>
      <c r="E344" s="3" t="s">
        <v>960</v>
      </c>
      <c r="F344" s="3" t="s">
        <v>964</v>
      </c>
      <c r="G344" s="6" t="s">
        <v>43</v>
      </c>
      <c r="H344" s="6" t="n">
        <v>6172</v>
      </c>
      <c r="I344" s="4" t="n">
        <v>650</v>
      </c>
      <c r="J344" s="4" t="s">
        <v>44</v>
      </c>
      <c r="L344" s="1" t="s">
        <v>45</v>
      </c>
      <c r="M344" s="3" t="s">
        <v>962</v>
      </c>
      <c r="N344" s="44"/>
      <c r="O344" s="1" t="s">
        <v>86</v>
      </c>
      <c r="Q344" s="1"/>
      <c r="R344" s="79"/>
      <c r="S344" s="1"/>
      <c r="T344" s="1"/>
      <c r="U344" s="1"/>
      <c r="V344" s="45" t="n">
        <f aca="false">+U344-R344</f>
        <v>0</v>
      </c>
      <c r="W344" s="14" t="n">
        <f aca="false">+U344-T344</f>
        <v>0</v>
      </c>
      <c r="X344" s="15" t="s">
        <v>907</v>
      </c>
      <c r="Y344" s="47"/>
      <c r="Z344" s="44"/>
      <c r="AA344" s="5" t="n">
        <v>332008</v>
      </c>
      <c r="AB344" s="5" t="n">
        <v>39820</v>
      </c>
      <c r="AC344" s="48" t="s">
        <v>59</v>
      </c>
      <c r="AD344" s="9" t="n">
        <v>0.045</v>
      </c>
      <c r="AE344" s="50"/>
      <c r="AF344" s="51" t="s">
        <v>60</v>
      </c>
      <c r="AG344" s="51" t="s">
        <v>4</v>
      </c>
      <c r="AH344" s="4" t="s">
        <v>963</v>
      </c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40</v>
      </c>
      <c r="E345" s="3" t="s">
        <v>965</v>
      </c>
      <c r="F345" s="3" t="s">
        <v>966</v>
      </c>
      <c r="G345" s="6" t="s">
        <v>43</v>
      </c>
      <c r="H345" s="6" t="n">
        <v>6114</v>
      </c>
      <c r="I345" s="4" t="n">
        <v>600</v>
      </c>
      <c r="J345" s="4" t="s">
        <v>44</v>
      </c>
      <c r="L345" s="1" t="s">
        <v>45</v>
      </c>
      <c r="M345" s="3" t="s">
        <v>967</v>
      </c>
      <c r="N345" s="44"/>
      <c r="O345" s="1" t="s">
        <v>968</v>
      </c>
      <c r="Q345" s="1" t="n">
        <v>7</v>
      </c>
      <c r="R345" s="1" t="n">
        <v>3</v>
      </c>
      <c r="S345" s="1" t="n">
        <v>3</v>
      </c>
      <c r="T345" s="1" t="n">
        <v>3</v>
      </c>
      <c r="U345" s="1" t="n">
        <v>3</v>
      </c>
      <c r="V345" s="45" t="n">
        <f aca="false">+U345-R345</f>
        <v>0</v>
      </c>
      <c r="W345" s="14" t="n">
        <f aca="false">+U345-T345</f>
        <v>0</v>
      </c>
      <c r="X345" s="46" t="s">
        <v>48</v>
      </c>
      <c r="Y345" s="15"/>
      <c r="Z345" s="44"/>
      <c r="AA345" s="5" t="n">
        <v>361740</v>
      </c>
      <c r="AB345" s="5" t="n">
        <v>133311</v>
      </c>
      <c r="AC345" s="48" t="s">
        <v>59</v>
      </c>
      <c r="AD345" s="49" t="n">
        <v>0.028</v>
      </c>
      <c r="AE345" s="50"/>
      <c r="AF345" s="51" t="s">
        <v>60</v>
      </c>
      <c r="AG345" s="51" t="s">
        <v>4</v>
      </c>
      <c r="AH345" s="4" t="s">
        <v>969</v>
      </c>
      <c r="AI345" s="52" t="s">
        <v>141</v>
      </c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5"/>
      <c r="B346" s="56" t="s">
        <v>40</v>
      </c>
      <c r="C346" s="93"/>
      <c r="D346" s="61"/>
      <c r="E346" s="57" t="s">
        <v>965</v>
      </c>
      <c r="F346" s="57" t="s">
        <v>970</v>
      </c>
      <c r="G346" s="59" t="s">
        <v>43</v>
      </c>
      <c r="H346" s="59" t="n">
        <v>6364</v>
      </c>
      <c r="I346" s="58" t="n">
        <v>600</v>
      </c>
      <c r="J346" s="58" t="s">
        <v>44</v>
      </c>
      <c r="K346" s="58"/>
      <c r="L346" s="61" t="s">
        <v>45</v>
      </c>
      <c r="M346" s="57" t="s">
        <v>967</v>
      </c>
      <c r="N346" s="0"/>
      <c r="O346" s="61" t="s">
        <v>57</v>
      </c>
      <c r="P346" s="62"/>
      <c r="Q346" s="61" t="n">
        <v>174</v>
      </c>
      <c r="R346" s="61" t="n">
        <v>170</v>
      </c>
      <c r="S346" s="61" t="n">
        <v>170</v>
      </c>
      <c r="T346" s="61" t="n">
        <v>178</v>
      </c>
      <c r="U346" s="61" t="n">
        <v>178</v>
      </c>
      <c r="V346" s="45" t="n">
        <f aca="false">+U346-R346</f>
        <v>8</v>
      </c>
      <c r="W346" s="63" t="n">
        <f aca="false">+U346-T346</f>
        <v>0</v>
      </c>
      <c r="X346" s="46" t="s">
        <v>48</v>
      </c>
      <c r="Y346" s="46"/>
      <c r="AA346" s="64" t="n">
        <v>361739</v>
      </c>
      <c r="AB346" s="64" t="n">
        <v>139062</v>
      </c>
      <c r="AC346" s="65" t="s">
        <v>59</v>
      </c>
      <c r="AD346" s="9" t="n">
        <v>0.33</v>
      </c>
      <c r="AE346" s="105" t="n">
        <v>9906</v>
      </c>
      <c r="AF346" s="5" t="s">
        <v>50</v>
      </c>
      <c r="AG346" s="68" t="s">
        <v>4</v>
      </c>
      <c r="AH346" s="58" t="s">
        <v>969</v>
      </c>
      <c r="AI346" s="52" t="s">
        <v>141</v>
      </c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40</v>
      </c>
      <c r="E347" s="3" t="s">
        <v>971</v>
      </c>
      <c r="F347" s="3" t="s">
        <v>972</v>
      </c>
      <c r="G347" s="6" t="s">
        <v>43</v>
      </c>
      <c r="H347" s="6" t="n">
        <v>9675</v>
      </c>
      <c r="I347" s="4" t="n">
        <v>556</v>
      </c>
      <c r="J347" s="4" t="s">
        <v>44</v>
      </c>
      <c r="L347" s="1" t="s">
        <v>45</v>
      </c>
      <c r="M347" s="3" t="s">
        <v>973</v>
      </c>
      <c r="N347" s="44"/>
      <c r="O347" s="1" t="s">
        <v>447</v>
      </c>
      <c r="Q347" s="1" t="n">
        <v>109</v>
      </c>
      <c r="R347" s="1" t="n">
        <v>168</v>
      </c>
      <c r="S347" s="1" t="n">
        <v>168</v>
      </c>
      <c r="T347" s="1" t="n">
        <v>212</v>
      </c>
      <c r="U347" s="1" t="n">
        <v>212</v>
      </c>
      <c r="V347" s="45" t="n">
        <f aca="false">+U347-R347</f>
        <v>44</v>
      </c>
      <c r="W347" s="14" t="n">
        <f aca="false">+U347-T347</f>
        <v>0</v>
      </c>
      <c r="X347" s="15" t="s">
        <v>48</v>
      </c>
      <c r="Y347" s="47"/>
      <c r="Z347" s="44"/>
      <c r="AA347" s="5" t="n">
        <v>136533</v>
      </c>
      <c r="AB347" s="5" t="n">
        <v>125819</v>
      </c>
      <c r="AC347" s="48" t="s">
        <v>49</v>
      </c>
      <c r="AD347" s="102" t="n">
        <v>0.33</v>
      </c>
      <c r="AE347" s="103" t="n">
        <v>9906</v>
      </c>
      <c r="AF347" s="5" t="s">
        <v>50</v>
      </c>
      <c r="AG347" s="51" t="s">
        <v>4</v>
      </c>
      <c r="AH347" s="4" t="s">
        <v>974</v>
      </c>
      <c r="AI347" s="52" t="s">
        <v>52</v>
      </c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s">
        <v>40</v>
      </c>
      <c r="E348" s="3" t="s">
        <v>975</v>
      </c>
      <c r="F348" s="3" t="s">
        <v>976</v>
      </c>
      <c r="G348" s="6" t="s">
        <v>43</v>
      </c>
      <c r="H348" s="6" t="n">
        <v>4093</v>
      </c>
      <c r="I348" s="4" t="n">
        <v>441</v>
      </c>
      <c r="J348" s="4" t="s">
        <v>44</v>
      </c>
      <c r="L348" s="1" t="s">
        <v>45</v>
      </c>
      <c r="M348" s="3" t="s">
        <v>977</v>
      </c>
      <c r="N348" s="44"/>
      <c r="O348" s="1" t="s">
        <v>69</v>
      </c>
      <c r="Q348" s="1"/>
      <c r="R348" s="1"/>
      <c r="S348" s="1"/>
      <c r="T348" s="1"/>
      <c r="U348" s="1"/>
      <c r="V348" s="45" t="n">
        <f aca="false">+U348-R348</f>
        <v>0</v>
      </c>
      <c r="W348" s="14" t="n">
        <f aca="false">+U348-T348</f>
        <v>0</v>
      </c>
      <c r="X348" s="8" t="s">
        <v>195</v>
      </c>
      <c r="Y348" s="47"/>
      <c r="Z348" s="44"/>
      <c r="AA348" s="44"/>
      <c r="AB348" s="5" t="n">
        <v>36527</v>
      </c>
      <c r="AC348" s="48" t="s">
        <v>59</v>
      </c>
      <c r="AD348" s="49" t="n">
        <v>0.06</v>
      </c>
      <c r="AE348" s="50"/>
      <c r="AF348" s="51" t="s">
        <v>60</v>
      </c>
      <c r="AG348" s="51" t="s">
        <v>4</v>
      </c>
      <c r="AH348" s="4" t="s">
        <v>978</v>
      </c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true" customHeight="false" outlineLevel="0" collapsed="false">
      <c r="A349" s="43"/>
      <c r="B349" s="11" t="s">
        <v>40</v>
      </c>
      <c r="E349" s="3" t="s">
        <v>975</v>
      </c>
      <c r="F349" s="3" t="s">
        <v>979</v>
      </c>
      <c r="G349" s="6" t="s">
        <v>43</v>
      </c>
      <c r="H349" s="6" t="n">
        <v>5106</v>
      </c>
      <c r="I349" s="4" t="n">
        <v>441</v>
      </c>
      <c r="J349" s="4" t="s">
        <v>44</v>
      </c>
      <c r="L349" s="1" t="s">
        <v>45</v>
      </c>
      <c r="M349" s="3" t="s">
        <v>977</v>
      </c>
      <c r="N349" s="44"/>
      <c r="O349" s="1" t="s">
        <v>69</v>
      </c>
      <c r="Q349" s="1"/>
      <c r="R349" s="1"/>
      <c r="S349" s="1"/>
      <c r="T349" s="1"/>
      <c r="U349" s="1"/>
      <c r="V349" s="45" t="n">
        <f aca="false">+U349-R349</f>
        <v>0</v>
      </c>
      <c r="W349" s="14" t="n">
        <f aca="false">+U349-T349</f>
        <v>0</v>
      </c>
      <c r="X349" s="15" t="s">
        <v>195</v>
      </c>
      <c r="Y349" s="47"/>
      <c r="Z349" s="44"/>
      <c r="AA349" s="5" t="n">
        <v>332674</v>
      </c>
      <c r="AB349" s="5" t="n">
        <v>40278</v>
      </c>
      <c r="AC349" s="48" t="s">
        <v>59</v>
      </c>
      <c r="AD349" s="49" t="n">
        <v>0.06</v>
      </c>
      <c r="AE349" s="50"/>
      <c r="AF349" s="51" t="s">
        <v>60</v>
      </c>
      <c r="AG349" s="51" t="s">
        <v>4</v>
      </c>
      <c r="AH349" s="4" t="s">
        <v>978</v>
      </c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true" customHeight="false" outlineLevel="0" collapsed="false">
      <c r="A350" s="43"/>
      <c r="B350" s="11" t="s">
        <v>40</v>
      </c>
      <c r="E350" s="3" t="s">
        <v>980</v>
      </c>
      <c r="F350" s="3" t="s">
        <v>671</v>
      </c>
      <c r="G350" s="6" t="s">
        <v>43</v>
      </c>
      <c r="H350" s="6" t="n">
        <v>4251</v>
      </c>
      <c r="I350" s="4" t="n">
        <v>555</v>
      </c>
      <c r="J350" s="4" t="s">
        <v>44</v>
      </c>
      <c r="L350" s="1" t="s">
        <v>45</v>
      </c>
      <c r="M350" s="3" t="s">
        <v>668</v>
      </c>
      <c r="N350" s="44"/>
      <c r="O350" s="1" t="s">
        <v>447</v>
      </c>
      <c r="Q350" s="1"/>
      <c r="R350" s="1"/>
      <c r="S350" s="1"/>
      <c r="T350" s="1"/>
      <c r="U350" s="1"/>
      <c r="V350" s="45" t="n">
        <f aca="false">+U350-R350</f>
        <v>0</v>
      </c>
      <c r="W350" s="14" t="n">
        <f aca="false">+U350-T350</f>
        <v>0</v>
      </c>
      <c r="X350" s="15" t="s">
        <v>981</v>
      </c>
      <c r="Y350" s="47"/>
      <c r="Z350" s="44"/>
      <c r="AA350" s="5" t="n">
        <v>311173</v>
      </c>
      <c r="AB350" s="5" t="n">
        <v>27190</v>
      </c>
      <c r="AC350" s="48" t="s">
        <v>59</v>
      </c>
      <c r="AD350" s="49"/>
      <c r="AE350" s="50"/>
      <c r="AF350" s="51"/>
      <c r="AG350" s="51" t="s">
        <v>4</v>
      </c>
      <c r="AH350" s="4" t="s">
        <v>70</v>
      </c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  <c r="DU350" s="44"/>
      <c r="DV350" s="44"/>
      <c r="DW350" s="44"/>
      <c r="DX350" s="44"/>
      <c r="DY350" s="44"/>
      <c r="DZ350" s="44"/>
      <c r="EA350" s="44"/>
      <c r="EB350" s="44"/>
      <c r="EC350" s="44"/>
      <c r="ED350" s="44"/>
      <c r="EE350" s="44"/>
      <c r="EF350" s="44"/>
      <c r="EG350" s="44"/>
      <c r="EH350" s="44"/>
      <c r="EI350" s="44"/>
      <c r="EJ350" s="44"/>
      <c r="EK350" s="44"/>
      <c r="EL350" s="44"/>
      <c r="EM350" s="44"/>
      <c r="EN350" s="44"/>
      <c r="EO350" s="44"/>
      <c r="EP350" s="44"/>
      <c r="EQ350" s="44"/>
      <c r="ER350" s="44"/>
      <c r="ES350" s="44"/>
      <c r="ET350" s="44"/>
      <c r="EU350" s="44"/>
      <c r="EV350" s="44"/>
      <c r="EW350" s="44"/>
      <c r="EX350" s="44"/>
      <c r="EY350" s="44"/>
      <c r="EZ350" s="44"/>
      <c r="FA350" s="44"/>
      <c r="FB350" s="44"/>
      <c r="FC350" s="44"/>
      <c r="FD350" s="44"/>
      <c r="FE350" s="44"/>
      <c r="FF350" s="44"/>
      <c r="FG350" s="44"/>
      <c r="FH350" s="44"/>
      <c r="FI350" s="44"/>
      <c r="FJ350" s="44"/>
      <c r="FK350" s="44"/>
      <c r="FL350" s="44"/>
      <c r="FM350" s="44"/>
      <c r="FN350" s="44"/>
      <c r="FO350" s="44"/>
      <c r="FP350" s="44"/>
      <c r="FQ350" s="44"/>
      <c r="FR350" s="44"/>
      <c r="FS350" s="44"/>
      <c r="FT350" s="44"/>
      <c r="FU350" s="44"/>
      <c r="FV350" s="44"/>
      <c r="FW350" s="44"/>
      <c r="FX350" s="44"/>
      <c r="FY350" s="44"/>
      <c r="FZ350" s="44"/>
      <c r="GA350" s="44"/>
      <c r="GB350" s="44"/>
      <c r="GC350" s="44"/>
      <c r="GD350" s="44"/>
      <c r="GE350" s="44"/>
      <c r="GF350" s="44"/>
      <c r="GG350" s="44"/>
      <c r="GH350" s="44"/>
      <c r="GI350" s="44"/>
      <c r="GJ350" s="44"/>
      <c r="GK350" s="44"/>
      <c r="GL350" s="44"/>
      <c r="GM350" s="44"/>
      <c r="GN350" s="44"/>
      <c r="GO350" s="44"/>
      <c r="GP350" s="44"/>
      <c r="GQ350" s="44"/>
      <c r="GR350" s="44"/>
      <c r="GS350" s="44"/>
      <c r="GT350" s="44"/>
      <c r="GU350" s="44"/>
      <c r="GV350" s="44"/>
      <c r="GW350" s="44"/>
      <c r="GX350" s="44"/>
      <c r="GY350" s="44"/>
      <c r="GZ350" s="44"/>
      <c r="HA350" s="44"/>
      <c r="HB350" s="44"/>
      <c r="HC350" s="44"/>
      <c r="HD350" s="44"/>
      <c r="HE350" s="44"/>
      <c r="HF350" s="44"/>
      <c r="HG350" s="44"/>
      <c r="HH350" s="44"/>
      <c r="HI350" s="44"/>
      <c r="HJ350" s="44"/>
      <c r="HK350" s="44"/>
      <c r="HL350" s="44"/>
      <c r="HM350" s="44"/>
      <c r="HN350" s="44"/>
      <c r="HO350" s="44"/>
      <c r="HP350" s="44"/>
      <c r="HQ350" s="44"/>
      <c r="HR350" s="44"/>
      <c r="HS350" s="44"/>
      <c r="HT350" s="44"/>
      <c r="HU350" s="44"/>
      <c r="HV350" s="44"/>
      <c r="HW350" s="44"/>
      <c r="HX350" s="44"/>
      <c r="HY350" s="44"/>
      <c r="HZ350" s="44"/>
      <c r="IA350" s="44"/>
      <c r="IB350" s="44"/>
      <c r="IC350" s="44"/>
      <c r="ID350" s="44"/>
      <c r="IE350" s="44"/>
      <c r="IF350" s="44"/>
      <c r="IG350" s="44"/>
      <c r="IH350" s="44"/>
      <c r="II350" s="44"/>
      <c r="IJ350" s="44"/>
      <c r="IK350" s="44"/>
      <c r="IL350" s="44"/>
      <c r="IM350" s="44"/>
      <c r="IN350" s="44"/>
      <c r="IO350" s="44"/>
      <c r="IP350" s="44"/>
      <c r="IQ350" s="44"/>
      <c r="IR350" s="44"/>
      <c r="IS350" s="44"/>
      <c r="IT350" s="44"/>
      <c r="IU350" s="44"/>
      <c r="IV350" s="44"/>
      <c r="IW350" s="44"/>
    </row>
    <row r="351" customFormat="false" ht="22.5" hidden="false" customHeight="false" outlineLevel="0" collapsed="false">
      <c r="A351" s="43"/>
      <c r="B351" s="11" t="s">
        <v>40</v>
      </c>
      <c r="E351" s="3" t="s">
        <v>980</v>
      </c>
      <c r="F351" s="3" t="s">
        <v>982</v>
      </c>
      <c r="G351" s="6" t="s">
        <v>43</v>
      </c>
      <c r="H351" s="6" t="n">
        <v>6403</v>
      </c>
      <c r="I351" s="4" t="n">
        <v>460</v>
      </c>
      <c r="J351" s="4" t="s">
        <v>44</v>
      </c>
      <c r="L351" s="1" t="s">
        <v>45</v>
      </c>
      <c r="M351" s="3" t="s">
        <v>697</v>
      </c>
      <c r="N351" s="44"/>
      <c r="O351" s="1" t="s">
        <v>701</v>
      </c>
      <c r="Q351" s="1" t="n">
        <v>815</v>
      </c>
      <c r="R351" s="1" t="n">
        <v>926</v>
      </c>
      <c r="S351" s="1" t="n">
        <v>926</v>
      </c>
      <c r="T351" s="1" t="n">
        <v>876</v>
      </c>
      <c r="U351" s="1" t="n">
        <v>876</v>
      </c>
      <c r="V351" s="45" t="n">
        <f aca="false">+U351-R351</f>
        <v>-50</v>
      </c>
      <c r="W351" s="14" t="n">
        <f aca="false">+U351-T351</f>
        <v>0</v>
      </c>
      <c r="X351" s="15" t="s">
        <v>48</v>
      </c>
      <c r="Y351" s="47"/>
      <c r="Z351" s="44"/>
      <c r="AA351" s="5" t="n">
        <v>332625</v>
      </c>
      <c r="AB351" s="5" t="n">
        <v>156152</v>
      </c>
      <c r="AC351" s="48" t="s">
        <v>59</v>
      </c>
      <c r="AD351" s="49" t="n">
        <v>0.055</v>
      </c>
      <c r="AE351" s="50"/>
      <c r="AF351" s="51" t="s">
        <v>170</v>
      </c>
      <c r="AG351" s="51" t="s">
        <v>4</v>
      </c>
      <c r="AH351" s="4" t="s">
        <v>70</v>
      </c>
      <c r="AI351" s="52" t="s">
        <v>141</v>
      </c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5"/>
      <c r="B352" s="56" t="s">
        <v>40</v>
      </c>
      <c r="C352" s="57"/>
      <c r="D352" s="58"/>
      <c r="E352" s="57" t="s">
        <v>983</v>
      </c>
      <c r="F352" s="57" t="s">
        <v>984</v>
      </c>
      <c r="G352" s="59" t="s">
        <v>43</v>
      </c>
      <c r="H352" s="59" t="n">
        <v>9673</v>
      </c>
      <c r="I352" s="58" t="n">
        <v>550</v>
      </c>
      <c r="J352" s="58" t="s">
        <v>44</v>
      </c>
      <c r="K352" s="58"/>
      <c r="L352" s="61" t="s">
        <v>45</v>
      </c>
      <c r="M352" s="57" t="s">
        <v>985</v>
      </c>
      <c r="N352" s="0"/>
      <c r="O352" s="61" t="s">
        <v>105</v>
      </c>
      <c r="P352" s="62"/>
      <c r="Q352" s="61" t="n">
        <v>12</v>
      </c>
      <c r="R352" s="61" t="n">
        <v>1</v>
      </c>
      <c r="S352" s="61" t="n">
        <v>1</v>
      </c>
      <c r="T352" s="61" t="n">
        <v>1</v>
      </c>
      <c r="U352" s="61" t="n">
        <v>1</v>
      </c>
      <c r="V352" s="45" t="n">
        <f aca="false">+U352-R352</f>
        <v>0</v>
      </c>
      <c r="W352" s="63" t="n">
        <f aca="false">+U352-T352</f>
        <v>0</v>
      </c>
      <c r="X352" s="46" t="s">
        <v>986</v>
      </c>
      <c r="Y352" s="52"/>
      <c r="AA352" s="64" t="n">
        <v>309649</v>
      </c>
      <c r="AB352" s="64" t="n">
        <v>138122</v>
      </c>
      <c r="AC352" s="65" t="s">
        <v>59</v>
      </c>
      <c r="AD352" s="9" t="n">
        <v>0.13</v>
      </c>
      <c r="AE352" s="54" t="n">
        <v>9909</v>
      </c>
      <c r="AF352" s="61" t="s">
        <v>292</v>
      </c>
      <c r="AG352" s="68" t="s">
        <v>4</v>
      </c>
      <c r="AH352" s="58" t="s">
        <v>987</v>
      </c>
      <c r="AI352" s="52" t="s">
        <v>141</v>
      </c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22.5" hidden="false" customHeight="false" outlineLevel="0" collapsed="false">
      <c r="A353" s="55"/>
      <c r="B353" s="56" t="s">
        <v>40</v>
      </c>
      <c r="C353" s="57"/>
      <c r="D353" s="58"/>
      <c r="E353" s="57" t="s">
        <v>988</v>
      </c>
      <c r="F353" s="57" t="s">
        <v>989</v>
      </c>
      <c r="G353" s="59" t="s">
        <v>43</v>
      </c>
      <c r="H353" s="59" t="n">
        <v>9626</v>
      </c>
      <c r="I353" s="58" t="n">
        <v>765</v>
      </c>
      <c r="J353" s="58" t="s">
        <v>44</v>
      </c>
      <c r="K353" s="58" t="n">
        <v>1</v>
      </c>
      <c r="L353" s="61" t="s">
        <v>45</v>
      </c>
      <c r="M353" s="57" t="s">
        <v>988</v>
      </c>
      <c r="N353" s="0"/>
      <c r="O353" s="61" t="s">
        <v>79</v>
      </c>
      <c r="P353" s="62"/>
      <c r="Q353" s="61" t="n">
        <v>936</v>
      </c>
      <c r="R353" s="1" t="n">
        <v>883</v>
      </c>
      <c r="S353" s="61" t="n">
        <v>874</v>
      </c>
      <c r="T353" s="61" t="n">
        <v>890</v>
      </c>
      <c r="U353" s="1" t="n">
        <v>903</v>
      </c>
      <c r="V353" s="45" t="n">
        <f aca="false">+U353-R353</f>
        <v>20</v>
      </c>
      <c r="W353" s="63" t="n">
        <f aca="false">+U353-T353</f>
        <v>13</v>
      </c>
      <c r="X353" s="104" t="s">
        <v>990</v>
      </c>
      <c r="Y353" s="52"/>
      <c r="AA353" s="0"/>
      <c r="AB353" s="64" t="n">
        <v>138372</v>
      </c>
      <c r="AC353" s="65" t="s">
        <v>59</v>
      </c>
      <c r="AD353" s="102" t="n">
        <v>0.08</v>
      </c>
      <c r="AE353" s="103" t="n">
        <v>9906</v>
      </c>
      <c r="AF353" s="5" t="s">
        <v>50</v>
      </c>
      <c r="AG353" s="68"/>
      <c r="AH353" s="58" t="s">
        <v>991</v>
      </c>
      <c r="AI353" s="52" t="s">
        <v>141</v>
      </c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97"/>
      <c r="CA353" s="97"/>
      <c r="CB353" s="97"/>
      <c r="CC353" s="97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97"/>
      <c r="CO353" s="97"/>
      <c r="CP353" s="97"/>
      <c r="CQ353" s="97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97"/>
      <c r="DC353" s="97"/>
      <c r="DD353" s="97"/>
      <c r="DE353" s="97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97"/>
      <c r="DQ353" s="97"/>
      <c r="DR353" s="97"/>
      <c r="DS353" s="97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97"/>
      <c r="EE353" s="97"/>
      <c r="EF353" s="97"/>
      <c r="EG353" s="97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97"/>
      <c r="ES353" s="97"/>
      <c r="ET353" s="97"/>
      <c r="EU353" s="97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97"/>
      <c r="FG353" s="97"/>
      <c r="FH353" s="97"/>
      <c r="FI353" s="97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97"/>
      <c r="FU353" s="97"/>
      <c r="FV353" s="97"/>
      <c r="FW353" s="97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97"/>
      <c r="GI353" s="97"/>
      <c r="GJ353" s="97"/>
      <c r="GK353" s="97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97"/>
      <c r="GW353" s="97"/>
      <c r="GX353" s="97"/>
      <c r="GY353" s="97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97"/>
      <c r="HK353" s="97"/>
      <c r="HL353" s="97"/>
      <c r="HM353" s="97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97"/>
      <c r="HY353" s="97"/>
      <c r="HZ353" s="97"/>
      <c r="IA353" s="97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97"/>
      <c r="IM353" s="97"/>
      <c r="IN353" s="97"/>
      <c r="IO353" s="97"/>
      <c r="IP353" s="97"/>
      <c r="IQ353" s="97"/>
      <c r="IR353" s="97"/>
      <c r="IS353" s="97"/>
      <c r="IT353" s="97"/>
      <c r="IU353" s="97"/>
      <c r="IV353" s="97"/>
      <c r="IW353" s="97"/>
    </row>
    <row r="354" customFormat="false" ht="12.75" hidden="false" customHeight="false" outlineLevel="0" collapsed="false">
      <c r="A354" s="55"/>
      <c r="B354" s="56" t="n">
        <v>36325</v>
      </c>
      <c r="C354" s="57"/>
      <c r="D354" s="58"/>
      <c r="E354" s="93" t="s">
        <v>992</v>
      </c>
      <c r="F354" s="92" t="s">
        <v>892</v>
      </c>
      <c r="G354" s="59" t="s">
        <v>43</v>
      </c>
      <c r="H354" s="5" t="n">
        <v>6674</v>
      </c>
      <c r="I354" s="61"/>
      <c r="J354" s="98"/>
      <c r="K354" s="61" t="n">
        <v>1</v>
      </c>
      <c r="L354" s="93"/>
      <c r="M354" s="93" t="s">
        <v>97</v>
      </c>
      <c r="N354" s="61" t="s">
        <v>92</v>
      </c>
      <c r="O354" s="61" t="s">
        <v>47</v>
      </c>
      <c r="P354" s="62"/>
      <c r="Q354" s="61" t="n">
        <v>273</v>
      </c>
      <c r="R354" s="61" t="n">
        <v>201</v>
      </c>
      <c r="S354" s="61" t="n">
        <v>201</v>
      </c>
      <c r="T354" s="61" t="n">
        <v>230</v>
      </c>
      <c r="U354" s="61" t="n">
        <v>230</v>
      </c>
      <c r="V354" s="45" t="n">
        <f aca="false">+U354-R354</f>
        <v>29</v>
      </c>
      <c r="W354" s="63" t="n">
        <f aca="false">+U354-T354</f>
        <v>0</v>
      </c>
      <c r="X354" s="46" t="s">
        <v>48</v>
      </c>
      <c r="Y354" s="52"/>
      <c r="AA354" s="64"/>
      <c r="AB354" s="64" t="n">
        <v>138026</v>
      </c>
      <c r="AC354" s="60" t="s">
        <v>59</v>
      </c>
      <c r="AD354" s="66" t="n">
        <v>0.065</v>
      </c>
      <c r="AE354" s="99"/>
      <c r="AF354" s="68" t="s">
        <v>60</v>
      </c>
      <c r="AG354" s="68" t="s">
        <v>4</v>
      </c>
      <c r="AH354" s="61"/>
      <c r="AI354" s="52" t="s">
        <v>141</v>
      </c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43"/>
      <c r="B355" s="11" t="n">
        <v>36325</v>
      </c>
      <c r="E355" s="92" t="s">
        <v>993</v>
      </c>
      <c r="F355" s="92" t="s">
        <v>994</v>
      </c>
      <c r="G355" s="6" t="s">
        <v>43</v>
      </c>
      <c r="H355" s="5" t="n">
        <v>6673</v>
      </c>
      <c r="I355" s="1"/>
      <c r="J355" s="94"/>
      <c r="K355" s="1"/>
      <c r="L355" s="92"/>
      <c r="M355" s="92"/>
      <c r="N355" s="1" t="s">
        <v>92</v>
      </c>
      <c r="O355" s="61" t="s">
        <v>69</v>
      </c>
      <c r="Q355" s="1" t="n">
        <v>67</v>
      </c>
      <c r="R355" s="1" t="n">
        <v>67</v>
      </c>
      <c r="S355" s="1" t="n">
        <v>67</v>
      </c>
      <c r="T355" s="1" t="n">
        <v>73</v>
      </c>
      <c r="U355" s="1" t="n">
        <v>73</v>
      </c>
      <c r="V355" s="45" t="n">
        <f aca="false">+U355-R355</f>
        <v>6</v>
      </c>
      <c r="W355" s="14" t="n">
        <f aca="false">+U355-T355</f>
        <v>0</v>
      </c>
      <c r="X355" s="15" t="s">
        <v>48</v>
      </c>
      <c r="Y355" s="47"/>
      <c r="Z355" s="44"/>
      <c r="AA355" s="5"/>
      <c r="AB355" s="5" t="n">
        <v>138608</v>
      </c>
      <c r="AC355" s="53" t="s">
        <v>49</v>
      </c>
      <c r="AD355" s="49"/>
      <c r="AE355" s="95"/>
      <c r="AF355" s="51"/>
      <c r="AG355" s="51" t="s">
        <v>4</v>
      </c>
      <c r="AH355" s="1"/>
      <c r="AI355" s="52" t="s">
        <v>141</v>
      </c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40</v>
      </c>
      <c r="E356" s="3" t="s">
        <v>995</v>
      </c>
      <c r="F356" s="3" t="s">
        <v>996</v>
      </c>
      <c r="G356" s="6" t="s">
        <v>43</v>
      </c>
      <c r="H356" s="6" t="n">
        <v>6798</v>
      </c>
      <c r="I356" s="4" t="n">
        <v>550</v>
      </c>
      <c r="J356" s="4" t="s">
        <v>44</v>
      </c>
      <c r="L356" s="1" t="s">
        <v>45</v>
      </c>
      <c r="M356" s="3" t="s">
        <v>997</v>
      </c>
      <c r="N356" s="44"/>
      <c r="O356" s="1" t="s">
        <v>105</v>
      </c>
      <c r="Q356" s="1" t="n">
        <v>53</v>
      </c>
      <c r="R356" s="1" t="n">
        <v>85</v>
      </c>
      <c r="S356" s="1" t="n">
        <v>85</v>
      </c>
      <c r="T356" s="1" t="n">
        <v>67</v>
      </c>
      <c r="U356" s="1" t="n">
        <v>67</v>
      </c>
      <c r="V356" s="45" t="n">
        <f aca="false">+U356-R356</f>
        <v>-18</v>
      </c>
      <c r="W356" s="14" t="n">
        <f aca="false">+U356-T356</f>
        <v>0</v>
      </c>
      <c r="X356" s="46" t="s">
        <v>48</v>
      </c>
      <c r="Y356" s="47"/>
      <c r="Z356" s="44"/>
      <c r="AA356" s="5" t="n">
        <v>348119</v>
      </c>
      <c r="AB356" s="5" t="n">
        <v>136192</v>
      </c>
      <c r="AC356" s="48" t="s">
        <v>49</v>
      </c>
      <c r="AD356" s="49" t="n">
        <v>0.095</v>
      </c>
      <c r="AE356" s="50" t="n">
        <v>9812</v>
      </c>
      <c r="AF356" s="51" t="s">
        <v>160</v>
      </c>
      <c r="AG356" s="51" t="s">
        <v>4</v>
      </c>
      <c r="AH356" s="4" t="s">
        <v>998</v>
      </c>
      <c r="AI356" s="52" t="s">
        <v>82</v>
      </c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55"/>
      <c r="B357" s="56" t="s">
        <v>40</v>
      </c>
      <c r="C357" s="57"/>
      <c r="D357" s="58"/>
      <c r="E357" s="57" t="s">
        <v>999</v>
      </c>
      <c r="F357" s="57" t="s">
        <v>1000</v>
      </c>
      <c r="G357" s="59" t="s">
        <v>43</v>
      </c>
      <c r="H357" s="59" t="n">
        <v>5315</v>
      </c>
      <c r="I357" s="58" t="n">
        <v>649</v>
      </c>
      <c r="J357" s="58" t="s">
        <v>44</v>
      </c>
      <c r="K357" s="58"/>
      <c r="L357" s="60" t="s">
        <v>45</v>
      </c>
      <c r="M357" s="57" t="s">
        <v>1001</v>
      </c>
      <c r="N357" s="0"/>
      <c r="O357" s="61" t="s">
        <v>86</v>
      </c>
      <c r="P357" s="62"/>
      <c r="Q357" s="61" t="n">
        <v>173</v>
      </c>
      <c r="R357" s="61" t="n">
        <v>0</v>
      </c>
      <c r="S357" s="61" t="n">
        <v>0</v>
      </c>
      <c r="T357" s="61" t="n">
        <v>0</v>
      </c>
      <c r="U357" s="61" t="n">
        <v>0</v>
      </c>
      <c r="V357" s="45" t="n">
        <f aca="false">+U357-R357</f>
        <v>0</v>
      </c>
      <c r="W357" s="63" t="n">
        <f aca="false">+U357-T357</f>
        <v>0</v>
      </c>
      <c r="X357" s="46" t="s">
        <v>757</v>
      </c>
      <c r="Y357" s="46"/>
      <c r="AA357" s="64" t="n">
        <v>348122</v>
      </c>
      <c r="AB357" s="64" t="n">
        <v>136214</v>
      </c>
      <c r="AC357" s="58" t="s">
        <v>59</v>
      </c>
      <c r="AD357" s="66" t="n">
        <v>0.193</v>
      </c>
      <c r="AE357" s="67" t="n">
        <v>9812</v>
      </c>
      <c r="AF357" s="68" t="s">
        <v>160</v>
      </c>
      <c r="AG357" s="68" t="s">
        <v>4</v>
      </c>
      <c r="AH357" s="58" t="s">
        <v>1002</v>
      </c>
      <c r="AI357" s="52" t="s">
        <v>94</v>
      </c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5"/>
      <c r="B358" s="56" t="s">
        <v>40</v>
      </c>
      <c r="C358" s="57"/>
      <c r="D358" s="58"/>
      <c r="E358" s="57" t="s">
        <v>1003</v>
      </c>
      <c r="F358" s="57" t="s">
        <v>1004</v>
      </c>
      <c r="G358" s="59" t="s">
        <v>43</v>
      </c>
      <c r="H358" s="59" t="n">
        <v>5982</v>
      </c>
      <c r="I358" s="58" t="n">
        <v>479</v>
      </c>
      <c r="J358" s="58" t="s">
        <v>44</v>
      </c>
      <c r="K358" s="58"/>
      <c r="L358" s="60" t="s">
        <v>45</v>
      </c>
      <c r="M358" s="57" t="s">
        <v>347</v>
      </c>
      <c r="N358" s="0"/>
      <c r="O358" s="61" t="s">
        <v>47</v>
      </c>
      <c r="P358" s="62"/>
      <c r="Q358" s="61" t="n">
        <v>319</v>
      </c>
      <c r="R358" s="61" t="n">
        <v>0</v>
      </c>
      <c r="S358" s="61" t="n">
        <v>0</v>
      </c>
      <c r="T358" s="61" t="n">
        <v>0</v>
      </c>
      <c r="U358" s="61" t="n">
        <v>0</v>
      </c>
      <c r="V358" s="45" t="n">
        <f aca="false">+U358-R358</f>
        <v>0</v>
      </c>
      <c r="W358" s="63" t="n">
        <f aca="false">+U358-T358</f>
        <v>0</v>
      </c>
      <c r="X358" s="46" t="s">
        <v>757</v>
      </c>
      <c r="Y358" s="46"/>
      <c r="AA358" s="64" t="n">
        <v>313177</v>
      </c>
      <c r="AB358" s="64" t="n">
        <v>138662</v>
      </c>
      <c r="AC358" s="65" t="s">
        <v>59</v>
      </c>
      <c r="AD358" s="66" t="n">
        <v>0.065</v>
      </c>
      <c r="AE358" s="67"/>
      <c r="AF358" s="68" t="s">
        <v>60</v>
      </c>
      <c r="AG358" s="68" t="s">
        <v>4</v>
      </c>
      <c r="AH358" s="58" t="s">
        <v>1005</v>
      </c>
      <c r="AI358" s="52" t="s">
        <v>94</v>
      </c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22.5" hidden="false" customHeight="false" outlineLevel="0" collapsed="false">
      <c r="A359" s="43"/>
      <c r="B359" s="11" t="s">
        <v>40</v>
      </c>
      <c r="C359" s="92"/>
      <c r="D359" s="1"/>
      <c r="E359" s="3" t="s">
        <v>1006</v>
      </c>
      <c r="F359" s="3" t="s">
        <v>1007</v>
      </c>
      <c r="G359" s="6" t="s">
        <v>43</v>
      </c>
      <c r="H359" s="6" t="n">
        <v>6896</v>
      </c>
      <c r="I359" s="4" t="n">
        <v>550</v>
      </c>
      <c r="J359" s="4" t="s">
        <v>44</v>
      </c>
      <c r="L359" s="1" t="s">
        <v>45</v>
      </c>
      <c r="M359" s="3" t="s">
        <v>1008</v>
      </c>
      <c r="N359" s="44"/>
      <c r="O359" s="1" t="s">
        <v>105</v>
      </c>
      <c r="Q359" s="1" t="n">
        <v>628</v>
      </c>
      <c r="R359" s="1" t="n">
        <v>663</v>
      </c>
      <c r="S359" s="1" t="n">
        <v>663</v>
      </c>
      <c r="T359" s="1" t="n">
        <v>560</v>
      </c>
      <c r="U359" s="1" t="n">
        <v>560</v>
      </c>
      <c r="V359" s="45" t="n">
        <f aca="false">+U359-R359</f>
        <v>-103</v>
      </c>
      <c r="W359" s="14" t="n">
        <f aca="false">+U359-T359</f>
        <v>0</v>
      </c>
      <c r="X359" s="15" t="s">
        <v>48</v>
      </c>
      <c r="Y359" s="47"/>
      <c r="Z359" s="44"/>
      <c r="AA359" s="5" t="n">
        <v>316114</v>
      </c>
      <c r="AB359" s="5" t="n">
        <v>133208</v>
      </c>
      <c r="AC359" s="48" t="s">
        <v>59</v>
      </c>
      <c r="AD359" s="49" t="n">
        <v>0.05</v>
      </c>
      <c r="AE359" s="50"/>
      <c r="AF359" s="51" t="s">
        <v>170</v>
      </c>
      <c r="AG359" s="51" t="s">
        <v>4</v>
      </c>
      <c r="AH359" s="4" t="s">
        <v>1009</v>
      </c>
      <c r="AI359" s="52" t="s">
        <v>118</v>
      </c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22.5" hidden="false" customHeight="false" outlineLevel="0" collapsed="false">
      <c r="A360" s="43"/>
      <c r="B360" s="11" t="s">
        <v>40</v>
      </c>
      <c r="C360" s="92"/>
      <c r="D360" s="1"/>
      <c r="E360" s="3" t="s">
        <v>1006</v>
      </c>
      <c r="F360" s="3" t="s">
        <v>1010</v>
      </c>
      <c r="G360" s="6" t="s">
        <v>43</v>
      </c>
      <c r="H360" s="6" t="n">
        <v>9611</v>
      </c>
      <c r="I360" s="4" t="n">
        <v>487</v>
      </c>
      <c r="J360" s="4" t="s">
        <v>44</v>
      </c>
      <c r="L360" s="1" t="s">
        <v>45</v>
      </c>
      <c r="M360" s="3" t="s">
        <v>1008</v>
      </c>
      <c r="N360" s="44"/>
      <c r="O360" s="1" t="s">
        <v>105</v>
      </c>
      <c r="Q360" s="1" t="n">
        <v>539</v>
      </c>
      <c r="R360" s="1" t="n">
        <v>405</v>
      </c>
      <c r="S360" s="1" t="n">
        <v>405</v>
      </c>
      <c r="T360" s="1" t="n">
        <v>361</v>
      </c>
      <c r="U360" s="1" t="n">
        <v>361</v>
      </c>
      <c r="V360" s="45" t="n">
        <f aca="false">+U360-R360</f>
        <v>-44</v>
      </c>
      <c r="W360" s="14" t="n">
        <f aca="false">+U360-T360</f>
        <v>0</v>
      </c>
      <c r="X360" s="15" t="s">
        <v>48</v>
      </c>
      <c r="Y360" s="47"/>
      <c r="Z360" s="44"/>
      <c r="AA360" s="5" t="n">
        <v>311825</v>
      </c>
      <c r="AB360" s="5" t="n">
        <v>135655</v>
      </c>
      <c r="AC360" s="48" t="s">
        <v>59</v>
      </c>
      <c r="AD360" s="49" t="n">
        <v>0.05</v>
      </c>
      <c r="AE360" s="50"/>
      <c r="AF360" s="51" t="s">
        <v>170</v>
      </c>
      <c r="AG360" s="51" t="s">
        <v>4</v>
      </c>
      <c r="AH360" s="4" t="s">
        <v>1009</v>
      </c>
      <c r="AI360" s="52" t="s">
        <v>118</v>
      </c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true" customHeight="false" outlineLevel="0" collapsed="false">
      <c r="A361" s="43"/>
      <c r="B361" s="11" t="s">
        <v>40</v>
      </c>
      <c r="C361" s="92"/>
      <c r="D361" s="1"/>
      <c r="E361" s="3" t="s">
        <v>1006</v>
      </c>
      <c r="F361" s="3" t="s">
        <v>1011</v>
      </c>
      <c r="G361" s="6" t="s">
        <v>43</v>
      </c>
      <c r="H361" s="6" t="n">
        <v>9612</v>
      </c>
      <c r="I361" s="4" t="n">
        <v>487</v>
      </c>
      <c r="J361" s="4" t="s">
        <v>44</v>
      </c>
      <c r="L361" s="1" t="s">
        <v>45</v>
      </c>
      <c r="M361" s="3" t="s">
        <v>1008</v>
      </c>
      <c r="N361" s="44"/>
      <c r="O361" s="1" t="s">
        <v>105</v>
      </c>
      <c r="Q361" s="1"/>
      <c r="R361" s="1"/>
      <c r="S361" s="1"/>
      <c r="T361" s="1"/>
      <c r="U361" s="1"/>
      <c r="V361" s="45" t="n">
        <f aca="false">+U361-R361</f>
        <v>0</v>
      </c>
      <c r="W361" s="14" t="n">
        <f aca="false">+U361-T361</f>
        <v>0</v>
      </c>
      <c r="X361" s="15" t="s">
        <v>1012</v>
      </c>
      <c r="Y361" s="15"/>
      <c r="Z361" s="44"/>
      <c r="AA361" s="5" t="n">
        <v>313577</v>
      </c>
      <c r="AB361" s="5" t="n">
        <v>133213</v>
      </c>
      <c r="AC361" s="48" t="s">
        <v>59</v>
      </c>
      <c r="AD361" s="49" t="n">
        <v>0.055</v>
      </c>
      <c r="AE361" s="50"/>
      <c r="AF361" s="51" t="s">
        <v>60</v>
      </c>
      <c r="AG361" s="51" t="s">
        <v>4</v>
      </c>
      <c r="AH361" s="4" t="s">
        <v>1009</v>
      </c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55"/>
      <c r="B362" s="56" t="s">
        <v>40</v>
      </c>
      <c r="C362" s="93"/>
      <c r="D362" s="61"/>
      <c r="E362" s="57" t="s">
        <v>1006</v>
      </c>
      <c r="F362" s="57" t="s">
        <v>1013</v>
      </c>
      <c r="G362" s="59" t="s">
        <v>43</v>
      </c>
      <c r="H362" s="59" t="n">
        <v>9619</v>
      </c>
      <c r="I362" s="58" t="n">
        <v>550</v>
      </c>
      <c r="J362" s="58" t="s">
        <v>44</v>
      </c>
      <c r="K362" s="58"/>
      <c r="L362" s="61" t="s">
        <v>45</v>
      </c>
      <c r="M362" s="57" t="s">
        <v>1008</v>
      </c>
      <c r="N362" s="0"/>
      <c r="O362" s="61" t="s">
        <v>105</v>
      </c>
      <c r="P362" s="62"/>
      <c r="Q362" s="61" t="n">
        <v>0</v>
      </c>
      <c r="R362" s="61" t="n">
        <v>1</v>
      </c>
      <c r="S362" s="61" t="n">
        <v>0</v>
      </c>
      <c r="T362" s="61" t="n">
        <v>0</v>
      </c>
      <c r="U362" s="61" t="n">
        <v>1</v>
      </c>
      <c r="V362" s="45" t="n">
        <f aca="false">+U362-R362</f>
        <v>0</v>
      </c>
      <c r="W362" s="63" t="n">
        <f aca="false">+U362-T362</f>
        <v>1</v>
      </c>
      <c r="X362" s="46" t="s">
        <v>1014</v>
      </c>
      <c r="Y362" s="52"/>
      <c r="AA362" s="0"/>
      <c r="AB362" s="64" t="n">
        <v>133220</v>
      </c>
      <c r="AC362" s="65" t="s">
        <v>59</v>
      </c>
      <c r="AD362" s="66" t="n">
        <v>0.055</v>
      </c>
      <c r="AE362" s="67"/>
      <c r="AF362" s="68" t="s">
        <v>60</v>
      </c>
      <c r="AG362" s="68" t="s">
        <v>4</v>
      </c>
      <c r="AH362" s="58" t="s">
        <v>1009</v>
      </c>
      <c r="AI362" s="52" t="s">
        <v>118</v>
      </c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55"/>
      <c r="B363" s="56" t="s">
        <v>40</v>
      </c>
      <c r="C363" s="57"/>
      <c r="D363" s="58"/>
      <c r="E363" s="57" t="s">
        <v>1015</v>
      </c>
      <c r="F363" s="57" t="s">
        <v>1016</v>
      </c>
      <c r="G363" s="59" t="s">
        <v>43</v>
      </c>
      <c r="H363" s="59" t="n">
        <v>9629</v>
      </c>
      <c r="I363" s="58" t="n">
        <v>441</v>
      </c>
      <c r="J363" s="58" t="s">
        <v>44</v>
      </c>
      <c r="K363" s="58"/>
      <c r="L363" s="61" t="s">
        <v>45</v>
      </c>
      <c r="M363" s="57" t="s">
        <v>1017</v>
      </c>
      <c r="N363" s="0"/>
      <c r="O363" s="61" t="s">
        <v>69</v>
      </c>
      <c r="P363" s="62"/>
      <c r="Q363" s="61" t="n">
        <v>1463</v>
      </c>
      <c r="R363" s="1" t="n">
        <v>883</v>
      </c>
      <c r="S363" s="61" t="n">
        <v>1142</v>
      </c>
      <c r="T363" s="61" t="n">
        <v>917</v>
      </c>
      <c r="U363" s="1" t="n">
        <v>975</v>
      </c>
      <c r="V363" s="45" t="n">
        <f aca="false">+U363-R363</f>
        <v>92</v>
      </c>
      <c r="W363" s="63" t="n">
        <f aca="false">+U363-T363</f>
        <v>58</v>
      </c>
      <c r="X363" s="46" t="s">
        <v>1018</v>
      </c>
      <c r="Y363" s="52"/>
      <c r="AA363" s="64" t="n">
        <v>309866</v>
      </c>
      <c r="AB363" s="64" t="n">
        <v>130903</v>
      </c>
      <c r="AC363" s="65" t="s">
        <v>59</v>
      </c>
      <c r="AD363" s="9" t="n">
        <v>0.138</v>
      </c>
      <c r="AE363" s="105" t="n">
        <v>9908</v>
      </c>
      <c r="AF363" s="61" t="s">
        <v>292</v>
      </c>
      <c r="AG363" s="68" t="s">
        <v>4</v>
      </c>
      <c r="AH363" s="58" t="s">
        <v>70</v>
      </c>
      <c r="AI363" s="52" t="s">
        <v>94</v>
      </c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3"/>
      <c r="B364" s="11" t="s">
        <v>40</v>
      </c>
      <c r="E364" s="92" t="s">
        <v>1019</v>
      </c>
      <c r="F364" s="92" t="s">
        <v>1020</v>
      </c>
      <c r="G364" s="6" t="s">
        <v>43</v>
      </c>
      <c r="H364" s="5" t="n">
        <v>4920</v>
      </c>
      <c r="I364" s="1" t="n">
        <v>487</v>
      </c>
      <c r="J364" s="94" t="s">
        <v>44</v>
      </c>
      <c r="K364" s="1"/>
      <c r="L364" s="1" t="s">
        <v>45</v>
      </c>
      <c r="M364" s="92" t="s">
        <v>1019</v>
      </c>
      <c r="N364" s="1"/>
      <c r="O364" s="1" t="s">
        <v>105</v>
      </c>
      <c r="Q364" s="1" t="n">
        <v>937</v>
      </c>
      <c r="R364" s="1" t="n">
        <v>691</v>
      </c>
      <c r="S364" s="1" t="n">
        <v>691</v>
      </c>
      <c r="T364" s="1" t="n">
        <v>613</v>
      </c>
      <c r="U364" s="1" t="n">
        <v>613</v>
      </c>
      <c r="V364" s="45" t="n">
        <f aca="false">+U364-R364</f>
        <v>-78</v>
      </c>
      <c r="W364" s="14" t="n">
        <f aca="false">+U364-T364</f>
        <v>0</v>
      </c>
      <c r="X364" s="15" t="s">
        <v>48</v>
      </c>
      <c r="Y364" s="47"/>
      <c r="Z364" s="44"/>
      <c r="AA364" s="5" t="n">
        <v>361480</v>
      </c>
      <c r="AB364" s="5" t="n">
        <v>138217</v>
      </c>
      <c r="AC364" s="53" t="s">
        <v>49</v>
      </c>
      <c r="AD364" s="49" t="n">
        <v>0.085</v>
      </c>
      <c r="AE364" s="50" t="n">
        <v>9812</v>
      </c>
      <c r="AF364" s="51" t="s">
        <v>160</v>
      </c>
      <c r="AG364" s="51" t="s">
        <v>4</v>
      </c>
      <c r="AH364" s="1" t="s">
        <v>1021</v>
      </c>
      <c r="AI364" s="52" t="s">
        <v>94</v>
      </c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43"/>
      <c r="B365" s="11" t="s">
        <v>40</v>
      </c>
      <c r="E365" s="3" t="s">
        <v>1022</v>
      </c>
      <c r="F365" s="3" t="s">
        <v>1023</v>
      </c>
      <c r="G365" s="6" t="s">
        <v>43</v>
      </c>
      <c r="H365" s="6" t="n">
        <v>6754</v>
      </c>
      <c r="I365" s="4" t="n">
        <v>550</v>
      </c>
      <c r="J365" s="4" t="s">
        <v>44</v>
      </c>
      <c r="L365" s="1" t="s">
        <v>45</v>
      </c>
      <c r="M365" s="3" t="s">
        <v>1024</v>
      </c>
      <c r="N365" s="44"/>
      <c r="O365" s="1" t="s">
        <v>105</v>
      </c>
      <c r="Q365" s="1" t="n">
        <v>748</v>
      </c>
      <c r="R365" s="1" t="n">
        <v>660</v>
      </c>
      <c r="S365" s="1" t="n">
        <v>660</v>
      </c>
      <c r="T365" s="1" t="n">
        <v>665</v>
      </c>
      <c r="U365" s="1" t="n">
        <v>624</v>
      </c>
      <c r="V365" s="45" t="n">
        <f aca="false">+U365-R365</f>
        <v>-36</v>
      </c>
      <c r="W365" s="14" t="n">
        <f aca="false">+U365-T365</f>
        <v>-41</v>
      </c>
      <c r="X365" s="46" t="s">
        <v>569</v>
      </c>
      <c r="Y365" s="47"/>
      <c r="Z365" s="44"/>
      <c r="AA365" s="44"/>
      <c r="AB365" s="5" t="n">
        <v>138541</v>
      </c>
      <c r="AC365" s="48" t="s">
        <v>59</v>
      </c>
      <c r="AD365" s="49" t="n">
        <v>0.05</v>
      </c>
      <c r="AE365" s="50"/>
      <c r="AF365" s="51" t="s">
        <v>170</v>
      </c>
      <c r="AG365" s="51" t="s">
        <v>4</v>
      </c>
      <c r="AH365" s="4" t="s">
        <v>70</v>
      </c>
      <c r="AI365" s="52" t="s">
        <v>94</v>
      </c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55"/>
      <c r="B366" s="56" t="s">
        <v>40</v>
      </c>
      <c r="C366" s="57"/>
      <c r="D366" s="58"/>
      <c r="E366" s="3" t="s">
        <v>1022</v>
      </c>
      <c r="F366" s="57" t="s">
        <v>1025</v>
      </c>
      <c r="G366" s="6" t="s">
        <v>43</v>
      </c>
      <c r="H366" s="59" t="n">
        <v>6796</v>
      </c>
      <c r="I366" s="4" t="n">
        <v>487</v>
      </c>
      <c r="J366" s="4" t="s">
        <v>44</v>
      </c>
      <c r="L366" s="1" t="s">
        <v>45</v>
      </c>
      <c r="M366" s="3" t="s">
        <v>1024</v>
      </c>
      <c r="N366" s="44"/>
      <c r="O366" s="61" t="s">
        <v>105</v>
      </c>
      <c r="Q366" s="1" t="n">
        <v>95</v>
      </c>
      <c r="R366" s="61" t="n">
        <v>53</v>
      </c>
      <c r="S366" s="61" t="n">
        <v>53</v>
      </c>
      <c r="T366" s="61" t="n">
        <v>94</v>
      </c>
      <c r="U366" s="61" t="n">
        <v>94</v>
      </c>
      <c r="V366" s="45" t="n">
        <f aca="false">+U366-R366</f>
        <v>41</v>
      </c>
      <c r="W366" s="14" t="n">
        <f aca="false">+U366-T366</f>
        <v>0</v>
      </c>
      <c r="X366" s="46" t="s">
        <v>48</v>
      </c>
      <c r="Y366" s="47"/>
      <c r="Z366" s="44"/>
      <c r="AA366" s="44"/>
      <c r="AB366" s="64" t="n">
        <v>138541</v>
      </c>
      <c r="AC366" s="48" t="s">
        <v>59</v>
      </c>
      <c r="AD366" s="49" t="n">
        <v>0.055</v>
      </c>
      <c r="AE366" s="50"/>
      <c r="AF366" s="51" t="s">
        <v>60</v>
      </c>
      <c r="AG366" s="51" t="s">
        <v>4</v>
      </c>
      <c r="AH366" s="4" t="s">
        <v>70</v>
      </c>
      <c r="AI366" s="52" t="s">
        <v>94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5"/>
      <c r="B367" s="56" t="s">
        <v>40</v>
      </c>
      <c r="C367" s="57"/>
      <c r="D367" s="58"/>
      <c r="E367" s="57" t="s">
        <v>1026</v>
      </c>
      <c r="F367" s="57" t="s">
        <v>1027</v>
      </c>
      <c r="G367" s="59" t="s">
        <v>43</v>
      </c>
      <c r="H367" s="59" t="n">
        <v>508</v>
      </c>
      <c r="I367" s="58" t="n">
        <v>550</v>
      </c>
      <c r="J367" s="58" t="s">
        <v>44</v>
      </c>
      <c r="K367" s="58"/>
      <c r="L367" s="61" t="s">
        <v>45</v>
      </c>
      <c r="M367" s="57" t="s">
        <v>1026</v>
      </c>
      <c r="N367" s="0"/>
      <c r="O367" s="61" t="s">
        <v>105</v>
      </c>
      <c r="P367" s="62"/>
      <c r="Q367" s="61" t="n">
        <v>45</v>
      </c>
      <c r="R367" s="61" t="n">
        <v>1</v>
      </c>
      <c r="S367" s="61" t="n">
        <v>45</v>
      </c>
      <c r="T367" s="61" t="n">
        <v>45</v>
      </c>
      <c r="U367" s="61" t="n">
        <v>45</v>
      </c>
      <c r="V367" s="45" t="n">
        <f aca="false">+U367-R367</f>
        <v>44</v>
      </c>
      <c r="W367" s="63" t="n">
        <f aca="false">+U367-T367</f>
        <v>0</v>
      </c>
      <c r="X367" s="46" t="s">
        <v>1028</v>
      </c>
      <c r="Y367" s="52"/>
      <c r="AA367" s="64" t="n">
        <v>313269</v>
      </c>
      <c r="AB367" s="64" t="n">
        <v>138536</v>
      </c>
      <c r="AC367" s="65" t="s">
        <v>59</v>
      </c>
      <c r="AD367" s="66" t="n">
        <v>0.055</v>
      </c>
      <c r="AE367" s="67"/>
      <c r="AF367" s="68" t="s">
        <v>60</v>
      </c>
      <c r="AG367" s="68" t="s">
        <v>4</v>
      </c>
      <c r="AH367" s="58" t="s">
        <v>1029</v>
      </c>
      <c r="AI367" s="52" t="s">
        <v>94</v>
      </c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55"/>
      <c r="B368" s="56" t="s">
        <v>40</v>
      </c>
      <c r="C368" s="57"/>
      <c r="D368" s="58"/>
      <c r="E368" s="57" t="s">
        <v>1030</v>
      </c>
      <c r="F368" s="57" t="s">
        <v>1031</v>
      </c>
      <c r="G368" s="59" t="s">
        <v>43</v>
      </c>
      <c r="H368" s="59" t="n">
        <v>6838</v>
      </c>
      <c r="I368" s="58" t="n">
        <v>487</v>
      </c>
      <c r="J368" s="58" t="s">
        <v>44</v>
      </c>
      <c r="K368" s="58"/>
      <c r="L368" s="61" t="s">
        <v>45</v>
      </c>
      <c r="M368" s="57" t="s">
        <v>1032</v>
      </c>
      <c r="N368" s="0"/>
      <c r="O368" s="61" t="s">
        <v>105</v>
      </c>
      <c r="P368" s="62"/>
      <c r="Q368" s="61" t="n">
        <v>37</v>
      </c>
      <c r="R368" s="1" t="n">
        <v>94</v>
      </c>
      <c r="S368" s="61" t="n">
        <v>0</v>
      </c>
      <c r="T368" s="61" t="n">
        <v>35</v>
      </c>
      <c r="U368" s="1" t="n">
        <v>60</v>
      </c>
      <c r="V368" s="45" t="n">
        <f aca="false">+U368-R368</f>
        <v>-34</v>
      </c>
      <c r="W368" s="63" t="n">
        <f aca="false">+U368-T368</f>
        <v>25</v>
      </c>
      <c r="X368" s="15" t="s">
        <v>1033</v>
      </c>
      <c r="Y368" s="46"/>
      <c r="AA368" s="64" t="n">
        <v>332574</v>
      </c>
      <c r="AB368" s="64" t="n">
        <v>138554</v>
      </c>
      <c r="AC368" s="65" t="s">
        <v>59</v>
      </c>
      <c r="AD368" s="66" t="n">
        <v>0.055</v>
      </c>
      <c r="AE368" s="67"/>
      <c r="AF368" s="68" t="s">
        <v>60</v>
      </c>
      <c r="AG368" s="68" t="s">
        <v>4</v>
      </c>
      <c r="AH368" s="58" t="s">
        <v>70</v>
      </c>
      <c r="AI368" s="52" t="s">
        <v>71</v>
      </c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n">
        <v>36325</v>
      </c>
      <c r="E369" s="92" t="s">
        <v>1034</v>
      </c>
      <c r="F369" s="92" t="s">
        <v>994</v>
      </c>
      <c r="G369" s="6" t="s">
        <v>43</v>
      </c>
      <c r="H369" s="5" t="n">
        <v>6673</v>
      </c>
      <c r="I369" s="1"/>
      <c r="J369" s="94"/>
      <c r="K369" s="1"/>
      <c r="L369" s="92"/>
      <c r="M369" s="92" t="s">
        <v>97</v>
      </c>
      <c r="N369" s="1" t="s">
        <v>92</v>
      </c>
      <c r="O369" s="1" t="s">
        <v>69</v>
      </c>
      <c r="Q369" s="1" t="n">
        <v>893</v>
      </c>
      <c r="R369" s="1" t="n">
        <v>769</v>
      </c>
      <c r="S369" s="1" t="n">
        <v>752</v>
      </c>
      <c r="T369" s="1" t="n">
        <v>635</v>
      </c>
      <c r="U369" s="1" t="n">
        <v>635</v>
      </c>
      <c r="V369" s="45" t="n">
        <f aca="false">+U369-R369</f>
        <v>-134</v>
      </c>
      <c r="W369" s="14" t="n">
        <f aca="false">+U369-T369</f>
        <v>0</v>
      </c>
      <c r="X369" s="15" t="s">
        <v>48</v>
      </c>
      <c r="Y369" s="47"/>
      <c r="Z369" s="44"/>
      <c r="AA369" s="5"/>
      <c r="AB369" s="5" t="n">
        <v>156258</v>
      </c>
      <c r="AC369" s="53" t="s">
        <v>49</v>
      </c>
      <c r="AD369" s="49" t="n">
        <v>0.06</v>
      </c>
      <c r="AE369" s="95"/>
      <c r="AF369" s="51" t="s">
        <v>60</v>
      </c>
      <c r="AG369" s="51" t="s">
        <v>4</v>
      </c>
      <c r="AH369" s="1"/>
      <c r="AI369" s="52" t="s">
        <v>141</v>
      </c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97"/>
      <c r="AY369" s="97"/>
      <c r="AZ369" s="97"/>
      <c r="BA369" s="97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97"/>
      <c r="CA369" s="97"/>
      <c r="CB369" s="97"/>
      <c r="CC369" s="97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97"/>
      <c r="CO369" s="97"/>
      <c r="CP369" s="97"/>
      <c r="CQ369" s="97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97"/>
      <c r="DC369" s="97"/>
      <c r="DD369" s="97"/>
      <c r="DE369" s="97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97"/>
      <c r="DQ369" s="97"/>
      <c r="DR369" s="97"/>
      <c r="DS369" s="97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97"/>
      <c r="EE369" s="97"/>
      <c r="EF369" s="97"/>
      <c r="EG369" s="97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97"/>
      <c r="ES369" s="97"/>
      <c r="ET369" s="97"/>
      <c r="EU369" s="97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97"/>
      <c r="FG369" s="97"/>
      <c r="FH369" s="97"/>
      <c r="FI369" s="97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97"/>
      <c r="FU369" s="97"/>
      <c r="FV369" s="97"/>
      <c r="FW369" s="97"/>
      <c r="FX369" s="97"/>
      <c r="FY369" s="97"/>
      <c r="FZ369" s="97"/>
      <c r="GA369" s="97"/>
      <c r="GB369" s="97"/>
      <c r="GC369" s="97"/>
      <c r="GD369" s="97"/>
      <c r="GE369" s="97"/>
      <c r="GF369" s="97"/>
      <c r="GG369" s="97"/>
      <c r="GH369" s="97"/>
      <c r="GI369" s="97"/>
      <c r="GJ369" s="97"/>
      <c r="GK369" s="97"/>
      <c r="GL369" s="97"/>
      <c r="GM369" s="97"/>
      <c r="GN369" s="97"/>
      <c r="GO369" s="97"/>
      <c r="GP369" s="97"/>
      <c r="GQ369" s="97"/>
      <c r="GR369" s="97"/>
      <c r="GS369" s="97"/>
      <c r="GT369" s="97"/>
      <c r="GU369" s="97"/>
      <c r="GV369" s="97"/>
      <c r="GW369" s="97"/>
      <c r="GX369" s="97"/>
      <c r="GY369" s="97"/>
      <c r="GZ369" s="97"/>
      <c r="HA369" s="97"/>
      <c r="HB369" s="97"/>
      <c r="HC369" s="97"/>
      <c r="HD369" s="97"/>
      <c r="HE369" s="97"/>
      <c r="HF369" s="97"/>
      <c r="HG369" s="97"/>
      <c r="HH369" s="97"/>
      <c r="HI369" s="97"/>
      <c r="HJ369" s="97"/>
      <c r="HK369" s="97"/>
      <c r="HL369" s="97"/>
      <c r="HM369" s="97"/>
      <c r="HN369" s="97"/>
      <c r="HO369" s="97"/>
      <c r="HP369" s="97"/>
      <c r="HQ369" s="97"/>
      <c r="HR369" s="97"/>
      <c r="HS369" s="97"/>
      <c r="HT369" s="97"/>
      <c r="HU369" s="97"/>
      <c r="HV369" s="97"/>
      <c r="HW369" s="97"/>
      <c r="HX369" s="97"/>
      <c r="HY369" s="97"/>
      <c r="HZ369" s="97"/>
      <c r="IA369" s="97"/>
      <c r="IB369" s="97"/>
      <c r="IC369" s="97"/>
      <c r="ID369" s="97"/>
      <c r="IE369" s="97"/>
      <c r="IF369" s="97"/>
      <c r="IG369" s="97"/>
      <c r="IH369" s="97"/>
      <c r="II369" s="97"/>
      <c r="IJ369" s="97"/>
      <c r="IK369" s="97"/>
      <c r="IL369" s="97"/>
      <c r="IM369" s="97"/>
      <c r="IN369" s="97"/>
      <c r="IO369" s="97"/>
      <c r="IP369" s="97"/>
      <c r="IQ369" s="97"/>
      <c r="IR369" s="97"/>
      <c r="IS369" s="97"/>
      <c r="IT369" s="97"/>
      <c r="IU369" s="97"/>
      <c r="IV369" s="97"/>
      <c r="IW369" s="97"/>
    </row>
    <row r="370" customFormat="false" ht="12.75" hidden="false" customHeight="false" outlineLevel="0" collapsed="false">
      <c r="A370" s="43"/>
      <c r="B370" s="11" t="s">
        <v>40</v>
      </c>
      <c r="E370" s="3" t="s">
        <v>1035</v>
      </c>
      <c r="F370" s="3" t="s">
        <v>1036</v>
      </c>
      <c r="G370" s="6" t="s">
        <v>43</v>
      </c>
      <c r="H370" s="6" t="n">
        <v>5387</v>
      </c>
      <c r="I370" s="4" t="n">
        <v>447</v>
      </c>
      <c r="J370" s="4" t="s">
        <v>44</v>
      </c>
      <c r="L370" s="1" t="s">
        <v>45</v>
      </c>
      <c r="M370" s="3" t="s">
        <v>1037</v>
      </c>
      <c r="N370" s="44"/>
      <c r="O370" s="1" t="s">
        <v>379</v>
      </c>
      <c r="Q370" s="1" t="n">
        <v>52</v>
      </c>
      <c r="R370" s="1" t="n">
        <v>34</v>
      </c>
      <c r="S370" s="1" t="n">
        <v>34</v>
      </c>
      <c r="T370" s="1" t="n">
        <v>109</v>
      </c>
      <c r="U370" s="1" t="n">
        <v>109</v>
      </c>
      <c r="V370" s="45" t="n">
        <f aca="false">+U370-R370</f>
        <v>75</v>
      </c>
      <c r="W370" s="14" t="n">
        <f aca="false">+U370-T370</f>
        <v>0</v>
      </c>
      <c r="X370" s="46" t="s">
        <v>48</v>
      </c>
      <c r="Y370" s="47"/>
      <c r="Z370" s="44"/>
      <c r="AA370" s="5" t="n">
        <v>313292</v>
      </c>
      <c r="AB370" s="5" t="n">
        <v>133482</v>
      </c>
      <c r="AC370" s="48" t="s">
        <v>59</v>
      </c>
      <c r="AD370" s="9" t="n">
        <v>0.33</v>
      </c>
      <c r="AE370" s="105" t="n">
        <v>9908</v>
      </c>
      <c r="AF370" s="1" t="s">
        <v>292</v>
      </c>
      <c r="AG370" s="51" t="s">
        <v>4</v>
      </c>
      <c r="AH370" s="4" t="s">
        <v>1038</v>
      </c>
      <c r="AI370" s="52" t="s">
        <v>52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3"/>
      <c r="B371" s="11" t="s">
        <v>40</v>
      </c>
      <c r="E371" s="3" t="s">
        <v>1035</v>
      </c>
      <c r="F371" s="3" t="s">
        <v>1039</v>
      </c>
      <c r="G371" s="6" t="s">
        <v>43</v>
      </c>
      <c r="H371" s="6" t="n">
        <v>6856</v>
      </c>
      <c r="I371" s="4" t="n">
        <v>550</v>
      </c>
      <c r="J371" s="4" t="s">
        <v>44</v>
      </c>
      <c r="L371" s="1" t="s">
        <v>45</v>
      </c>
      <c r="M371" s="3" t="s">
        <v>1037</v>
      </c>
      <c r="N371" s="44"/>
      <c r="O371" s="1" t="s">
        <v>105</v>
      </c>
      <c r="Q371" s="1" t="n">
        <v>8</v>
      </c>
      <c r="R371" s="1" t="n">
        <v>8</v>
      </c>
      <c r="S371" s="1" t="n">
        <v>8</v>
      </c>
      <c r="T371" s="1" t="n">
        <v>6</v>
      </c>
      <c r="U371" s="1" t="n">
        <v>6</v>
      </c>
      <c r="V371" s="45" t="n">
        <f aca="false">+U371-R371</f>
        <v>-2</v>
      </c>
      <c r="W371" s="14" t="n">
        <f aca="false">+U371-T371</f>
        <v>0</v>
      </c>
      <c r="X371" s="15" t="s">
        <v>1040</v>
      </c>
      <c r="Y371" s="47"/>
      <c r="Z371" s="44"/>
      <c r="AA371" s="5" t="n">
        <v>313535</v>
      </c>
      <c r="AB371" s="5" t="n">
        <v>138534</v>
      </c>
      <c r="AC371" s="48" t="s">
        <v>59</v>
      </c>
      <c r="AD371" s="9" t="n">
        <v>0.33</v>
      </c>
      <c r="AE371" s="105" t="n">
        <v>9908</v>
      </c>
      <c r="AF371" s="1" t="s">
        <v>292</v>
      </c>
      <c r="AG371" s="51" t="s">
        <v>4</v>
      </c>
      <c r="AH371" s="4" t="s">
        <v>1038</v>
      </c>
      <c r="AI371" s="52" t="s">
        <v>52</v>
      </c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3"/>
      <c r="B372" s="11" t="s">
        <v>40</v>
      </c>
      <c r="E372" s="3" t="s">
        <v>1041</v>
      </c>
      <c r="F372" s="3" t="s">
        <v>1042</v>
      </c>
      <c r="G372" s="6" t="s">
        <v>43</v>
      </c>
      <c r="H372" s="6" t="n">
        <v>5893</v>
      </c>
      <c r="I372" s="4" t="n">
        <v>427</v>
      </c>
      <c r="J372" s="4" t="s">
        <v>44</v>
      </c>
      <c r="L372" s="1" t="s">
        <v>45</v>
      </c>
      <c r="M372" s="3" t="s">
        <v>1043</v>
      </c>
      <c r="N372" s="44"/>
      <c r="O372" s="1" t="s">
        <v>154</v>
      </c>
      <c r="Q372" s="1" t="n">
        <v>30</v>
      </c>
      <c r="R372" s="1" t="n">
        <v>23</v>
      </c>
      <c r="S372" s="1" t="n">
        <v>23</v>
      </c>
      <c r="T372" s="1" t="n">
        <v>31</v>
      </c>
      <c r="U372" s="1" t="n">
        <v>31</v>
      </c>
      <c r="V372" s="45" t="n">
        <f aca="false">+U372-R372</f>
        <v>8</v>
      </c>
      <c r="W372" s="14" t="n">
        <f aca="false">+U372-T372</f>
        <v>0</v>
      </c>
      <c r="X372" s="46" t="s">
        <v>48</v>
      </c>
      <c r="Y372" s="15"/>
      <c r="Z372" s="44"/>
      <c r="AA372" s="5" t="n">
        <v>313444</v>
      </c>
      <c r="AB372" s="5" t="n">
        <v>133192</v>
      </c>
      <c r="AC372" s="48" t="s">
        <v>59</v>
      </c>
      <c r="AD372" s="49" t="n">
        <v>0.065</v>
      </c>
      <c r="AE372" s="50"/>
      <c r="AF372" s="51" t="s">
        <v>60</v>
      </c>
      <c r="AG372" s="51" t="s">
        <v>4</v>
      </c>
      <c r="AH372" s="4" t="s">
        <v>1044</v>
      </c>
      <c r="AI372" s="52" t="s">
        <v>52</v>
      </c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3"/>
      <c r="B373" s="11" t="s">
        <v>40</v>
      </c>
      <c r="E373" s="3" t="s">
        <v>1041</v>
      </c>
      <c r="F373" s="3" t="s">
        <v>1045</v>
      </c>
      <c r="G373" s="6" t="s">
        <v>43</v>
      </c>
      <c r="H373" s="6" t="n">
        <v>6073</v>
      </c>
      <c r="I373" s="4" t="n">
        <v>429</v>
      </c>
      <c r="J373" s="4" t="s">
        <v>44</v>
      </c>
      <c r="L373" s="1" t="s">
        <v>45</v>
      </c>
      <c r="M373" s="3" t="s">
        <v>1043</v>
      </c>
      <c r="N373" s="44"/>
      <c r="O373" s="1" t="s">
        <v>154</v>
      </c>
      <c r="Q373" s="1" t="n">
        <v>57</v>
      </c>
      <c r="R373" s="1" t="n">
        <v>59</v>
      </c>
      <c r="S373" s="1" t="n">
        <v>59</v>
      </c>
      <c r="T373" s="1" t="n">
        <v>47</v>
      </c>
      <c r="U373" s="1" t="n">
        <v>47</v>
      </c>
      <c r="V373" s="45" t="n">
        <f aca="false">+U373-R373</f>
        <v>-12</v>
      </c>
      <c r="W373" s="14" t="n">
        <f aca="false">+U373-T373</f>
        <v>0</v>
      </c>
      <c r="X373" s="46" t="s">
        <v>48</v>
      </c>
      <c r="Y373" s="47"/>
      <c r="Z373" s="44"/>
      <c r="AA373" s="5" t="n">
        <v>313389</v>
      </c>
      <c r="AB373" s="5" t="n">
        <v>133160</v>
      </c>
      <c r="AC373" s="48" t="s">
        <v>59</v>
      </c>
      <c r="AD373" s="49" t="n">
        <v>0.065</v>
      </c>
      <c r="AE373" s="50"/>
      <c r="AF373" s="51" t="s">
        <v>60</v>
      </c>
      <c r="AG373" s="51" t="s">
        <v>4</v>
      </c>
      <c r="AH373" s="4" t="s">
        <v>1044</v>
      </c>
      <c r="AI373" s="52" t="s">
        <v>52</v>
      </c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3"/>
      <c r="B374" s="11" t="s">
        <v>40</v>
      </c>
      <c r="C374" s="92"/>
      <c r="D374" s="1"/>
      <c r="E374" s="3" t="s">
        <v>1041</v>
      </c>
      <c r="F374" s="3" t="s">
        <v>1046</v>
      </c>
      <c r="G374" s="6" t="s">
        <v>43</v>
      </c>
      <c r="H374" s="6" t="n">
        <v>6649</v>
      </c>
      <c r="I374" s="4" t="n">
        <v>429</v>
      </c>
      <c r="J374" s="4" t="s">
        <v>44</v>
      </c>
      <c r="L374" s="1" t="s">
        <v>45</v>
      </c>
      <c r="M374" s="3" t="s">
        <v>1043</v>
      </c>
      <c r="N374" s="44"/>
      <c r="O374" s="1" t="s">
        <v>154</v>
      </c>
      <c r="Q374" s="1" t="n">
        <v>58</v>
      </c>
      <c r="R374" s="1" t="n">
        <v>34</v>
      </c>
      <c r="S374" s="1" t="n">
        <v>34</v>
      </c>
      <c r="T374" s="1" t="n">
        <v>32</v>
      </c>
      <c r="U374" s="1" t="n">
        <v>32</v>
      </c>
      <c r="V374" s="45" t="n">
        <f aca="false">+U374-R374</f>
        <v>-2</v>
      </c>
      <c r="W374" s="14" t="n">
        <f aca="false">+U374-T374</f>
        <v>0</v>
      </c>
      <c r="X374" s="46" t="s">
        <v>48</v>
      </c>
      <c r="Y374" s="47"/>
      <c r="Z374" s="44"/>
      <c r="AA374" s="5" t="n">
        <v>313339</v>
      </c>
      <c r="AB374" s="5" t="n">
        <v>133120</v>
      </c>
      <c r="AC374" s="48" t="s">
        <v>59</v>
      </c>
      <c r="AD374" s="49" t="n">
        <v>0.065</v>
      </c>
      <c r="AE374" s="50"/>
      <c r="AF374" s="51" t="s">
        <v>60</v>
      </c>
      <c r="AG374" s="51" t="s">
        <v>4</v>
      </c>
      <c r="AH374" s="4" t="s">
        <v>1044</v>
      </c>
      <c r="AI374" s="52" t="s">
        <v>52</v>
      </c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55"/>
      <c r="B375" s="56" t="s">
        <v>40</v>
      </c>
      <c r="C375" s="57"/>
      <c r="D375" s="58"/>
      <c r="E375" s="57" t="s">
        <v>1047</v>
      </c>
      <c r="F375" s="57" t="s">
        <v>1048</v>
      </c>
      <c r="G375" s="59" t="s">
        <v>43</v>
      </c>
      <c r="H375" s="59" t="n">
        <v>6668</v>
      </c>
      <c r="I375" s="58" t="n">
        <v>479</v>
      </c>
      <c r="J375" s="58" t="s">
        <v>44</v>
      </c>
      <c r="K375" s="58"/>
      <c r="L375" s="61" t="s">
        <v>45</v>
      </c>
      <c r="M375" s="57" t="s">
        <v>1049</v>
      </c>
      <c r="N375" s="0"/>
      <c r="O375" s="61" t="s">
        <v>47</v>
      </c>
      <c r="P375" s="62"/>
      <c r="Q375" s="61" t="n">
        <v>190</v>
      </c>
      <c r="R375" s="61" t="n">
        <v>302</v>
      </c>
      <c r="S375" s="61" t="n">
        <v>302</v>
      </c>
      <c r="T375" s="61" t="n">
        <v>404</v>
      </c>
      <c r="U375" s="61" t="n">
        <v>404</v>
      </c>
      <c r="V375" s="45" t="n">
        <f aca="false">+U375-R375</f>
        <v>102</v>
      </c>
      <c r="W375" s="63" t="n">
        <f aca="false">+U375-T375</f>
        <v>0</v>
      </c>
      <c r="X375" s="15" t="s">
        <v>48</v>
      </c>
      <c r="Y375" s="52"/>
      <c r="AA375" s="64" t="n">
        <v>357789</v>
      </c>
      <c r="AB375" s="64" t="n">
        <v>137949</v>
      </c>
      <c r="AC375" s="65" t="s">
        <v>49</v>
      </c>
      <c r="AD375" s="66" t="n">
        <v>0.065</v>
      </c>
      <c r="AE375" s="67"/>
      <c r="AF375" s="68" t="s">
        <v>60</v>
      </c>
      <c r="AG375" s="68" t="s">
        <v>4</v>
      </c>
      <c r="AH375" s="58" t="s">
        <v>1050</v>
      </c>
      <c r="AI375" s="52" t="s">
        <v>52</v>
      </c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  <c r="BV375" s="83"/>
      <c r="BW375" s="83"/>
      <c r="BX375" s="83"/>
      <c r="BY375" s="83"/>
      <c r="BZ375" s="83"/>
      <c r="CA375" s="83"/>
      <c r="CB375" s="83"/>
      <c r="CC375" s="83"/>
      <c r="CD375" s="83"/>
      <c r="CE375" s="83"/>
      <c r="CF375" s="83"/>
      <c r="CG375" s="83"/>
      <c r="CH375" s="83"/>
      <c r="CI375" s="83"/>
      <c r="CJ375" s="83"/>
      <c r="CK375" s="83"/>
      <c r="CL375" s="83"/>
      <c r="CM375" s="83"/>
      <c r="CN375" s="83"/>
      <c r="CO375" s="83"/>
      <c r="CP375" s="83"/>
      <c r="CQ375" s="83"/>
      <c r="CR375" s="83"/>
      <c r="CS375" s="83"/>
      <c r="CT375" s="83"/>
      <c r="CU375" s="83"/>
      <c r="CV375" s="83"/>
      <c r="CW375" s="83"/>
      <c r="CX375" s="83"/>
      <c r="CY375" s="83"/>
      <c r="CZ375" s="83"/>
      <c r="DA375" s="83"/>
      <c r="DB375" s="83"/>
      <c r="DC375" s="83"/>
      <c r="DD375" s="83"/>
      <c r="DE375" s="83"/>
      <c r="DF375" s="83"/>
      <c r="DG375" s="83"/>
      <c r="DH375" s="83"/>
      <c r="DI375" s="83"/>
      <c r="DJ375" s="83"/>
      <c r="DK375" s="83"/>
      <c r="DL375" s="83"/>
      <c r="DM375" s="83"/>
      <c r="DN375" s="83"/>
      <c r="DO375" s="83"/>
      <c r="DP375" s="83"/>
      <c r="DQ375" s="83"/>
      <c r="DR375" s="83"/>
      <c r="DS375" s="83"/>
      <c r="DT375" s="83"/>
      <c r="DU375" s="83"/>
      <c r="DV375" s="83"/>
      <c r="DW375" s="83"/>
      <c r="DX375" s="83"/>
      <c r="DY375" s="83"/>
      <c r="DZ375" s="83"/>
      <c r="EA375" s="83"/>
      <c r="EB375" s="83"/>
      <c r="EC375" s="83"/>
      <c r="ED375" s="83"/>
      <c r="EE375" s="83"/>
      <c r="EF375" s="83"/>
      <c r="EG375" s="83"/>
      <c r="EH375" s="83"/>
      <c r="EI375" s="83"/>
      <c r="EJ375" s="83"/>
      <c r="EK375" s="83"/>
      <c r="EL375" s="83"/>
      <c r="EM375" s="83"/>
      <c r="EN375" s="83"/>
      <c r="EO375" s="83"/>
      <c r="EP375" s="83"/>
      <c r="EQ375" s="83"/>
      <c r="ER375" s="83"/>
      <c r="ES375" s="83"/>
      <c r="ET375" s="83"/>
      <c r="EU375" s="83"/>
      <c r="EV375" s="83"/>
      <c r="EW375" s="83"/>
      <c r="EX375" s="83"/>
      <c r="EY375" s="83"/>
      <c r="EZ375" s="83"/>
      <c r="FA375" s="83"/>
      <c r="FB375" s="83"/>
      <c r="FC375" s="83"/>
      <c r="FD375" s="83"/>
      <c r="FE375" s="83"/>
      <c r="FF375" s="83"/>
      <c r="FG375" s="83"/>
      <c r="FH375" s="83"/>
      <c r="FI375" s="83"/>
      <c r="FJ375" s="83"/>
      <c r="FK375" s="83"/>
      <c r="FL375" s="83"/>
      <c r="FM375" s="83"/>
      <c r="FN375" s="83"/>
      <c r="FO375" s="83"/>
      <c r="FP375" s="83"/>
      <c r="FQ375" s="83"/>
      <c r="FR375" s="83"/>
      <c r="FS375" s="83"/>
      <c r="FT375" s="83"/>
      <c r="FU375" s="83"/>
      <c r="FV375" s="83"/>
      <c r="FW375" s="83"/>
      <c r="FX375" s="83"/>
      <c r="FY375" s="83"/>
      <c r="FZ375" s="83"/>
      <c r="GA375" s="83"/>
      <c r="GB375" s="83"/>
      <c r="GC375" s="83"/>
      <c r="GD375" s="83"/>
      <c r="GE375" s="83"/>
      <c r="GF375" s="83"/>
      <c r="GG375" s="83"/>
      <c r="GH375" s="83"/>
      <c r="GI375" s="83"/>
      <c r="GJ375" s="83"/>
      <c r="GK375" s="83"/>
      <c r="GL375" s="83"/>
      <c r="GM375" s="83"/>
      <c r="GN375" s="83"/>
      <c r="GO375" s="83"/>
      <c r="GP375" s="83"/>
      <c r="GQ375" s="83"/>
      <c r="GR375" s="83"/>
      <c r="GS375" s="83"/>
      <c r="GT375" s="83"/>
      <c r="GU375" s="83"/>
      <c r="GV375" s="83"/>
      <c r="GW375" s="83"/>
      <c r="GX375" s="83"/>
      <c r="GY375" s="83"/>
      <c r="GZ375" s="83"/>
      <c r="HA375" s="83"/>
      <c r="HB375" s="83"/>
      <c r="HC375" s="83"/>
      <c r="HD375" s="83"/>
      <c r="HE375" s="83"/>
      <c r="HF375" s="83"/>
      <c r="HG375" s="83"/>
      <c r="HH375" s="83"/>
      <c r="HI375" s="83"/>
      <c r="HJ375" s="83"/>
      <c r="HK375" s="83"/>
      <c r="HL375" s="83"/>
      <c r="HM375" s="83"/>
      <c r="HN375" s="83"/>
      <c r="HO375" s="83"/>
      <c r="HP375" s="83"/>
      <c r="HQ375" s="83"/>
      <c r="HR375" s="83"/>
      <c r="HS375" s="83"/>
      <c r="HT375" s="83"/>
      <c r="HU375" s="83"/>
      <c r="HV375" s="83"/>
      <c r="HW375" s="83"/>
      <c r="HX375" s="83"/>
      <c r="HY375" s="83"/>
      <c r="HZ375" s="83"/>
      <c r="IA375" s="83"/>
      <c r="IB375" s="83"/>
      <c r="IC375" s="83"/>
      <c r="ID375" s="83"/>
      <c r="IE375" s="83"/>
      <c r="IF375" s="83"/>
      <c r="IG375" s="83"/>
      <c r="IH375" s="83"/>
      <c r="II375" s="83"/>
      <c r="IJ375" s="83"/>
      <c r="IK375" s="83"/>
      <c r="IL375" s="83"/>
      <c r="IM375" s="83"/>
      <c r="IN375" s="83"/>
      <c r="IO375" s="83"/>
      <c r="IP375" s="83"/>
      <c r="IQ375" s="83"/>
      <c r="IR375" s="83"/>
      <c r="IS375" s="83"/>
      <c r="IT375" s="83"/>
      <c r="IU375" s="83"/>
      <c r="IV375" s="83"/>
      <c r="IW375" s="83"/>
    </row>
    <row r="376" customFormat="false" ht="12.75" hidden="false" customHeight="false" outlineLevel="0" collapsed="false">
      <c r="A376" s="43"/>
      <c r="B376" s="11" t="n">
        <v>36325</v>
      </c>
      <c r="E376" s="92" t="s">
        <v>1051</v>
      </c>
      <c r="F376" s="92" t="s">
        <v>1052</v>
      </c>
      <c r="G376" s="6" t="s">
        <v>43</v>
      </c>
      <c r="H376" s="5" t="n">
        <v>9854</v>
      </c>
      <c r="I376" s="1"/>
      <c r="J376" s="94"/>
      <c r="K376" s="1"/>
      <c r="L376" s="92"/>
      <c r="M376" s="92"/>
      <c r="N376" s="1" t="s">
        <v>92</v>
      </c>
      <c r="O376" s="61" t="s">
        <v>69</v>
      </c>
      <c r="Q376" s="1"/>
      <c r="R376" s="14" t="n">
        <v>1000</v>
      </c>
      <c r="S376" s="1" t="n">
        <v>0</v>
      </c>
      <c r="T376" s="1" t="n">
        <v>0</v>
      </c>
      <c r="U376" s="1" t="n">
        <v>2000</v>
      </c>
      <c r="V376" s="45" t="n">
        <f aca="false">+U376-R376</f>
        <v>1000</v>
      </c>
      <c r="W376" s="14" t="n">
        <f aca="false">+U376-T376</f>
        <v>2000</v>
      </c>
      <c r="X376" s="15" t="s">
        <v>1053</v>
      </c>
      <c r="Y376" s="47"/>
      <c r="Z376" s="44"/>
      <c r="AA376" s="5"/>
      <c r="AB376" s="5" t="n">
        <v>384107</v>
      </c>
      <c r="AC376" s="53" t="s">
        <v>49</v>
      </c>
      <c r="AD376" s="49"/>
      <c r="AE376" s="95"/>
      <c r="AF376" s="51"/>
      <c r="AG376" s="51" t="s">
        <v>4</v>
      </c>
      <c r="AH376" s="1"/>
      <c r="AI376" s="91" t="s">
        <v>118</v>
      </c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22.5" hidden="false" customHeight="false" outlineLevel="0" collapsed="false">
      <c r="A377" s="43"/>
      <c r="B377" s="11"/>
      <c r="E377" s="3" t="s">
        <v>1054</v>
      </c>
      <c r="F377" s="3" t="s">
        <v>1055</v>
      </c>
      <c r="G377" s="6" t="s">
        <v>43</v>
      </c>
      <c r="H377" s="6" t="n">
        <v>5310</v>
      </c>
      <c r="I377" s="4" t="n">
        <v>447</v>
      </c>
      <c r="J377" s="4" t="s">
        <v>44</v>
      </c>
      <c r="L377" s="1" t="s">
        <v>45</v>
      </c>
      <c r="M377" s="3" t="s">
        <v>1056</v>
      </c>
      <c r="N377" s="44"/>
      <c r="O377" s="1" t="s">
        <v>379</v>
      </c>
      <c r="Q377" s="1" t="n">
        <v>209</v>
      </c>
      <c r="R377" s="1" t="n">
        <v>683</v>
      </c>
      <c r="S377" s="1" t="n">
        <v>176</v>
      </c>
      <c r="T377" s="1" t="n">
        <v>178</v>
      </c>
      <c r="U377" s="1" t="n">
        <v>178</v>
      </c>
      <c r="V377" s="45" t="n">
        <f aca="false">+U377-R377</f>
        <v>-505</v>
      </c>
      <c r="W377" s="14" t="n">
        <f aca="false">+U377-T377</f>
        <v>0</v>
      </c>
      <c r="X377" s="46" t="s">
        <v>1057</v>
      </c>
      <c r="Y377" s="47"/>
      <c r="Z377" s="44"/>
      <c r="AA377" s="5" t="n">
        <v>313313</v>
      </c>
      <c r="AB377" s="5" t="n">
        <v>202284</v>
      </c>
      <c r="AC377" s="48" t="s">
        <v>59</v>
      </c>
      <c r="AD377" s="49" t="n">
        <v>-0.803</v>
      </c>
      <c r="AE377" s="50" t="n">
        <v>9811</v>
      </c>
      <c r="AF377" s="51" t="s">
        <v>1058</v>
      </c>
      <c r="AG377" s="51" t="s">
        <v>4</v>
      </c>
      <c r="AH377" s="4" t="s">
        <v>890</v>
      </c>
      <c r="AI377" s="52" t="s">
        <v>82</v>
      </c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true" customHeight="false" outlineLevel="0" collapsed="false">
      <c r="A378" s="55"/>
      <c r="B378" s="56" t="s">
        <v>40</v>
      </c>
      <c r="C378" s="57"/>
      <c r="D378" s="58"/>
      <c r="E378" s="3" t="s">
        <v>1059</v>
      </c>
      <c r="F378" s="57" t="s">
        <v>1060</v>
      </c>
      <c r="G378" s="6" t="s">
        <v>43</v>
      </c>
      <c r="H378" s="59" t="n">
        <v>6553</v>
      </c>
      <c r="I378" s="4" t="n">
        <v>550</v>
      </c>
      <c r="J378" s="4" t="s">
        <v>44</v>
      </c>
      <c r="L378" s="1" t="s">
        <v>45</v>
      </c>
      <c r="M378" s="3" t="s">
        <v>1061</v>
      </c>
      <c r="N378" s="44"/>
      <c r="O378" s="61" t="s">
        <v>122</v>
      </c>
      <c r="Q378" s="58"/>
      <c r="R378" s="1"/>
      <c r="S378" s="58"/>
      <c r="T378" s="58"/>
      <c r="U378" s="58"/>
      <c r="V378" s="45" t="n">
        <f aca="false">+U378-R378</f>
        <v>0</v>
      </c>
      <c r="W378" s="14" t="n">
        <f aca="false">+U378-T378</f>
        <v>0</v>
      </c>
      <c r="X378" s="46" t="s">
        <v>625</v>
      </c>
      <c r="Y378" s="47"/>
      <c r="Z378" s="44"/>
      <c r="AA378" s="44"/>
      <c r="AB378" s="64" t="n">
        <v>28070</v>
      </c>
      <c r="AC378" s="48" t="s">
        <v>59</v>
      </c>
      <c r="AD378" s="49" t="n">
        <v>0.33</v>
      </c>
      <c r="AE378" s="50" t="n">
        <v>9904</v>
      </c>
      <c r="AF378" s="51" t="s">
        <v>50</v>
      </c>
      <c r="AG378" s="51" t="s">
        <v>4</v>
      </c>
      <c r="AH378" s="4" t="s">
        <v>1062</v>
      </c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40</v>
      </c>
      <c r="E379" s="3" t="s">
        <v>1063</v>
      </c>
      <c r="F379" s="3" t="s">
        <v>548</v>
      </c>
      <c r="G379" s="6" t="s">
        <v>43</v>
      </c>
      <c r="H379" s="6" t="n">
        <v>6296</v>
      </c>
      <c r="I379" s="4" t="n">
        <v>764</v>
      </c>
      <c r="J379" s="4" t="s">
        <v>700</v>
      </c>
      <c r="L379" s="1" t="s">
        <v>45</v>
      </c>
      <c r="M379" s="3" t="s">
        <v>1064</v>
      </c>
      <c r="N379" s="44"/>
      <c r="O379" s="1" t="s">
        <v>154</v>
      </c>
      <c r="Q379" s="1" t="n">
        <v>41</v>
      </c>
      <c r="R379" s="1" t="n">
        <v>0</v>
      </c>
      <c r="S379" s="1" t="n">
        <v>42</v>
      </c>
      <c r="T379" s="1" t="n">
        <v>0</v>
      </c>
      <c r="U379" s="1" t="n">
        <v>0</v>
      </c>
      <c r="V379" s="45" t="n">
        <f aca="false">+U379-R379</f>
        <v>0</v>
      </c>
      <c r="W379" s="14" t="n">
        <f aca="false">+U379-T379</f>
        <v>0</v>
      </c>
      <c r="X379" s="46" t="s">
        <v>1065</v>
      </c>
      <c r="Y379" s="47"/>
      <c r="Z379" s="44"/>
      <c r="AA379" s="5" t="n">
        <v>309660</v>
      </c>
      <c r="AB379" s="5" t="n">
        <v>151135</v>
      </c>
      <c r="AC379" s="48" t="s">
        <v>59</v>
      </c>
      <c r="AD379" s="49" t="n">
        <v>0.065</v>
      </c>
      <c r="AE379" s="50"/>
      <c r="AF379" s="51" t="s">
        <v>60</v>
      </c>
      <c r="AG379" s="51" t="s">
        <v>4</v>
      </c>
      <c r="AH379" s="4" t="s">
        <v>70</v>
      </c>
      <c r="AI379" s="60" t="s">
        <v>82</v>
      </c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/>
      <c r="E380" s="92" t="s">
        <v>1066</v>
      </c>
      <c r="F380" s="57" t="s">
        <v>487</v>
      </c>
      <c r="G380" s="6"/>
      <c r="H380" s="59" t="n">
        <v>6500</v>
      </c>
      <c r="I380" s="1"/>
      <c r="J380" s="94"/>
      <c r="K380" s="1"/>
      <c r="L380" s="1"/>
      <c r="M380" s="92"/>
      <c r="N380" s="1"/>
      <c r="O380" s="61" t="s">
        <v>69</v>
      </c>
      <c r="Q380" s="1" t="n">
        <v>585</v>
      </c>
      <c r="R380" s="1" t="n">
        <v>623</v>
      </c>
      <c r="S380" s="1" t="n">
        <v>623</v>
      </c>
      <c r="T380" s="1" t="n">
        <v>343</v>
      </c>
      <c r="U380" s="1" t="n">
        <v>343</v>
      </c>
      <c r="V380" s="45" t="n">
        <f aca="false">+U380-R380</f>
        <v>-280</v>
      </c>
      <c r="W380" s="14"/>
      <c r="X380" s="15" t="s">
        <v>48</v>
      </c>
      <c r="Y380" s="47"/>
      <c r="Z380" s="44"/>
      <c r="AA380" s="5"/>
      <c r="AB380" s="5" t="n">
        <v>138578</v>
      </c>
      <c r="AC380" s="53"/>
      <c r="AD380" s="49"/>
      <c r="AE380" s="50"/>
      <c r="AF380" s="51"/>
      <c r="AG380" s="51"/>
      <c r="AH380" s="1"/>
      <c r="AI380" s="52" t="s">
        <v>82</v>
      </c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n">
        <v>36325</v>
      </c>
      <c r="E381" s="92" t="s">
        <v>1067</v>
      </c>
      <c r="F381" s="92" t="s">
        <v>1068</v>
      </c>
      <c r="G381" s="6" t="s">
        <v>43</v>
      </c>
      <c r="H381" s="5" t="n">
        <v>6542</v>
      </c>
      <c r="I381" s="1"/>
      <c r="J381" s="94"/>
      <c r="K381" s="1"/>
      <c r="L381" s="92"/>
      <c r="M381" s="92"/>
      <c r="N381" s="1" t="s">
        <v>92</v>
      </c>
      <c r="O381" s="61" t="s">
        <v>47</v>
      </c>
      <c r="Q381" s="1" t="n">
        <v>425</v>
      </c>
      <c r="R381" s="1" t="n">
        <v>599</v>
      </c>
      <c r="S381" s="1" t="n">
        <v>599</v>
      </c>
      <c r="T381" s="1" t="n">
        <v>622</v>
      </c>
      <c r="U381" s="1" t="n">
        <v>622</v>
      </c>
      <c r="V381" s="45" t="n">
        <f aca="false">+U381-R381</f>
        <v>23</v>
      </c>
      <c r="W381" s="14" t="n">
        <f aca="false">+U381-T381</f>
        <v>0</v>
      </c>
      <c r="X381" s="15" t="s">
        <v>48</v>
      </c>
      <c r="Y381" s="47"/>
      <c r="Z381" s="44"/>
      <c r="AA381" s="5"/>
      <c r="AB381" s="5" t="n">
        <v>138578</v>
      </c>
      <c r="AC381" s="53" t="s">
        <v>49</v>
      </c>
      <c r="AD381" s="49"/>
      <c r="AE381" s="95"/>
      <c r="AF381" s="51"/>
      <c r="AG381" s="51" t="s">
        <v>4</v>
      </c>
      <c r="AH381" s="1"/>
      <c r="AI381" s="52" t="s">
        <v>82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n">
        <v>36325</v>
      </c>
      <c r="E382" s="92" t="s">
        <v>1067</v>
      </c>
      <c r="F382" s="92" t="s">
        <v>1069</v>
      </c>
      <c r="G382" s="6" t="s">
        <v>43</v>
      </c>
      <c r="H382" s="5" t="n">
        <v>6588</v>
      </c>
      <c r="I382" s="1"/>
      <c r="J382" s="94"/>
      <c r="K382" s="1"/>
      <c r="L382" s="92"/>
      <c r="M382" s="92"/>
      <c r="N382" s="1" t="s">
        <v>92</v>
      </c>
      <c r="O382" s="61" t="s">
        <v>47</v>
      </c>
      <c r="Q382" s="1" t="n">
        <v>245</v>
      </c>
      <c r="R382" s="1" t="n">
        <v>357</v>
      </c>
      <c r="S382" s="1" t="n">
        <v>357</v>
      </c>
      <c r="T382" s="1" t="n">
        <v>295</v>
      </c>
      <c r="U382" s="1" t="n">
        <v>295</v>
      </c>
      <c r="V382" s="45" t="n">
        <f aca="false">+U382-R382</f>
        <v>-62</v>
      </c>
      <c r="W382" s="14" t="n">
        <f aca="false">+U382-T382</f>
        <v>0</v>
      </c>
      <c r="X382" s="15" t="s">
        <v>48</v>
      </c>
      <c r="Y382" s="47"/>
      <c r="Z382" s="44"/>
      <c r="AA382" s="5"/>
      <c r="AB382" s="5" t="n">
        <v>138578</v>
      </c>
      <c r="AC382" s="53" t="s">
        <v>49</v>
      </c>
      <c r="AD382" s="49"/>
      <c r="AE382" s="95"/>
      <c r="AF382" s="51"/>
      <c r="AG382" s="51" t="s">
        <v>4</v>
      </c>
      <c r="AH382" s="1"/>
      <c r="AI382" s="52" t="s">
        <v>82</v>
      </c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n">
        <v>36325</v>
      </c>
      <c r="E383" s="92" t="s">
        <v>1070</v>
      </c>
      <c r="F383" s="92" t="s">
        <v>1071</v>
      </c>
      <c r="G383" s="6" t="s">
        <v>43</v>
      </c>
      <c r="H383" s="5" t="n">
        <v>9849</v>
      </c>
      <c r="I383" s="1"/>
      <c r="J383" s="94"/>
      <c r="K383" s="1"/>
      <c r="L383" s="92"/>
      <c r="M383" s="92"/>
      <c r="N383" s="1" t="s">
        <v>92</v>
      </c>
      <c r="O383" s="1"/>
      <c r="Q383" s="1"/>
      <c r="R383" s="14" t="n">
        <v>0</v>
      </c>
      <c r="S383" s="1" t="n">
        <v>0</v>
      </c>
      <c r="T383" s="1" t="n">
        <v>0</v>
      </c>
      <c r="U383" s="1" t="n">
        <v>1</v>
      </c>
      <c r="V383" s="45" t="n">
        <f aca="false">+U383-R383</f>
        <v>1</v>
      </c>
      <c r="W383" s="14" t="n">
        <f aca="false">+U383-T383</f>
        <v>1</v>
      </c>
      <c r="X383" s="15" t="s">
        <v>1072</v>
      </c>
      <c r="Y383" s="47"/>
      <c r="Z383" s="44"/>
      <c r="AA383" s="5"/>
      <c r="AB383" s="5" t="n">
        <v>378711</v>
      </c>
      <c r="AC383" s="53" t="s">
        <v>49</v>
      </c>
      <c r="AD383" s="49"/>
      <c r="AE383" s="95"/>
      <c r="AF383" s="51"/>
      <c r="AG383" s="51" t="s">
        <v>4</v>
      </c>
      <c r="AH383" s="1"/>
      <c r="AI383" s="52" t="s">
        <v>52</v>
      </c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55"/>
      <c r="B384" s="56" t="n">
        <v>36447</v>
      </c>
      <c r="C384" s="57"/>
      <c r="D384" s="58"/>
      <c r="E384" s="3" t="s">
        <v>1073</v>
      </c>
      <c r="F384" s="93" t="s">
        <v>1074</v>
      </c>
      <c r="G384" s="59" t="s">
        <v>55</v>
      </c>
      <c r="H384" s="64" t="n">
        <v>4028</v>
      </c>
      <c r="I384" s="61"/>
      <c r="J384" s="98"/>
      <c r="K384" s="61"/>
      <c r="L384" s="93"/>
      <c r="M384" s="93" t="s">
        <v>1075</v>
      </c>
      <c r="N384" s="61" t="s">
        <v>92</v>
      </c>
      <c r="O384" s="1" t="s">
        <v>69</v>
      </c>
      <c r="P384" s="62"/>
      <c r="Q384" s="61" t="n">
        <v>782</v>
      </c>
      <c r="R384" s="61" t="n">
        <v>376</v>
      </c>
      <c r="S384" s="61" t="n">
        <v>514</v>
      </c>
      <c r="T384" s="61" t="n">
        <v>419</v>
      </c>
      <c r="U384" s="61" t="n">
        <v>419</v>
      </c>
      <c r="V384" s="45" t="n">
        <f aca="false">+U384-R384</f>
        <v>43</v>
      </c>
      <c r="W384" s="63" t="n">
        <f aca="false">+U384-T384</f>
        <v>0</v>
      </c>
      <c r="X384" s="15" t="s">
        <v>1076</v>
      </c>
      <c r="Y384" s="52"/>
      <c r="AA384" s="64"/>
      <c r="AB384" s="64" t="n">
        <v>131715</v>
      </c>
      <c r="AC384" s="60" t="s">
        <v>49</v>
      </c>
      <c r="AD384" s="66"/>
      <c r="AE384" s="99"/>
      <c r="AF384" s="68"/>
      <c r="AG384" s="68" t="s">
        <v>4</v>
      </c>
      <c r="AH384" s="61"/>
      <c r="AI384" s="52" t="s">
        <v>82</v>
      </c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n">
        <v>36423</v>
      </c>
      <c r="E385" s="3" t="s">
        <v>1073</v>
      </c>
      <c r="F385" s="92" t="s">
        <v>1077</v>
      </c>
      <c r="G385" s="6" t="s">
        <v>55</v>
      </c>
      <c r="H385" s="5" t="n">
        <v>4965</v>
      </c>
      <c r="I385" s="1"/>
      <c r="J385" s="94"/>
      <c r="K385" s="1"/>
      <c r="L385" s="92"/>
      <c r="M385" s="92" t="s">
        <v>1075</v>
      </c>
      <c r="N385" s="1" t="s">
        <v>92</v>
      </c>
      <c r="O385" s="1" t="s">
        <v>69</v>
      </c>
      <c r="Q385" s="79" t="n">
        <v>104</v>
      </c>
      <c r="R385" s="79" t="n">
        <v>224</v>
      </c>
      <c r="S385" s="79" t="n">
        <v>134</v>
      </c>
      <c r="T385" s="79" t="n">
        <v>137</v>
      </c>
      <c r="U385" s="79" t="n">
        <v>137</v>
      </c>
      <c r="V385" s="45" t="n">
        <f aca="false">+U385-R385</f>
        <v>-87</v>
      </c>
      <c r="W385" s="14" t="n">
        <f aca="false">+U385-T385</f>
        <v>0</v>
      </c>
      <c r="X385" s="15" t="s">
        <v>1076</v>
      </c>
      <c r="Y385" s="47"/>
      <c r="Z385" s="44"/>
      <c r="AA385" s="5"/>
      <c r="AB385" s="5" t="n">
        <v>131720</v>
      </c>
      <c r="AC385" s="53" t="s">
        <v>49</v>
      </c>
      <c r="AD385" s="49"/>
      <c r="AE385" s="95"/>
      <c r="AF385" s="51"/>
      <c r="AG385" s="51" t="s">
        <v>4</v>
      </c>
      <c r="AH385" s="1"/>
      <c r="AI385" s="52" t="s">
        <v>82</v>
      </c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false" customHeight="false" outlineLevel="0" collapsed="false">
      <c r="A386" s="43"/>
      <c r="B386" s="11" t="n">
        <v>36423</v>
      </c>
      <c r="E386" s="3" t="s">
        <v>1073</v>
      </c>
      <c r="F386" s="92" t="s">
        <v>1078</v>
      </c>
      <c r="G386" s="6" t="s">
        <v>55</v>
      </c>
      <c r="H386" s="5" t="n">
        <v>5121</v>
      </c>
      <c r="I386" s="1"/>
      <c r="J386" s="94"/>
      <c r="K386" s="1"/>
      <c r="L386" s="92"/>
      <c r="M386" s="92" t="s">
        <v>1075</v>
      </c>
      <c r="N386" s="1" t="s">
        <v>92</v>
      </c>
      <c r="O386" s="1" t="s">
        <v>227</v>
      </c>
      <c r="Q386" s="79" t="n">
        <v>1091</v>
      </c>
      <c r="R386" s="79" t="n">
        <v>1103</v>
      </c>
      <c r="S386" s="79" t="n">
        <v>1004</v>
      </c>
      <c r="T386" s="79" t="n">
        <v>883</v>
      </c>
      <c r="U386" s="79" t="n">
        <v>883</v>
      </c>
      <c r="V386" s="45" t="n">
        <f aca="false">+U386-R386</f>
        <v>-220</v>
      </c>
      <c r="W386" s="14" t="n">
        <f aca="false">+U386-T386</f>
        <v>0</v>
      </c>
      <c r="X386" s="15" t="s">
        <v>243</v>
      </c>
      <c r="Y386" s="47"/>
      <c r="Z386" s="44"/>
      <c r="AA386" s="5"/>
      <c r="AB386" s="5" t="n">
        <v>133807</v>
      </c>
      <c r="AC386" s="53" t="s">
        <v>49</v>
      </c>
      <c r="AD386" s="49"/>
      <c r="AE386" s="95"/>
      <c r="AF386" s="51"/>
      <c r="AG386" s="51" t="s">
        <v>4</v>
      </c>
      <c r="AH386" s="1"/>
      <c r="AI386" s="52" t="s">
        <v>82</v>
      </c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22.5" hidden="false" customHeight="false" outlineLevel="0" collapsed="false">
      <c r="A387" s="43"/>
      <c r="B387" s="11" t="s">
        <v>40</v>
      </c>
      <c r="E387" s="3" t="s">
        <v>1073</v>
      </c>
      <c r="F387" s="3" t="s">
        <v>245</v>
      </c>
      <c r="G387" s="6" t="s">
        <v>43</v>
      </c>
      <c r="H387" s="6" t="n">
        <v>5579</v>
      </c>
      <c r="I387" s="4" t="n">
        <v>550</v>
      </c>
      <c r="J387" s="4" t="s">
        <v>44</v>
      </c>
      <c r="L387" s="1" t="s">
        <v>45</v>
      </c>
      <c r="M387" s="3" t="s">
        <v>1079</v>
      </c>
      <c r="N387" s="44"/>
      <c r="O387" s="1" t="s">
        <v>105</v>
      </c>
      <c r="Q387" s="1" t="n">
        <v>2370</v>
      </c>
      <c r="R387" s="1" t="n">
        <v>2849</v>
      </c>
      <c r="S387" s="1" t="n">
        <v>2653</v>
      </c>
      <c r="T387" s="1" t="n">
        <v>2206</v>
      </c>
      <c r="U387" s="1" t="n">
        <v>2206</v>
      </c>
      <c r="V387" s="45" t="n">
        <f aca="false">+U387-R387</f>
        <v>-643</v>
      </c>
      <c r="W387" s="14" t="n">
        <f aca="false">+U387-T387</f>
        <v>0</v>
      </c>
      <c r="X387" s="15" t="s">
        <v>201</v>
      </c>
      <c r="Y387" s="47"/>
      <c r="Z387" s="44"/>
      <c r="AA387" s="5"/>
      <c r="AB387" s="5" t="n">
        <v>130891</v>
      </c>
      <c r="AC387" s="48" t="s">
        <v>49</v>
      </c>
      <c r="AD387" s="49" t="n">
        <v>0.181</v>
      </c>
      <c r="AE387" s="50" t="n">
        <v>9904</v>
      </c>
      <c r="AF387" s="51" t="s">
        <v>50</v>
      </c>
      <c r="AG387" s="51" t="s">
        <v>4</v>
      </c>
      <c r="AH387" s="4" t="s">
        <v>1080</v>
      </c>
      <c r="AI387" s="52" t="s">
        <v>82</v>
      </c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n">
        <v>36325</v>
      </c>
      <c r="E388" s="3" t="s">
        <v>1073</v>
      </c>
      <c r="F388" s="92" t="s">
        <v>1081</v>
      </c>
      <c r="G388" s="6" t="s">
        <v>43</v>
      </c>
      <c r="H388" s="5" t="n">
        <v>5767</v>
      </c>
      <c r="I388" s="1"/>
      <c r="J388" s="94"/>
      <c r="K388" s="1"/>
      <c r="L388" s="92"/>
      <c r="M388" s="92" t="s">
        <v>97</v>
      </c>
      <c r="N388" s="1" t="s">
        <v>92</v>
      </c>
      <c r="O388" s="1" t="s">
        <v>298</v>
      </c>
      <c r="Q388" s="1" t="n">
        <v>120</v>
      </c>
      <c r="R388" s="1" t="n">
        <v>150</v>
      </c>
      <c r="S388" s="1" t="n">
        <v>121</v>
      </c>
      <c r="T388" s="1" t="n">
        <v>128</v>
      </c>
      <c r="U388" s="1" t="n">
        <v>128</v>
      </c>
      <c r="V388" s="45" t="n">
        <f aca="false">+U388-R388</f>
        <v>-22</v>
      </c>
      <c r="W388" s="14" t="n">
        <f aca="false">+U388-T388</f>
        <v>0</v>
      </c>
      <c r="X388" s="15" t="s">
        <v>1076</v>
      </c>
      <c r="Y388" s="47"/>
      <c r="Z388" s="44"/>
      <c r="AA388" s="5"/>
      <c r="AB388" s="5" t="n">
        <v>131089</v>
      </c>
      <c r="AC388" s="53" t="s">
        <v>49</v>
      </c>
      <c r="AD388" s="49" t="n">
        <v>0.055</v>
      </c>
      <c r="AE388" s="95"/>
      <c r="AF388" s="51" t="s">
        <v>60</v>
      </c>
      <c r="AG388" s="51" t="s">
        <v>4</v>
      </c>
      <c r="AH388" s="1" t="s">
        <v>1082</v>
      </c>
      <c r="AI388" s="52" t="s">
        <v>82</v>
      </c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s">
        <v>40</v>
      </c>
      <c r="E389" s="3" t="s">
        <v>1073</v>
      </c>
      <c r="F389" s="3" t="s">
        <v>1083</v>
      </c>
      <c r="G389" s="6" t="s">
        <v>43</v>
      </c>
      <c r="H389" s="6" t="n">
        <v>6191</v>
      </c>
      <c r="I389" s="4" t="n">
        <v>485</v>
      </c>
      <c r="J389" s="4" t="s">
        <v>44</v>
      </c>
      <c r="L389" s="1" t="s">
        <v>45</v>
      </c>
      <c r="M389" s="3" t="s">
        <v>1079</v>
      </c>
      <c r="N389" s="44"/>
      <c r="O389" s="1" t="s">
        <v>105</v>
      </c>
      <c r="Q389" s="1" t="n">
        <v>208</v>
      </c>
      <c r="R389" s="1" t="n">
        <v>239</v>
      </c>
      <c r="S389" s="1" t="n">
        <v>247</v>
      </c>
      <c r="T389" s="1" t="n">
        <v>246</v>
      </c>
      <c r="U389" s="1" t="n">
        <v>246</v>
      </c>
      <c r="V389" s="45" t="n">
        <f aca="false">+U389-R389</f>
        <v>7</v>
      </c>
      <c r="W389" s="14" t="n">
        <f aca="false">+U389-T389</f>
        <v>0</v>
      </c>
      <c r="X389" s="15" t="s">
        <v>1076</v>
      </c>
      <c r="Y389" s="47"/>
      <c r="Z389" s="44"/>
      <c r="AA389" s="5" t="n">
        <v>369932</v>
      </c>
      <c r="AB389" s="5" t="n">
        <v>139409</v>
      </c>
      <c r="AC389" s="48" t="s">
        <v>59</v>
      </c>
      <c r="AD389" s="49" t="n">
        <v>0.15</v>
      </c>
      <c r="AE389" s="50" t="n">
        <v>9904</v>
      </c>
      <c r="AF389" s="51" t="s">
        <v>50</v>
      </c>
      <c r="AG389" s="51" t="s">
        <v>4</v>
      </c>
      <c r="AH389" s="4" t="s">
        <v>1080</v>
      </c>
      <c r="AI389" s="52" t="s">
        <v>82</v>
      </c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40</v>
      </c>
      <c r="E390" s="3" t="s">
        <v>1073</v>
      </c>
      <c r="F390" s="92" t="s">
        <v>1084</v>
      </c>
      <c r="G390" s="6" t="s">
        <v>43</v>
      </c>
      <c r="H390" s="5" t="n">
        <v>6510</v>
      </c>
      <c r="I390" s="1"/>
      <c r="J390" s="94"/>
      <c r="K390" s="1"/>
      <c r="L390" s="92"/>
      <c r="M390" s="92" t="s">
        <v>1085</v>
      </c>
      <c r="N390" s="1"/>
      <c r="O390" s="1" t="s">
        <v>105</v>
      </c>
      <c r="Q390" s="1" t="n">
        <v>1</v>
      </c>
      <c r="R390" s="1" t="n">
        <v>1</v>
      </c>
      <c r="S390" s="1" t="n">
        <v>1</v>
      </c>
      <c r="T390" s="1" t="n">
        <v>1</v>
      </c>
      <c r="U390" s="1" t="n">
        <v>1</v>
      </c>
      <c r="V390" s="45" t="n">
        <f aca="false">+U390-R390</f>
        <v>0</v>
      </c>
      <c r="W390" s="14" t="n">
        <f aca="false">+U390-T390</f>
        <v>0</v>
      </c>
      <c r="X390" s="15" t="s">
        <v>907</v>
      </c>
      <c r="Y390" s="47"/>
      <c r="Z390" s="44"/>
      <c r="AA390" s="5" t="n">
        <v>358942</v>
      </c>
      <c r="AB390" s="5" t="n">
        <v>133004</v>
      </c>
      <c r="AC390" s="53" t="s">
        <v>59</v>
      </c>
      <c r="AD390" s="49" t="n">
        <v>0.055</v>
      </c>
      <c r="AE390" s="95"/>
      <c r="AF390" s="51" t="s">
        <v>60</v>
      </c>
      <c r="AG390" s="51" t="s">
        <v>4</v>
      </c>
      <c r="AH390" s="1" t="s">
        <v>1080</v>
      </c>
      <c r="AI390" s="52" t="s">
        <v>82</v>
      </c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n">
        <v>36325</v>
      </c>
      <c r="E391" s="92" t="s">
        <v>1073</v>
      </c>
      <c r="F391" s="92" t="s">
        <v>1086</v>
      </c>
      <c r="G391" s="6" t="s">
        <v>43</v>
      </c>
      <c r="H391" s="5" t="n">
        <v>6534</v>
      </c>
      <c r="I391" s="1"/>
      <c r="J391" s="94"/>
      <c r="K391" s="1"/>
      <c r="L391" s="92"/>
      <c r="M391" s="92" t="s">
        <v>97</v>
      </c>
      <c r="N391" s="1" t="s">
        <v>92</v>
      </c>
      <c r="O391" s="61" t="s">
        <v>105</v>
      </c>
      <c r="Q391" s="1" t="n">
        <v>1753</v>
      </c>
      <c r="R391" s="1" t="n">
        <v>1599</v>
      </c>
      <c r="S391" s="1" t="n">
        <v>1773</v>
      </c>
      <c r="T391" s="1" t="n">
        <v>1732</v>
      </c>
      <c r="U391" s="1" t="n">
        <v>1706</v>
      </c>
      <c r="V391" s="45" t="n">
        <f aca="false">+U391-R391</f>
        <v>107</v>
      </c>
      <c r="W391" s="14" t="n">
        <f aca="false">+U391-T391</f>
        <v>-26</v>
      </c>
      <c r="X391" s="46" t="s">
        <v>223</v>
      </c>
      <c r="Y391" s="47"/>
      <c r="Z391" s="44"/>
      <c r="AA391" s="5"/>
      <c r="AB391" s="5" t="n">
        <v>205893</v>
      </c>
      <c r="AC391" s="53" t="s">
        <v>49</v>
      </c>
      <c r="AD391" s="49" t="n">
        <v>0.065</v>
      </c>
      <c r="AE391" s="95"/>
      <c r="AF391" s="51" t="s">
        <v>60</v>
      </c>
      <c r="AG391" s="51" t="s">
        <v>4</v>
      </c>
      <c r="AH391" s="1" t="s">
        <v>1087</v>
      </c>
      <c r="AI391" s="52" t="s">
        <v>82</v>
      </c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n">
        <v>36447</v>
      </c>
      <c r="E392" s="3" t="s">
        <v>1073</v>
      </c>
      <c r="F392" s="92" t="s">
        <v>1088</v>
      </c>
      <c r="G392" s="6" t="s">
        <v>55</v>
      </c>
      <c r="H392" s="5" t="n">
        <v>6614</v>
      </c>
      <c r="I392" s="1"/>
      <c r="J392" s="94"/>
      <c r="K392" s="1"/>
      <c r="L392" s="92"/>
      <c r="M392" s="92" t="s">
        <v>1075</v>
      </c>
      <c r="N392" s="1" t="s">
        <v>92</v>
      </c>
      <c r="O392" s="1" t="s">
        <v>105</v>
      </c>
      <c r="Q392" s="1" t="n">
        <v>2481</v>
      </c>
      <c r="R392" s="1" t="n">
        <v>3680</v>
      </c>
      <c r="S392" s="1" t="n">
        <v>2771</v>
      </c>
      <c r="T392" s="1" t="n">
        <v>3576</v>
      </c>
      <c r="U392" s="1" t="n">
        <v>3522</v>
      </c>
      <c r="V392" s="45" t="n">
        <f aca="false">+U392-R392</f>
        <v>-158</v>
      </c>
      <c r="W392" s="14" t="n">
        <f aca="false">+U392-T392</f>
        <v>-54</v>
      </c>
      <c r="X392" s="46" t="s">
        <v>1089</v>
      </c>
      <c r="Y392" s="47"/>
      <c r="Z392" s="44"/>
      <c r="AA392" s="5"/>
      <c r="AB392" s="5" t="n">
        <v>130917</v>
      </c>
      <c r="AC392" s="53" t="s">
        <v>49</v>
      </c>
      <c r="AD392" s="49"/>
      <c r="AE392" s="95"/>
      <c r="AF392" s="51"/>
      <c r="AG392" s="51" t="s">
        <v>4</v>
      </c>
      <c r="AH392" s="1"/>
      <c r="AI392" s="52" t="s">
        <v>82</v>
      </c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92" t="s">
        <v>1073</v>
      </c>
      <c r="F393" s="92" t="s">
        <v>1090</v>
      </c>
      <c r="G393" s="6" t="s">
        <v>43</v>
      </c>
      <c r="H393" s="5" t="n">
        <v>6675</v>
      </c>
      <c r="I393" s="1"/>
      <c r="J393" s="94"/>
      <c r="K393" s="1"/>
      <c r="L393" s="92"/>
      <c r="M393" s="92" t="s">
        <v>97</v>
      </c>
      <c r="N393" s="1" t="s">
        <v>92</v>
      </c>
      <c r="O393" s="1" t="s">
        <v>298</v>
      </c>
      <c r="Q393" s="1" t="n">
        <v>147</v>
      </c>
      <c r="R393" s="1" t="n">
        <v>118</v>
      </c>
      <c r="S393" s="1" t="n">
        <v>129</v>
      </c>
      <c r="T393" s="1" t="n">
        <v>132</v>
      </c>
      <c r="U393" s="1" t="n">
        <v>132</v>
      </c>
      <c r="V393" s="45" t="n">
        <f aca="false">+U393-R393</f>
        <v>14</v>
      </c>
      <c r="W393" s="14" t="n">
        <f aca="false">+U393-T393</f>
        <v>0</v>
      </c>
      <c r="X393" s="15" t="s">
        <v>1076</v>
      </c>
      <c r="Y393" s="47"/>
      <c r="Z393" s="44"/>
      <c r="AA393" s="5"/>
      <c r="AB393" s="5" t="n">
        <v>202354</v>
      </c>
      <c r="AC393" s="53" t="s">
        <v>49</v>
      </c>
      <c r="AD393" s="49" t="n">
        <v>0.025</v>
      </c>
      <c r="AE393" s="95"/>
      <c r="AF393" s="51" t="s">
        <v>60</v>
      </c>
      <c r="AG393" s="96"/>
      <c r="AH393" s="1" t="s">
        <v>366</v>
      </c>
      <c r="AI393" s="52" t="s">
        <v>82</v>
      </c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n">
        <v>36447</v>
      </c>
      <c r="E394" s="3" t="s">
        <v>1073</v>
      </c>
      <c r="F394" s="92" t="s">
        <v>1091</v>
      </c>
      <c r="G394" s="6" t="s">
        <v>55</v>
      </c>
      <c r="H394" s="5" t="n">
        <v>9604</v>
      </c>
      <c r="I394" s="1"/>
      <c r="J394" s="94"/>
      <c r="K394" s="1"/>
      <c r="L394" s="92"/>
      <c r="M394" s="92" t="s">
        <v>1075</v>
      </c>
      <c r="N394" s="1" t="s">
        <v>92</v>
      </c>
      <c r="O394" s="1" t="s">
        <v>69</v>
      </c>
      <c r="P394" s="1"/>
      <c r="Q394" s="1" t="n">
        <v>54</v>
      </c>
      <c r="R394" s="1" t="n">
        <v>85</v>
      </c>
      <c r="S394" s="1" t="n">
        <v>29</v>
      </c>
      <c r="T394" s="1" t="n">
        <v>33</v>
      </c>
      <c r="U394" s="1" t="n">
        <v>33</v>
      </c>
      <c r="V394" s="45" t="n">
        <f aca="false">+U394-R394</f>
        <v>-52</v>
      </c>
      <c r="W394" s="14" t="n">
        <f aca="false">+U394-T394</f>
        <v>0</v>
      </c>
      <c r="X394" s="15" t="s">
        <v>1076</v>
      </c>
      <c r="Y394" s="47"/>
      <c r="Z394" s="44"/>
      <c r="AA394" s="5"/>
      <c r="AB394" s="5" t="n">
        <v>131719</v>
      </c>
      <c r="AC394" s="53" t="s">
        <v>49</v>
      </c>
      <c r="AD394" s="49"/>
      <c r="AE394" s="95"/>
      <c r="AF394" s="51"/>
      <c r="AG394" s="51" t="s">
        <v>4</v>
      </c>
      <c r="AH394" s="1"/>
      <c r="AI394" s="52" t="s">
        <v>82</v>
      </c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true" customHeight="false" outlineLevel="0" collapsed="false">
      <c r="A395" s="43"/>
      <c r="B395" s="11" t="s">
        <v>40</v>
      </c>
      <c r="E395" s="3" t="s">
        <v>1092</v>
      </c>
      <c r="F395" s="3" t="s">
        <v>110</v>
      </c>
      <c r="G395" s="6" t="s">
        <v>43</v>
      </c>
      <c r="H395" s="6" t="n">
        <v>9653</v>
      </c>
      <c r="I395" s="4" t="n">
        <v>550</v>
      </c>
      <c r="J395" s="4" t="s">
        <v>44</v>
      </c>
      <c r="L395" s="1" t="s">
        <v>45</v>
      </c>
      <c r="M395" s="3" t="s">
        <v>246</v>
      </c>
      <c r="N395" s="44"/>
      <c r="O395" s="1" t="s">
        <v>105</v>
      </c>
      <c r="Q395" s="1"/>
      <c r="R395" s="1"/>
      <c r="S395" s="1"/>
      <c r="T395" s="1"/>
      <c r="U395" s="1"/>
      <c r="V395" s="45" t="n">
        <f aca="false">+U395-R395</f>
        <v>0</v>
      </c>
      <c r="W395" s="14" t="n">
        <f aca="false">+U395-T395</f>
        <v>0</v>
      </c>
      <c r="X395" s="15" t="s">
        <v>112</v>
      </c>
      <c r="Y395" s="47"/>
      <c r="Z395" s="44"/>
      <c r="AA395" s="5" t="n">
        <v>311183</v>
      </c>
      <c r="AB395" s="5" t="n">
        <v>27198</v>
      </c>
      <c r="AC395" s="48" t="s">
        <v>59</v>
      </c>
      <c r="AD395" s="49" t="n">
        <v>0.055</v>
      </c>
      <c r="AE395" s="50"/>
      <c r="AF395" s="51" t="s">
        <v>60</v>
      </c>
      <c r="AG395" s="51" t="s">
        <v>4</v>
      </c>
      <c r="AH395" s="4" t="s">
        <v>70</v>
      </c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22.5" hidden="false" customHeight="false" outlineLevel="0" collapsed="false">
      <c r="A396" s="43"/>
      <c r="B396" s="11" t="n">
        <v>36325</v>
      </c>
      <c r="E396" s="92" t="s">
        <v>1093</v>
      </c>
      <c r="F396" s="92" t="s">
        <v>1094</v>
      </c>
      <c r="G396" s="6" t="s">
        <v>43</v>
      </c>
      <c r="H396" s="5" t="n">
        <v>9830</v>
      </c>
      <c r="I396" s="1"/>
      <c r="J396" s="94"/>
      <c r="K396" s="1"/>
      <c r="L396" s="92"/>
      <c r="M396" s="92"/>
      <c r="N396" s="1" t="s">
        <v>92</v>
      </c>
      <c r="O396" s="61" t="s">
        <v>105</v>
      </c>
      <c r="Q396" s="1"/>
      <c r="R396" s="14" t="n">
        <v>500</v>
      </c>
      <c r="S396" s="1" t="n">
        <v>0</v>
      </c>
      <c r="T396" s="1" t="n">
        <v>929</v>
      </c>
      <c r="U396" s="14" t="n">
        <v>1046</v>
      </c>
      <c r="V396" s="45" t="n">
        <f aca="false">+U396-R396</f>
        <v>546</v>
      </c>
      <c r="W396" s="14" t="n">
        <f aca="false">+U396-T396</f>
        <v>117</v>
      </c>
      <c r="X396" s="104" t="s">
        <v>1095</v>
      </c>
      <c r="Y396" s="47"/>
      <c r="Z396" s="44"/>
      <c r="AA396" s="5"/>
      <c r="AB396" s="5" t="s">
        <v>100</v>
      </c>
      <c r="AC396" s="53" t="s">
        <v>49</v>
      </c>
      <c r="AD396" s="49"/>
      <c r="AE396" s="95"/>
      <c r="AF396" s="51"/>
      <c r="AG396" s="51" t="s">
        <v>4</v>
      </c>
      <c r="AH396" s="1"/>
      <c r="AI396" s="52" t="s">
        <v>82</v>
      </c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69"/>
      <c r="B397" s="70" t="n">
        <v>36325</v>
      </c>
      <c r="C397" s="71"/>
      <c r="D397" s="72"/>
      <c r="E397" s="73" t="s">
        <v>1096</v>
      </c>
      <c r="F397" s="73" t="s">
        <v>1097</v>
      </c>
      <c r="G397" s="74" t="s">
        <v>43</v>
      </c>
      <c r="H397" s="75" t="n">
        <v>9832</v>
      </c>
      <c r="I397" s="76"/>
      <c r="J397" s="77"/>
      <c r="K397" s="76"/>
      <c r="L397" s="78"/>
      <c r="M397" s="78"/>
      <c r="N397" s="76" t="s">
        <v>92</v>
      </c>
      <c r="O397" s="79" t="s">
        <v>379</v>
      </c>
      <c r="P397" s="80"/>
      <c r="Q397" s="79"/>
      <c r="R397" s="79" t="n">
        <v>282</v>
      </c>
      <c r="S397" s="79" t="n">
        <v>282</v>
      </c>
      <c r="T397" s="79" t="n">
        <v>216</v>
      </c>
      <c r="U397" s="79" t="n">
        <v>216</v>
      </c>
      <c r="V397" s="45" t="n">
        <f aca="false">+U397-R397</f>
        <v>-66</v>
      </c>
      <c r="W397" s="82" t="n">
        <f aca="false">+U397-T397</f>
        <v>0</v>
      </c>
      <c r="X397" s="15" t="s">
        <v>48</v>
      </c>
      <c r="Y397" s="84"/>
      <c r="Z397" s="85"/>
      <c r="AA397" s="86"/>
      <c r="AB397" s="75" t="n">
        <v>278543</v>
      </c>
      <c r="AC397" s="87" t="s">
        <v>49</v>
      </c>
      <c r="AD397" s="88"/>
      <c r="AE397" s="89"/>
      <c r="AF397" s="90"/>
      <c r="AG397" s="90" t="s">
        <v>4</v>
      </c>
      <c r="AH397" s="79"/>
      <c r="AI397" s="91" t="s">
        <v>52</v>
      </c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s">
        <v>40</v>
      </c>
      <c r="E398" s="3" t="s">
        <v>1098</v>
      </c>
      <c r="F398" s="3" t="s">
        <v>1099</v>
      </c>
      <c r="G398" s="6" t="s">
        <v>43</v>
      </c>
      <c r="H398" s="6" t="n">
        <v>6438</v>
      </c>
      <c r="I398" s="4" t="n">
        <v>447</v>
      </c>
      <c r="J398" s="4" t="s">
        <v>44</v>
      </c>
      <c r="L398" s="1" t="s">
        <v>45</v>
      </c>
      <c r="M398" s="3" t="s">
        <v>1056</v>
      </c>
      <c r="N398" s="44"/>
      <c r="O398" s="1" t="s">
        <v>379</v>
      </c>
      <c r="Q398" s="1" t="n">
        <v>4</v>
      </c>
      <c r="R398" s="1" t="n">
        <v>15</v>
      </c>
      <c r="S398" s="1" t="n">
        <v>15</v>
      </c>
      <c r="T398" s="1" t="n">
        <v>15</v>
      </c>
      <c r="U398" s="1" t="n">
        <v>15</v>
      </c>
      <c r="V398" s="45" t="n">
        <f aca="false">+U398-R398</f>
        <v>0</v>
      </c>
      <c r="W398" s="14" t="n">
        <f aca="false">+U398-T398</f>
        <v>0</v>
      </c>
      <c r="X398" s="46" t="s">
        <v>48</v>
      </c>
      <c r="Y398" s="47"/>
      <c r="Z398" s="44"/>
      <c r="AA398" s="5" t="n">
        <v>313313</v>
      </c>
      <c r="AB398" s="5" t="n">
        <v>133165</v>
      </c>
      <c r="AC398" s="48" t="s">
        <v>59</v>
      </c>
      <c r="AD398" s="49" t="n">
        <v>0.197</v>
      </c>
      <c r="AE398" s="50" t="n">
        <v>9812</v>
      </c>
      <c r="AF398" s="51" t="s">
        <v>160</v>
      </c>
      <c r="AG398" s="51" t="s">
        <v>4</v>
      </c>
      <c r="AH398" s="4" t="s">
        <v>1100</v>
      </c>
      <c r="AI398" s="52" t="s">
        <v>52</v>
      </c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22.5" hidden="false" customHeight="false" outlineLevel="0" collapsed="false">
      <c r="A399" s="43"/>
      <c r="B399" s="11" t="s">
        <v>40</v>
      </c>
      <c r="E399" s="3" t="s">
        <v>1101</v>
      </c>
      <c r="F399" s="3" t="s">
        <v>1055</v>
      </c>
      <c r="G399" s="6" t="n">
        <v>5310</v>
      </c>
      <c r="H399" s="6" t="n">
        <v>5310</v>
      </c>
      <c r="I399" s="4" t="n">
        <v>429</v>
      </c>
      <c r="J399" s="4" t="s">
        <v>44</v>
      </c>
      <c r="L399" s="1" t="s">
        <v>45</v>
      </c>
      <c r="M399" s="3" t="s">
        <v>1101</v>
      </c>
      <c r="N399" s="44"/>
      <c r="O399" s="1" t="s">
        <v>379</v>
      </c>
      <c r="Q399" s="1" t="n">
        <v>194</v>
      </c>
      <c r="R399" s="1" t="n">
        <v>753</v>
      </c>
      <c r="S399" s="1" t="n">
        <v>194</v>
      </c>
      <c r="T399" s="1" t="n">
        <v>753</v>
      </c>
      <c r="U399" s="1" t="n">
        <v>753</v>
      </c>
      <c r="V399" s="45" t="n">
        <f aca="false">+U399-R399</f>
        <v>0</v>
      </c>
      <c r="W399" s="14" t="n">
        <f aca="false">+U399-T399</f>
        <v>0</v>
      </c>
      <c r="X399" s="46" t="s">
        <v>1057</v>
      </c>
      <c r="Y399" s="47"/>
      <c r="Z399" s="44"/>
      <c r="AA399" s="5" t="n">
        <v>358934</v>
      </c>
      <c r="AB399" s="5" t="n">
        <v>138084</v>
      </c>
      <c r="AC399" s="48" t="s">
        <v>59</v>
      </c>
      <c r="AD399" s="49" t="n">
        <v>0.161</v>
      </c>
      <c r="AE399" s="50" t="n">
        <v>9904</v>
      </c>
      <c r="AF399" s="51" t="s">
        <v>50</v>
      </c>
      <c r="AG399" s="51" t="s">
        <v>4</v>
      </c>
      <c r="AH399" s="4" t="s">
        <v>1102</v>
      </c>
      <c r="AI399" s="52" t="s">
        <v>52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40</v>
      </c>
      <c r="E400" s="3" t="s">
        <v>1101</v>
      </c>
      <c r="F400" s="3" t="s">
        <v>1103</v>
      </c>
      <c r="G400" s="6" t="s">
        <v>43</v>
      </c>
      <c r="H400" s="6" t="n">
        <v>6648</v>
      </c>
      <c r="I400" s="4" t="n">
        <v>429</v>
      </c>
      <c r="J400" s="4" t="s">
        <v>44</v>
      </c>
      <c r="L400" s="1" t="s">
        <v>45</v>
      </c>
      <c r="M400" s="3" t="s">
        <v>1101</v>
      </c>
      <c r="N400" s="44"/>
      <c r="O400" s="1" t="s">
        <v>154</v>
      </c>
      <c r="Q400" s="1" t="n">
        <v>241</v>
      </c>
      <c r="R400" s="1" t="n">
        <v>274</v>
      </c>
      <c r="S400" s="1" t="n">
        <v>274</v>
      </c>
      <c r="T400" s="1" t="n">
        <v>272</v>
      </c>
      <c r="U400" s="1" t="n">
        <v>272</v>
      </c>
      <c r="V400" s="45" t="n">
        <f aca="false">+U400-R400</f>
        <v>-2</v>
      </c>
      <c r="W400" s="14" t="n">
        <f aca="false">+U400-T400</f>
        <v>0</v>
      </c>
      <c r="X400" s="15" t="s">
        <v>48</v>
      </c>
      <c r="Y400" s="47"/>
      <c r="Z400" s="44"/>
      <c r="AA400" s="5" t="n">
        <v>358934</v>
      </c>
      <c r="AB400" s="5" t="n">
        <v>133206</v>
      </c>
      <c r="AC400" s="48" t="s">
        <v>59</v>
      </c>
      <c r="AD400" s="49" t="n">
        <v>0.161</v>
      </c>
      <c r="AE400" s="50" t="n">
        <v>9904</v>
      </c>
      <c r="AF400" s="51" t="s">
        <v>50</v>
      </c>
      <c r="AG400" s="51" t="s">
        <v>4</v>
      </c>
      <c r="AH400" s="4" t="s">
        <v>1102</v>
      </c>
      <c r="AI400" s="52" t="s">
        <v>52</v>
      </c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s">
        <v>40</v>
      </c>
      <c r="E401" s="3" t="s">
        <v>1104</v>
      </c>
      <c r="F401" s="3" t="s">
        <v>1105</v>
      </c>
      <c r="G401" s="6" t="s">
        <v>43</v>
      </c>
      <c r="H401" s="6" t="n">
        <v>6829</v>
      </c>
      <c r="I401" s="4" t="n">
        <v>765</v>
      </c>
      <c r="J401" s="4" t="s">
        <v>44</v>
      </c>
      <c r="L401" s="1" t="s">
        <v>45</v>
      </c>
      <c r="M401" s="3" t="s">
        <v>1106</v>
      </c>
      <c r="N401" s="44"/>
      <c r="O401" s="1" t="s">
        <v>79</v>
      </c>
      <c r="Q401" s="1" t="n">
        <v>67</v>
      </c>
      <c r="R401" s="1" t="n">
        <v>55</v>
      </c>
      <c r="S401" s="1" t="n">
        <v>55</v>
      </c>
      <c r="T401" s="1" t="n">
        <v>62</v>
      </c>
      <c r="U401" s="1" t="n">
        <v>62</v>
      </c>
      <c r="V401" s="45" t="n">
        <f aca="false">+U401-R401</f>
        <v>7</v>
      </c>
      <c r="W401" s="14" t="n">
        <f aca="false">+U401-T401</f>
        <v>0</v>
      </c>
      <c r="X401" s="46" t="s">
        <v>48</v>
      </c>
      <c r="Y401" s="47"/>
      <c r="Z401" s="44"/>
      <c r="AA401" s="44"/>
      <c r="AB401" s="5" t="n">
        <v>138523</v>
      </c>
      <c r="AC401" s="48" t="s">
        <v>49</v>
      </c>
      <c r="AD401" s="49" t="n">
        <v>0.145</v>
      </c>
      <c r="AE401" s="50" t="n">
        <v>9902</v>
      </c>
      <c r="AF401" s="51" t="s">
        <v>50</v>
      </c>
      <c r="AG401" s="51" t="s">
        <v>4</v>
      </c>
      <c r="AH401" s="4" t="s">
        <v>1107</v>
      </c>
      <c r="AI401" s="52" t="s">
        <v>52</v>
      </c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36480</v>
      </c>
      <c r="E402" s="92" t="s">
        <v>1108</v>
      </c>
      <c r="F402" s="92" t="s">
        <v>1109</v>
      </c>
      <c r="G402" s="6" t="s">
        <v>43</v>
      </c>
      <c r="H402" s="5" t="n">
        <v>9807</v>
      </c>
      <c r="I402" s="1"/>
      <c r="J402" s="94"/>
      <c r="K402" s="1"/>
      <c r="L402" s="92"/>
      <c r="M402" s="92" t="s">
        <v>97</v>
      </c>
      <c r="N402" s="1" t="s">
        <v>92</v>
      </c>
      <c r="O402" s="1" t="s">
        <v>154</v>
      </c>
      <c r="Q402" s="1" t="n">
        <v>7664</v>
      </c>
      <c r="R402" s="1" t="n">
        <v>8207</v>
      </c>
      <c r="S402" s="1" t="n">
        <v>7396</v>
      </c>
      <c r="T402" s="1" t="n">
        <v>7309</v>
      </c>
      <c r="U402" s="1" t="n">
        <v>6132</v>
      </c>
      <c r="V402" s="45" t="n">
        <f aca="false">+U402-R402</f>
        <v>-2075</v>
      </c>
      <c r="W402" s="14" t="n">
        <f aca="false">+U402-T402</f>
        <v>-1177</v>
      </c>
      <c r="X402" s="46" t="s">
        <v>176</v>
      </c>
      <c r="Y402" s="47"/>
      <c r="Z402" s="44"/>
      <c r="AA402" s="5"/>
      <c r="AB402" s="5" t="n">
        <v>141691</v>
      </c>
      <c r="AC402" s="53" t="s">
        <v>49</v>
      </c>
      <c r="AD402" s="49" t="n">
        <v>0.055</v>
      </c>
      <c r="AE402" s="95"/>
      <c r="AF402" s="51" t="s">
        <v>60</v>
      </c>
      <c r="AG402" s="51" t="s">
        <v>4</v>
      </c>
      <c r="AH402" s="1"/>
      <c r="AI402" s="52" t="s">
        <v>141</v>
      </c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55"/>
      <c r="B403" s="56"/>
      <c r="C403" s="57"/>
      <c r="D403" s="58"/>
      <c r="E403" s="57" t="s">
        <v>1110</v>
      </c>
      <c r="F403" s="57" t="s">
        <v>1111</v>
      </c>
      <c r="G403" s="59"/>
      <c r="H403" s="59" t="n">
        <v>9673</v>
      </c>
      <c r="I403" s="58"/>
      <c r="J403" s="58"/>
      <c r="K403" s="58"/>
      <c r="L403" s="61"/>
      <c r="M403" s="57"/>
      <c r="N403" s="0"/>
      <c r="O403" s="61" t="s">
        <v>105</v>
      </c>
      <c r="P403" s="62"/>
      <c r="Q403" s="61" t="n">
        <v>782</v>
      </c>
      <c r="R403" s="1" t="n">
        <v>734</v>
      </c>
      <c r="S403" s="61" t="n">
        <v>734</v>
      </c>
      <c r="T403" s="61" t="n">
        <v>712</v>
      </c>
      <c r="U403" s="1" t="n">
        <v>744</v>
      </c>
      <c r="V403" s="45" t="n">
        <f aca="false">+U403-R403</f>
        <v>10</v>
      </c>
      <c r="W403" s="63"/>
      <c r="X403" s="46" t="s">
        <v>144</v>
      </c>
      <c r="Y403" s="52"/>
      <c r="AA403" s="64"/>
      <c r="AB403" s="64" t="n">
        <v>155396</v>
      </c>
      <c r="AC403" s="65"/>
      <c r="AE403" s="54"/>
      <c r="AF403" s="61"/>
      <c r="AG403" s="68"/>
      <c r="AH403" s="58"/>
      <c r="AI403" s="60" t="s">
        <v>52</v>
      </c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55"/>
      <c r="B404" s="56" t="s">
        <v>40</v>
      </c>
      <c r="C404" s="93"/>
      <c r="D404" s="61"/>
      <c r="E404" s="57" t="s">
        <v>1112</v>
      </c>
      <c r="F404" s="57" t="s">
        <v>1113</v>
      </c>
      <c r="G404" s="59" t="s">
        <v>43</v>
      </c>
      <c r="H404" s="59" t="n">
        <v>6015</v>
      </c>
      <c r="I404" s="58" t="n">
        <v>441</v>
      </c>
      <c r="J404" s="58" t="s">
        <v>44</v>
      </c>
      <c r="K404" s="58"/>
      <c r="L404" s="61" t="s">
        <v>45</v>
      </c>
      <c r="M404" s="57" t="s">
        <v>1114</v>
      </c>
      <c r="N404" s="0"/>
      <c r="O404" s="61" t="s">
        <v>69</v>
      </c>
      <c r="P404" s="62"/>
      <c r="Q404" s="61" t="n">
        <v>930</v>
      </c>
      <c r="R404" s="1" t="n">
        <v>1032</v>
      </c>
      <c r="S404" s="61" t="n">
        <v>1032</v>
      </c>
      <c r="T404" s="61" t="n">
        <v>1022</v>
      </c>
      <c r="U404" s="1" t="n">
        <v>1022</v>
      </c>
      <c r="V404" s="45" t="n">
        <f aca="false">+U404-R404</f>
        <v>-10</v>
      </c>
      <c r="W404" s="63" t="n">
        <f aca="false">+U404-T404</f>
        <v>0</v>
      </c>
      <c r="X404" s="15" t="s">
        <v>48</v>
      </c>
      <c r="Y404" s="52"/>
      <c r="AA404" s="64" t="n">
        <v>309688</v>
      </c>
      <c r="AB404" s="64" t="n">
        <v>138573</v>
      </c>
      <c r="AC404" s="65" t="s">
        <v>59</v>
      </c>
      <c r="AD404" s="66" t="n">
        <v>0.199</v>
      </c>
      <c r="AE404" s="67" t="n">
        <v>9903</v>
      </c>
      <c r="AF404" s="68" t="s">
        <v>50</v>
      </c>
      <c r="AG404" s="68" t="s">
        <v>4</v>
      </c>
      <c r="AH404" s="58" t="s">
        <v>1115</v>
      </c>
      <c r="AI404" s="52" t="s">
        <v>82</v>
      </c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s">
        <v>40</v>
      </c>
      <c r="E405" s="3" t="s">
        <v>1112</v>
      </c>
      <c r="F405" s="3" t="s">
        <v>134</v>
      </c>
      <c r="G405" s="6" t="s">
        <v>43</v>
      </c>
      <c r="H405" s="6" t="n">
        <v>6272</v>
      </c>
      <c r="I405" s="4" t="n">
        <v>441</v>
      </c>
      <c r="J405" s="4" t="s">
        <v>44</v>
      </c>
      <c r="L405" s="1" t="s">
        <v>45</v>
      </c>
      <c r="M405" s="3" t="s">
        <v>1114</v>
      </c>
      <c r="N405" s="44"/>
      <c r="O405" s="1" t="s">
        <v>69</v>
      </c>
      <c r="Q405" s="1" t="n">
        <v>69</v>
      </c>
      <c r="R405" s="1" t="n">
        <v>96</v>
      </c>
      <c r="S405" s="1" t="n">
        <v>96</v>
      </c>
      <c r="T405" s="1" t="n">
        <v>67</v>
      </c>
      <c r="U405" s="1" t="n">
        <v>67</v>
      </c>
      <c r="V405" s="45" t="n">
        <f aca="false">+U405-R405</f>
        <v>-29</v>
      </c>
      <c r="W405" s="14" t="n">
        <f aca="false">+U405-T405</f>
        <v>0</v>
      </c>
      <c r="X405" s="46" t="s">
        <v>48</v>
      </c>
      <c r="Y405" s="15"/>
      <c r="Z405" s="44"/>
      <c r="AA405" s="5" t="n">
        <v>309692</v>
      </c>
      <c r="AB405" s="5" t="n">
        <v>138573</v>
      </c>
      <c r="AC405" s="48" t="s">
        <v>59</v>
      </c>
      <c r="AD405" s="49" t="n">
        <v>0.06</v>
      </c>
      <c r="AE405" s="50"/>
      <c r="AF405" s="51" t="s">
        <v>60</v>
      </c>
      <c r="AG405" s="51" t="s">
        <v>4</v>
      </c>
      <c r="AH405" s="4" t="s">
        <v>1115</v>
      </c>
      <c r="AI405" s="52" t="s">
        <v>82</v>
      </c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40</v>
      </c>
      <c r="C406" s="92"/>
      <c r="D406" s="1"/>
      <c r="E406" s="3" t="s">
        <v>1112</v>
      </c>
      <c r="F406" s="92" t="s">
        <v>138</v>
      </c>
      <c r="G406" s="6" t="s">
        <v>43</v>
      </c>
      <c r="H406" s="5" t="n">
        <v>6390</v>
      </c>
      <c r="I406" s="1" t="n">
        <v>600</v>
      </c>
      <c r="J406" s="79" t="s">
        <v>44</v>
      </c>
      <c r="K406" s="1"/>
      <c r="L406" s="1" t="s">
        <v>45</v>
      </c>
      <c r="M406" s="3" t="s">
        <v>1116</v>
      </c>
      <c r="N406" s="1"/>
      <c r="O406" s="1" t="s">
        <v>139</v>
      </c>
      <c r="Q406" s="1" t="n">
        <v>843</v>
      </c>
      <c r="R406" s="1" t="n">
        <v>21</v>
      </c>
      <c r="S406" s="1" t="n">
        <v>21</v>
      </c>
      <c r="T406" s="1" t="n">
        <v>21</v>
      </c>
      <c r="U406" s="1" t="n">
        <v>21</v>
      </c>
      <c r="V406" s="45" t="n">
        <f aca="false">+U406-R406</f>
        <v>0</v>
      </c>
      <c r="W406" s="14" t="n">
        <f aca="false">+U406-T406</f>
        <v>0</v>
      </c>
      <c r="X406" s="15" t="s">
        <v>48</v>
      </c>
      <c r="Y406" s="47"/>
      <c r="Z406" s="44"/>
      <c r="AA406" s="54" t="n">
        <v>311836</v>
      </c>
      <c r="AB406" s="5" t="n">
        <v>138573</v>
      </c>
      <c r="AC406" s="48" t="s">
        <v>59</v>
      </c>
      <c r="AD406" s="49" t="n">
        <v>0.025</v>
      </c>
      <c r="AE406" s="50"/>
      <c r="AF406" s="51" t="s">
        <v>60</v>
      </c>
      <c r="AG406" s="51" t="s">
        <v>4</v>
      </c>
      <c r="AH406" s="4" t="s">
        <v>137</v>
      </c>
      <c r="AI406" s="52" t="s">
        <v>82</v>
      </c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s">
        <v>40</v>
      </c>
      <c r="C407" s="92"/>
      <c r="D407" s="1"/>
      <c r="E407" s="3" t="s">
        <v>1112</v>
      </c>
      <c r="F407" s="3" t="s">
        <v>1117</v>
      </c>
      <c r="G407" s="6" t="s">
        <v>43</v>
      </c>
      <c r="H407" s="6" t="n">
        <v>6442</v>
      </c>
      <c r="I407" s="4" t="n">
        <v>600</v>
      </c>
      <c r="J407" s="4" t="s">
        <v>44</v>
      </c>
      <c r="L407" s="1" t="s">
        <v>45</v>
      </c>
      <c r="M407" s="3" t="s">
        <v>1114</v>
      </c>
      <c r="N407" s="44"/>
      <c r="O407" s="1" t="s">
        <v>139</v>
      </c>
      <c r="Q407" s="1" t="n">
        <v>563</v>
      </c>
      <c r="R407" s="1" t="n">
        <v>0</v>
      </c>
      <c r="S407" s="1" t="n">
        <v>609</v>
      </c>
      <c r="T407" s="1" t="n">
        <v>316</v>
      </c>
      <c r="U407" s="1" t="n">
        <v>0</v>
      </c>
      <c r="V407" s="45" t="n">
        <f aca="false">+U407-R407</f>
        <v>0</v>
      </c>
      <c r="W407" s="14" t="n">
        <f aca="false">+U407-T407</f>
        <v>-316</v>
      </c>
      <c r="X407" s="15" t="s">
        <v>1118</v>
      </c>
      <c r="Y407" s="47"/>
      <c r="Z407" s="44"/>
      <c r="AA407" s="5" t="n">
        <v>358923</v>
      </c>
      <c r="AB407" s="5" t="n">
        <v>138573</v>
      </c>
      <c r="AC407" s="48" t="s">
        <v>59</v>
      </c>
      <c r="AD407" s="49" t="n">
        <v>0.118</v>
      </c>
      <c r="AE407" s="50" t="n">
        <v>9903</v>
      </c>
      <c r="AF407" s="51" t="s">
        <v>50</v>
      </c>
      <c r="AG407" s="51" t="s">
        <v>4</v>
      </c>
      <c r="AH407" s="4" t="s">
        <v>1115</v>
      </c>
      <c r="AI407" s="52" t="s">
        <v>82</v>
      </c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97"/>
      <c r="AY407" s="97"/>
      <c r="AZ407" s="97"/>
      <c r="BA407" s="97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97"/>
      <c r="CA407" s="97"/>
      <c r="CB407" s="97"/>
      <c r="CC407" s="97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97"/>
      <c r="CO407" s="97"/>
      <c r="CP407" s="97"/>
      <c r="CQ407" s="97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97"/>
      <c r="DC407" s="97"/>
      <c r="DD407" s="97"/>
      <c r="DE407" s="97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97"/>
      <c r="DQ407" s="97"/>
      <c r="DR407" s="97"/>
      <c r="DS407" s="97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97"/>
      <c r="EE407" s="97"/>
      <c r="EF407" s="97"/>
      <c r="EG407" s="97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97"/>
      <c r="ES407" s="97"/>
      <c r="ET407" s="97"/>
      <c r="EU407" s="97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97"/>
      <c r="FG407" s="97"/>
      <c r="FH407" s="97"/>
      <c r="FI407" s="97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97"/>
      <c r="FU407" s="97"/>
      <c r="FV407" s="97"/>
      <c r="FW407" s="97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97"/>
      <c r="GI407" s="97"/>
      <c r="GJ407" s="97"/>
      <c r="GK407" s="97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97"/>
      <c r="GW407" s="97"/>
      <c r="GX407" s="97"/>
      <c r="GY407" s="97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97"/>
      <c r="HK407" s="97"/>
      <c r="HL407" s="97"/>
      <c r="HM407" s="97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97"/>
      <c r="HY407" s="97"/>
      <c r="HZ407" s="97"/>
      <c r="IA407" s="97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97"/>
      <c r="IM407" s="97"/>
      <c r="IN407" s="97"/>
      <c r="IO407" s="97"/>
      <c r="IP407" s="97"/>
      <c r="IQ407" s="97"/>
      <c r="IR407" s="97"/>
      <c r="IS407" s="97"/>
      <c r="IT407" s="97"/>
      <c r="IU407" s="97"/>
      <c r="IV407" s="97"/>
      <c r="IW407" s="97"/>
    </row>
    <row r="408" customFormat="false" ht="22.5" hidden="true" customHeight="false" outlineLevel="0" collapsed="false">
      <c r="A408" s="43"/>
      <c r="B408" s="11" t="s">
        <v>40</v>
      </c>
      <c r="E408" s="3" t="s">
        <v>1112</v>
      </c>
      <c r="F408" s="3" t="s">
        <v>1119</v>
      </c>
      <c r="G408" s="6" t="s">
        <v>43</v>
      </c>
      <c r="H408" s="6" t="n">
        <v>6575</v>
      </c>
      <c r="I408" s="4" t="n">
        <v>441</v>
      </c>
      <c r="J408" s="4" t="s">
        <v>44</v>
      </c>
      <c r="L408" s="1" t="s">
        <v>45</v>
      </c>
      <c r="M408" s="3" t="s">
        <v>1114</v>
      </c>
      <c r="N408" s="44"/>
      <c r="O408" s="1" t="s">
        <v>69</v>
      </c>
      <c r="Q408" s="1" t="n">
        <v>139</v>
      </c>
      <c r="R408" s="1"/>
      <c r="S408" s="61"/>
      <c r="T408" s="61"/>
      <c r="U408" s="61"/>
      <c r="V408" s="45" t="n">
        <f aca="false">+U408-R408</f>
        <v>0</v>
      </c>
      <c r="W408" s="14" t="n">
        <f aca="false">+U408-T408</f>
        <v>0</v>
      </c>
      <c r="X408" s="46" t="s">
        <v>1120</v>
      </c>
      <c r="Y408" s="47"/>
      <c r="Z408" s="44"/>
      <c r="AA408" s="5" t="n">
        <v>309690</v>
      </c>
      <c r="AB408" s="5" t="n">
        <v>139459</v>
      </c>
      <c r="AC408" s="48" t="s">
        <v>59</v>
      </c>
      <c r="AD408" s="49" t="n">
        <v>0.06</v>
      </c>
      <c r="AE408" s="50"/>
      <c r="AF408" s="51" t="s">
        <v>60</v>
      </c>
      <c r="AG408" s="51" t="s">
        <v>4</v>
      </c>
      <c r="AH408" s="4" t="s">
        <v>70</v>
      </c>
      <c r="AI408" s="52" t="s">
        <v>82</v>
      </c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55"/>
      <c r="B409" s="56" t="s">
        <v>40</v>
      </c>
      <c r="C409" s="57"/>
      <c r="D409" s="58"/>
      <c r="E409" s="57" t="s">
        <v>1121</v>
      </c>
      <c r="F409" s="57" t="s">
        <v>1122</v>
      </c>
      <c r="G409" s="59" t="s">
        <v>43</v>
      </c>
      <c r="H409" s="59" t="n">
        <v>6261</v>
      </c>
      <c r="I409" s="58" t="n">
        <v>550</v>
      </c>
      <c r="J409" s="58" t="s">
        <v>44</v>
      </c>
      <c r="K409" s="58"/>
      <c r="L409" s="61" t="s">
        <v>45</v>
      </c>
      <c r="M409" s="57" t="s">
        <v>1123</v>
      </c>
      <c r="N409" s="0"/>
      <c r="O409" s="61" t="s">
        <v>105</v>
      </c>
      <c r="P409" s="62"/>
      <c r="Q409" s="61" t="n">
        <v>320</v>
      </c>
      <c r="R409" s="61" t="n">
        <v>274</v>
      </c>
      <c r="S409" s="61" t="n">
        <v>274</v>
      </c>
      <c r="T409" s="61" t="n">
        <v>269</v>
      </c>
      <c r="U409" s="61" t="n">
        <v>269</v>
      </c>
      <c r="V409" s="45" t="n">
        <f aca="false">+U409-R409</f>
        <v>-5</v>
      </c>
      <c r="W409" s="63" t="n">
        <f aca="false">+U409-T409</f>
        <v>0</v>
      </c>
      <c r="X409" s="15" t="s">
        <v>48</v>
      </c>
      <c r="Y409" s="46"/>
      <c r="AA409" s="64" t="n">
        <v>313437</v>
      </c>
      <c r="AB409" s="64" t="n">
        <v>133182</v>
      </c>
      <c r="AC409" s="65" t="s">
        <v>59</v>
      </c>
      <c r="AD409" s="66" t="n">
        <v>0.055</v>
      </c>
      <c r="AE409" s="67"/>
      <c r="AF409" s="68" t="s">
        <v>60</v>
      </c>
      <c r="AG409" s="68" t="s">
        <v>4</v>
      </c>
      <c r="AH409" s="58" t="s">
        <v>70</v>
      </c>
      <c r="AI409" s="52" t="s">
        <v>71</v>
      </c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 t="s">
        <v>40</v>
      </c>
      <c r="E410" s="3" t="s">
        <v>1124</v>
      </c>
      <c r="F410" s="3" t="s">
        <v>1125</v>
      </c>
      <c r="G410" s="6" t="s">
        <v>43</v>
      </c>
      <c r="H410" s="6" t="n">
        <v>6461</v>
      </c>
      <c r="I410" s="4" t="n">
        <v>765</v>
      </c>
      <c r="J410" s="4" t="s">
        <v>44</v>
      </c>
      <c r="L410" s="1" t="s">
        <v>45</v>
      </c>
      <c r="M410" s="3" t="s">
        <v>1126</v>
      </c>
      <c r="N410" s="44"/>
      <c r="O410" s="1" t="s">
        <v>79</v>
      </c>
      <c r="Q410" s="1" t="n">
        <v>504</v>
      </c>
      <c r="R410" s="1" t="n">
        <v>468</v>
      </c>
      <c r="S410" s="1" t="n">
        <v>468</v>
      </c>
      <c r="T410" s="1" t="n">
        <v>449</v>
      </c>
      <c r="U410" s="1" t="n">
        <v>449</v>
      </c>
      <c r="V410" s="45" t="n">
        <f aca="false">+U410-R410</f>
        <v>-19</v>
      </c>
      <c r="W410" s="14" t="n">
        <f aca="false">+U410-T410</f>
        <v>0</v>
      </c>
      <c r="X410" s="15" t="s">
        <v>48</v>
      </c>
      <c r="Y410" s="47"/>
      <c r="Z410" s="44"/>
      <c r="AA410" s="5" t="n">
        <v>311214</v>
      </c>
      <c r="AB410" s="5" t="n">
        <v>133217</v>
      </c>
      <c r="AC410" s="48" t="s">
        <v>59</v>
      </c>
      <c r="AD410" s="9" t="n">
        <v>0.14</v>
      </c>
      <c r="AE410" s="105" t="n">
        <v>9906</v>
      </c>
      <c r="AF410" s="1" t="s">
        <v>1127</v>
      </c>
      <c r="AG410" s="51" t="s">
        <v>4</v>
      </c>
      <c r="AH410" s="4" t="s">
        <v>1128</v>
      </c>
      <c r="AI410" s="52" t="s">
        <v>52</v>
      </c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22.5" hidden="false" customHeight="false" outlineLevel="0" collapsed="false">
      <c r="A411" s="43"/>
      <c r="B411" s="11"/>
      <c r="E411" s="3" t="s">
        <v>1129</v>
      </c>
      <c r="F411" s="3" t="s">
        <v>1055</v>
      </c>
      <c r="G411" s="6"/>
      <c r="H411" s="6" t="n">
        <v>5310</v>
      </c>
      <c r="I411" s="4"/>
      <c r="J411" s="4"/>
      <c r="L411" s="1"/>
      <c r="N411" s="44"/>
      <c r="O411" s="1" t="s">
        <v>379</v>
      </c>
      <c r="Q411" s="1" t="n">
        <v>1187</v>
      </c>
      <c r="R411" s="1" t="n">
        <v>4539</v>
      </c>
      <c r="S411" s="1" t="n">
        <v>1170</v>
      </c>
      <c r="T411" s="1" t="n">
        <v>1152</v>
      </c>
      <c r="U411" s="1" t="n">
        <v>1152</v>
      </c>
      <c r="V411" s="45" t="n">
        <f aca="false">+U411-R411</f>
        <v>-3387</v>
      </c>
      <c r="W411" s="14"/>
      <c r="X411" s="46" t="s">
        <v>1057</v>
      </c>
      <c r="Y411" s="47"/>
      <c r="Z411" s="44"/>
      <c r="AA411" s="5"/>
      <c r="AB411" s="5" t="n">
        <v>138023</v>
      </c>
      <c r="AC411" s="48"/>
      <c r="AD411" s="49"/>
      <c r="AE411" s="50"/>
      <c r="AF411" s="51"/>
      <c r="AG411" s="51"/>
      <c r="AH411" s="4"/>
      <c r="AI411" s="52" t="s">
        <v>118</v>
      </c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true" customHeight="false" outlineLevel="0" collapsed="false">
      <c r="A412" s="43"/>
      <c r="B412" s="11" t="s">
        <v>40</v>
      </c>
      <c r="E412" s="3" t="s">
        <v>1130</v>
      </c>
      <c r="F412" s="3" t="s">
        <v>1131</v>
      </c>
      <c r="G412" s="6" t="s">
        <v>43</v>
      </c>
      <c r="H412" s="6" t="n">
        <v>5646</v>
      </c>
      <c r="I412" s="4" t="n">
        <v>766</v>
      </c>
      <c r="J412" s="4" t="s">
        <v>44</v>
      </c>
      <c r="L412" s="1" t="s">
        <v>45</v>
      </c>
      <c r="M412" s="3" t="s">
        <v>1132</v>
      </c>
      <c r="N412" s="44"/>
      <c r="O412" s="1" t="s">
        <v>298</v>
      </c>
      <c r="Q412" s="1"/>
      <c r="R412" s="1"/>
      <c r="S412" s="1"/>
      <c r="T412" s="1"/>
      <c r="U412" s="1"/>
      <c r="V412" s="45" t="n">
        <f aca="false">+U412-R412</f>
        <v>0</v>
      </c>
      <c r="W412" s="14" t="n">
        <f aca="false">+U412-T412</f>
        <v>0</v>
      </c>
      <c r="X412" s="15" t="s">
        <v>195</v>
      </c>
      <c r="Y412" s="47"/>
      <c r="Z412" s="44"/>
      <c r="AA412" s="5" t="n">
        <v>350268</v>
      </c>
      <c r="AB412" s="5" t="n">
        <v>53086</v>
      </c>
      <c r="AC412" s="48" t="s">
        <v>49</v>
      </c>
      <c r="AD412" s="9" t="n">
        <v>0.073</v>
      </c>
      <c r="AE412" s="54" t="n">
        <v>9909</v>
      </c>
      <c r="AF412" s="1" t="s">
        <v>292</v>
      </c>
      <c r="AG412" s="51" t="s">
        <v>4</v>
      </c>
      <c r="AH412" s="4" t="s">
        <v>1133</v>
      </c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40</v>
      </c>
      <c r="E413" s="3" t="s">
        <v>1134</v>
      </c>
      <c r="F413" s="3" t="s">
        <v>1135</v>
      </c>
      <c r="G413" s="6" t="s">
        <v>43</v>
      </c>
      <c r="H413" s="6" t="n">
        <v>6848</v>
      </c>
      <c r="I413" s="4" t="n">
        <v>766</v>
      </c>
      <c r="J413" s="4" t="s">
        <v>44</v>
      </c>
      <c r="L413" s="1" t="s">
        <v>45</v>
      </c>
      <c r="M413" s="3" t="s">
        <v>1136</v>
      </c>
      <c r="N413" s="44"/>
      <c r="O413" s="1" t="s">
        <v>298</v>
      </c>
      <c r="Q413" s="1" t="n">
        <v>384</v>
      </c>
      <c r="R413" s="1" t="n">
        <v>131</v>
      </c>
      <c r="S413" s="1" t="n">
        <v>131</v>
      </c>
      <c r="T413" s="1" t="n">
        <v>209</v>
      </c>
      <c r="U413" s="1" t="n">
        <v>209</v>
      </c>
      <c r="V413" s="45" t="n">
        <f aca="false">+U413-R413</f>
        <v>78</v>
      </c>
      <c r="W413" s="14" t="n">
        <f aca="false">+U413-T413</f>
        <v>0</v>
      </c>
      <c r="X413" s="15" t="s">
        <v>48</v>
      </c>
      <c r="Y413" s="47"/>
      <c r="Z413" s="44"/>
      <c r="AA413" s="5" t="n">
        <v>313463</v>
      </c>
      <c r="AB413" s="5" t="n">
        <v>138992</v>
      </c>
      <c r="AC413" s="48" t="s">
        <v>59</v>
      </c>
      <c r="AD413" s="9" t="n">
        <v>0.33</v>
      </c>
      <c r="AE413" s="54" t="n">
        <v>9906</v>
      </c>
      <c r="AF413" s="5" t="s">
        <v>50</v>
      </c>
      <c r="AG413" s="51" t="s">
        <v>4</v>
      </c>
      <c r="AH413" s="4" t="s">
        <v>1137</v>
      </c>
      <c r="AI413" s="52" t="s">
        <v>141</v>
      </c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40</v>
      </c>
      <c r="C414" s="92"/>
      <c r="D414" s="1"/>
      <c r="E414" s="3" t="s">
        <v>1138</v>
      </c>
      <c r="F414" s="3" t="s">
        <v>1139</v>
      </c>
      <c r="G414" s="6" t="s">
        <v>43</v>
      </c>
      <c r="H414" s="6" t="n">
        <v>6427</v>
      </c>
      <c r="I414" s="4" t="n">
        <v>766</v>
      </c>
      <c r="J414" s="4" t="s">
        <v>44</v>
      </c>
      <c r="L414" s="1" t="s">
        <v>45</v>
      </c>
      <c r="M414" s="3" t="s">
        <v>1140</v>
      </c>
      <c r="N414" s="44"/>
      <c r="O414" s="1" t="s">
        <v>298</v>
      </c>
      <c r="Q414" s="1" t="n">
        <v>620</v>
      </c>
      <c r="R414" s="1" t="n">
        <v>590</v>
      </c>
      <c r="S414" s="1" t="n">
        <v>590</v>
      </c>
      <c r="T414" s="1" t="n">
        <v>641</v>
      </c>
      <c r="U414" s="1" t="n">
        <v>646</v>
      </c>
      <c r="V414" s="45" t="n">
        <f aca="false">+U414-R414</f>
        <v>56</v>
      </c>
      <c r="W414" s="14" t="n">
        <f aca="false">+U414-T414</f>
        <v>5</v>
      </c>
      <c r="X414" s="46" t="s">
        <v>399</v>
      </c>
      <c r="Y414" s="47"/>
      <c r="Z414" s="44"/>
      <c r="AA414" s="5" t="n">
        <v>309683</v>
      </c>
      <c r="AB414" s="5" t="n">
        <v>138540</v>
      </c>
      <c r="AC414" s="48" t="s">
        <v>59</v>
      </c>
      <c r="AD414" s="9" t="n">
        <v>0.127</v>
      </c>
      <c r="AE414" s="105" t="n">
        <v>9910</v>
      </c>
      <c r="AF414" s="1" t="s">
        <v>292</v>
      </c>
      <c r="AG414" s="51" t="s">
        <v>4</v>
      </c>
      <c r="AH414" s="4" t="s">
        <v>1141</v>
      </c>
      <c r="AI414" s="52" t="s">
        <v>52</v>
      </c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5"/>
      <c r="B415" s="56" t="n">
        <v>36390</v>
      </c>
      <c r="C415" s="57"/>
      <c r="D415" s="58"/>
      <c r="E415" s="93" t="s">
        <v>1142</v>
      </c>
      <c r="F415" s="93" t="s">
        <v>1143</v>
      </c>
      <c r="G415" s="6" t="s">
        <v>43</v>
      </c>
      <c r="H415" s="64" t="n">
        <v>680</v>
      </c>
      <c r="I415" s="1"/>
      <c r="J415" s="94"/>
      <c r="K415" s="1"/>
      <c r="L415" s="92"/>
      <c r="M415" s="92" t="s">
        <v>1144</v>
      </c>
      <c r="N415" s="1" t="s">
        <v>92</v>
      </c>
      <c r="O415" s="61" t="s">
        <v>79</v>
      </c>
      <c r="Q415" s="61" t="n">
        <v>110</v>
      </c>
      <c r="R415" s="61" t="n">
        <v>100</v>
      </c>
      <c r="S415" s="61" t="n">
        <v>100</v>
      </c>
      <c r="T415" s="61" t="n">
        <v>100</v>
      </c>
      <c r="U415" s="61" t="n">
        <v>100</v>
      </c>
      <c r="V415" s="45" t="n">
        <f aca="false">+U415-R415</f>
        <v>0</v>
      </c>
      <c r="W415" s="14" t="n">
        <f aca="false">+U415-T415</f>
        <v>0</v>
      </c>
      <c r="X415" s="46" t="s">
        <v>48</v>
      </c>
      <c r="Y415" s="47"/>
      <c r="Z415" s="44"/>
      <c r="AA415" s="5"/>
      <c r="AB415" s="64" t="n">
        <v>126270</v>
      </c>
      <c r="AC415" s="53" t="s">
        <v>49</v>
      </c>
      <c r="AD415" s="49"/>
      <c r="AE415" s="95"/>
      <c r="AF415" s="51"/>
      <c r="AG415" s="51" t="s">
        <v>4</v>
      </c>
      <c r="AH415" s="61" t="s">
        <v>1145</v>
      </c>
      <c r="AI415" s="91" t="s">
        <v>94</v>
      </c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55"/>
      <c r="B416" s="56" t="s">
        <v>40</v>
      </c>
      <c r="C416" s="57"/>
      <c r="D416" s="58"/>
      <c r="E416" s="57" t="s">
        <v>1142</v>
      </c>
      <c r="F416" s="57" t="s">
        <v>1146</v>
      </c>
      <c r="G416" s="59" t="s">
        <v>43</v>
      </c>
      <c r="H416" s="59" t="n">
        <v>4050</v>
      </c>
      <c r="I416" s="58" t="n">
        <v>600</v>
      </c>
      <c r="J416" s="58" t="s">
        <v>44</v>
      </c>
      <c r="K416" s="58"/>
      <c r="L416" s="61" t="s">
        <v>45</v>
      </c>
      <c r="M416" s="57" t="s">
        <v>636</v>
      </c>
      <c r="N416" s="0"/>
      <c r="O416" s="61" t="s">
        <v>139</v>
      </c>
      <c r="P416" s="62"/>
      <c r="Q416" s="61" t="n">
        <v>134</v>
      </c>
      <c r="R416" s="61" t="n">
        <v>188</v>
      </c>
      <c r="S416" s="61" t="n">
        <v>188</v>
      </c>
      <c r="T416" s="61" t="n">
        <v>153</v>
      </c>
      <c r="U416" s="61" t="n">
        <v>153</v>
      </c>
      <c r="V416" s="45" t="n">
        <f aca="false">+U416-R416</f>
        <v>-35</v>
      </c>
      <c r="W416" s="63" t="n">
        <f aca="false">+U416-T416</f>
        <v>0</v>
      </c>
      <c r="X416" s="46" t="s">
        <v>48</v>
      </c>
      <c r="Y416" s="52"/>
      <c r="AA416" s="64" t="n">
        <v>311268</v>
      </c>
      <c r="AB416" s="64" t="n">
        <v>133227</v>
      </c>
      <c r="AC416" s="65" t="s">
        <v>59</v>
      </c>
      <c r="AD416" s="108" t="n">
        <v>0.33</v>
      </c>
      <c r="AE416" s="169" t="n">
        <v>9905</v>
      </c>
      <c r="AF416" s="5" t="s">
        <v>50</v>
      </c>
      <c r="AG416" s="68" t="s">
        <v>4</v>
      </c>
      <c r="AH416" s="58" t="s">
        <v>1147</v>
      </c>
      <c r="AI416" s="52" t="s">
        <v>94</v>
      </c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55"/>
      <c r="B417" s="56" t="s">
        <v>40</v>
      </c>
      <c r="C417" s="57"/>
      <c r="D417" s="58"/>
      <c r="E417" s="57" t="s">
        <v>1142</v>
      </c>
      <c r="F417" s="57" t="s">
        <v>726</v>
      </c>
      <c r="G417" s="59" t="s">
        <v>43</v>
      </c>
      <c r="H417" s="59" t="n">
        <v>4374</v>
      </c>
      <c r="I417" s="58" t="n">
        <v>555</v>
      </c>
      <c r="J417" s="58" t="s">
        <v>44</v>
      </c>
      <c r="K417" s="58"/>
      <c r="L417" s="61" t="s">
        <v>45</v>
      </c>
      <c r="M417" s="57" t="s">
        <v>636</v>
      </c>
      <c r="N417" s="0"/>
      <c r="O417" s="61" t="s">
        <v>447</v>
      </c>
      <c r="P417" s="62"/>
      <c r="Q417" s="61" t="n">
        <v>352</v>
      </c>
      <c r="R417" s="61" t="n">
        <v>370</v>
      </c>
      <c r="S417" s="61" t="n">
        <v>370</v>
      </c>
      <c r="T417" s="61" t="n">
        <v>327</v>
      </c>
      <c r="U417" s="61" t="n">
        <v>327</v>
      </c>
      <c r="V417" s="45" t="n">
        <f aca="false">+U417-R417</f>
        <v>-43</v>
      </c>
      <c r="W417" s="63" t="n">
        <f aca="false">+U417-T417</f>
        <v>0</v>
      </c>
      <c r="X417" s="15" t="s">
        <v>48</v>
      </c>
      <c r="Y417" s="46"/>
      <c r="AA417" s="64" t="n">
        <v>313481</v>
      </c>
      <c r="AB417" s="64" t="n">
        <v>126277</v>
      </c>
      <c r="AC417" s="65" t="s">
        <v>59</v>
      </c>
      <c r="AD417" s="66"/>
      <c r="AE417" s="67"/>
      <c r="AF417" s="68"/>
      <c r="AG417" s="68" t="s">
        <v>4</v>
      </c>
      <c r="AH417" s="58" t="s">
        <v>1148</v>
      </c>
      <c r="AI417" s="52" t="s">
        <v>94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true" customHeight="false" outlineLevel="0" collapsed="false">
      <c r="A418" s="55"/>
      <c r="B418" s="56" t="s">
        <v>40</v>
      </c>
      <c r="C418" s="93"/>
      <c r="D418" s="61"/>
      <c r="E418" s="93" t="s">
        <v>1142</v>
      </c>
      <c r="F418" s="93" t="s">
        <v>1143</v>
      </c>
      <c r="G418" s="59" t="s">
        <v>43</v>
      </c>
      <c r="H418" s="64" t="n">
        <v>5544</v>
      </c>
      <c r="I418" s="61"/>
      <c r="J418" s="98" t="s">
        <v>44</v>
      </c>
      <c r="K418" s="61"/>
      <c r="L418" s="93"/>
      <c r="M418" s="57" t="s">
        <v>636</v>
      </c>
      <c r="N418" s="61"/>
      <c r="O418" s="61" t="s">
        <v>79</v>
      </c>
      <c r="P418" s="62"/>
      <c r="Q418" s="61"/>
      <c r="R418" s="79"/>
      <c r="S418" s="61"/>
      <c r="T418" s="61"/>
      <c r="U418" s="61"/>
      <c r="V418" s="45" t="n">
        <f aca="false">+U418-R418</f>
        <v>0</v>
      </c>
      <c r="W418" s="63" t="n">
        <f aca="false">+U418-T418</f>
        <v>0</v>
      </c>
      <c r="X418" s="46" t="s">
        <v>1149</v>
      </c>
      <c r="Y418" s="52"/>
      <c r="AA418" s="64"/>
      <c r="AB418" s="64"/>
      <c r="AC418" s="65" t="s">
        <v>59</v>
      </c>
      <c r="AD418" s="9" t="n">
        <v>0.33</v>
      </c>
      <c r="AE418" s="105" t="n">
        <v>9908</v>
      </c>
      <c r="AF418" s="61" t="s">
        <v>292</v>
      </c>
      <c r="AG418" s="100"/>
      <c r="AH418" s="61" t="s">
        <v>1150</v>
      </c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s">
        <v>40</v>
      </c>
      <c r="E419" s="3" t="s">
        <v>1142</v>
      </c>
      <c r="F419" s="3" t="s">
        <v>635</v>
      </c>
      <c r="G419" s="6" t="s">
        <v>43</v>
      </c>
      <c r="H419" s="6" t="n">
        <v>6464</v>
      </c>
      <c r="I419" s="4" t="n">
        <v>601</v>
      </c>
      <c r="J419" s="4" t="s">
        <v>44</v>
      </c>
      <c r="L419" s="1" t="s">
        <v>45</v>
      </c>
      <c r="M419" s="3" t="s">
        <v>636</v>
      </c>
      <c r="N419" s="44"/>
      <c r="O419" s="1" t="s">
        <v>129</v>
      </c>
      <c r="Q419" s="1" t="n">
        <v>72</v>
      </c>
      <c r="R419" s="1" t="n">
        <v>10</v>
      </c>
      <c r="S419" s="1" t="n">
        <v>10</v>
      </c>
      <c r="T419" s="1" t="n">
        <v>8</v>
      </c>
      <c r="U419" s="1" t="n">
        <v>8</v>
      </c>
      <c r="V419" s="45" t="n">
        <f aca="false">+U419-R419</f>
        <v>-2</v>
      </c>
      <c r="W419" s="14" t="n">
        <f aca="false">+U419-T419</f>
        <v>0</v>
      </c>
      <c r="X419" s="46" t="s">
        <v>48</v>
      </c>
      <c r="Y419" s="15"/>
      <c r="Z419" s="44"/>
      <c r="AA419" s="5" t="n">
        <v>313488</v>
      </c>
      <c r="AB419" s="5" t="n">
        <v>126282</v>
      </c>
      <c r="AC419" s="48" t="s">
        <v>59</v>
      </c>
      <c r="AD419" s="9" t="n">
        <v>0.33</v>
      </c>
      <c r="AE419" s="105" t="n">
        <v>9908</v>
      </c>
      <c r="AF419" s="1" t="s">
        <v>292</v>
      </c>
      <c r="AG419" s="51" t="s">
        <v>4</v>
      </c>
      <c r="AH419" s="4" t="s">
        <v>637</v>
      </c>
      <c r="AI419" s="52" t="s">
        <v>94</v>
      </c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22.5" hidden="false" customHeight="false" outlineLevel="0" collapsed="false">
      <c r="A420" s="55"/>
      <c r="B420" s="56" t="s">
        <v>40</v>
      </c>
      <c r="C420" s="57"/>
      <c r="D420" s="58"/>
      <c r="E420" s="57" t="s">
        <v>1142</v>
      </c>
      <c r="F420" s="57" t="s">
        <v>290</v>
      </c>
      <c r="G420" s="59" t="s">
        <v>43</v>
      </c>
      <c r="H420" s="59" t="n">
        <v>6722</v>
      </c>
      <c r="I420" s="58" t="n">
        <v>479</v>
      </c>
      <c r="J420" s="58" t="s">
        <v>700</v>
      </c>
      <c r="K420" s="58"/>
      <c r="L420" s="61" t="s">
        <v>45</v>
      </c>
      <c r="M420" s="57" t="s">
        <v>636</v>
      </c>
      <c r="N420" s="0"/>
      <c r="O420" s="61" t="s">
        <v>47</v>
      </c>
      <c r="P420" s="62"/>
      <c r="Q420" s="61" t="n">
        <v>806</v>
      </c>
      <c r="R420" s="1" t="n">
        <v>849</v>
      </c>
      <c r="S420" s="61" t="n">
        <v>849</v>
      </c>
      <c r="T420" s="61" t="n">
        <v>821</v>
      </c>
      <c r="U420" s="1" t="n">
        <v>821</v>
      </c>
      <c r="V420" s="45" t="n">
        <f aca="false">+U420-R420</f>
        <v>-28</v>
      </c>
      <c r="W420" s="63" t="n">
        <f aca="false">+U420-T420</f>
        <v>0</v>
      </c>
      <c r="X420" s="46" t="s">
        <v>1151</v>
      </c>
      <c r="Y420" s="52"/>
      <c r="AA420" s="0"/>
      <c r="AB420" s="64" t="n">
        <v>126270</v>
      </c>
      <c r="AC420" s="65" t="s">
        <v>59</v>
      </c>
      <c r="AD420" s="66" t="n">
        <v>0.06</v>
      </c>
      <c r="AE420" s="67"/>
      <c r="AF420" s="68" t="s">
        <v>170</v>
      </c>
      <c r="AG420" s="68" t="s">
        <v>4</v>
      </c>
      <c r="AH420" s="58" t="s">
        <v>1150</v>
      </c>
      <c r="AI420" s="52" t="s">
        <v>94</v>
      </c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5"/>
      <c r="B421" s="56" t="s">
        <v>40</v>
      </c>
      <c r="C421" s="57"/>
      <c r="D421" s="58"/>
      <c r="E421" s="57" t="s">
        <v>1142</v>
      </c>
      <c r="F421" s="57" t="s">
        <v>1152</v>
      </c>
      <c r="G421" s="59" t="s">
        <v>43</v>
      </c>
      <c r="H421" s="59" t="n">
        <v>6875</v>
      </c>
      <c r="I421" s="58" t="n">
        <v>427</v>
      </c>
      <c r="J421" s="58" t="s">
        <v>44</v>
      </c>
      <c r="K421" s="58"/>
      <c r="L421" s="61" t="s">
        <v>45</v>
      </c>
      <c r="M421" s="57" t="s">
        <v>636</v>
      </c>
      <c r="N421" s="0"/>
      <c r="O421" s="61" t="s">
        <v>154</v>
      </c>
      <c r="P421" s="62"/>
      <c r="Q421" s="61" t="n">
        <v>191</v>
      </c>
      <c r="R421" s="61" t="n">
        <v>117</v>
      </c>
      <c r="S421" s="61" t="n">
        <v>117</v>
      </c>
      <c r="T421" s="61" t="n">
        <v>89</v>
      </c>
      <c r="U421" s="61" t="n">
        <v>89</v>
      </c>
      <c r="V421" s="45" t="n">
        <f aca="false">+U421-R421</f>
        <v>-28</v>
      </c>
      <c r="W421" s="63" t="n">
        <f aca="false">+U421-T421</f>
        <v>0</v>
      </c>
      <c r="X421" s="46" t="s">
        <v>48</v>
      </c>
      <c r="Y421" s="46"/>
      <c r="AA421" s="64" t="n">
        <v>311283</v>
      </c>
      <c r="AB421" s="64" t="n">
        <v>133248</v>
      </c>
      <c r="AC421" s="65" t="s">
        <v>59</v>
      </c>
      <c r="AD421" s="108" t="n">
        <v>0.33</v>
      </c>
      <c r="AE421" s="169" t="n">
        <v>9905</v>
      </c>
      <c r="AF421" s="5" t="s">
        <v>50</v>
      </c>
      <c r="AG421" s="68" t="s">
        <v>4</v>
      </c>
      <c r="AH421" s="58" t="s">
        <v>1153</v>
      </c>
      <c r="AI421" s="52" t="s">
        <v>94</v>
      </c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43"/>
      <c r="B422" s="11" t="n">
        <v>36325</v>
      </c>
      <c r="E422" s="92" t="s">
        <v>1142</v>
      </c>
      <c r="F422" s="92" t="s">
        <v>1154</v>
      </c>
      <c r="G422" s="6" t="s">
        <v>43</v>
      </c>
      <c r="H422" s="5" t="n">
        <v>9603</v>
      </c>
      <c r="I422" s="1"/>
      <c r="J422" s="94"/>
      <c r="K422" s="1" t="n">
        <v>1</v>
      </c>
      <c r="L422" s="92"/>
      <c r="M422" s="92" t="s">
        <v>97</v>
      </c>
      <c r="N422" s="1" t="s">
        <v>92</v>
      </c>
      <c r="O422" s="1" t="s">
        <v>79</v>
      </c>
      <c r="Q422" s="1" t="n">
        <v>351</v>
      </c>
      <c r="R422" s="1" t="n">
        <v>329</v>
      </c>
      <c r="S422" s="1" t="n">
        <v>331</v>
      </c>
      <c r="T422" s="1" t="n">
        <v>352</v>
      </c>
      <c r="U422" s="1" t="n">
        <v>352</v>
      </c>
      <c r="V422" s="45" t="n">
        <f aca="false">+U422-R422</f>
        <v>23</v>
      </c>
      <c r="W422" s="14" t="n">
        <f aca="false">+U422-T422</f>
        <v>0</v>
      </c>
      <c r="X422" s="15" t="s">
        <v>48</v>
      </c>
      <c r="Y422" s="47"/>
      <c r="Z422" s="44"/>
      <c r="AA422" s="5"/>
      <c r="AB422" s="5" t="n">
        <v>224332</v>
      </c>
      <c r="AC422" s="53" t="s">
        <v>49</v>
      </c>
      <c r="AD422" s="49" t="n">
        <v>0.055</v>
      </c>
      <c r="AE422" s="95"/>
      <c r="AF422" s="51" t="s">
        <v>60</v>
      </c>
      <c r="AG422" s="51" t="s">
        <v>4</v>
      </c>
      <c r="AH422" s="1"/>
      <c r="AI422" s="52" t="s">
        <v>94</v>
      </c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5"/>
      <c r="B423" s="56" t="s">
        <v>40</v>
      </c>
      <c r="C423" s="93"/>
      <c r="D423" s="61"/>
      <c r="E423" s="93" t="s">
        <v>1142</v>
      </c>
      <c r="F423" s="93" t="s">
        <v>1155</v>
      </c>
      <c r="G423" s="59" t="s">
        <v>43</v>
      </c>
      <c r="H423" s="64" t="n">
        <v>9851</v>
      </c>
      <c r="I423" s="61"/>
      <c r="J423" s="98" t="s">
        <v>44</v>
      </c>
      <c r="K423" s="61"/>
      <c r="L423" s="93"/>
      <c r="M423" s="57" t="s">
        <v>636</v>
      </c>
      <c r="N423" s="61"/>
      <c r="O423" s="1" t="s">
        <v>105</v>
      </c>
      <c r="P423" s="62"/>
      <c r="Q423" s="61"/>
      <c r="R423" s="79" t="n">
        <v>1341</v>
      </c>
      <c r="S423" s="61" t="n">
        <v>0</v>
      </c>
      <c r="T423" s="61" t="n">
        <v>959</v>
      </c>
      <c r="U423" s="79" t="n">
        <v>862</v>
      </c>
      <c r="V423" s="45" t="n">
        <f aca="false">+U423-R423</f>
        <v>-479</v>
      </c>
      <c r="W423" s="63" t="n">
        <f aca="false">+U423-T423</f>
        <v>-97</v>
      </c>
      <c r="X423" s="15" t="s">
        <v>569</v>
      </c>
      <c r="Y423" s="52"/>
      <c r="AA423" s="64"/>
      <c r="AB423" s="64" t="s">
        <v>100</v>
      </c>
      <c r="AC423" s="65" t="s">
        <v>59</v>
      </c>
      <c r="AD423" s="9" t="n">
        <v>0.33</v>
      </c>
      <c r="AE423" s="105" t="n">
        <v>9908</v>
      </c>
      <c r="AF423" s="61" t="s">
        <v>292</v>
      </c>
      <c r="AG423" s="100"/>
      <c r="AH423" s="61" t="s">
        <v>1150</v>
      </c>
      <c r="AI423" s="52" t="s">
        <v>94</v>
      </c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22.5" hidden="false" customHeight="false" outlineLevel="0" collapsed="false">
      <c r="A424" s="55"/>
      <c r="B424" s="56" t="s">
        <v>40</v>
      </c>
      <c r="C424" s="57"/>
      <c r="D424" s="58"/>
      <c r="E424" s="57" t="s">
        <v>1156</v>
      </c>
      <c r="F424" s="57" t="s">
        <v>1157</v>
      </c>
      <c r="G424" s="59" t="s">
        <v>43</v>
      </c>
      <c r="H424" s="59" t="n">
        <v>5789</v>
      </c>
      <c r="I424" s="58" t="n">
        <v>660</v>
      </c>
      <c r="J424" s="58" t="s">
        <v>44</v>
      </c>
      <c r="K424" s="58"/>
      <c r="L424" s="60" t="s">
        <v>45</v>
      </c>
      <c r="M424" s="57" t="s">
        <v>1158</v>
      </c>
      <c r="N424" s="0"/>
      <c r="O424" s="61" t="s">
        <v>86</v>
      </c>
      <c r="P424" s="62"/>
      <c r="Q424" s="61" t="n">
        <v>56</v>
      </c>
      <c r="R424" s="61" t="n">
        <v>1500</v>
      </c>
      <c r="S424" s="61" t="n">
        <v>379</v>
      </c>
      <c r="T424" s="61" t="n">
        <v>2192</v>
      </c>
      <c r="U424" s="61" t="n">
        <v>2228</v>
      </c>
      <c r="V424" s="45" t="n">
        <f aca="false">+U424-R424</f>
        <v>728</v>
      </c>
      <c r="W424" s="63" t="n">
        <f aca="false">+U424-T424</f>
        <v>36</v>
      </c>
      <c r="X424" s="104" t="s">
        <v>1159</v>
      </c>
      <c r="Y424" s="52"/>
      <c r="AA424" s="64" t="n">
        <v>358701</v>
      </c>
      <c r="AB424" s="64" t="n">
        <v>151800</v>
      </c>
      <c r="AC424" s="65" t="s">
        <v>59</v>
      </c>
      <c r="AD424" s="9" t="n">
        <v>0.33</v>
      </c>
      <c r="AE424" s="54" t="n">
        <v>9909</v>
      </c>
      <c r="AF424" s="61" t="s">
        <v>292</v>
      </c>
      <c r="AG424" s="68" t="s">
        <v>4</v>
      </c>
      <c r="AH424" s="58" t="s">
        <v>70</v>
      </c>
      <c r="AI424" s="52" t="s">
        <v>94</v>
      </c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22.5" hidden="false" customHeight="false" outlineLevel="0" collapsed="false">
      <c r="A425" s="55"/>
      <c r="B425" s="56" t="s">
        <v>40</v>
      </c>
      <c r="C425" s="57"/>
      <c r="D425" s="58"/>
      <c r="E425" s="57" t="s">
        <v>1156</v>
      </c>
      <c r="F425" s="57" t="s">
        <v>1160</v>
      </c>
      <c r="G425" s="59" t="s">
        <v>43</v>
      </c>
      <c r="H425" s="59" t="n">
        <v>9845</v>
      </c>
      <c r="I425" s="58" t="n">
        <v>660</v>
      </c>
      <c r="J425" s="58" t="s">
        <v>44</v>
      </c>
      <c r="K425" s="58"/>
      <c r="L425" s="60" t="s">
        <v>45</v>
      </c>
      <c r="M425" s="57" t="s">
        <v>1158</v>
      </c>
      <c r="N425" s="0"/>
      <c r="O425" s="61" t="s">
        <v>79</v>
      </c>
      <c r="P425" s="62"/>
      <c r="Q425" s="61" t="n">
        <v>56</v>
      </c>
      <c r="R425" s="61" t="n">
        <v>2886</v>
      </c>
      <c r="S425" s="61" t="n">
        <v>2990</v>
      </c>
      <c r="T425" s="61" t="n">
        <v>1650</v>
      </c>
      <c r="U425" s="61" t="n">
        <v>1745</v>
      </c>
      <c r="V425" s="45" t="n">
        <f aca="false">+U425-R425</f>
        <v>-1141</v>
      </c>
      <c r="W425" s="63" t="n">
        <f aca="false">+U425-T425</f>
        <v>95</v>
      </c>
      <c r="X425" s="104" t="s">
        <v>618</v>
      </c>
      <c r="Y425" s="52"/>
      <c r="AA425" s="64" t="n">
        <v>358701</v>
      </c>
      <c r="AB425" s="64" t="n">
        <v>344226</v>
      </c>
      <c r="AC425" s="65" t="s">
        <v>59</v>
      </c>
      <c r="AD425" s="9" t="n">
        <v>0.33</v>
      </c>
      <c r="AE425" s="54" t="n">
        <v>9909</v>
      </c>
      <c r="AF425" s="61" t="s">
        <v>292</v>
      </c>
      <c r="AG425" s="68" t="s">
        <v>4</v>
      </c>
      <c r="AH425" s="58" t="s">
        <v>70</v>
      </c>
      <c r="AI425" s="52" t="s">
        <v>94</v>
      </c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40</v>
      </c>
      <c r="E426" s="3" t="s">
        <v>1161</v>
      </c>
      <c r="F426" s="3" t="s">
        <v>1162</v>
      </c>
      <c r="G426" s="6" t="s">
        <v>43</v>
      </c>
      <c r="H426" s="6" t="n">
        <v>6055</v>
      </c>
      <c r="I426" s="4" t="n">
        <v>550</v>
      </c>
      <c r="J426" s="4" t="s">
        <v>44</v>
      </c>
      <c r="L426" s="1" t="s">
        <v>45</v>
      </c>
      <c r="M426" s="3" t="s">
        <v>1163</v>
      </c>
      <c r="N426" s="44"/>
      <c r="O426" s="1" t="s">
        <v>105</v>
      </c>
      <c r="Q426" s="1" t="n">
        <v>192</v>
      </c>
      <c r="R426" s="1" t="n">
        <v>199</v>
      </c>
      <c r="S426" s="1" t="n">
        <v>199</v>
      </c>
      <c r="T426" s="1" t="n">
        <v>203</v>
      </c>
      <c r="U426" s="1" t="n">
        <v>203</v>
      </c>
      <c r="V426" s="45" t="n">
        <f aca="false">+U426-R426</f>
        <v>4</v>
      </c>
      <c r="W426" s="14" t="n">
        <f aca="false">+U426-T426</f>
        <v>0</v>
      </c>
      <c r="X426" s="46" t="s">
        <v>48</v>
      </c>
      <c r="Y426" s="15"/>
      <c r="Z426" s="44"/>
      <c r="AA426" s="5" t="n">
        <v>346145</v>
      </c>
      <c r="AB426" s="5" t="n">
        <v>136200</v>
      </c>
      <c r="AC426" s="48" t="s">
        <v>49</v>
      </c>
      <c r="AD426" s="49" t="n">
        <v>0.095</v>
      </c>
      <c r="AE426" s="50" t="n">
        <v>9812</v>
      </c>
      <c r="AF426" s="51" t="s">
        <v>160</v>
      </c>
      <c r="AG426" s="51" t="s">
        <v>4</v>
      </c>
      <c r="AH426" s="4" t="s">
        <v>1164</v>
      </c>
      <c r="AI426" s="52" t="s">
        <v>71</v>
      </c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22.5" hidden="false" customHeight="false" outlineLevel="0" collapsed="false">
      <c r="A427" s="55"/>
      <c r="B427" s="56" t="n">
        <v>36452</v>
      </c>
      <c r="C427" s="93"/>
      <c r="D427" s="61"/>
      <c r="E427" s="93" t="s">
        <v>1165</v>
      </c>
      <c r="F427" s="93" t="s">
        <v>1166</v>
      </c>
      <c r="G427" s="59" t="s">
        <v>55</v>
      </c>
      <c r="H427" s="64" t="n">
        <v>9760</v>
      </c>
      <c r="I427" s="61" t="n">
        <v>600</v>
      </c>
      <c r="J427" s="98"/>
      <c r="K427" s="61"/>
      <c r="L427" s="93"/>
      <c r="M427" s="93" t="s">
        <v>1165</v>
      </c>
      <c r="N427" s="61"/>
      <c r="O427" s="61" t="s">
        <v>307</v>
      </c>
      <c r="P427" s="62"/>
      <c r="Q427" s="61" t="n">
        <v>8953</v>
      </c>
      <c r="R427" s="1" t="n">
        <v>9763</v>
      </c>
      <c r="S427" s="61" t="n">
        <v>9303</v>
      </c>
      <c r="T427" s="61" t="n">
        <v>9093</v>
      </c>
      <c r="U427" s="1" t="n">
        <v>6713</v>
      </c>
      <c r="V427" s="45" t="n">
        <f aca="false">+U427-R427</f>
        <v>-3050</v>
      </c>
      <c r="W427" s="63" t="n">
        <f aca="false">+U427-T427</f>
        <v>-2380</v>
      </c>
      <c r="X427" s="46" t="s">
        <v>337</v>
      </c>
      <c r="Y427" s="52"/>
      <c r="AA427" s="109"/>
      <c r="AB427" s="64" t="n">
        <v>139178</v>
      </c>
      <c r="AC427" s="60" t="s">
        <v>49</v>
      </c>
      <c r="AD427" s="66" t="n">
        <v>0.08</v>
      </c>
      <c r="AE427" s="67" t="n">
        <v>9903</v>
      </c>
      <c r="AF427" s="68" t="s">
        <v>50</v>
      </c>
      <c r="AG427" s="68" t="s">
        <v>4</v>
      </c>
      <c r="AH427" s="61" t="s">
        <v>1167</v>
      </c>
      <c r="AI427" s="52" t="s">
        <v>118</v>
      </c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22.5" hidden="false" customHeight="false" outlineLevel="0" collapsed="false">
      <c r="A428" s="55"/>
      <c r="B428" s="56" t="s">
        <v>40</v>
      </c>
      <c r="C428" s="93"/>
      <c r="D428" s="61"/>
      <c r="E428" s="93" t="s">
        <v>1165</v>
      </c>
      <c r="F428" s="93" t="s">
        <v>1168</v>
      </c>
      <c r="G428" s="59" t="s">
        <v>43</v>
      </c>
      <c r="H428" s="64" t="n">
        <v>9760</v>
      </c>
      <c r="I428" s="61" t="n">
        <v>600</v>
      </c>
      <c r="J428" s="98"/>
      <c r="K428" s="61"/>
      <c r="L428" s="93"/>
      <c r="M428" s="93" t="s">
        <v>1165</v>
      </c>
      <c r="N428" s="61"/>
      <c r="O428" s="61" t="s">
        <v>307</v>
      </c>
      <c r="P428" s="62"/>
      <c r="Q428" s="61" t="n">
        <v>4796</v>
      </c>
      <c r="R428" s="1" t="n">
        <v>5231</v>
      </c>
      <c r="S428" s="61" t="n">
        <v>4984</v>
      </c>
      <c r="T428" s="61" t="n">
        <v>4872</v>
      </c>
      <c r="U428" s="1" t="n">
        <v>3596</v>
      </c>
      <c r="V428" s="45" t="n">
        <f aca="false">+U428-R428</f>
        <v>-1635</v>
      </c>
      <c r="W428" s="63" t="n">
        <f aca="false">+U428-T428</f>
        <v>-1276</v>
      </c>
      <c r="X428" s="46" t="s">
        <v>337</v>
      </c>
      <c r="Y428" s="52"/>
      <c r="AA428" s="109"/>
      <c r="AB428" s="64" t="n">
        <v>137552</v>
      </c>
      <c r="AC428" s="60" t="s">
        <v>49</v>
      </c>
      <c r="AD428" s="66" t="n">
        <v>0.08</v>
      </c>
      <c r="AE428" s="67" t="n">
        <v>9903</v>
      </c>
      <c r="AF428" s="68" t="s">
        <v>50</v>
      </c>
      <c r="AG428" s="68" t="s">
        <v>4</v>
      </c>
      <c r="AH428" s="61" t="s">
        <v>1167</v>
      </c>
      <c r="AI428" s="52" t="s">
        <v>118</v>
      </c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55"/>
      <c r="B429" s="170" t="n">
        <v>36452</v>
      </c>
      <c r="C429" s="116"/>
      <c r="D429" s="101"/>
      <c r="E429" s="116" t="s">
        <v>1165</v>
      </c>
      <c r="F429" s="116" t="s">
        <v>1169</v>
      </c>
      <c r="G429" s="171" t="s">
        <v>55</v>
      </c>
      <c r="H429" s="118" t="n">
        <v>9822</v>
      </c>
      <c r="I429" s="101" t="n">
        <v>600</v>
      </c>
      <c r="J429" s="172"/>
      <c r="K429" s="101"/>
      <c r="L429" s="116"/>
      <c r="M429" s="116" t="s">
        <v>1165</v>
      </c>
      <c r="N429" s="101"/>
      <c r="O429" s="101" t="s">
        <v>307</v>
      </c>
      <c r="P429" s="173"/>
      <c r="Q429" s="101" t="n">
        <v>1025</v>
      </c>
      <c r="R429" s="101" t="n">
        <v>1</v>
      </c>
      <c r="S429" s="101" t="n">
        <v>63</v>
      </c>
      <c r="T429" s="101" t="n">
        <v>1017</v>
      </c>
      <c r="U429" s="101" t="n">
        <v>1</v>
      </c>
      <c r="V429" s="45" t="n">
        <f aca="false">+U429-R429</f>
        <v>0</v>
      </c>
      <c r="W429" s="174" t="n">
        <f aca="false">+U429-T429</f>
        <v>-1016</v>
      </c>
      <c r="X429" s="83" t="s">
        <v>1170</v>
      </c>
      <c r="Y429" s="91"/>
      <c r="Z429" s="97"/>
      <c r="AA429" s="175"/>
      <c r="AB429" s="118" t="n">
        <v>137552</v>
      </c>
      <c r="AC429" s="176" t="s">
        <v>49</v>
      </c>
      <c r="AD429" s="177" t="n">
        <v>0.08</v>
      </c>
      <c r="AE429" s="178" t="n">
        <v>9903</v>
      </c>
      <c r="AF429" s="179" t="s">
        <v>50</v>
      </c>
      <c r="AG429" s="179" t="s">
        <v>4</v>
      </c>
      <c r="AH429" s="101"/>
      <c r="AI429" s="52" t="s">
        <v>118</v>
      </c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55"/>
      <c r="B430" s="56" t="s">
        <v>40</v>
      </c>
      <c r="C430" s="57"/>
      <c r="D430" s="58"/>
      <c r="E430" s="93" t="s">
        <v>1171</v>
      </c>
      <c r="F430" s="93" t="s">
        <v>1172</v>
      </c>
      <c r="G430" s="6" t="s">
        <v>43</v>
      </c>
      <c r="H430" s="64" t="n">
        <v>9762</v>
      </c>
      <c r="I430" s="1"/>
      <c r="J430" s="94"/>
      <c r="K430" s="1"/>
      <c r="L430" s="92"/>
      <c r="M430" s="92" t="s">
        <v>1171</v>
      </c>
      <c r="N430" s="1"/>
      <c r="O430" s="61" t="s">
        <v>122</v>
      </c>
      <c r="Q430" s="1" t="n">
        <v>345</v>
      </c>
      <c r="R430" s="61" t="n">
        <v>213</v>
      </c>
      <c r="S430" s="61" t="n">
        <v>213</v>
      </c>
      <c r="T430" s="61" t="n">
        <v>234</v>
      </c>
      <c r="U430" s="61" t="n">
        <v>234</v>
      </c>
      <c r="V430" s="45" t="n">
        <f aca="false">+U430-R430</f>
        <v>21</v>
      </c>
      <c r="W430" s="14" t="n">
        <f aca="false">+U430-T430</f>
        <v>0</v>
      </c>
      <c r="X430" s="15" t="s">
        <v>48</v>
      </c>
      <c r="Y430" s="47"/>
      <c r="Z430" s="44"/>
      <c r="AA430" s="54"/>
      <c r="AB430" s="64" t="n">
        <v>138195</v>
      </c>
      <c r="AC430" s="53" t="s">
        <v>49</v>
      </c>
      <c r="AD430" s="49" t="n">
        <v>0.102</v>
      </c>
      <c r="AE430" s="50" t="n">
        <v>9904</v>
      </c>
      <c r="AF430" s="51" t="s">
        <v>50</v>
      </c>
      <c r="AG430" s="51" t="s">
        <v>4</v>
      </c>
      <c r="AH430" s="61" t="s">
        <v>1173</v>
      </c>
      <c r="AI430" s="52" t="s">
        <v>52</v>
      </c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97"/>
      <c r="AY430" s="97"/>
      <c r="AZ430" s="97"/>
      <c r="BA430" s="97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97"/>
      <c r="CA430" s="97"/>
      <c r="CB430" s="97"/>
      <c r="CC430" s="97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97"/>
      <c r="CO430" s="97"/>
      <c r="CP430" s="97"/>
      <c r="CQ430" s="97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97"/>
      <c r="DC430" s="97"/>
      <c r="DD430" s="97"/>
      <c r="DE430" s="97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97"/>
      <c r="DQ430" s="97"/>
      <c r="DR430" s="97"/>
      <c r="DS430" s="97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97"/>
      <c r="EE430" s="97"/>
      <c r="EF430" s="97"/>
      <c r="EG430" s="97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97"/>
      <c r="ES430" s="97"/>
      <c r="ET430" s="97"/>
      <c r="EU430" s="97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97"/>
      <c r="FG430" s="97"/>
      <c r="FH430" s="97"/>
      <c r="FI430" s="97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97"/>
      <c r="FU430" s="97"/>
      <c r="FV430" s="97"/>
      <c r="FW430" s="97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97"/>
      <c r="GI430" s="97"/>
      <c r="GJ430" s="97"/>
      <c r="GK430" s="97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97"/>
      <c r="GW430" s="97"/>
      <c r="GX430" s="97"/>
      <c r="GY430" s="97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97"/>
      <c r="HK430" s="97"/>
      <c r="HL430" s="97"/>
      <c r="HM430" s="97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97"/>
      <c r="HY430" s="97"/>
      <c r="HZ430" s="97"/>
      <c r="IA430" s="97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97"/>
      <c r="IM430" s="97"/>
      <c r="IN430" s="97"/>
      <c r="IO430" s="97"/>
      <c r="IP430" s="97"/>
      <c r="IQ430" s="97"/>
      <c r="IR430" s="97"/>
      <c r="IS430" s="97"/>
      <c r="IT430" s="97"/>
      <c r="IU430" s="97"/>
      <c r="IV430" s="97"/>
      <c r="IW430" s="97"/>
    </row>
    <row r="431" customFormat="false" ht="12.75" hidden="false" customHeight="false" outlineLevel="0" collapsed="false">
      <c r="A431" s="43"/>
      <c r="B431" s="11" t="s">
        <v>40</v>
      </c>
      <c r="C431" s="92"/>
      <c r="D431" s="1"/>
      <c r="E431" s="3" t="s">
        <v>1174</v>
      </c>
      <c r="F431" s="3" t="s">
        <v>175</v>
      </c>
      <c r="G431" s="6" t="s">
        <v>43</v>
      </c>
      <c r="H431" s="6" t="n">
        <v>6884</v>
      </c>
      <c r="I431" s="4" t="n">
        <v>650</v>
      </c>
      <c r="J431" s="4" t="s">
        <v>44</v>
      </c>
      <c r="L431" s="1" t="s">
        <v>45</v>
      </c>
      <c r="M431" s="3" t="s">
        <v>1174</v>
      </c>
      <c r="N431" s="44"/>
      <c r="O431" s="1" t="s">
        <v>79</v>
      </c>
      <c r="Q431" s="1" t="n">
        <v>228</v>
      </c>
      <c r="R431" s="1" t="n">
        <v>207</v>
      </c>
      <c r="S431" s="1" t="n">
        <v>217</v>
      </c>
      <c r="T431" s="1" t="n">
        <v>214</v>
      </c>
      <c r="U431" s="1" t="n">
        <v>209</v>
      </c>
      <c r="V431" s="45" t="n">
        <f aca="false">+U431-R431</f>
        <v>2</v>
      </c>
      <c r="W431" s="14" t="n">
        <f aca="false">+U431-T431</f>
        <v>-5</v>
      </c>
      <c r="X431" s="46" t="s">
        <v>176</v>
      </c>
      <c r="Y431" s="47"/>
      <c r="Z431" s="44"/>
      <c r="AA431" s="5" t="n">
        <v>306153</v>
      </c>
      <c r="AB431" s="5" t="n">
        <v>125832</v>
      </c>
      <c r="AC431" s="48" t="s">
        <v>59</v>
      </c>
      <c r="AD431" s="49" t="n">
        <v>0.055</v>
      </c>
      <c r="AE431" s="50"/>
      <c r="AF431" s="51" t="s">
        <v>60</v>
      </c>
      <c r="AG431" s="51"/>
      <c r="AH431" s="4" t="s">
        <v>70</v>
      </c>
      <c r="AI431" s="52" t="s">
        <v>141</v>
      </c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true" customHeight="false" outlineLevel="0" collapsed="false">
      <c r="A432" s="43"/>
      <c r="B432" s="11" t="s">
        <v>40</v>
      </c>
      <c r="E432" s="92" t="s">
        <v>1175</v>
      </c>
      <c r="F432" s="92" t="s">
        <v>1176</v>
      </c>
      <c r="G432" s="6" t="s">
        <v>43</v>
      </c>
      <c r="H432" s="5" t="n">
        <v>6850</v>
      </c>
      <c r="I432" s="1"/>
      <c r="J432" s="94"/>
      <c r="K432" s="1"/>
      <c r="L432" s="92"/>
      <c r="M432" s="92" t="s">
        <v>1175</v>
      </c>
      <c r="N432" s="1"/>
      <c r="O432" s="1" t="s">
        <v>86</v>
      </c>
      <c r="Q432" s="1"/>
      <c r="R432" s="1"/>
      <c r="S432" s="1"/>
      <c r="T432" s="1"/>
      <c r="U432" s="1"/>
      <c r="V432" s="45" t="n">
        <f aca="false">+U432-R432</f>
        <v>0</v>
      </c>
      <c r="W432" s="14" t="n">
        <f aca="false">+U432-T432</f>
        <v>0</v>
      </c>
      <c r="X432" s="8" t="s">
        <v>195</v>
      </c>
      <c r="Y432" s="47"/>
      <c r="Z432" s="44"/>
      <c r="AA432" s="54" t="n">
        <v>311824</v>
      </c>
      <c r="AB432" s="5" t="n">
        <v>27449</v>
      </c>
      <c r="AC432" s="53" t="s">
        <v>59</v>
      </c>
      <c r="AD432" s="9" t="n">
        <v>0.045</v>
      </c>
      <c r="AE432" s="95"/>
      <c r="AF432" s="51" t="s">
        <v>60</v>
      </c>
      <c r="AG432" s="51" t="s">
        <v>4</v>
      </c>
      <c r="AH432" s="1" t="s">
        <v>1177</v>
      </c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true" customHeight="false" outlineLevel="0" collapsed="false">
      <c r="A433" s="55"/>
      <c r="B433" s="56" t="s">
        <v>40</v>
      </c>
      <c r="C433" s="57"/>
      <c r="D433" s="58"/>
      <c r="E433" s="57" t="s">
        <v>1178</v>
      </c>
      <c r="F433" s="57" t="s">
        <v>1179</v>
      </c>
      <c r="G433" s="59" t="s">
        <v>43</v>
      </c>
      <c r="H433" s="59" t="n">
        <v>6139</v>
      </c>
      <c r="I433" s="58" t="n">
        <v>649</v>
      </c>
      <c r="J433" s="58" t="s">
        <v>44</v>
      </c>
      <c r="K433" s="58"/>
      <c r="L433" s="61" t="s">
        <v>45</v>
      </c>
      <c r="M433" s="57" t="s">
        <v>1178</v>
      </c>
      <c r="N433" s="0"/>
      <c r="O433" s="61" t="s">
        <v>86</v>
      </c>
      <c r="P433" s="62"/>
      <c r="Q433" s="61"/>
      <c r="R433" s="1"/>
      <c r="S433" s="61"/>
      <c r="T433" s="61"/>
      <c r="U433" s="61"/>
      <c r="V433" s="45" t="n">
        <f aca="false">+U433-R433</f>
        <v>0</v>
      </c>
      <c r="W433" s="63" t="n">
        <f aca="false">+U433-T433</f>
        <v>0</v>
      </c>
      <c r="X433" s="46" t="s">
        <v>907</v>
      </c>
      <c r="Y433" s="52"/>
      <c r="AA433" s="64" t="n">
        <v>309942</v>
      </c>
      <c r="AB433" s="64" t="n">
        <v>26646</v>
      </c>
      <c r="AC433" s="65" t="s">
        <v>59</v>
      </c>
      <c r="AD433" s="108" t="n">
        <v>0.045</v>
      </c>
      <c r="AE433" s="67"/>
      <c r="AF433" s="68" t="s">
        <v>60</v>
      </c>
      <c r="AG433" s="68" t="s">
        <v>4</v>
      </c>
      <c r="AH433" s="58" t="s">
        <v>70</v>
      </c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5"/>
      <c r="B434" s="56" t="s">
        <v>40</v>
      </c>
      <c r="C434" s="93"/>
      <c r="D434" s="61"/>
      <c r="E434" s="57" t="s">
        <v>1180</v>
      </c>
      <c r="F434" s="57" t="s">
        <v>1181</v>
      </c>
      <c r="G434" s="59" t="s">
        <v>43</v>
      </c>
      <c r="H434" s="59" t="n">
        <v>4229</v>
      </c>
      <c r="I434" s="58" t="n">
        <v>441</v>
      </c>
      <c r="J434" s="58" t="s">
        <v>44</v>
      </c>
      <c r="K434" s="58"/>
      <c r="L434" s="61" t="s">
        <v>45</v>
      </c>
      <c r="M434" s="57" t="s">
        <v>1182</v>
      </c>
      <c r="N434" s="0"/>
      <c r="O434" s="61" t="s">
        <v>69</v>
      </c>
      <c r="P434" s="62"/>
      <c r="Q434" s="61" t="n">
        <v>186</v>
      </c>
      <c r="R434" s="61" t="n">
        <v>1</v>
      </c>
      <c r="S434" s="61" t="n">
        <v>173</v>
      </c>
      <c r="T434" s="61" t="n">
        <v>175</v>
      </c>
      <c r="U434" s="61" t="n">
        <v>1</v>
      </c>
      <c r="V434" s="45" t="n">
        <f aca="false">+U434-R434</f>
        <v>0</v>
      </c>
      <c r="W434" s="63" t="n">
        <f aca="false">+U434-T434</f>
        <v>-174</v>
      </c>
      <c r="X434" s="46" t="s">
        <v>89</v>
      </c>
      <c r="Y434" s="52"/>
      <c r="AA434" s="64" t="n">
        <v>311289</v>
      </c>
      <c r="AB434" s="64" t="n">
        <v>133259</v>
      </c>
      <c r="AC434" s="65" t="s">
        <v>59</v>
      </c>
      <c r="AD434" s="66" t="n">
        <v>0.06</v>
      </c>
      <c r="AE434" s="67"/>
      <c r="AF434" s="68" t="s">
        <v>60</v>
      </c>
      <c r="AG434" s="68" t="s">
        <v>4</v>
      </c>
      <c r="AH434" s="58" t="s">
        <v>70</v>
      </c>
      <c r="AI434" s="52" t="s">
        <v>52</v>
      </c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22.5" hidden="false" customHeight="false" outlineLevel="0" collapsed="false">
      <c r="A435" s="43"/>
      <c r="B435" s="11" t="s">
        <v>40</v>
      </c>
      <c r="C435" s="92"/>
      <c r="D435" s="1"/>
      <c r="E435" s="3" t="s">
        <v>1180</v>
      </c>
      <c r="F435" s="3" t="s">
        <v>1183</v>
      </c>
      <c r="G435" s="6" t="s">
        <v>43</v>
      </c>
      <c r="H435" s="6" t="n">
        <v>6009</v>
      </c>
      <c r="I435" s="4" t="n">
        <v>429</v>
      </c>
      <c r="J435" s="4" t="s">
        <v>44</v>
      </c>
      <c r="L435" s="1" t="s">
        <v>45</v>
      </c>
      <c r="M435" s="3" t="s">
        <v>1182</v>
      </c>
      <c r="N435" s="44"/>
      <c r="O435" s="1" t="s">
        <v>69</v>
      </c>
      <c r="Q435" s="79" t="n">
        <v>656</v>
      </c>
      <c r="R435" s="79" t="n">
        <v>618</v>
      </c>
      <c r="S435" s="79" t="n">
        <v>618</v>
      </c>
      <c r="T435" s="79" t="n">
        <v>605</v>
      </c>
      <c r="U435" s="79" t="n">
        <v>605</v>
      </c>
      <c r="V435" s="45" t="n">
        <f aca="false">+U435-R435</f>
        <v>-13</v>
      </c>
      <c r="W435" s="14" t="n">
        <f aca="false">+U435-T435</f>
        <v>0</v>
      </c>
      <c r="X435" s="46" t="s">
        <v>48</v>
      </c>
      <c r="Y435" s="47"/>
      <c r="Z435" s="44"/>
      <c r="AA435" s="5" t="n">
        <v>311962</v>
      </c>
      <c r="AB435" s="5" t="n">
        <v>135708</v>
      </c>
      <c r="AC435" s="48" t="s">
        <v>59</v>
      </c>
      <c r="AD435" s="49" t="n">
        <v>0.06</v>
      </c>
      <c r="AE435" s="50"/>
      <c r="AF435" s="51" t="s">
        <v>170</v>
      </c>
      <c r="AG435" s="51" t="s">
        <v>4</v>
      </c>
      <c r="AH435" s="4" t="s">
        <v>70</v>
      </c>
      <c r="AI435" s="52" t="s">
        <v>52</v>
      </c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true" customHeight="false" outlineLevel="0" collapsed="false">
      <c r="A436" s="43"/>
      <c r="B436" s="11" t="n">
        <v>36325</v>
      </c>
      <c r="E436" s="92" t="s">
        <v>1184</v>
      </c>
      <c r="F436" s="92" t="s">
        <v>1185</v>
      </c>
      <c r="G436" s="6" t="s">
        <v>43</v>
      </c>
      <c r="H436" s="5" t="n">
        <v>6722</v>
      </c>
      <c r="I436" s="1"/>
      <c r="J436" s="94"/>
      <c r="K436" s="1"/>
      <c r="L436" s="92"/>
      <c r="M436" s="92"/>
      <c r="N436" s="1" t="s">
        <v>92</v>
      </c>
      <c r="O436" s="61" t="s">
        <v>47</v>
      </c>
      <c r="Q436" s="1" t="n">
        <v>0</v>
      </c>
      <c r="R436" s="1"/>
      <c r="S436" s="1"/>
      <c r="T436" s="1"/>
      <c r="U436" s="1"/>
      <c r="V436" s="45" t="n">
        <f aca="false">+U436-R436</f>
        <v>0</v>
      </c>
      <c r="W436" s="14" t="n">
        <f aca="false">+U436-T436</f>
        <v>0</v>
      </c>
      <c r="X436" s="15" t="s">
        <v>1186</v>
      </c>
      <c r="Y436" s="47"/>
      <c r="Z436" s="44"/>
      <c r="AA436" s="5"/>
      <c r="AB436" s="5" t="n">
        <v>166395</v>
      </c>
      <c r="AC436" s="53" t="s">
        <v>49</v>
      </c>
      <c r="AD436" s="49"/>
      <c r="AE436" s="95"/>
      <c r="AF436" s="51"/>
      <c r="AG436" s="51" t="s">
        <v>4</v>
      </c>
      <c r="AH436" s="1"/>
      <c r="AI436" s="52" t="s">
        <v>82</v>
      </c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22.5" hidden="false" customHeight="false" outlineLevel="0" collapsed="false">
      <c r="A437" s="43"/>
      <c r="B437" s="11" t="n">
        <v>36325</v>
      </c>
      <c r="E437" s="73" t="s">
        <v>1184</v>
      </c>
      <c r="F437" s="73" t="s">
        <v>1187</v>
      </c>
      <c r="G437" s="6" t="s">
        <v>43</v>
      </c>
      <c r="H437" s="75" t="n">
        <v>9830</v>
      </c>
      <c r="I437" s="1"/>
      <c r="J437" s="94"/>
      <c r="K437" s="1"/>
      <c r="L437" s="92"/>
      <c r="M437" s="92"/>
      <c r="N437" s="1" t="s">
        <v>92</v>
      </c>
      <c r="O437" s="79" t="s">
        <v>105</v>
      </c>
      <c r="Q437" s="79" t="n">
        <v>801</v>
      </c>
      <c r="R437" s="81" t="n">
        <v>709</v>
      </c>
      <c r="S437" s="79" t="n">
        <v>1076</v>
      </c>
      <c r="T437" s="79" t="n">
        <v>1072</v>
      </c>
      <c r="U437" s="81" t="n">
        <v>1207</v>
      </c>
      <c r="V437" s="45" t="n">
        <f aca="false">+U437-R437</f>
        <v>498</v>
      </c>
      <c r="W437" s="14" t="n">
        <f aca="false">+U437-T437</f>
        <v>135</v>
      </c>
      <c r="X437" s="104" t="s">
        <v>1095</v>
      </c>
      <c r="Y437" s="47"/>
      <c r="Z437" s="44"/>
      <c r="AA437" s="5"/>
      <c r="AB437" s="75" t="n">
        <v>251730</v>
      </c>
      <c r="AC437" s="53" t="s">
        <v>49</v>
      </c>
      <c r="AD437" s="49"/>
      <c r="AE437" s="95"/>
      <c r="AF437" s="51"/>
      <c r="AG437" s="51" t="s">
        <v>4</v>
      </c>
      <c r="AH437" s="79"/>
      <c r="AI437" s="60" t="s">
        <v>82</v>
      </c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true" customHeight="false" outlineLevel="0" collapsed="false">
      <c r="A438" s="43"/>
      <c r="B438" s="11" t="s">
        <v>40</v>
      </c>
      <c r="E438" s="3" t="s">
        <v>1188</v>
      </c>
      <c r="F438" s="3" t="s">
        <v>1189</v>
      </c>
      <c r="G438" s="6" t="s">
        <v>43</v>
      </c>
      <c r="H438" s="6" t="n">
        <v>4959</v>
      </c>
      <c r="I438" s="4" t="n">
        <v>479</v>
      </c>
      <c r="J438" s="4" t="s">
        <v>44</v>
      </c>
      <c r="L438" s="1" t="s">
        <v>45</v>
      </c>
      <c r="M438" s="3" t="s">
        <v>1188</v>
      </c>
      <c r="N438" s="44"/>
      <c r="O438" s="1" t="s">
        <v>47</v>
      </c>
      <c r="Q438" s="1"/>
      <c r="R438" s="1"/>
      <c r="S438" s="1"/>
      <c r="T438" s="1"/>
      <c r="U438" s="1"/>
      <c r="V438" s="45" t="n">
        <f aca="false">+U438-R438</f>
        <v>0</v>
      </c>
      <c r="W438" s="14" t="n">
        <f aca="false">+U438-T438</f>
        <v>0</v>
      </c>
      <c r="X438" s="15" t="s">
        <v>1190</v>
      </c>
      <c r="Y438" s="47"/>
      <c r="Z438" s="44"/>
      <c r="AA438" s="5" t="n">
        <v>348356</v>
      </c>
      <c r="AB438" s="5" t="n">
        <v>51701</v>
      </c>
      <c r="AC438" s="48" t="s">
        <v>59</v>
      </c>
      <c r="AD438" s="49" t="n">
        <v>0.065</v>
      </c>
      <c r="AE438" s="50"/>
      <c r="AF438" s="51" t="s">
        <v>60</v>
      </c>
      <c r="AG438" s="51" t="s">
        <v>4</v>
      </c>
      <c r="AH438" s="4" t="s">
        <v>1191</v>
      </c>
      <c r="AI438" s="111"/>
      <c r="AJ438" s="111"/>
      <c r="AK438" s="111"/>
      <c r="AL438" s="111"/>
      <c r="AM438" s="111"/>
      <c r="AN438" s="111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1"/>
      <c r="AZ438" s="111"/>
      <c r="BA438" s="111"/>
      <c r="BB438" s="111"/>
      <c r="BC438" s="111"/>
      <c r="BD438" s="111"/>
      <c r="BE438" s="111"/>
      <c r="BF438" s="111"/>
      <c r="BG438" s="111"/>
      <c r="BH438" s="111"/>
      <c r="BI438" s="111"/>
      <c r="BJ438" s="111"/>
      <c r="BK438" s="111"/>
      <c r="BL438" s="111"/>
      <c r="BM438" s="111"/>
      <c r="BN438" s="111"/>
      <c r="BO438" s="111"/>
      <c r="BP438" s="111"/>
      <c r="BQ438" s="111"/>
      <c r="BR438" s="111"/>
      <c r="BS438" s="111"/>
      <c r="BT438" s="111"/>
      <c r="BU438" s="111"/>
      <c r="BV438" s="111"/>
      <c r="BW438" s="111"/>
      <c r="BX438" s="111"/>
      <c r="BY438" s="111"/>
      <c r="BZ438" s="111"/>
      <c r="CA438" s="111"/>
      <c r="CB438" s="111"/>
      <c r="CC438" s="111"/>
      <c r="CD438" s="111"/>
      <c r="CE438" s="111"/>
      <c r="CF438" s="111"/>
      <c r="CG438" s="111"/>
      <c r="CH438" s="111"/>
      <c r="CI438" s="111"/>
      <c r="CJ438" s="111"/>
      <c r="CK438" s="111"/>
      <c r="CL438" s="111"/>
      <c r="CM438" s="111"/>
      <c r="CN438" s="111"/>
      <c r="CO438" s="111"/>
      <c r="CP438" s="111"/>
      <c r="CQ438" s="111"/>
      <c r="CR438" s="111"/>
      <c r="CS438" s="111"/>
      <c r="CT438" s="111"/>
      <c r="CU438" s="111"/>
      <c r="CV438" s="111"/>
      <c r="CW438" s="111"/>
      <c r="CX438" s="111"/>
      <c r="CY438" s="111"/>
      <c r="CZ438" s="111"/>
      <c r="DA438" s="111"/>
      <c r="DB438" s="111"/>
      <c r="DC438" s="111"/>
      <c r="DD438" s="111"/>
      <c r="DE438" s="111"/>
      <c r="DF438" s="111"/>
      <c r="DG438" s="111"/>
      <c r="DH438" s="111"/>
      <c r="DI438" s="111"/>
      <c r="DJ438" s="111"/>
      <c r="DK438" s="111"/>
      <c r="DL438" s="111"/>
      <c r="DM438" s="111"/>
      <c r="DN438" s="111"/>
      <c r="DO438" s="111"/>
      <c r="DP438" s="111"/>
      <c r="DQ438" s="111"/>
      <c r="DR438" s="111"/>
      <c r="DS438" s="111"/>
      <c r="DT438" s="111"/>
      <c r="DU438" s="111"/>
      <c r="DV438" s="111"/>
      <c r="DW438" s="111"/>
      <c r="DX438" s="111"/>
      <c r="DY438" s="111"/>
      <c r="DZ438" s="111"/>
      <c r="EA438" s="111"/>
      <c r="EB438" s="111"/>
      <c r="EC438" s="111"/>
      <c r="ED438" s="111"/>
      <c r="EE438" s="111"/>
      <c r="EF438" s="111"/>
      <c r="EG438" s="111"/>
      <c r="EH438" s="111"/>
      <c r="EI438" s="111"/>
      <c r="EJ438" s="111"/>
      <c r="EK438" s="111"/>
      <c r="EL438" s="111"/>
      <c r="EM438" s="111"/>
      <c r="EN438" s="111"/>
      <c r="EO438" s="111"/>
      <c r="EP438" s="111"/>
      <c r="EQ438" s="111"/>
      <c r="ER438" s="111"/>
      <c r="ES438" s="111"/>
      <c r="ET438" s="111"/>
      <c r="EU438" s="111"/>
      <c r="EV438" s="111"/>
      <c r="EW438" s="111"/>
      <c r="EX438" s="111"/>
      <c r="EY438" s="111"/>
      <c r="EZ438" s="111"/>
      <c r="FA438" s="111"/>
      <c r="FB438" s="111"/>
      <c r="FC438" s="111"/>
      <c r="FD438" s="111"/>
      <c r="FE438" s="111"/>
      <c r="FF438" s="111"/>
      <c r="FG438" s="111"/>
      <c r="FH438" s="111"/>
      <c r="FI438" s="111"/>
      <c r="FJ438" s="111"/>
      <c r="FK438" s="111"/>
      <c r="FL438" s="111"/>
      <c r="FM438" s="111"/>
      <c r="FN438" s="111"/>
      <c r="FO438" s="111"/>
      <c r="FP438" s="111"/>
      <c r="FQ438" s="111"/>
      <c r="FR438" s="111"/>
      <c r="FS438" s="111"/>
      <c r="FT438" s="111"/>
      <c r="FU438" s="111"/>
      <c r="FV438" s="111"/>
      <c r="FW438" s="111"/>
      <c r="FX438" s="111"/>
      <c r="FY438" s="111"/>
      <c r="FZ438" s="111"/>
      <c r="GA438" s="111"/>
      <c r="GB438" s="111"/>
      <c r="GC438" s="111"/>
      <c r="GD438" s="111"/>
      <c r="GE438" s="111"/>
      <c r="GF438" s="111"/>
      <c r="GG438" s="111"/>
      <c r="GH438" s="111"/>
      <c r="GI438" s="111"/>
      <c r="GJ438" s="111"/>
      <c r="GK438" s="111"/>
      <c r="GL438" s="111"/>
      <c r="GM438" s="111"/>
      <c r="GN438" s="111"/>
      <c r="GO438" s="111"/>
      <c r="GP438" s="111"/>
      <c r="GQ438" s="111"/>
      <c r="GR438" s="111"/>
      <c r="GS438" s="111"/>
      <c r="GT438" s="111"/>
      <c r="GU438" s="111"/>
      <c r="GV438" s="111"/>
      <c r="GW438" s="111"/>
      <c r="GX438" s="111"/>
      <c r="GY438" s="111"/>
      <c r="GZ438" s="111"/>
      <c r="HA438" s="111"/>
      <c r="HB438" s="111"/>
      <c r="HC438" s="111"/>
      <c r="HD438" s="111"/>
      <c r="HE438" s="111"/>
      <c r="HF438" s="111"/>
      <c r="HG438" s="111"/>
      <c r="HH438" s="111"/>
      <c r="HI438" s="111"/>
      <c r="HJ438" s="111"/>
      <c r="HK438" s="111"/>
      <c r="HL438" s="111"/>
      <c r="HM438" s="111"/>
      <c r="HN438" s="111"/>
      <c r="HO438" s="111"/>
      <c r="HP438" s="111"/>
      <c r="HQ438" s="111"/>
      <c r="HR438" s="111"/>
      <c r="HS438" s="111"/>
      <c r="HT438" s="111"/>
      <c r="HU438" s="111"/>
      <c r="HV438" s="111"/>
      <c r="HW438" s="111"/>
      <c r="HX438" s="111"/>
      <c r="HY438" s="111"/>
      <c r="HZ438" s="111"/>
      <c r="IA438" s="111"/>
      <c r="IB438" s="111"/>
      <c r="IC438" s="111"/>
      <c r="ID438" s="111"/>
      <c r="IE438" s="111"/>
      <c r="IF438" s="111"/>
      <c r="IG438" s="111"/>
      <c r="IH438" s="111"/>
      <c r="II438" s="111"/>
      <c r="IJ438" s="111"/>
      <c r="IK438" s="111"/>
      <c r="IL438" s="111"/>
      <c r="IM438" s="111"/>
      <c r="IN438" s="111"/>
      <c r="IO438" s="111"/>
      <c r="IP438" s="111"/>
      <c r="IQ438" s="111"/>
      <c r="IR438" s="111"/>
      <c r="IS438" s="111"/>
      <c r="IT438" s="111"/>
      <c r="IU438" s="111"/>
      <c r="IV438" s="111"/>
      <c r="IW438" s="111"/>
    </row>
    <row r="439" customFormat="false" ht="12.75" hidden="false" customHeight="false" outlineLevel="0" collapsed="false">
      <c r="A439" s="43"/>
      <c r="B439" s="11" t="s">
        <v>40</v>
      </c>
      <c r="E439" s="3" t="s">
        <v>1188</v>
      </c>
      <c r="F439" s="3" t="s">
        <v>1192</v>
      </c>
      <c r="G439" s="6" t="s">
        <v>43</v>
      </c>
      <c r="H439" s="6" t="n">
        <v>5360</v>
      </c>
      <c r="I439" s="4" t="n">
        <v>479</v>
      </c>
      <c r="J439" s="4" t="s">
        <v>44</v>
      </c>
      <c r="L439" s="1" t="s">
        <v>45</v>
      </c>
      <c r="M439" s="3" t="s">
        <v>1188</v>
      </c>
      <c r="N439" s="44"/>
      <c r="O439" s="1" t="s">
        <v>47</v>
      </c>
      <c r="Q439" s="1" t="n">
        <v>32</v>
      </c>
      <c r="R439" s="1" t="n">
        <v>40</v>
      </c>
      <c r="S439" s="1" t="n">
        <v>40</v>
      </c>
      <c r="T439" s="1" t="n">
        <v>40</v>
      </c>
      <c r="U439" s="1" t="n">
        <v>40</v>
      </c>
      <c r="V439" s="45" t="n">
        <f aca="false">+U439-R439</f>
        <v>0</v>
      </c>
      <c r="W439" s="14" t="n">
        <f aca="false">+U439-T439</f>
        <v>0</v>
      </c>
      <c r="X439" s="15" t="s">
        <v>140</v>
      </c>
      <c r="Y439" s="47"/>
      <c r="Z439" s="44"/>
      <c r="AA439" s="5" t="n">
        <v>343459</v>
      </c>
      <c r="AB439" s="5" t="n">
        <v>26508</v>
      </c>
      <c r="AC439" s="48" t="s">
        <v>59</v>
      </c>
      <c r="AD439" s="49" t="n">
        <v>0.065</v>
      </c>
      <c r="AE439" s="50"/>
      <c r="AF439" s="51" t="s">
        <v>60</v>
      </c>
      <c r="AG439" s="51" t="s">
        <v>4</v>
      </c>
      <c r="AH439" s="4" t="s">
        <v>70</v>
      </c>
      <c r="AI439" s="52" t="s">
        <v>82</v>
      </c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s">
        <v>40</v>
      </c>
      <c r="E440" s="3" t="s">
        <v>1188</v>
      </c>
      <c r="F440" s="3" t="s">
        <v>1193</v>
      </c>
      <c r="G440" s="6" t="s">
        <v>43</v>
      </c>
      <c r="H440" s="6" t="n">
        <v>5654</v>
      </c>
      <c r="I440" s="4" t="n">
        <v>447</v>
      </c>
      <c r="J440" s="4" t="s">
        <v>44</v>
      </c>
      <c r="L440" s="1" t="s">
        <v>45</v>
      </c>
      <c r="M440" s="3" t="s">
        <v>1188</v>
      </c>
      <c r="N440" s="44"/>
      <c r="O440" s="1" t="s">
        <v>379</v>
      </c>
      <c r="Q440" s="1" t="n">
        <v>27</v>
      </c>
      <c r="R440" s="1" t="n">
        <v>28</v>
      </c>
      <c r="S440" s="1" t="n">
        <v>28</v>
      </c>
      <c r="T440" s="1" t="n">
        <v>30</v>
      </c>
      <c r="U440" s="1" t="n">
        <v>30</v>
      </c>
      <c r="V440" s="45" t="n">
        <f aca="false">+U440-R440</f>
        <v>2</v>
      </c>
      <c r="W440" s="14" t="n">
        <f aca="false">+U440-T440</f>
        <v>0</v>
      </c>
      <c r="X440" s="46" t="s">
        <v>140</v>
      </c>
      <c r="Y440" s="47"/>
      <c r="Z440" s="44"/>
      <c r="AA440" s="5" t="n">
        <v>325178</v>
      </c>
      <c r="AB440" s="5" t="n">
        <v>126283</v>
      </c>
      <c r="AC440" s="48" t="s">
        <v>59</v>
      </c>
      <c r="AD440" s="49" t="n">
        <v>0.06</v>
      </c>
      <c r="AE440" s="50"/>
      <c r="AF440" s="51" t="s">
        <v>60</v>
      </c>
      <c r="AG440" s="51" t="s">
        <v>4</v>
      </c>
      <c r="AH440" s="4" t="s">
        <v>70</v>
      </c>
      <c r="AI440" s="52" t="s">
        <v>82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22.5" hidden="false" customHeight="false" outlineLevel="0" collapsed="false">
      <c r="A441" s="43"/>
      <c r="B441" s="11" t="s">
        <v>40</v>
      </c>
      <c r="E441" s="92" t="s">
        <v>1188</v>
      </c>
      <c r="F441" s="106" t="s">
        <v>242</v>
      </c>
      <c r="G441" s="6" t="s">
        <v>43</v>
      </c>
      <c r="H441" s="5" t="n">
        <v>6284</v>
      </c>
      <c r="I441" s="1"/>
      <c r="J441" s="94"/>
      <c r="K441" s="1"/>
      <c r="L441" s="92"/>
      <c r="M441" s="92"/>
      <c r="N441" s="1"/>
      <c r="O441" s="1" t="s">
        <v>105</v>
      </c>
      <c r="Q441" s="79" t="n">
        <v>2052</v>
      </c>
      <c r="R441" s="1" t="n">
        <v>2208</v>
      </c>
      <c r="S441" s="79" t="n">
        <v>2208</v>
      </c>
      <c r="T441" s="79" t="n">
        <v>2147</v>
      </c>
      <c r="U441" s="1" t="n">
        <v>2756</v>
      </c>
      <c r="V441" s="45" t="n">
        <f aca="false">+U441-R441</f>
        <v>548</v>
      </c>
      <c r="W441" s="14" t="n">
        <f aca="false">+U441-T441</f>
        <v>609</v>
      </c>
      <c r="X441" s="104" t="s">
        <v>337</v>
      </c>
      <c r="Y441" s="47"/>
      <c r="Z441" s="44"/>
      <c r="AA441" s="5"/>
      <c r="AB441" s="5" t="n">
        <v>132967</v>
      </c>
      <c r="AC441" s="53" t="s">
        <v>49</v>
      </c>
      <c r="AD441" s="49" t="n">
        <v>0.13</v>
      </c>
      <c r="AE441" s="50" t="n">
        <v>9905</v>
      </c>
      <c r="AF441" s="51" t="s">
        <v>50</v>
      </c>
      <c r="AG441" s="51" t="s">
        <v>4</v>
      </c>
      <c r="AH441" s="1" t="s">
        <v>1194</v>
      </c>
      <c r="AI441" s="52" t="s">
        <v>82</v>
      </c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/>
      <c r="E442" s="92" t="s">
        <v>1188</v>
      </c>
      <c r="F442" s="106" t="s">
        <v>304</v>
      </c>
      <c r="G442" s="6"/>
      <c r="H442" s="5" t="n">
        <v>6373</v>
      </c>
      <c r="I442" s="1"/>
      <c r="J442" s="94"/>
      <c r="K442" s="1"/>
      <c r="L442" s="92"/>
      <c r="M442" s="92"/>
      <c r="N442" s="1"/>
      <c r="O442" s="1" t="s">
        <v>105</v>
      </c>
      <c r="Q442" s="79" t="n">
        <v>0</v>
      </c>
      <c r="R442" s="79" t="n">
        <v>509</v>
      </c>
      <c r="S442" s="79" t="n">
        <v>509</v>
      </c>
      <c r="T442" s="79" t="n">
        <v>437</v>
      </c>
      <c r="U442" s="79" t="n">
        <v>437</v>
      </c>
      <c r="V442" s="45" t="n">
        <f aca="false">+U442-R442</f>
        <v>-72</v>
      </c>
      <c r="W442" s="14"/>
      <c r="X442" s="46" t="s">
        <v>140</v>
      </c>
      <c r="Y442" s="47"/>
      <c r="Z442" s="44"/>
      <c r="AA442" s="5"/>
      <c r="AB442" s="5" t="n">
        <v>280240</v>
      </c>
      <c r="AC442" s="53"/>
      <c r="AD442" s="49"/>
      <c r="AE442" s="50"/>
      <c r="AF442" s="51"/>
      <c r="AG442" s="51"/>
      <c r="AH442" s="1"/>
      <c r="AI442" s="52" t="s">
        <v>82</v>
      </c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5"/>
      <c r="B443" s="56" t="s">
        <v>40</v>
      </c>
      <c r="C443" s="93"/>
      <c r="D443" s="61"/>
      <c r="E443" s="57" t="s">
        <v>1188</v>
      </c>
      <c r="F443" s="57" t="s">
        <v>1195</v>
      </c>
      <c r="G443" s="59" t="s">
        <v>43</v>
      </c>
      <c r="H443" s="59" t="n">
        <v>6501</v>
      </c>
      <c r="I443" s="58" t="n">
        <v>550</v>
      </c>
      <c r="J443" s="58" t="s">
        <v>44</v>
      </c>
      <c r="K443" s="58"/>
      <c r="L443" s="61" t="s">
        <v>45</v>
      </c>
      <c r="M443" s="57" t="s">
        <v>1188</v>
      </c>
      <c r="N443" s="0"/>
      <c r="O443" s="61" t="s">
        <v>105</v>
      </c>
      <c r="P443" s="62"/>
      <c r="Q443" s="61" t="n">
        <v>40</v>
      </c>
      <c r="R443" s="61" t="n">
        <v>34</v>
      </c>
      <c r="S443" s="61" t="n">
        <v>34</v>
      </c>
      <c r="T443" s="61" t="n">
        <v>30</v>
      </c>
      <c r="U443" s="61" t="n">
        <v>30</v>
      </c>
      <c r="V443" s="45" t="n">
        <f aca="false">+U443-R443</f>
        <v>-4</v>
      </c>
      <c r="W443" s="63" t="n">
        <f aca="false">+U443-T443</f>
        <v>0</v>
      </c>
      <c r="X443" s="46" t="s">
        <v>140</v>
      </c>
      <c r="Y443" s="52"/>
      <c r="AA443" s="64" t="n">
        <v>348351</v>
      </c>
      <c r="AB443" s="64" t="n">
        <v>136245</v>
      </c>
      <c r="AC443" s="65" t="s">
        <v>59</v>
      </c>
      <c r="AD443" s="66" t="n">
        <v>0.095</v>
      </c>
      <c r="AE443" s="67" t="n">
        <v>9812</v>
      </c>
      <c r="AF443" s="68" t="s">
        <v>160</v>
      </c>
      <c r="AG443" s="68" t="s">
        <v>4</v>
      </c>
      <c r="AH443" s="58" t="s">
        <v>1196</v>
      </c>
      <c r="AI443" s="52" t="s">
        <v>82</v>
      </c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40</v>
      </c>
      <c r="E444" s="3" t="s">
        <v>1188</v>
      </c>
      <c r="F444" s="3" t="s">
        <v>1197</v>
      </c>
      <c r="G444" s="6" t="s">
        <v>43</v>
      </c>
      <c r="H444" s="6" t="n">
        <v>6691</v>
      </c>
      <c r="I444" s="4" t="n">
        <v>601</v>
      </c>
      <c r="J444" s="4" t="s">
        <v>44</v>
      </c>
      <c r="L444" s="1" t="s">
        <v>45</v>
      </c>
      <c r="M444" s="3" t="s">
        <v>1188</v>
      </c>
      <c r="N444" s="44"/>
      <c r="O444" s="1" t="s">
        <v>227</v>
      </c>
      <c r="Q444" s="1" t="n">
        <v>343</v>
      </c>
      <c r="R444" s="1" t="n">
        <v>26</v>
      </c>
      <c r="S444" s="1" t="n">
        <v>26</v>
      </c>
      <c r="T444" s="1" t="n">
        <v>10</v>
      </c>
      <c r="U444" s="1" t="n">
        <v>10</v>
      </c>
      <c r="V444" s="45" t="n">
        <f aca="false">+U444-R444</f>
        <v>-16</v>
      </c>
      <c r="W444" s="14" t="n">
        <f aca="false">+U444-T444</f>
        <v>0</v>
      </c>
      <c r="X444" s="46" t="s">
        <v>140</v>
      </c>
      <c r="Y444" s="47"/>
      <c r="Z444" s="44"/>
      <c r="AA444" s="5" t="n">
        <v>358927</v>
      </c>
      <c r="AB444" s="5" t="n">
        <v>139017</v>
      </c>
      <c r="AC444" s="48" t="s">
        <v>59</v>
      </c>
      <c r="AD444" s="9" t="n">
        <v>0.072</v>
      </c>
      <c r="AE444" s="105" t="n">
        <v>9905</v>
      </c>
      <c r="AF444" s="5" t="s">
        <v>50</v>
      </c>
      <c r="AG444" s="51" t="s">
        <v>4</v>
      </c>
      <c r="AH444" s="4" t="s">
        <v>1198</v>
      </c>
      <c r="AI444" s="52" t="s">
        <v>82</v>
      </c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5"/>
      <c r="B445" s="56" t="s">
        <v>40</v>
      </c>
      <c r="C445" s="57"/>
      <c r="D445" s="58"/>
      <c r="E445" s="57" t="s">
        <v>1188</v>
      </c>
      <c r="F445" s="57" t="s">
        <v>1199</v>
      </c>
      <c r="G445" s="59" t="s">
        <v>43</v>
      </c>
      <c r="H445" s="59" t="n">
        <v>6842</v>
      </c>
      <c r="I445" s="58" t="n">
        <v>429</v>
      </c>
      <c r="J445" s="58" t="s">
        <v>44</v>
      </c>
      <c r="K445" s="58"/>
      <c r="L445" s="61" t="s">
        <v>45</v>
      </c>
      <c r="M445" s="57" t="s">
        <v>1188</v>
      </c>
      <c r="N445" s="0"/>
      <c r="O445" s="61" t="s">
        <v>69</v>
      </c>
      <c r="P445" s="62"/>
      <c r="Q445" s="61" t="n">
        <v>166</v>
      </c>
      <c r="R445" s="61" t="n">
        <v>194</v>
      </c>
      <c r="S445" s="61" t="n">
        <v>194</v>
      </c>
      <c r="T445" s="61" t="n">
        <v>226</v>
      </c>
      <c r="U445" s="61" t="n">
        <v>226</v>
      </c>
      <c r="V445" s="45" t="n">
        <f aca="false">+U445-R445</f>
        <v>32</v>
      </c>
      <c r="W445" s="63" t="n">
        <f aca="false">+U445-T445</f>
        <v>0</v>
      </c>
      <c r="X445" s="46" t="s">
        <v>140</v>
      </c>
      <c r="Y445" s="52"/>
      <c r="AA445" s="64" t="n">
        <v>363273</v>
      </c>
      <c r="AB445" s="64" t="n">
        <v>204859</v>
      </c>
      <c r="AC445" s="65" t="s">
        <v>59</v>
      </c>
      <c r="AD445" s="66" t="n">
        <v>0.06</v>
      </c>
      <c r="AE445" s="67"/>
      <c r="AF445" s="68" t="s">
        <v>60</v>
      </c>
      <c r="AG445" s="68" t="s">
        <v>4</v>
      </c>
      <c r="AH445" s="58" t="s">
        <v>1200</v>
      </c>
      <c r="AI445" s="52" t="s">
        <v>82</v>
      </c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22.5" hidden="false" customHeight="false" outlineLevel="0" collapsed="false">
      <c r="A446" s="43"/>
      <c r="B446" s="11" t="s">
        <v>40</v>
      </c>
      <c r="E446" s="3" t="s">
        <v>1188</v>
      </c>
      <c r="F446" s="3" t="s">
        <v>1201</v>
      </c>
      <c r="G446" s="6" t="s">
        <v>43</v>
      </c>
      <c r="H446" s="6" t="n">
        <v>6845</v>
      </c>
      <c r="I446" s="4" t="n">
        <v>441</v>
      </c>
      <c r="J446" s="4" t="s">
        <v>44</v>
      </c>
      <c r="L446" s="1" t="s">
        <v>45</v>
      </c>
      <c r="M446" s="3" t="s">
        <v>1188</v>
      </c>
      <c r="N446" s="44"/>
      <c r="O446" s="1" t="s">
        <v>69</v>
      </c>
      <c r="Q446" s="1" t="n">
        <v>1808</v>
      </c>
      <c r="R446" s="1" t="n">
        <v>1841</v>
      </c>
      <c r="S446" s="1" t="n">
        <v>1841</v>
      </c>
      <c r="T446" s="1" t="n">
        <v>1817</v>
      </c>
      <c r="U446" s="1" t="n">
        <v>1817</v>
      </c>
      <c r="V446" s="45" t="n">
        <f aca="false">+U446-R446</f>
        <v>-24</v>
      </c>
      <c r="W446" s="14" t="n">
        <f aca="false">+U446-T446</f>
        <v>0</v>
      </c>
      <c r="X446" s="15" t="s">
        <v>201</v>
      </c>
      <c r="Y446" s="47"/>
      <c r="Z446" s="44"/>
      <c r="AA446" s="5" t="n">
        <v>313516</v>
      </c>
      <c r="AB446" s="5" t="n">
        <v>204859</v>
      </c>
      <c r="AC446" s="48" t="s">
        <v>59</v>
      </c>
      <c r="AD446" s="9" t="n">
        <v>0.148</v>
      </c>
      <c r="AE446" s="105" t="n">
        <v>9907</v>
      </c>
      <c r="AF446" s="1" t="s">
        <v>260</v>
      </c>
      <c r="AG446" s="51" t="s">
        <v>4</v>
      </c>
      <c r="AH446" s="4" t="s">
        <v>1200</v>
      </c>
      <c r="AI446" s="52" t="s">
        <v>82</v>
      </c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5"/>
      <c r="B447" s="56" t="s">
        <v>40</v>
      </c>
      <c r="C447" s="57"/>
      <c r="D447" s="58"/>
      <c r="E447" s="93" t="s">
        <v>1188</v>
      </c>
      <c r="F447" s="93" t="s">
        <v>1202</v>
      </c>
      <c r="G447" s="59" t="s">
        <v>43</v>
      </c>
      <c r="H447" s="64" t="n">
        <v>6886</v>
      </c>
      <c r="I447" s="61"/>
      <c r="J447" s="98"/>
      <c r="K447" s="61"/>
      <c r="L447" s="93"/>
      <c r="M447" s="93" t="s">
        <v>1188</v>
      </c>
      <c r="N447" s="61"/>
      <c r="O447" s="61" t="s">
        <v>105</v>
      </c>
      <c r="P447" s="62"/>
      <c r="Q447" s="61" t="n">
        <v>162</v>
      </c>
      <c r="R447" s="61" t="n">
        <v>37</v>
      </c>
      <c r="S447" s="61" t="n">
        <v>37</v>
      </c>
      <c r="T447" s="61" t="n">
        <v>65</v>
      </c>
      <c r="U447" s="61" t="n">
        <v>65</v>
      </c>
      <c r="V447" s="45" t="n">
        <f aca="false">+U447-R447</f>
        <v>28</v>
      </c>
      <c r="W447" s="63" t="n">
        <f aca="false">+U447-T447</f>
        <v>0</v>
      </c>
      <c r="X447" s="46" t="s">
        <v>140</v>
      </c>
      <c r="Y447" s="52"/>
      <c r="AA447" s="64" t="n">
        <v>336680</v>
      </c>
      <c r="AB447" s="64" t="n">
        <v>133431</v>
      </c>
      <c r="AC447" s="60" t="s">
        <v>49</v>
      </c>
      <c r="AD447" s="66" t="n">
        <v>0.072</v>
      </c>
      <c r="AE447" s="67" t="n">
        <v>9812</v>
      </c>
      <c r="AF447" s="68" t="s">
        <v>160</v>
      </c>
      <c r="AG447" s="68" t="s">
        <v>4</v>
      </c>
      <c r="AH447" s="61" t="s">
        <v>1203</v>
      </c>
      <c r="AI447" s="52" t="s">
        <v>82</v>
      </c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true" customHeight="false" outlineLevel="0" collapsed="false">
      <c r="A448" s="43"/>
      <c r="B448" s="11" t="s">
        <v>40</v>
      </c>
      <c r="E448" s="3" t="s">
        <v>1188</v>
      </c>
      <c r="F448" s="3" t="s">
        <v>1204</v>
      </c>
      <c r="G448" s="6" t="s">
        <v>43</v>
      </c>
      <c r="H448" s="6" t="n">
        <v>7211</v>
      </c>
      <c r="I448" s="4" t="s">
        <v>151</v>
      </c>
      <c r="J448" s="4" t="s">
        <v>44</v>
      </c>
      <c r="L448" s="1" t="s">
        <v>45</v>
      </c>
      <c r="M448" s="3" t="s">
        <v>1188</v>
      </c>
      <c r="N448" s="44"/>
      <c r="O448" s="1" t="s">
        <v>98</v>
      </c>
      <c r="Q448" s="1"/>
      <c r="R448" s="14"/>
      <c r="S448" s="1"/>
      <c r="T448" s="1"/>
      <c r="U448" s="1"/>
      <c r="V448" s="45" t="n">
        <f aca="false">+U448-R448</f>
        <v>0</v>
      </c>
      <c r="W448" s="14" t="n">
        <f aca="false">+U448-T448</f>
        <v>0</v>
      </c>
      <c r="X448" s="15" t="s">
        <v>494</v>
      </c>
      <c r="Y448" s="47"/>
      <c r="Z448" s="44"/>
      <c r="AA448" s="44"/>
      <c r="AB448" s="5" t="n">
        <v>26388</v>
      </c>
      <c r="AC448" s="48" t="s">
        <v>495</v>
      </c>
      <c r="AD448" s="49"/>
      <c r="AE448" s="50"/>
      <c r="AF448" s="51"/>
      <c r="AG448" s="51" t="s">
        <v>4</v>
      </c>
      <c r="AH448" s="4" t="s">
        <v>70</v>
      </c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22.5" hidden="true" customHeight="false" outlineLevel="0" collapsed="false">
      <c r="A449" s="43"/>
      <c r="B449" s="11" t="s">
        <v>40</v>
      </c>
      <c r="E449" s="3" t="s">
        <v>1188</v>
      </c>
      <c r="F449" s="3" t="s">
        <v>1205</v>
      </c>
      <c r="G449" s="6" t="s">
        <v>43</v>
      </c>
      <c r="H449" s="6" t="n">
        <v>9669</v>
      </c>
      <c r="I449" s="4" t="n">
        <v>460</v>
      </c>
      <c r="J449" s="4" t="s">
        <v>44</v>
      </c>
      <c r="L449" s="1" t="s">
        <v>45</v>
      </c>
      <c r="M449" s="3" t="s">
        <v>1188</v>
      </c>
      <c r="N449" s="44"/>
      <c r="O449" s="1" t="s">
        <v>701</v>
      </c>
      <c r="Q449" s="1"/>
      <c r="R449" s="1"/>
      <c r="S449" s="1"/>
      <c r="T449" s="1"/>
      <c r="U449" s="1"/>
      <c r="V449" s="45" t="n">
        <f aca="false">+U449-R449</f>
        <v>0</v>
      </c>
      <c r="W449" s="14" t="n">
        <f aca="false">+U449-T449</f>
        <v>0</v>
      </c>
      <c r="X449" s="15" t="s">
        <v>1206</v>
      </c>
      <c r="Y449" s="47"/>
      <c r="Z449" s="44"/>
      <c r="AA449" s="5" t="n">
        <v>309417</v>
      </c>
      <c r="AB449" s="5" t="n">
        <v>26402</v>
      </c>
      <c r="AC449" s="48" t="s">
        <v>59</v>
      </c>
      <c r="AD449" s="9" t="n">
        <v>0.33</v>
      </c>
      <c r="AE449" s="54" t="n">
        <v>9909</v>
      </c>
      <c r="AF449" s="1" t="s">
        <v>292</v>
      </c>
      <c r="AG449" s="51" t="s">
        <v>4</v>
      </c>
      <c r="AH449" s="4" t="s">
        <v>1207</v>
      </c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22.5" hidden="false" customHeight="false" outlineLevel="0" collapsed="false">
      <c r="A450" s="43"/>
      <c r="B450" s="11" t="s">
        <v>40</v>
      </c>
      <c r="E450" s="3" t="s">
        <v>1188</v>
      </c>
      <c r="F450" s="3" t="s">
        <v>1208</v>
      </c>
      <c r="G450" s="6" t="s">
        <v>43</v>
      </c>
      <c r="H450" s="6" t="n">
        <v>9680</v>
      </c>
      <c r="I450" s="4" t="n">
        <v>485</v>
      </c>
      <c r="J450" s="4" t="s">
        <v>44</v>
      </c>
      <c r="L450" s="1" t="s">
        <v>45</v>
      </c>
      <c r="M450" s="3" t="s">
        <v>1188</v>
      </c>
      <c r="N450" s="44"/>
      <c r="O450" s="1" t="s">
        <v>105</v>
      </c>
      <c r="Q450" s="1" t="n">
        <v>842</v>
      </c>
      <c r="R450" s="1" t="n">
        <v>1199</v>
      </c>
      <c r="S450" s="1" t="n">
        <v>1199</v>
      </c>
      <c r="T450" s="1" t="n">
        <v>890</v>
      </c>
      <c r="U450" s="1" t="n">
        <v>706</v>
      </c>
      <c r="V450" s="45" t="n">
        <f aca="false">+U450-R450</f>
        <v>-493</v>
      </c>
      <c r="W450" s="14" t="n">
        <f aca="false">+U450-T450</f>
        <v>-184</v>
      </c>
      <c r="X450" s="104" t="s">
        <v>1209</v>
      </c>
      <c r="Y450" s="47"/>
      <c r="Z450" s="44"/>
      <c r="AA450" s="5" t="n">
        <v>349635</v>
      </c>
      <c r="AB450" s="5" t="n">
        <v>136371</v>
      </c>
      <c r="AC450" s="48" t="s">
        <v>59</v>
      </c>
      <c r="AD450" s="49" t="n">
        <v>0.05</v>
      </c>
      <c r="AE450" s="50"/>
      <c r="AF450" s="51" t="s">
        <v>170</v>
      </c>
      <c r="AG450" s="51" t="s">
        <v>4</v>
      </c>
      <c r="AH450" s="4" t="s">
        <v>1210</v>
      </c>
      <c r="AI450" s="52" t="s">
        <v>82</v>
      </c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true" customHeight="false" outlineLevel="0" collapsed="false">
      <c r="A451" s="43"/>
      <c r="B451" s="11" t="s">
        <v>40</v>
      </c>
      <c r="E451" s="3" t="s">
        <v>1188</v>
      </c>
      <c r="F451" s="3" t="s">
        <v>1211</v>
      </c>
      <c r="G451" s="6" t="s">
        <v>43</v>
      </c>
      <c r="H451" s="6" t="n">
        <v>9697</v>
      </c>
      <c r="I451" s="4" t="n">
        <v>550</v>
      </c>
      <c r="J451" s="4" t="s">
        <v>44</v>
      </c>
      <c r="L451" s="1" t="s">
        <v>45</v>
      </c>
      <c r="M451" s="3" t="s">
        <v>1188</v>
      </c>
      <c r="N451" s="44"/>
      <c r="O451" s="1" t="s">
        <v>105</v>
      </c>
      <c r="Q451" s="1"/>
      <c r="R451" s="1"/>
      <c r="S451" s="1"/>
      <c r="T451" s="1"/>
      <c r="U451" s="1"/>
      <c r="V451" s="45" t="n">
        <f aca="false">+U451-R451</f>
        <v>0</v>
      </c>
      <c r="W451" s="14" t="n">
        <f aca="false">+U451-T451</f>
        <v>0</v>
      </c>
      <c r="X451" s="15" t="s">
        <v>140</v>
      </c>
      <c r="Y451" s="47"/>
      <c r="Z451" s="44"/>
      <c r="AA451" s="5" t="n">
        <v>309658</v>
      </c>
      <c r="AB451" s="5" t="n">
        <v>138461</v>
      </c>
      <c r="AC451" s="48" t="s">
        <v>59</v>
      </c>
      <c r="AD451" s="49" t="n">
        <v>0.055</v>
      </c>
      <c r="AE451" s="50"/>
      <c r="AF451" s="51" t="s">
        <v>60</v>
      </c>
      <c r="AG451" s="51" t="s">
        <v>4</v>
      </c>
      <c r="AH451" s="4" t="s">
        <v>1212</v>
      </c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5"/>
      <c r="B452" s="56" t="s">
        <v>40</v>
      </c>
      <c r="C452" s="57"/>
      <c r="D452" s="58"/>
      <c r="E452" s="93" t="s">
        <v>1188</v>
      </c>
      <c r="F452" s="93" t="s">
        <v>1213</v>
      </c>
      <c r="G452" s="59" t="s">
        <v>43</v>
      </c>
      <c r="H452" s="64" t="n">
        <v>9743</v>
      </c>
      <c r="I452" s="61"/>
      <c r="J452" s="98"/>
      <c r="K452" s="61"/>
      <c r="L452" s="93"/>
      <c r="M452" s="93" t="s">
        <v>1188</v>
      </c>
      <c r="N452" s="61"/>
      <c r="O452" s="61" t="s">
        <v>231</v>
      </c>
      <c r="P452" s="62"/>
      <c r="Q452" s="61" t="n">
        <v>454</v>
      </c>
      <c r="R452" s="61" t="n">
        <v>417</v>
      </c>
      <c r="S452" s="61" t="n">
        <v>417</v>
      </c>
      <c r="T452" s="61" t="n">
        <v>382</v>
      </c>
      <c r="U452" s="61" t="n">
        <v>382</v>
      </c>
      <c r="V452" s="45" t="n">
        <f aca="false">+U452-R452</f>
        <v>-35</v>
      </c>
      <c r="W452" s="63" t="n">
        <f aca="false">+U452-T452</f>
        <v>0</v>
      </c>
      <c r="X452" s="46" t="s">
        <v>140</v>
      </c>
      <c r="Y452" s="52"/>
      <c r="AA452" s="64" t="n">
        <v>348328</v>
      </c>
      <c r="AB452" s="64" t="n">
        <v>136225</v>
      </c>
      <c r="AC452" s="60" t="s">
        <v>49</v>
      </c>
      <c r="AD452" s="66" t="n">
        <v>0.113</v>
      </c>
      <c r="AE452" s="67" t="n">
        <v>9812</v>
      </c>
      <c r="AF452" s="68" t="s">
        <v>160</v>
      </c>
      <c r="AG452" s="68" t="s">
        <v>4</v>
      </c>
      <c r="AH452" s="61" t="s">
        <v>1214</v>
      </c>
      <c r="AI452" s="52" t="s">
        <v>82</v>
      </c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1"/>
      <c r="BC452" s="111"/>
      <c r="BD452" s="111"/>
      <c r="BE452" s="111"/>
      <c r="BF452" s="111"/>
      <c r="BG452" s="111"/>
      <c r="BH452" s="111"/>
      <c r="BI452" s="111"/>
      <c r="BJ452" s="111"/>
      <c r="BK452" s="111"/>
      <c r="BL452" s="111"/>
      <c r="BM452" s="111"/>
      <c r="BN452" s="111"/>
      <c r="BO452" s="111"/>
      <c r="BP452" s="111"/>
      <c r="BQ452" s="111"/>
      <c r="BR452" s="111"/>
      <c r="BS452" s="111"/>
      <c r="BT452" s="111"/>
      <c r="BU452" s="111"/>
      <c r="BV452" s="111"/>
      <c r="BW452" s="111"/>
      <c r="BX452" s="111"/>
      <c r="BY452" s="111"/>
      <c r="BZ452" s="111"/>
      <c r="CA452" s="111"/>
      <c r="CB452" s="111"/>
      <c r="CC452" s="111"/>
      <c r="CD452" s="111"/>
      <c r="CE452" s="111"/>
      <c r="CF452" s="111"/>
      <c r="CG452" s="111"/>
      <c r="CH452" s="111"/>
      <c r="CI452" s="111"/>
      <c r="CJ452" s="111"/>
      <c r="CK452" s="111"/>
      <c r="CL452" s="111"/>
      <c r="CM452" s="111"/>
      <c r="CN452" s="111"/>
      <c r="CO452" s="111"/>
      <c r="CP452" s="111"/>
      <c r="CQ452" s="111"/>
      <c r="CR452" s="111"/>
      <c r="CS452" s="111"/>
      <c r="CT452" s="111"/>
      <c r="CU452" s="111"/>
      <c r="CV452" s="111"/>
      <c r="CW452" s="111"/>
      <c r="CX452" s="111"/>
      <c r="CY452" s="111"/>
      <c r="CZ452" s="111"/>
      <c r="DA452" s="111"/>
      <c r="DB452" s="111"/>
      <c r="DC452" s="111"/>
      <c r="DD452" s="111"/>
      <c r="DE452" s="111"/>
      <c r="DF452" s="111"/>
      <c r="DG452" s="111"/>
      <c r="DH452" s="111"/>
      <c r="DI452" s="111"/>
      <c r="DJ452" s="111"/>
      <c r="DK452" s="111"/>
      <c r="DL452" s="111"/>
      <c r="DM452" s="111"/>
      <c r="DN452" s="111"/>
      <c r="DO452" s="111"/>
      <c r="DP452" s="111"/>
      <c r="DQ452" s="111"/>
      <c r="DR452" s="111"/>
      <c r="DS452" s="111"/>
      <c r="DT452" s="111"/>
      <c r="DU452" s="111"/>
      <c r="DV452" s="111"/>
      <c r="DW452" s="111"/>
      <c r="DX452" s="111"/>
      <c r="DY452" s="111"/>
      <c r="DZ452" s="111"/>
      <c r="EA452" s="111"/>
      <c r="EB452" s="111"/>
      <c r="EC452" s="111"/>
      <c r="ED452" s="111"/>
      <c r="EE452" s="111"/>
      <c r="EF452" s="111"/>
      <c r="EG452" s="111"/>
      <c r="EH452" s="111"/>
      <c r="EI452" s="111"/>
      <c r="EJ452" s="111"/>
      <c r="EK452" s="111"/>
      <c r="EL452" s="111"/>
      <c r="EM452" s="111"/>
      <c r="EN452" s="111"/>
      <c r="EO452" s="111"/>
      <c r="EP452" s="111"/>
      <c r="EQ452" s="111"/>
      <c r="ER452" s="111"/>
      <c r="ES452" s="111"/>
      <c r="ET452" s="111"/>
      <c r="EU452" s="111"/>
      <c r="EV452" s="111"/>
      <c r="EW452" s="111"/>
      <c r="EX452" s="111"/>
      <c r="EY452" s="111"/>
      <c r="EZ452" s="111"/>
      <c r="FA452" s="111"/>
      <c r="FB452" s="111"/>
      <c r="FC452" s="111"/>
      <c r="FD452" s="111"/>
      <c r="FE452" s="111"/>
      <c r="FF452" s="111"/>
      <c r="FG452" s="111"/>
      <c r="FH452" s="111"/>
      <c r="FI452" s="111"/>
      <c r="FJ452" s="111"/>
      <c r="FK452" s="111"/>
      <c r="FL452" s="111"/>
      <c r="FM452" s="111"/>
      <c r="FN452" s="111"/>
      <c r="FO452" s="111"/>
      <c r="FP452" s="111"/>
      <c r="FQ452" s="111"/>
      <c r="FR452" s="111"/>
      <c r="FS452" s="111"/>
      <c r="FT452" s="111"/>
      <c r="FU452" s="111"/>
      <c r="FV452" s="111"/>
      <c r="FW452" s="111"/>
      <c r="FX452" s="111"/>
      <c r="FY452" s="111"/>
      <c r="FZ452" s="111"/>
      <c r="GA452" s="111"/>
      <c r="GB452" s="111"/>
      <c r="GC452" s="111"/>
      <c r="GD452" s="111"/>
      <c r="GE452" s="111"/>
      <c r="GF452" s="111"/>
      <c r="GG452" s="111"/>
      <c r="GH452" s="111"/>
      <c r="GI452" s="111"/>
      <c r="GJ452" s="111"/>
      <c r="GK452" s="111"/>
      <c r="GL452" s="111"/>
      <c r="GM452" s="111"/>
      <c r="GN452" s="111"/>
      <c r="GO452" s="111"/>
      <c r="GP452" s="111"/>
      <c r="GQ452" s="111"/>
      <c r="GR452" s="111"/>
      <c r="GS452" s="111"/>
      <c r="GT452" s="111"/>
      <c r="GU452" s="111"/>
      <c r="GV452" s="111"/>
      <c r="GW452" s="111"/>
      <c r="GX452" s="111"/>
      <c r="GY452" s="111"/>
      <c r="GZ452" s="111"/>
      <c r="HA452" s="111"/>
      <c r="HB452" s="111"/>
      <c r="HC452" s="111"/>
      <c r="HD452" s="111"/>
      <c r="HE452" s="111"/>
      <c r="HF452" s="111"/>
      <c r="HG452" s="111"/>
      <c r="HH452" s="111"/>
      <c r="HI452" s="111"/>
      <c r="HJ452" s="111"/>
      <c r="HK452" s="111"/>
      <c r="HL452" s="111"/>
      <c r="HM452" s="111"/>
      <c r="HN452" s="111"/>
      <c r="HO452" s="111"/>
      <c r="HP452" s="111"/>
      <c r="HQ452" s="111"/>
      <c r="HR452" s="111"/>
      <c r="HS452" s="111"/>
      <c r="HT452" s="111"/>
      <c r="HU452" s="111"/>
      <c r="HV452" s="111"/>
      <c r="HW452" s="111"/>
      <c r="HX452" s="111"/>
      <c r="HY452" s="111"/>
      <c r="HZ452" s="111"/>
      <c r="IA452" s="111"/>
      <c r="IB452" s="111"/>
      <c r="IC452" s="111"/>
      <c r="ID452" s="111"/>
      <c r="IE452" s="111"/>
      <c r="IF452" s="111"/>
      <c r="IG452" s="111"/>
      <c r="IH452" s="111"/>
      <c r="II452" s="111"/>
      <c r="IJ452" s="111"/>
      <c r="IK452" s="111"/>
      <c r="IL452" s="111"/>
      <c r="IM452" s="111"/>
      <c r="IN452" s="111"/>
      <c r="IO452" s="111"/>
      <c r="IP452" s="111"/>
      <c r="IQ452" s="111"/>
      <c r="IR452" s="111"/>
      <c r="IS452" s="111"/>
      <c r="IT452" s="111"/>
      <c r="IU452" s="111"/>
      <c r="IV452" s="111"/>
      <c r="IW452" s="111"/>
    </row>
    <row r="453" customFormat="false" ht="12.75" hidden="false" customHeight="false" outlineLevel="0" collapsed="false">
      <c r="A453" s="43"/>
      <c r="B453" s="11" t="s">
        <v>40</v>
      </c>
      <c r="C453" s="92"/>
      <c r="D453" s="1"/>
      <c r="E453" s="92" t="s">
        <v>1188</v>
      </c>
      <c r="F453" s="92" t="s">
        <v>1215</v>
      </c>
      <c r="G453" s="6" t="s">
        <v>43</v>
      </c>
      <c r="H453" s="5" t="n">
        <v>9781</v>
      </c>
      <c r="I453" s="1"/>
      <c r="J453" s="94"/>
      <c r="K453" s="1"/>
      <c r="L453" s="92"/>
      <c r="M453" s="92" t="s">
        <v>1188</v>
      </c>
      <c r="N453" s="1"/>
      <c r="O453" s="1" t="s">
        <v>105</v>
      </c>
      <c r="Q453" s="1" t="n">
        <v>436</v>
      </c>
      <c r="R453" s="1" t="n">
        <v>389</v>
      </c>
      <c r="S453" s="1" t="n">
        <v>389</v>
      </c>
      <c r="T453" s="1" t="n">
        <v>402</v>
      </c>
      <c r="U453" s="1" t="n">
        <v>402</v>
      </c>
      <c r="V453" s="45" t="n">
        <f aca="false">+U453-R453</f>
        <v>13</v>
      </c>
      <c r="W453" s="14" t="n">
        <f aca="false">+U453-T453</f>
        <v>0</v>
      </c>
      <c r="X453" s="46" t="s">
        <v>140</v>
      </c>
      <c r="Y453" s="47"/>
      <c r="Z453" s="44"/>
      <c r="AA453" s="5"/>
      <c r="AB453" s="5" t="n">
        <v>132982</v>
      </c>
      <c r="AC453" s="53" t="s">
        <v>49</v>
      </c>
      <c r="AD453" s="49" t="n">
        <v>0.13</v>
      </c>
      <c r="AE453" s="50" t="n">
        <v>9906</v>
      </c>
      <c r="AF453" s="51" t="s">
        <v>50</v>
      </c>
      <c r="AG453" s="51" t="s">
        <v>4</v>
      </c>
      <c r="AH453" s="1" t="s">
        <v>1216</v>
      </c>
      <c r="AI453" s="52" t="s">
        <v>82</v>
      </c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n">
        <v>36447</v>
      </c>
      <c r="E454" s="92" t="s">
        <v>1188</v>
      </c>
      <c r="F454" s="92" t="s">
        <v>1217</v>
      </c>
      <c r="G454" s="6" t="s">
        <v>43</v>
      </c>
      <c r="H454" s="5" t="n">
        <v>9801</v>
      </c>
      <c r="I454" s="1"/>
      <c r="J454" s="94"/>
      <c r="K454" s="1"/>
      <c r="L454" s="92"/>
      <c r="M454" s="92"/>
      <c r="N454" s="1" t="s">
        <v>92</v>
      </c>
      <c r="O454" s="1" t="s">
        <v>379</v>
      </c>
      <c r="Q454" s="1" t="n">
        <v>106</v>
      </c>
      <c r="R454" s="1" t="n">
        <v>88</v>
      </c>
      <c r="S454" s="1" t="n">
        <v>88</v>
      </c>
      <c r="T454" s="1" t="n">
        <v>88</v>
      </c>
      <c r="U454" s="1" t="n">
        <v>88</v>
      </c>
      <c r="V454" s="45" t="n">
        <f aca="false">+U454-R454</f>
        <v>0</v>
      </c>
      <c r="W454" s="14" t="n">
        <f aca="false">+U454-T454</f>
        <v>0</v>
      </c>
      <c r="X454" s="46" t="s">
        <v>140</v>
      </c>
      <c r="Y454" s="47"/>
      <c r="Z454" s="44"/>
      <c r="AA454" s="5"/>
      <c r="AB454" s="5" t="n">
        <v>142400</v>
      </c>
      <c r="AC454" s="53" t="s">
        <v>49</v>
      </c>
      <c r="AD454" s="49"/>
      <c r="AE454" s="95"/>
      <c r="AF454" s="96"/>
      <c r="AG454" s="51" t="s">
        <v>4</v>
      </c>
      <c r="AH454" s="1"/>
      <c r="AI454" s="52" t="s">
        <v>82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40</v>
      </c>
      <c r="E455" s="3" t="s">
        <v>1218</v>
      </c>
      <c r="F455" s="3" t="s">
        <v>1219</v>
      </c>
      <c r="G455" s="6" t="s">
        <v>43</v>
      </c>
      <c r="H455" s="6" t="n">
        <v>6334</v>
      </c>
      <c r="I455" s="4" t="n">
        <v>427</v>
      </c>
      <c r="J455" s="4" t="s">
        <v>44</v>
      </c>
      <c r="L455" s="53" t="s">
        <v>45</v>
      </c>
      <c r="M455" s="3" t="s">
        <v>104</v>
      </c>
      <c r="N455" s="44"/>
      <c r="O455" s="1" t="s">
        <v>154</v>
      </c>
      <c r="Q455" s="1" t="n">
        <v>108</v>
      </c>
      <c r="R455" s="1" t="n">
        <v>74</v>
      </c>
      <c r="S455" s="1" t="n">
        <v>74</v>
      </c>
      <c r="T455" s="1" t="n">
        <v>68</v>
      </c>
      <c r="U455" s="1" t="n">
        <v>68</v>
      </c>
      <c r="V455" s="45" t="n">
        <f aca="false">+U455-R455</f>
        <v>-6</v>
      </c>
      <c r="W455" s="14" t="n">
        <f aca="false">+U455-T455</f>
        <v>0</v>
      </c>
      <c r="X455" s="46" t="s">
        <v>48</v>
      </c>
      <c r="Y455" s="47"/>
      <c r="Z455" s="44"/>
      <c r="AA455" s="5" t="n">
        <v>358906</v>
      </c>
      <c r="AB455" s="5" t="n">
        <v>137274</v>
      </c>
      <c r="AC455" s="48" t="s">
        <v>49</v>
      </c>
      <c r="AD455" s="49" t="n">
        <v>0.265</v>
      </c>
      <c r="AE455" s="50" t="n">
        <v>9903</v>
      </c>
      <c r="AF455" s="51" t="s">
        <v>50</v>
      </c>
      <c r="AG455" s="51" t="s">
        <v>4</v>
      </c>
      <c r="AH455" s="4" t="s">
        <v>106</v>
      </c>
      <c r="AI455" s="52" t="s">
        <v>52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40</v>
      </c>
      <c r="E456" s="3" t="s">
        <v>1220</v>
      </c>
      <c r="F456" s="3" t="s">
        <v>1221</v>
      </c>
      <c r="G456" s="6" t="s">
        <v>43</v>
      </c>
      <c r="H456" s="6" t="n">
        <v>4660</v>
      </c>
      <c r="I456" s="4" t="n">
        <v>441</v>
      </c>
      <c r="J456" s="4" t="s">
        <v>44</v>
      </c>
      <c r="L456" s="1" t="s">
        <v>45</v>
      </c>
      <c r="M456" s="3" t="s">
        <v>1220</v>
      </c>
      <c r="N456" s="44"/>
      <c r="O456" s="1" t="s">
        <v>69</v>
      </c>
      <c r="Q456" s="1" t="n">
        <v>193</v>
      </c>
      <c r="R456" s="1" t="n">
        <v>88</v>
      </c>
      <c r="S456" s="1" t="n">
        <v>88</v>
      </c>
      <c r="T456" s="1" t="n">
        <v>88</v>
      </c>
      <c r="U456" s="1" t="n">
        <v>88</v>
      </c>
      <c r="V456" s="45" t="n">
        <f aca="false">+U456-R456</f>
        <v>0</v>
      </c>
      <c r="W456" s="14" t="n">
        <f aca="false">+U456-T456</f>
        <v>0</v>
      </c>
      <c r="X456" s="46" t="s">
        <v>48</v>
      </c>
      <c r="Y456" s="47"/>
      <c r="Z456" s="44"/>
      <c r="AA456" s="44"/>
      <c r="AB456" s="5" t="n">
        <v>138958</v>
      </c>
      <c r="AC456" s="48" t="s">
        <v>59</v>
      </c>
      <c r="AD456" s="9" t="n">
        <v>0.33</v>
      </c>
      <c r="AE456" s="105" t="n">
        <v>9904</v>
      </c>
      <c r="AF456" s="1" t="s">
        <v>292</v>
      </c>
      <c r="AG456" s="51" t="s">
        <v>4</v>
      </c>
      <c r="AH456" s="4" t="s">
        <v>1222</v>
      </c>
      <c r="AI456" s="52" t="s">
        <v>94</v>
      </c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55"/>
      <c r="B457" s="56" t="s">
        <v>40</v>
      </c>
      <c r="C457" s="57"/>
      <c r="D457" s="58"/>
      <c r="E457" s="57" t="s">
        <v>1220</v>
      </c>
      <c r="F457" s="57" t="s">
        <v>1223</v>
      </c>
      <c r="G457" s="59" t="s">
        <v>43</v>
      </c>
      <c r="H457" s="59" t="n">
        <v>9640</v>
      </c>
      <c r="I457" s="58" t="n">
        <v>441</v>
      </c>
      <c r="J457" s="58" t="s">
        <v>44</v>
      </c>
      <c r="K457" s="58"/>
      <c r="L457" s="61" t="s">
        <v>45</v>
      </c>
      <c r="M457" s="57" t="s">
        <v>1220</v>
      </c>
      <c r="N457" s="0"/>
      <c r="O457" s="61" t="s">
        <v>69</v>
      </c>
      <c r="P457" s="62"/>
      <c r="Q457" s="61" t="n">
        <v>249</v>
      </c>
      <c r="R457" s="61" t="n">
        <v>244</v>
      </c>
      <c r="S457" s="61" t="n">
        <v>244</v>
      </c>
      <c r="T457" s="61" t="n">
        <v>244</v>
      </c>
      <c r="U457" s="61" t="n">
        <v>244</v>
      </c>
      <c r="V457" s="45" t="n">
        <f aca="false">+U457-R457</f>
        <v>0</v>
      </c>
      <c r="W457" s="63" t="n">
        <f aca="false">+U457-T457</f>
        <v>0</v>
      </c>
      <c r="X457" s="15" t="s">
        <v>48</v>
      </c>
      <c r="Y457" s="52"/>
      <c r="AA457" s="64" t="n">
        <v>370003</v>
      </c>
      <c r="AB457" s="64" t="n">
        <v>138958</v>
      </c>
      <c r="AC457" s="65" t="s">
        <v>59</v>
      </c>
      <c r="AD457" s="9" t="n">
        <v>0.174</v>
      </c>
      <c r="AE457" s="105" t="n">
        <v>9904</v>
      </c>
      <c r="AF457" s="61" t="s">
        <v>292</v>
      </c>
      <c r="AG457" s="68" t="s">
        <v>4</v>
      </c>
      <c r="AH457" s="58" t="s">
        <v>1222</v>
      </c>
      <c r="AI457" s="52" t="s">
        <v>94</v>
      </c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3"/>
      <c r="B458" s="11" t="s">
        <v>40</v>
      </c>
      <c r="E458" s="92" t="s">
        <v>1220</v>
      </c>
      <c r="F458" s="92" t="s">
        <v>1224</v>
      </c>
      <c r="G458" s="6" t="s">
        <v>43</v>
      </c>
      <c r="H458" s="5" t="n">
        <v>9739</v>
      </c>
      <c r="I458" s="1"/>
      <c r="J458" s="94"/>
      <c r="K458" s="1"/>
      <c r="L458" s="92"/>
      <c r="M458" s="92" t="s">
        <v>1225</v>
      </c>
      <c r="N458" s="1"/>
      <c r="O458" s="1" t="s">
        <v>69</v>
      </c>
      <c r="Q458" s="1" t="n">
        <v>92</v>
      </c>
      <c r="R458" s="1" t="n">
        <v>119</v>
      </c>
      <c r="S458" s="1" t="n">
        <v>119</v>
      </c>
      <c r="T458" s="1" t="n">
        <v>72</v>
      </c>
      <c r="U458" s="1" t="n">
        <v>72</v>
      </c>
      <c r="V458" s="45" t="n">
        <f aca="false">+U458-R458</f>
        <v>-47</v>
      </c>
      <c r="W458" s="14" t="n">
        <f aca="false">+U458-T458</f>
        <v>0</v>
      </c>
      <c r="X458" s="46" t="s">
        <v>48</v>
      </c>
      <c r="Y458" s="47"/>
      <c r="Z458" s="44"/>
      <c r="AA458" s="5" t="n">
        <v>370008</v>
      </c>
      <c r="AB458" s="5" t="n">
        <v>138958</v>
      </c>
      <c r="AC458" s="53" t="s">
        <v>59</v>
      </c>
      <c r="AD458" s="49" t="n">
        <v>0.182</v>
      </c>
      <c r="AE458" s="50" t="n">
        <v>9812</v>
      </c>
      <c r="AF458" s="51" t="s">
        <v>160</v>
      </c>
      <c r="AG458" s="51" t="s">
        <v>4</v>
      </c>
      <c r="AH458" s="1" t="s">
        <v>1222</v>
      </c>
      <c r="AI458" s="52" t="s">
        <v>94</v>
      </c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55"/>
      <c r="B459" s="56" t="s">
        <v>40</v>
      </c>
      <c r="C459" s="93"/>
      <c r="D459" s="61"/>
      <c r="E459" s="57" t="s">
        <v>1226</v>
      </c>
      <c r="F459" s="57" t="s">
        <v>1227</v>
      </c>
      <c r="G459" s="6" t="s">
        <v>43</v>
      </c>
      <c r="H459" s="59" t="n">
        <v>6597</v>
      </c>
      <c r="I459" s="4" t="n">
        <v>601</v>
      </c>
      <c r="J459" s="4" t="s">
        <v>44</v>
      </c>
      <c r="L459" s="1" t="s">
        <v>45</v>
      </c>
      <c r="M459" s="3" t="s">
        <v>1228</v>
      </c>
      <c r="N459" s="44"/>
      <c r="O459" s="61" t="s">
        <v>129</v>
      </c>
      <c r="Q459" s="1" t="n">
        <v>268</v>
      </c>
      <c r="R459" s="61" t="n">
        <v>315</v>
      </c>
      <c r="S459" s="61" t="n">
        <v>315</v>
      </c>
      <c r="T459" s="61" t="n">
        <v>314</v>
      </c>
      <c r="U459" s="61" t="n">
        <v>314</v>
      </c>
      <c r="V459" s="45" t="n">
        <f aca="false">+U459-R459</f>
        <v>-1</v>
      </c>
      <c r="W459" s="14" t="n">
        <f aca="false">+U459-T459</f>
        <v>0</v>
      </c>
      <c r="X459" s="15" t="s">
        <v>48</v>
      </c>
      <c r="Y459" s="47"/>
      <c r="Z459" s="44"/>
      <c r="AA459" s="5" t="n">
        <v>370004</v>
      </c>
      <c r="AB459" s="64" t="n">
        <v>133264</v>
      </c>
      <c r="AC459" s="48" t="s">
        <v>59</v>
      </c>
      <c r="AD459" s="9" t="n">
        <v>0.33</v>
      </c>
      <c r="AE459" s="54" t="n">
        <v>9904</v>
      </c>
      <c r="AF459" s="5" t="s">
        <v>50</v>
      </c>
      <c r="AG459" s="51" t="s">
        <v>4</v>
      </c>
      <c r="AH459" s="58" t="s">
        <v>1229</v>
      </c>
      <c r="AI459" s="52" t="s">
        <v>52</v>
      </c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40</v>
      </c>
      <c r="E460" s="3" t="s">
        <v>1230</v>
      </c>
      <c r="F460" s="3" t="s">
        <v>1231</v>
      </c>
      <c r="G460" s="6" t="s">
        <v>43</v>
      </c>
      <c r="H460" s="6" t="n">
        <v>6685</v>
      </c>
      <c r="I460" s="4" t="n">
        <v>765</v>
      </c>
      <c r="J460" s="4" t="s">
        <v>44</v>
      </c>
      <c r="L460" s="1" t="s">
        <v>45</v>
      </c>
      <c r="M460" s="3" t="s">
        <v>1232</v>
      </c>
      <c r="N460" s="44"/>
      <c r="O460" s="1" t="s">
        <v>79</v>
      </c>
      <c r="Q460" s="1" t="n">
        <v>192</v>
      </c>
      <c r="R460" s="1" t="n">
        <v>197</v>
      </c>
      <c r="S460" s="1" t="n">
        <v>197</v>
      </c>
      <c r="T460" s="1" t="n">
        <v>196</v>
      </c>
      <c r="U460" s="1" t="n">
        <v>196</v>
      </c>
      <c r="V460" s="45" t="n">
        <f aca="false">+U460-R460</f>
        <v>-1</v>
      </c>
      <c r="W460" s="14" t="n">
        <f aca="false">+U460-T460</f>
        <v>0</v>
      </c>
      <c r="X460" s="46" t="s">
        <v>48</v>
      </c>
      <c r="Y460" s="47"/>
      <c r="Z460" s="44"/>
      <c r="AA460" s="5" t="n">
        <v>358925</v>
      </c>
      <c r="AB460" s="5" t="n">
        <v>138615</v>
      </c>
      <c r="AC460" s="48" t="s">
        <v>59</v>
      </c>
      <c r="AD460" s="49" t="n">
        <v>0.33</v>
      </c>
      <c r="AE460" s="50" t="n">
        <v>9906</v>
      </c>
      <c r="AF460" s="51" t="s">
        <v>50</v>
      </c>
      <c r="AG460" s="51" t="s">
        <v>4</v>
      </c>
      <c r="AH460" s="4" t="s">
        <v>1233</v>
      </c>
      <c r="AI460" s="52" t="s">
        <v>118</v>
      </c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3"/>
      <c r="B461" s="11" t="s">
        <v>40</v>
      </c>
      <c r="C461" s="92"/>
      <c r="D461" s="1"/>
      <c r="E461" s="3" t="s">
        <v>1230</v>
      </c>
      <c r="F461" s="3" t="s">
        <v>1234</v>
      </c>
      <c r="G461" s="6" t="s">
        <v>43</v>
      </c>
      <c r="H461" s="6" t="n">
        <v>6686</v>
      </c>
      <c r="I461" s="4" t="n">
        <v>765</v>
      </c>
      <c r="J461" s="4" t="s">
        <v>44</v>
      </c>
      <c r="L461" s="1" t="s">
        <v>45</v>
      </c>
      <c r="M461" s="3" t="s">
        <v>1232</v>
      </c>
      <c r="N461" s="44"/>
      <c r="O461" s="1" t="s">
        <v>79</v>
      </c>
      <c r="Q461" s="1" t="n">
        <v>124</v>
      </c>
      <c r="R461" s="1" t="n">
        <v>106</v>
      </c>
      <c r="S461" s="1" t="n">
        <v>106</v>
      </c>
      <c r="T461" s="1" t="n">
        <v>110</v>
      </c>
      <c r="U461" s="1" t="n">
        <v>110</v>
      </c>
      <c r="V461" s="45" t="n">
        <f aca="false">+U461-R461</f>
        <v>4</v>
      </c>
      <c r="W461" s="14" t="n">
        <f aca="false">+U461-T461</f>
        <v>0</v>
      </c>
      <c r="X461" s="46" t="s">
        <v>48</v>
      </c>
      <c r="Y461" s="47"/>
      <c r="Z461" s="44"/>
      <c r="AA461" s="5" t="n">
        <v>358926</v>
      </c>
      <c r="AB461" s="5" t="n">
        <v>133308</v>
      </c>
      <c r="AC461" s="48" t="s">
        <v>59</v>
      </c>
      <c r="AD461" s="49" t="n">
        <v>0.33</v>
      </c>
      <c r="AE461" s="50" t="n">
        <v>9906</v>
      </c>
      <c r="AF461" s="51" t="s">
        <v>50</v>
      </c>
      <c r="AG461" s="51" t="s">
        <v>4</v>
      </c>
      <c r="AH461" s="4" t="s">
        <v>1233</v>
      </c>
      <c r="AI461" s="52" t="s">
        <v>118</v>
      </c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3"/>
      <c r="B462" s="11" t="s">
        <v>40</v>
      </c>
      <c r="E462" s="3" t="s">
        <v>1235</v>
      </c>
      <c r="F462" s="3" t="s">
        <v>1236</v>
      </c>
      <c r="G462" s="6" t="s">
        <v>43</v>
      </c>
      <c r="H462" s="6" t="n">
        <v>9664</v>
      </c>
      <c r="I462" s="4" t="n">
        <v>479</v>
      </c>
      <c r="J462" s="4" t="s">
        <v>44</v>
      </c>
      <c r="L462" s="1" t="s">
        <v>45</v>
      </c>
      <c r="M462" s="3" t="s">
        <v>1237</v>
      </c>
      <c r="N462" s="44"/>
      <c r="O462" s="1" t="s">
        <v>105</v>
      </c>
      <c r="Q462" s="1" t="n">
        <v>763</v>
      </c>
      <c r="R462" s="1" t="n">
        <v>1163</v>
      </c>
      <c r="S462" s="1" t="n">
        <v>1172</v>
      </c>
      <c r="T462" s="1" t="n">
        <v>1095</v>
      </c>
      <c r="U462" s="1" t="n">
        <v>1095</v>
      </c>
      <c r="V462" s="45" t="n">
        <f aca="false">+U462-R462</f>
        <v>-68</v>
      </c>
      <c r="W462" s="14" t="n">
        <f aca="false">+U462-T462</f>
        <v>0</v>
      </c>
      <c r="X462" s="15" t="s">
        <v>48</v>
      </c>
      <c r="Y462" s="47"/>
      <c r="Z462" s="44"/>
      <c r="AA462" s="5" t="n">
        <v>309642</v>
      </c>
      <c r="AB462" s="5" t="n">
        <v>138112</v>
      </c>
      <c r="AC462" s="48" t="s">
        <v>59</v>
      </c>
      <c r="AD462" s="9" t="n">
        <v>0.075</v>
      </c>
      <c r="AE462" s="105" t="n">
        <v>9908</v>
      </c>
      <c r="AF462" s="1" t="s">
        <v>292</v>
      </c>
      <c r="AG462" s="51" t="s">
        <v>4</v>
      </c>
      <c r="AH462" s="4" t="s">
        <v>1238</v>
      </c>
      <c r="AI462" s="91" t="s">
        <v>94</v>
      </c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true" customHeight="false" outlineLevel="0" collapsed="false">
      <c r="A463" s="43"/>
      <c r="B463" s="11" t="s">
        <v>40</v>
      </c>
      <c r="E463" s="92" t="s">
        <v>1239</v>
      </c>
      <c r="F463" s="92" t="s">
        <v>1240</v>
      </c>
      <c r="G463" s="6" t="s">
        <v>43</v>
      </c>
      <c r="H463" s="5" t="n">
        <v>9637</v>
      </c>
      <c r="I463" s="1" t="n">
        <v>550</v>
      </c>
      <c r="J463" s="79" t="s">
        <v>44</v>
      </c>
      <c r="K463" s="1"/>
      <c r="L463" s="1" t="s">
        <v>45</v>
      </c>
      <c r="M463" s="3" t="s">
        <v>1241</v>
      </c>
      <c r="N463" s="1"/>
      <c r="O463" s="1" t="s">
        <v>105</v>
      </c>
      <c r="Q463" s="1"/>
      <c r="R463" s="1"/>
      <c r="S463" s="1"/>
      <c r="T463" s="1"/>
      <c r="U463" s="1"/>
      <c r="V463" s="45" t="n">
        <f aca="false">+U463-R463</f>
        <v>0</v>
      </c>
      <c r="W463" s="14" t="n">
        <f aca="false">+U463-T463</f>
        <v>0</v>
      </c>
      <c r="X463" s="15" t="s">
        <v>1040</v>
      </c>
      <c r="Y463" s="47"/>
      <c r="Z463" s="44"/>
      <c r="AA463" s="5" t="n">
        <v>358909</v>
      </c>
      <c r="AB463" s="5" t="n">
        <v>26432</v>
      </c>
      <c r="AC463" s="48" t="s">
        <v>59</v>
      </c>
      <c r="AD463" s="49" t="n">
        <v>0.055</v>
      </c>
      <c r="AE463" s="50"/>
      <c r="AF463" s="51" t="s">
        <v>60</v>
      </c>
      <c r="AG463" s="51" t="s">
        <v>4</v>
      </c>
      <c r="AH463" s="4" t="s">
        <v>1242</v>
      </c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55"/>
      <c r="B464" s="56" t="s">
        <v>40</v>
      </c>
      <c r="C464" s="57"/>
      <c r="D464" s="58"/>
      <c r="E464" s="57" t="s">
        <v>1243</v>
      </c>
      <c r="F464" s="57" t="s">
        <v>1244</v>
      </c>
      <c r="G464" s="59" t="s">
        <v>43</v>
      </c>
      <c r="H464" s="59" t="n">
        <v>6014</v>
      </c>
      <c r="I464" s="58" t="n">
        <v>550</v>
      </c>
      <c r="J464" s="58" t="s">
        <v>44</v>
      </c>
      <c r="K464" s="58"/>
      <c r="L464" s="61" t="s">
        <v>45</v>
      </c>
      <c r="M464" s="57" t="s">
        <v>1245</v>
      </c>
      <c r="N464" s="0"/>
      <c r="O464" s="61" t="s">
        <v>105</v>
      </c>
      <c r="P464" s="62"/>
      <c r="Q464" s="61" t="n">
        <v>77</v>
      </c>
      <c r="R464" s="61" t="n">
        <v>1</v>
      </c>
      <c r="S464" s="61" t="n">
        <v>1</v>
      </c>
      <c r="T464" s="61" t="n">
        <v>1</v>
      </c>
      <c r="U464" s="61" t="n">
        <v>1</v>
      </c>
      <c r="V464" s="45" t="n">
        <f aca="false">+U464-R464</f>
        <v>0</v>
      </c>
      <c r="W464" s="63" t="n">
        <f aca="false">+U464-T464</f>
        <v>0</v>
      </c>
      <c r="X464" s="46" t="s">
        <v>48</v>
      </c>
      <c r="Y464" s="46"/>
      <c r="AA464" s="64" t="n">
        <v>358918</v>
      </c>
      <c r="AB464" s="64" t="n">
        <v>138659</v>
      </c>
      <c r="AC464" s="65" t="s">
        <v>59</v>
      </c>
      <c r="AD464" s="66" t="n">
        <v>0.055</v>
      </c>
      <c r="AE464" s="67"/>
      <c r="AF464" s="68" t="s">
        <v>60</v>
      </c>
      <c r="AG464" s="68" t="s">
        <v>4</v>
      </c>
      <c r="AH464" s="58" t="s">
        <v>1246</v>
      </c>
      <c r="AI464" s="52" t="s">
        <v>141</v>
      </c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40</v>
      </c>
      <c r="E465" s="3" t="s">
        <v>1247</v>
      </c>
      <c r="F465" s="3" t="s">
        <v>1248</v>
      </c>
      <c r="G465" s="6" t="s">
        <v>55</v>
      </c>
      <c r="H465" s="6" t="n">
        <v>297</v>
      </c>
      <c r="I465" s="4" t="s">
        <v>151</v>
      </c>
      <c r="J465" s="4" t="s">
        <v>44</v>
      </c>
      <c r="L465" s="1" t="s">
        <v>45</v>
      </c>
      <c r="M465" s="3" t="s">
        <v>1249</v>
      </c>
      <c r="N465" s="44"/>
      <c r="O465" s="1" t="s">
        <v>147</v>
      </c>
      <c r="Q465" s="1" t="n">
        <v>85</v>
      </c>
      <c r="R465" s="1" t="n">
        <v>81</v>
      </c>
      <c r="S465" s="1" t="n">
        <v>81</v>
      </c>
      <c r="T465" s="1" t="n">
        <v>81</v>
      </c>
      <c r="U465" s="1" t="n">
        <v>81</v>
      </c>
      <c r="V465" s="45" t="n">
        <f aca="false">+U465-R465</f>
        <v>0</v>
      </c>
      <c r="W465" s="14" t="n">
        <f aca="false">+U465-T465</f>
        <v>0</v>
      </c>
      <c r="X465" s="46" t="s">
        <v>48</v>
      </c>
      <c r="Y465" s="47"/>
      <c r="Z465" s="44"/>
      <c r="AA465" s="44"/>
      <c r="AB465" s="5" t="n">
        <v>138359</v>
      </c>
      <c r="AC465" s="48" t="s">
        <v>49</v>
      </c>
      <c r="AD465" s="49" t="n">
        <v>0.06</v>
      </c>
      <c r="AE465" s="50"/>
      <c r="AF465" s="51" t="s">
        <v>60</v>
      </c>
      <c r="AG465" s="51" t="s">
        <v>4</v>
      </c>
      <c r="AH465" s="4" t="s">
        <v>1250</v>
      </c>
      <c r="AI465" s="52" t="s">
        <v>118</v>
      </c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 t="s">
        <v>40</v>
      </c>
      <c r="C466" s="92"/>
      <c r="D466" s="1"/>
      <c r="E466" s="3" t="s">
        <v>1247</v>
      </c>
      <c r="F466" s="3" t="s">
        <v>1251</v>
      </c>
      <c r="G466" s="6" t="s">
        <v>55</v>
      </c>
      <c r="H466" s="6" t="n">
        <v>6487</v>
      </c>
      <c r="I466" s="4" t="n">
        <v>427</v>
      </c>
      <c r="J466" s="4" t="s">
        <v>44</v>
      </c>
      <c r="L466" s="1" t="s">
        <v>45</v>
      </c>
      <c r="M466" s="3" t="s">
        <v>1249</v>
      </c>
      <c r="N466" s="44"/>
      <c r="O466" s="1" t="s">
        <v>154</v>
      </c>
      <c r="Q466" s="1" t="n">
        <v>125</v>
      </c>
      <c r="R466" s="1" t="n">
        <v>31</v>
      </c>
      <c r="S466" s="1" t="n">
        <v>31</v>
      </c>
      <c r="T466" s="1" t="n">
        <v>30</v>
      </c>
      <c r="U466" s="1" t="n">
        <v>30</v>
      </c>
      <c r="V466" s="45" t="n">
        <f aca="false">+U466-R466</f>
        <v>-1</v>
      </c>
      <c r="W466" s="14" t="n">
        <f aca="false">+U466-T466</f>
        <v>0</v>
      </c>
      <c r="X466" s="46" t="s">
        <v>48</v>
      </c>
      <c r="Y466" s="15"/>
      <c r="Z466" s="44"/>
      <c r="AA466" s="5" t="n">
        <v>136539</v>
      </c>
      <c r="AB466" s="5" t="n">
        <v>125820</v>
      </c>
      <c r="AC466" s="48" t="s">
        <v>49</v>
      </c>
      <c r="AD466" s="49" t="n">
        <v>0.065</v>
      </c>
      <c r="AE466" s="50"/>
      <c r="AF466" s="51" t="s">
        <v>60</v>
      </c>
      <c r="AG466" s="51" t="s">
        <v>4</v>
      </c>
      <c r="AH466" s="4" t="s">
        <v>1250</v>
      </c>
      <c r="AI466" s="52" t="s">
        <v>118</v>
      </c>
      <c r="AJ466" s="111"/>
      <c r="AK466" s="111"/>
      <c r="AL466" s="111"/>
      <c r="AM466" s="111"/>
      <c r="AN466" s="111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1"/>
      <c r="AZ466" s="111"/>
      <c r="BA466" s="111"/>
      <c r="BB466" s="111"/>
      <c r="BC466" s="111"/>
      <c r="BD466" s="111"/>
      <c r="BE466" s="111"/>
      <c r="BF466" s="111"/>
      <c r="BG466" s="111"/>
      <c r="BH466" s="111"/>
      <c r="BI466" s="111"/>
      <c r="BJ466" s="111"/>
      <c r="BK466" s="111"/>
      <c r="BL466" s="111"/>
      <c r="BM466" s="111"/>
      <c r="BN466" s="111"/>
      <c r="BO466" s="111"/>
      <c r="BP466" s="111"/>
      <c r="BQ466" s="111"/>
      <c r="BR466" s="111"/>
      <c r="BS466" s="111"/>
      <c r="BT466" s="111"/>
      <c r="BU466" s="111"/>
      <c r="BV466" s="111"/>
      <c r="BW466" s="111"/>
      <c r="BX466" s="111"/>
      <c r="BY466" s="111"/>
      <c r="BZ466" s="111"/>
      <c r="CA466" s="111"/>
      <c r="CB466" s="111"/>
      <c r="CC466" s="111"/>
      <c r="CD466" s="111"/>
      <c r="CE466" s="111"/>
      <c r="CF466" s="111"/>
      <c r="CG466" s="111"/>
      <c r="CH466" s="111"/>
      <c r="CI466" s="111"/>
      <c r="CJ466" s="111"/>
      <c r="CK466" s="111"/>
      <c r="CL466" s="111"/>
      <c r="CM466" s="111"/>
      <c r="CN466" s="111"/>
      <c r="CO466" s="111"/>
      <c r="CP466" s="111"/>
      <c r="CQ466" s="111"/>
      <c r="CR466" s="111"/>
      <c r="CS466" s="111"/>
      <c r="CT466" s="111"/>
      <c r="CU466" s="111"/>
      <c r="CV466" s="111"/>
      <c r="CW466" s="111"/>
      <c r="CX466" s="111"/>
      <c r="CY466" s="111"/>
      <c r="CZ466" s="111"/>
      <c r="DA466" s="111"/>
      <c r="DB466" s="111"/>
      <c r="DC466" s="111"/>
      <c r="DD466" s="111"/>
      <c r="DE466" s="111"/>
      <c r="DF466" s="111"/>
      <c r="DG466" s="111"/>
      <c r="DH466" s="111"/>
      <c r="DI466" s="111"/>
      <c r="DJ466" s="111"/>
      <c r="DK466" s="111"/>
      <c r="DL466" s="111"/>
      <c r="DM466" s="111"/>
      <c r="DN466" s="111"/>
      <c r="DO466" s="111"/>
      <c r="DP466" s="111"/>
      <c r="DQ466" s="111"/>
      <c r="DR466" s="111"/>
      <c r="DS466" s="111"/>
      <c r="DT466" s="111"/>
      <c r="DU466" s="111"/>
      <c r="DV466" s="111"/>
      <c r="DW466" s="111"/>
      <c r="DX466" s="111"/>
      <c r="DY466" s="111"/>
      <c r="DZ466" s="111"/>
      <c r="EA466" s="111"/>
      <c r="EB466" s="111"/>
      <c r="EC466" s="111"/>
      <c r="ED466" s="111"/>
      <c r="EE466" s="111"/>
      <c r="EF466" s="111"/>
      <c r="EG466" s="111"/>
      <c r="EH466" s="111"/>
      <c r="EI466" s="111"/>
      <c r="EJ466" s="111"/>
      <c r="EK466" s="111"/>
      <c r="EL466" s="111"/>
      <c r="EM466" s="111"/>
      <c r="EN466" s="111"/>
      <c r="EO466" s="111"/>
      <c r="EP466" s="111"/>
      <c r="EQ466" s="111"/>
      <c r="ER466" s="111"/>
      <c r="ES466" s="111"/>
      <c r="ET466" s="111"/>
      <c r="EU466" s="111"/>
      <c r="EV466" s="111"/>
      <c r="EW466" s="111"/>
      <c r="EX466" s="111"/>
      <c r="EY466" s="111"/>
      <c r="EZ466" s="111"/>
      <c r="FA466" s="111"/>
      <c r="FB466" s="111"/>
      <c r="FC466" s="111"/>
      <c r="FD466" s="111"/>
      <c r="FE466" s="111"/>
      <c r="FF466" s="111"/>
      <c r="FG466" s="111"/>
      <c r="FH466" s="111"/>
      <c r="FI466" s="111"/>
      <c r="FJ466" s="111"/>
      <c r="FK466" s="111"/>
      <c r="FL466" s="111"/>
      <c r="FM466" s="111"/>
      <c r="FN466" s="111"/>
      <c r="FO466" s="111"/>
      <c r="FP466" s="111"/>
      <c r="FQ466" s="111"/>
      <c r="FR466" s="111"/>
      <c r="FS466" s="111"/>
      <c r="FT466" s="111"/>
      <c r="FU466" s="111"/>
      <c r="FV466" s="111"/>
      <c r="FW466" s="111"/>
      <c r="FX466" s="111"/>
      <c r="FY466" s="111"/>
      <c r="FZ466" s="111"/>
      <c r="GA466" s="111"/>
      <c r="GB466" s="111"/>
      <c r="GC466" s="111"/>
      <c r="GD466" s="111"/>
      <c r="GE466" s="111"/>
      <c r="GF466" s="111"/>
      <c r="GG466" s="111"/>
      <c r="GH466" s="111"/>
      <c r="GI466" s="111"/>
      <c r="GJ466" s="111"/>
      <c r="GK466" s="111"/>
      <c r="GL466" s="111"/>
      <c r="GM466" s="111"/>
      <c r="GN466" s="111"/>
      <c r="GO466" s="111"/>
      <c r="GP466" s="111"/>
      <c r="GQ466" s="111"/>
      <c r="GR466" s="111"/>
      <c r="GS466" s="111"/>
      <c r="GT466" s="111"/>
      <c r="GU466" s="111"/>
      <c r="GV466" s="111"/>
      <c r="GW466" s="111"/>
      <c r="GX466" s="111"/>
      <c r="GY466" s="111"/>
      <c r="GZ466" s="111"/>
      <c r="HA466" s="111"/>
      <c r="HB466" s="111"/>
      <c r="HC466" s="111"/>
      <c r="HD466" s="111"/>
      <c r="HE466" s="111"/>
      <c r="HF466" s="111"/>
      <c r="HG466" s="111"/>
      <c r="HH466" s="111"/>
      <c r="HI466" s="111"/>
      <c r="HJ466" s="111"/>
      <c r="HK466" s="111"/>
      <c r="HL466" s="111"/>
      <c r="HM466" s="111"/>
      <c r="HN466" s="111"/>
      <c r="HO466" s="111"/>
      <c r="HP466" s="111"/>
      <c r="HQ466" s="111"/>
      <c r="HR466" s="111"/>
      <c r="HS466" s="111"/>
      <c r="HT466" s="111"/>
      <c r="HU466" s="111"/>
      <c r="HV466" s="111"/>
      <c r="HW466" s="111"/>
      <c r="HX466" s="111"/>
      <c r="HY466" s="111"/>
      <c r="HZ466" s="111"/>
      <c r="IA466" s="111"/>
      <c r="IB466" s="111"/>
      <c r="IC466" s="111"/>
      <c r="ID466" s="111"/>
      <c r="IE466" s="111"/>
      <c r="IF466" s="111"/>
      <c r="IG466" s="111"/>
      <c r="IH466" s="111"/>
      <c r="II466" s="111"/>
      <c r="IJ466" s="111"/>
      <c r="IK466" s="111"/>
      <c r="IL466" s="111"/>
      <c r="IM466" s="111"/>
      <c r="IN466" s="111"/>
      <c r="IO466" s="111"/>
      <c r="IP466" s="111"/>
      <c r="IQ466" s="111"/>
      <c r="IR466" s="111"/>
      <c r="IS466" s="111"/>
      <c r="IT466" s="111"/>
      <c r="IU466" s="111"/>
      <c r="IV466" s="111"/>
      <c r="IW466" s="111"/>
    </row>
    <row r="467" customFormat="false" ht="12.75" hidden="false" customHeight="false" outlineLevel="0" collapsed="false">
      <c r="A467" s="43"/>
      <c r="B467" s="11" t="s">
        <v>40</v>
      </c>
      <c r="E467" s="3" t="s">
        <v>1247</v>
      </c>
      <c r="F467" s="3" t="s">
        <v>1252</v>
      </c>
      <c r="G467" s="6" t="s">
        <v>55</v>
      </c>
      <c r="H467" s="6" t="n">
        <v>6707</v>
      </c>
      <c r="I467" s="4" t="n">
        <v>429</v>
      </c>
      <c r="J467" s="4" t="s">
        <v>44</v>
      </c>
      <c r="L467" s="1" t="s">
        <v>45</v>
      </c>
      <c r="M467" s="3" t="s">
        <v>1249</v>
      </c>
      <c r="N467" s="44"/>
      <c r="O467" s="1" t="s">
        <v>154</v>
      </c>
      <c r="Q467" s="1" t="n">
        <v>431</v>
      </c>
      <c r="R467" s="1" t="n">
        <v>457</v>
      </c>
      <c r="S467" s="1" t="n">
        <v>457</v>
      </c>
      <c r="T467" s="1" t="n">
        <v>425</v>
      </c>
      <c r="U467" s="1" t="n">
        <v>425</v>
      </c>
      <c r="V467" s="45" t="n">
        <f aca="false">+U467-R467</f>
        <v>-32</v>
      </c>
      <c r="W467" s="14" t="n">
        <f aca="false">+U467-T467</f>
        <v>0</v>
      </c>
      <c r="X467" s="15" t="s">
        <v>48</v>
      </c>
      <c r="Y467" s="47"/>
      <c r="Z467" s="44"/>
      <c r="AA467" s="5" t="n">
        <v>136537</v>
      </c>
      <c r="AB467" s="5" t="n">
        <v>125821</v>
      </c>
      <c r="AC467" s="48" t="s">
        <v>49</v>
      </c>
      <c r="AD467" s="49" t="n">
        <v>0.065</v>
      </c>
      <c r="AE467" s="50"/>
      <c r="AF467" s="51" t="s">
        <v>60</v>
      </c>
      <c r="AG467" s="51" t="s">
        <v>4</v>
      </c>
      <c r="AH467" s="4" t="s">
        <v>1250</v>
      </c>
      <c r="AI467" s="52" t="s">
        <v>118</v>
      </c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22.5" hidden="true" customHeight="false" outlineLevel="0" collapsed="false">
      <c r="A468" s="43"/>
      <c r="B468" s="11" t="s">
        <v>40</v>
      </c>
      <c r="E468" s="3" t="s">
        <v>1253</v>
      </c>
      <c r="F468" s="3" t="s">
        <v>548</v>
      </c>
      <c r="G468" s="6" t="s">
        <v>43</v>
      </c>
      <c r="H468" s="6" t="n">
        <v>6296</v>
      </c>
      <c r="I468" s="4" t="n">
        <v>764</v>
      </c>
      <c r="J468" s="4" t="s">
        <v>700</v>
      </c>
      <c r="L468" s="53" t="s">
        <v>45</v>
      </c>
      <c r="M468" s="3" t="s">
        <v>1254</v>
      </c>
      <c r="N468" s="44"/>
      <c r="O468" s="1" t="s">
        <v>154</v>
      </c>
      <c r="Q468" s="1"/>
      <c r="R468" s="1"/>
      <c r="S468" s="1"/>
      <c r="T468" s="1"/>
      <c r="U468" s="1"/>
      <c r="V468" s="45" t="n">
        <f aca="false">+U468-R468</f>
        <v>0</v>
      </c>
      <c r="W468" s="14" t="n">
        <f aca="false">+U468-T468</f>
        <v>0</v>
      </c>
      <c r="X468" s="15" t="s">
        <v>1255</v>
      </c>
      <c r="Y468" s="47"/>
      <c r="Z468" s="44"/>
      <c r="AA468" s="5" t="n">
        <v>309365</v>
      </c>
      <c r="AB468" s="5" t="n">
        <v>26375</v>
      </c>
      <c r="AC468" s="48" t="s">
        <v>59</v>
      </c>
      <c r="AD468" s="49" t="n">
        <v>0.07</v>
      </c>
      <c r="AE468" s="50"/>
      <c r="AF468" s="51" t="s">
        <v>170</v>
      </c>
      <c r="AG468" s="51"/>
      <c r="AH468" s="4" t="s">
        <v>70</v>
      </c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43"/>
      <c r="B469" s="11" t="s">
        <v>40</v>
      </c>
      <c r="C469" s="92"/>
      <c r="D469" s="1"/>
      <c r="E469" s="3" t="s">
        <v>1256</v>
      </c>
      <c r="F469" s="3" t="s">
        <v>1257</v>
      </c>
      <c r="G469" s="6" t="s">
        <v>43</v>
      </c>
      <c r="H469" s="6" t="n">
        <v>4063</v>
      </c>
      <c r="I469" s="4" t="n">
        <v>487</v>
      </c>
      <c r="J469" s="4" t="s">
        <v>44</v>
      </c>
      <c r="L469" s="53" t="s">
        <v>45</v>
      </c>
      <c r="M469" s="3" t="s">
        <v>1258</v>
      </c>
      <c r="N469" s="44"/>
      <c r="O469" s="1" t="s">
        <v>105</v>
      </c>
      <c r="Q469" s="1" t="n">
        <v>184</v>
      </c>
      <c r="R469" s="1" t="n">
        <v>180</v>
      </c>
      <c r="S469" s="1" t="n">
        <v>180</v>
      </c>
      <c r="T469" s="1" t="n">
        <v>154</v>
      </c>
      <c r="U469" s="1" t="n">
        <v>154</v>
      </c>
      <c r="V469" s="45" t="n">
        <f aca="false">+U469-R469</f>
        <v>-26</v>
      </c>
      <c r="W469" s="14" t="n">
        <f aca="false">+U469-T469</f>
        <v>0</v>
      </c>
      <c r="X469" s="15" t="s">
        <v>48</v>
      </c>
      <c r="Y469" s="47"/>
      <c r="Z469" s="44"/>
      <c r="AA469" s="5" t="n">
        <v>311889</v>
      </c>
      <c r="AB469" s="5" t="n">
        <v>27515</v>
      </c>
      <c r="AC469" s="48" t="s">
        <v>59</v>
      </c>
      <c r="AD469" s="49" t="n">
        <v>0.055</v>
      </c>
      <c r="AE469" s="50"/>
      <c r="AF469" s="51" t="s">
        <v>60</v>
      </c>
      <c r="AG469" s="51" t="s">
        <v>4</v>
      </c>
      <c r="AH469" s="4" t="s">
        <v>70</v>
      </c>
      <c r="AI469" s="52" t="s">
        <v>94</v>
      </c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150"/>
      <c r="BN469" s="150"/>
      <c r="BO469" s="150"/>
      <c r="BP469" s="150"/>
      <c r="BQ469" s="150"/>
      <c r="BR469" s="150"/>
      <c r="BS469" s="150"/>
      <c r="BT469" s="150"/>
      <c r="BU469" s="150"/>
      <c r="BV469" s="150"/>
      <c r="BW469" s="150"/>
      <c r="BX469" s="150"/>
      <c r="BY469" s="150"/>
      <c r="BZ469" s="150"/>
      <c r="CA469" s="150"/>
      <c r="CB469" s="150"/>
      <c r="CC469" s="150"/>
      <c r="CD469" s="150"/>
      <c r="CE469" s="150"/>
      <c r="CF469" s="150"/>
      <c r="CG469" s="150"/>
      <c r="CH469" s="150"/>
      <c r="CI469" s="150"/>
      <c r="CJ469" s="150"/>
      <c r="CK469" s="150"/>
      <c r="CL469" s="150"/>
      <c r="CM469" s="150"/>
      <c r="CN469" s="150"/>
      <c r="CO469" s="150"/>
      <c r="CP469" s="150"/>
      <c r="CQ469" s="150"/>
      <c r="CR469" s="150"/>
      <c r="CS469" s="150"/>
      <c r="CT469" s="150"/>
      <c r="CU469" s="150"/>
      <c r="CV469" s="150"/>
      <c r="CW469" s="150"/>
      <c r="CX469" s="150"/>
      <c r="CY469" s="150"/>
      <c r="CZ469" s="150"/>
      <c r="DA469" s="150"/>
      <c r="DB469" s="150"/>
      <c r="DC469" s="150"/>
      <c r="DD469" s="150"/>
      <c r="DE469" s="150"/>
      <c r="DF469" s="150"/>
      <c r="DG469" s="150"/>
      <c r="DH469" s="150"/>
      <c r="DI469" s="150"/>
      <c r="DJ469" s="150"/>
      <c r="DK469" s="150"/>
      <c r="DL469" s="150"/>
      <c r="DM469" s="150"/>
      <c r="DN469" s="150"/>
      <c r="DO469" s="150"/>
      <c r="DP469" s="150"/>
      <c r="DQ469" s="150"/>
      <c r="DR469" s="150"/>
      <c r="DS469" s="150"/>
      <c r="DT469" s="150"/>
      <c r="DU469" s="150"/>
      <c r="DV469" s="150"/>
      <c r="DW469" s="150"/>
      <c r="DX469" s="150"/>
      <c r="DY469" s="150"/>
      <c r="DZ469" s="150"/>
      <c r="EA469" s="150"/>
      <c r="EB469" s="150"/>
      <c r="EC469" s="150"/>
      <c r="ED469" s="150"/>
      <c r="EE469" s="150"/>
      <c r="EF469" s="150"/>
      <c r="EG469" s="150"/>
      <c r="EH469" s="150"/>
      <c r="EI469" s="150"/>
      <c r="EJ469" s="150"/>
      <c r="EK469" s="150"/>
      <c r="EL469" s="150"/>
      <c r="EM469" s="150"/>
      <c r="EN469" s="150"/>
      <c r="EO469" s="150"/>
      <c r="EP469" s="150"/>
      <c r="EQ469" s="150"/>
      <c r="ER469" s="150"/>
      <c r="ES469" s="150"/>
      <c r="ET469" s="150"/>
      <c r="EU469" s="150"/>
      <c r="EV469" s="150"/>
      <c r="EW469" s="150"/>
      <c r="EX469" s="150"/>
      <c r="EY469" s="150"/>
      <c r="EZ469" s="150"/>
      <c r="FA469" s="150"/>
      <c r="FB469" s="150"/>
      <c r="FC469" s="150"/>
      <c r="FD469" s="150"/>
      <c r="FE469" s="150"/>
      <c r="FF469" s="150"/>
      <c r="FG469" s="150"/>
      <c r="FH469" s="150"/>
      <c r="FI469" s="150"/>
      <c r="FJ469" s="150"/>
      <c r="FK469" s="150"/>
      <c r="FL469" s="150"/>
      <c r="FM469" s="150"/>
      <c r="FN469" s="150"/>
      <c r="FO469" s="150"/>
      <c r="FP469" s="150"/>
      <c r="FQ469" s="150"/>
      <c r="FR469" s="150"/>
      <c r="FS469" s="150"/>
      <c r="FT469" s="150"/>
      <c r="FU469" s="150"/>
      <c r="FV469" s="150"/>
      <c r="FW469" s="150"/>
      <c r="FX469" s="150"/>
      <c r="FY469" s="150"/>
      <c r="FZ469" s="150"/>
      <c r="GA469" s="150"/>
      <c r="GB469" s="150"/>
      <c r="GC469" s="150"/>
      <c r="GD469" s="150"/>
      <c r="GE469" s="150"/>
      <c r="GF469" s="150"/>
      <c r="GG469" s="150"/>
      <c r="GH469" s="150"/>
      <c r="GI469" s="150"/>
      <c r="GJ469" s="150"/>
      <c r="GK469" s="150"/>
      <c r="GL469" s="150"/>
      <c r="GM469" s="150"/>
      <c r="GN469" s="150"/>
      <c r="GO469" s="150"/>
      <c r="GP469" s="150"/>
      <c r="GQ469" s="150"/>
      <c r="GR469" s="150"/>
      <c r="GS469" s="150"/>
      <c r="GT469" s="150"/>
      <c r="GU469" s="150"/>
      <c r="GV469" s="150"/>
      <c r="GW469" s="150"/>
      <c r="GX469" s="150"/>
      <c r="GY469" s="150"/>
      <c r="GZ469" s="150"/>
      <c r="HA469" s="150"/>
      <c r="HB469" s="150"/>
      <c r="HC469" s="150"/>
      <c r="HD469" s="150"/>
      <c r="HE469" s="150"/>
      <c r="HF469" s="150"/>
      <c r="HG469" s="150"/>
      <c r="HH469" s="150"/>
      <c r="HI469" s="150"/>
      <c r="HJ469" s="150"/>
      <c r="HK469" s="150"/>
      <c r="HL469" s="150"/>
      <c r="HM469" s="150"/>
      <c r="HN469" s="150"/>
      <c r="HO469" s="150"/>
      <c r="HP469" s="150"/>
      <c r="HQ469" s="150"/>
      <c r="HR469" s="150"/>
      <c r="HS469" s="150"/>
      <c r="HT469" s="150"/>
      <c r="HU469" s="150"/>
      <c r="HV469" s="150"/>
      <c r="HW469" s="150"/>
      <c r="HX469" s="150"/>
      <c r="HY469" s="150"/>
      <c r="HZ469" s="150"/>
      <c r="IA469" s="150"/>
      <c r="IB469" s="150"/>
      <c r="IC469" s="150"/>
      <c r="ID469" s="150"/>
      <c r="IE469" s="150"/>
      <c r="IF469" s="150"/>
      <c r="IG469" s="150"/>
      <c r="IH469" s="150"/>
      <c r="II469" s="150"/>
      <c r="IJ469" s="150"/>
      <c r="IK469" s="150"/>
      <c r="IL469" s="150"/>
      <c r="IM469" s="150"/>
      <c r="IN469" s="150"/>
      <c r="IO469" s="150"/>
      <c r="IP469" s="150"/>
      <c r="IQ469" s="150"/>
      <c r="IR469" s="150"/>
      <c r="IS469" s="150"/>
      <c r="IT469" s="150"/>
      <c r="IU469" s="150"/>
      <c r="IV469" s="150"/>
      <c r="IW469" s="150"/>
    </row>
    <row r="470" customFormat="false" ht="22.5" hidden="false" customHeight="false" outlineLevel="0" collapsed="false">
      <c r="A470" s="43"/>
      <c r="B470" s="11" t="s">
        <v>40</v>
      </c>
      <c r="E470" s="3" t="s">
        <v>1259</v>
      </c>
      <c r="F470" s="3" t="s">
        <v>1260</v>
      </c>
      <c r="G470" s="6" t="s">
        <v>43</v>
      </c>
      <c r="H470" s="6" t="n">
        <v>6619</v>
      </c>
      <c r="I470" s="4" t="n">
        <v>550</v>
      </c>
      <c r="J470" s="4" t="s">
        <v>44</v>
      </c>
      <c r="L470" s="1" t="s">
        <v>45</v>
      </c>
      <c r="M470" s="3" t="s">
        <v>1261</v>
      </c>
      <c r="N470" s="44"/>
      <c r="O470" s="1" t="s">
        <v>105</v>
      </c>
      <c r="Q470" s="1" t="n">
        <v>97</v>
      </c>
      <c r="R470" s="61" t="n">
        <v>0</v>
      </c>
      <c r="S470" s="61" t="n">
        <v>0</v>
      </c>
      <c r="T470" s="61" t="n">
        <v>0</v>
      </c>
      <c r="U470" s="61" t="n">
        <v>0</v>
      </c>
      <c r="V470" s="45" t="n">
        <f aca="false">+U470-R470</f>
        <v>0</v>
      </c>
      <c r="W470" s="14" t="n">
        <f aca="false">+U470-T470</f>
        <v>0</v>
      </c>
      <c r="X470" s="46" t="s">
        <v>48</v>
      </c>
      <c r="Y470" s="47"/>
      <c r="Z470" s="44"/>
      <c r="AA470" s="5" t="n">
        <v>366334</v>
      </c>
      <c r="AB470" s="5" t="n">
        <v>156391</v>
      </c>
      <c r="AC470" s="48" t="s">
        <v>59</v>
      </c>
      <c r="AD470" s="49" t="n">
        <v>0.05</v>
      </c>
      <c r="AE470" s="50"/>
      <c r="AF470" s="51" t="s">
        <v>170</v>
      </c>
      <c r="AG470" s="51" t="s">
        <v>4</v>
      </c>
      <c r="AH470" s="4" t="s">
        <v>1262</v>
      </c>
      <c r="AI470" s="52" t="s">
        <v>94</v>
      </c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n">
        <v>43831</v>
      </c>
      <c r="E471" s="92" t="s">
        <v>1263</v>
      </c>
      <c r="F471" s="92" t="s">
        <v>1264</v>
      </c>
      <c r="G471" s="6" t="s">
        <v>43</v>
      </c>
      <c r="H471" s="5" t="n">
        <v>9772</v>
      </c>
      <c r="I471" s="1"/>
      <c r="J471" s="94"/>
      <c r="K471" s="1" t="n">
        <v>1</v>
      </c>
      <c r="L471" s="92"/>
      <c r="M471" s="92" t="s">
        <v>1263</v>
      </c>
      <c r="N471" s="1" t="s">
        <v>92</v>
      </c>
      <c r="O471" s="1" t="s">
        <v>379</v>
      </c>
      <c r="Q471" s="1" t="n">
        <v>1037</v>
      </c>
      <c r="R471" s="1" t="n">
        <v>494</v>
      </c>
      <c r="S471" s="1" t="n">
        <v>494</v>
      </c>
      <c r="T471" s="1" t="n">
        <v>470</v>
      </c>
      <c r="U471" s="1" t="n">
        <v>470</v>
      </c>
      <c r="V471" s="45" t="n">
        <f aca="false">+U471-R471</f>
        <v>-24</v>
      </c>
      <c r="W471" s="14" t="n">
        <f aca="false">+U471-T471</f>
        <v>0</v>
      </c>
      <c r="X471" s="46" t="s">
        <v>1265</v>
      </c>
      <c r="Y471" s="47"/>
      <c r="Z471" s="44"/>
      <c r="AA471" s="5"/>
      <c r="AB471" s="5" t="n">
        <v>133341</v>
      </c>
      <c r="AC471" s="53" t="s">
        <v>49</v>
      </c>
      <c r="AD471" s="9" t="n">
        <v>0.075</v>
      </c>
      <c r="AE471" s="105" t="n">
        <v>9906</v>
      </c>
      <c r="AF471" s="5" t="s">
        <v>694</v>
      </c>
      <c r="AG471" s="51" t="s">
        <v>4</v>
      </c>
      <c r="AH471" s="1" t="s">
        <v>1266</v>
      </c>
      <c r="AI471" s="52" t="s">
        <v>262</v>
      </c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22.5" hidden="false" customHeight="false" outlineLevel="0" collapsed="false">
      <c r="A472" s="43"/>
      <c r="B472" s="11" t="s">
        <v>40</v>
      </c>
      <c r="C472" s="92"/>
      <c r="D472" s="1"/>
      <c r="E472" s="3" t="s">
        <v>1267</v>
      </c>
      <c r="F472" s="3" t="s">
        <v>1268</v>
      </c>
      <c r="G472" s="6" t="s">
        <v>43</v>
      </c>
      <c r="H472" s="6" t="n">
        <v>9701</v>
      </c>
      <c r="I472" s="4" t="n">
        <v>487</v>
      </c>
      <c r="J472" s="4" t="s">
        <v>44</v>
      </c>
      <c r="L472" s="1" t="s">
        <v>45</v>
      </c>
      <c r="M472" s="3" t="s">
        <v>1263</v>
      </c>
      <c r="N472" s="44"/>
      <c r="O472" s="1" t="s">
        <v>105</v>
      </c>
      <c r="Q472" s="79" t="n">
        <v>2598</v>
      </c>
      <c r="R472" s="1" t="n">
        <v>1958</v>
      </c>
      <c r="S472" s="79" t="n">
        <v>1958</v>
      </c>
      <c r="T472" s="79" t="n">
        <v>1671</v>
      </c>
      <c r="U472" s="1" t="n">
        <v>1400</v>
      </c>
      <c r="V472" s="45" t="n">
        <f aca="false">+U472-R472</f>
        <v>-558</v>
      </c>
      <c r="W472" s="14" t="n">
        <f aca="false">+U472-T472</f>
        <v>-271</v>
      </c>
      <c r="X472" s="104" t="s">
        <v>618</v>
      </c>
      <c r="Y472" s="47"/>
      <c r="Z472" s="44"/>
      <c r="AA472" s="5" t="n">
        <v>127287</v>
      </c>
      <c r="AB472" s="5" t="n">
        <v>125782</v>
      </c>
      <c r="AC472" s="48" t="s">
        <v>49</v>
      </c>
      <c r="AD472" s="49" t="n">
        <v>0.055</v>
      </c>
      <c r="AE472" s="50"/>
      <c r="AF472" s="51" t="s">
        <v>60</v>
      </c>
      <c r="AG472" s="51" t="s">
        <v>4</v>
      </c>
      <c r="AH472" s="4" t="s">
        <v>1269</v>
      </c>
      <c r="AI472" s="52" t="s">
        <v>262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43"/>
      <c r="B473" s="11" t="s">
        <v>40</v>
      </c>
      <c r="E473" s="92" t="s">
        <v>1267</v>
      </c>
      <c r="F473" s="92" t="s">
        <v>1270</v>
      </c>
      <c r="G473" s="6" t="s">
        <v>43</v>
      </c>
      <c r="H473" s="5" t="n">
        <v>9766</v>
      </c>
      <c r="I473" s="1"/>
      <c r="J473" s="94"/>
      <c r="K473" s="1" t="n">
        <v>1</v>
      </c>
      <c r="L473" s="92"/>
      <c r="M473" s="92" t="s">
        <v>1263</v>
      </c>
      <c r="N473" s="1"/>
      <c r="O473" s="1" t="s">
        <v>379</v>
      </c>
      <c r="Q473" s="79" t="n">
        <v>35001</v>
      </c>
      <c r="R473" s="1" t="n">
        <v>30078</v>
      </c>
      <c r="S473" s="79" t="n">
        <v>31792</v>
      </c>
      <c r="T473" s="79" t="n">
        <v>27822</v>
      </c>
      <c r="U473" s="1" t="n">
        <v>11817</v>
      </c>
      <c r="V473" s="45" t="n">
        <f aca="false">+U473-R473</f>
        <v>-18261</v>
      </c>
      <c r="W473" s="14" t="n">
        <f aca="false">+U473-T473</f>
        <v>-16005</v>
      </c>
      <c r="X473" s="104" t="s">
        <v>198</v>
      </c>
      <c r="Y473" s="47"/>
      <c r="Z473" s="44"/>
      <c r="AA473" s="5"/>
      <c r="AB473" s="5" t="n">
        <v>138599</v>
      </c>
      <c r="AC473" s="53" t="s">
        <v>49</v>
      </c>
      <c r="AD473" s="49" t="n">
        <v>0.075</v>
      </c>
      <c r="AE473" s="95"/>
      <c r="AF473" s="51" t="s">
        <v>170</v>
      </c>
      <c r="AG473" s="51" t="s">
        <v>4</v>
      </c>
      <c r="AH473" s="1" t="s">
        <v>1271</v>
      </c>
      <c r="AI473" s="52" t="s">
        <v>262</v>
      </c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55"/>
      <c r="B474" s="56" t="n">
        <v>36423</v>
      </c>
      <c r="C474" s="57"/>
      <c r="D474" s="58"/>
      <c r="E474" s="93" t="s">
        <v>1267</v>
      </c>
      <c r="F474" s="93" t="s">
        <v>1272</v>
      </c>
      <c r="G474" s="59" t="s">
        <v>43</v>
      </c>
      <c r="H474" s="64" t="n">
        <v>9792</v>
      </c>
      <c r="I474" s="61"/>
      <c r="J474" s="98"/>
      <c r="K474" s="61"/>
      <c r="L474" s="93"/>
      <c r="M474" s="93" t="s">
        <v>1263</v>
      </c>
      <c r="N474" s="61" t="s">
        <v>92</v>
      </c>
      <c r="O474" s="61" t="s">
        <v>379</v>
      </c>
      <c r="P474" s="62"/>
      <c r="Q474" s="61" t="n">
        <v>409</v>
      </c>
      <c r="R474" s="1" t="n">
        <v>1256</v>
      </c>
      <c r="S474" s="61" t="n">
        <v>1264</v>
      </c>
      <c r="T474" s="61" t="n">
        <v>1262</v>
      </c>
      <c r="U474" s="1" t="n">
        <v>1136</v>
      </c>
      <c r="V474" s="45" t="n">
        <f aca="false">+U474-R474</f>
        <v>-120</v>
      </c>
      <c r="W474" s="63" t="n">
        <f aca="false">+U474-T474</f>
        <v>-126</v>
      </c>
      <c r="X474" s="46" t="s">
        <v>569</v>
      </c>
      <c r="Y474" s="52"/>
      <c r="AA474" s="64"/>
      <c r="AB474" s="64" t="n">
        <v>138577</v>
      </c>
      <c r="AC474" s="60" t="s">
        <v>49</v>
      </c>
      <c r="AD474" s="66"/>
      <c r="AE474" s="99"/>
      <c r="AF474" s="68"/>
      <c r="AG474" s="68" t="s">
        <v>4</v>
      </c>
      <c r="AH474" s="61" t="s">
        <v>228</v>
      </c>
      <c r="AI474" s="52" t="s">
        <v>262</v>
      </c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3"/>
      <c r="B475" s="11" t="n">
        <v>36423</v>
      </c>
      <c r="E475" s="92" t="s">
        <v>1267</v>
      </c>
      <c r="F475" s="92" t="s">
        <v>1273</v>
      </c>
      <c r="G475" s="6" t="s">
        <v>43</v>
      </c>
      <c r="H475" s="5" t="n">
        <v>9793</v>
      </c>
      <c r="I475" s="1"/>
      <c r="J475" s="94"/>
      <c r="K475" s="1"/>
      <c r="L475" s="92"/>
      <c r="M475" s="92" t="s">
        <v>1263</v>
      </c>
      <c r="N475" s="1" t="s">
        <v>92</v>
      </c>
      <c r="O475" s="1" t="s">
        <v>379</v>
      </c>
      <c r="Q475" s="1" t="n">
        <v>1615</v>
      </c>
      <c r="R475" s="1" t="n">
        <v>3750</v>
      </c>
      <c r="S475" s="1" t="n">
        <v>3727</v>
      </c>
      <c r="T475" s="1" t="n">
        <v>3724</v>
      </c>
      <c r="U475" s="1" t="n">
        <v>3758</v>
      </c>
      <c r="V475" s="45" t="n">
        <f aca="false">+U475-R475</f>
        <v>8</v>
      </c>
      <c r="W475" s="14" t="n">
        <f aca="false">+U475-T475</f>
        <v>34</v>
      </c>
      <c r="X475" s="46" t="s">
        <v>176</v>
      </c>
      <c r="Y475" s="47"/>
      <c r="Z475" s="44"/>
      <c r="AA475" s="5"/>
      <c r="AB475" s="5" t="n">
        <v>138572</v>
      </c>
      <c r="AC475" s="53" t="s">
        <v>49</v>
      </c>
      <c r="AD475" s="49"/>
      <c r="AE475" s="95"/>
      <c r="AF475" s="51"/>
      <c r="AG475" s="51" t="s">
        <v>4</v>
      </c>
      <c r="AH475" s="1" t="s">
        <v>228</v>
      </c>
      <c r="AI475" s="52" t="s">
        <v>262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true" customHeight="false" outlineLevel="0" collapsed="false">
      <c r="A476" s="43"/>
      <c r="B476" s="11" t="s">
        <v>40</v>
      </c>
      <c r="C476" s="92"/>
      <c r="D476" s="1"/>
      <c r="E476" s="92" t="s">
        <v>1274</v>
      </c>
      <c r="F476" s="92" t="s">
        <v>1275</v>
      </c>
      <c r="G476" s="6" t="s">
        <v>43</v>
      </c>
      <c r="H476" s="5" t="n">
        <v>6257</v>
      </c>
      <c r="I476" s="1"/>
      <c r="J476" s="94"/>
      <c r="K476" s="1"/>
      <c r="L476" s="92"/>
      <c r="M476" s="92" t="s">
        <v>1274</v>
      </c>
      <c r="N476" s="1"/>
      <c r="O476" s="1" t="s">
        <v>105</v>
      </c>
      <c r="Q476" s="1"/>
      <c r="R476" s="1"/>
      <c r="S476" s="1"/>
      <c r="T476" s="1"/>
      <c r="U476" s="1"/>
      <c r="V476" s="45" t="n">
        <f aca="false">+U476-R476</f>
        <v>0</v>
      </c>
      <c r="W476" s="14" t="n">
        <f aca="false">+U476-T476</f>
        <v>0</v>
      </c>
      <c r="X476" s="8" t="s">
        <v>73</v>
      </c>
      <c r="Y476" s="47"/>
      <c r="Z476" s="44"/>
      <c r="AA476" s="14"/>
      <c r="AB476" s="5"/>
      <c r="AC476" s="53" t="s">
        <v>59</v>
      </c>
      <c r="AD476" s="49" t="n">
        <v>0.055</v>
      </c>
      <c r="AE476" s="95"/>
      <c r="AF476" s="51" t="s">
        <v>60</v>
      </c>
      <c r="AG476" s="51" t="s">
        <v>4</v>
      </c>
      <c r="AH476" s="1" t="s">
        <v>1276</v>
      </c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22.5" hidden="false" customHeight="false" outlineLevel="0" collapsed="false">
      <c r="A477" s="43"/>
      <c r="B477" s="11" t="s">
        <v>40</v>
      </c>
      <c r="E477" s="92" t="s">
        <v>1274</v>
      </c>
      <c r="F477" s="92" t="s">
        <v>1277</v>
      </c>
      <c r="G477" s="6" t="s">
        <v>43</v>
      </c>
      <c r="H477" s="5" t="n">
        <v>9741</v>
      </c>
      <c r="I477" s="1"/>
      <c r="J477" s="94"/>
      <c r="K477" s="1"/>
      <c r="L477" s="92"/>
      <c r="M477" s="92" t="s">
        <v>1274</v>
      </c>
      <c r="N477" s="1"/>
      <c r="O477" s="1" t="s">
        <v>105</v>
      </c>
      <c r="Q477" s="79" t="n">
        <v>1778</v>
      </c>
      <c r="R477" s="1" t="n">
        <v>820</v>
      </c>
      <c r="S477" s="79" t="n">
        <v>888</v>
      </c>
      <c r="T477" s="79" t="n">
        <v>809</v>
      </c>
      <c r="U477" s="1" t="n">
        <v>707</v>
      </c>
      <c r="V477" s="45" t="n">
        <f aca="false">+U477-R477</f>
        <v>-113</v>
      </c>
      <c r="W477" s="14" t="n">
        <f aca="false">+U477-T477</f>
        <v>-102</v>
      </c>
      <c r="X477" s="104" t="s">
        <v>1278</v>
      </c>
      <c r="Y477" s="47"/>
      <c r="Z477" s="44"/>
      <c r="AA477" s="5" t="n">
        <v>338928</v>
      </c>
      <c r="AB477" s="5" t="n">
        <v>133444</v>
      </c>
      <c r="AC477" s="53" t="s">
        <v>49</v>
      </c>
      <c r="AD477" s="49" t="n">
        <v>0.075</v>
      </c>
      <c r="AE477" s="50" t="n">
        <v>9812</v>
      </c>
      <c r="AF477" s="51" t="s">
        <v>160</v>
      </c>
      <c r="AG477" s="51" t="s">
        <v>4</v>
      </c>
      <c r="AH477" s="1" t="s">
        <v>1276</v>
      </c>
      <c r="AI477" s="52" t="s">
        <v>82</v>
      </c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22.5" hidden="true" customHeight="false" outlineLevel="0" collapsed="false">
      <c r="A478" s="55"/>
      <c r="B478" s="56" t="s">
        <v>40</v>
      </c>
      <c r="C478" s="57"/>
      <c r="D478" s="58"/>
      <c r="E478" s="93" t="s">
        <v>1274</v>
      </c>
      <c r="F478" s="93" t="s">
        <v>1279</v>
      </c>
      <c r="G478" s="59" t="s">
        <v>43</v>
      </c>
      <c r="H478" s="64" t="n">
        <v>9744</v>
      </c>
      <c r="I478" s="61"/>
      <c r="J478" s="98"/>
      <c r="K478" s="61"/>
      <c r="L478" s="93"/>
      <c r="M478" s="93" t="s">
        <v>1274</v>
      </c>
      <c r="N478" s="61"/>
      <c r="O478" s="61" t="s">
        <v>105</v>
      </c>
      <c r="P478" s="62"/>
      <c r="Q478" s="61"/>
      <c r="R478" s="1"/>
      <c r="S478" s="61"/>
      <c r="T478" s="61"/>
      <c r="U478" s="61"/>
      <c r="V478" s="45" t="n">
        <f aca="false">+U478-R478</f>
        <v>0</v>
      </c>
      <c r="W478" s="63" t="n">
        <f aca="false">+U478-T478</f>
        <v>0</v>
      </c>
      <c r="X478" s="46" t="s">
        <v>1280</v>
      </c>
      <c r="Y478" s="52"/>
      <c r="AA478" s="109"/>
      <c r="AB478" s="64"/>
      <c r="AC478" s="60" t="s">
        <v>49</v>
      </c>
      <c r="AD478" s="66" t="n">
        <v>0.055</v>
      </c>
      <c r="AE478" s="99"/>
      <c r="AF478" s="68" t="s">
        <v>60</v>
      </c>
      <c r="AG478" s="68" t="s">
        <v>4</v>
      </c>
      <c r="AH478" s="61" t="s">
        <v>1276</v>
      </c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55"/>
      <c r="B479" s="56" t="s">
        <v>40</v>
      </c>
      <c r="C479" s="57"/>
      <c r="D479" s="58"/>
      <c r="E479" s="93" t="s">
        <v>1281</v>
      </c>
      <c r="F479" s="93" t="s">
        <v>1282</v>
      </c>
      <c r="G479" s="59" t="s">
        <v>55</v>
      </c>
      <c r="H479" s="64" t="n">
        <v>2630</v>
      </c>
      <c r="I479" s="61"/>
      <c r="J479" s="98"/>
      <c r="K479" s="61"/>
      <c r="L479" s="93"/>
      <c r="M479" s="93" t="s">
        <v>1281</v>
      </c>
      <c r="N479" s="61"/>
      <c r="O479" s="61" t="s">
        <v>69</v>
      </c>
      <c r="P479" s="62"/>
      <c r="Q479" s="61" t="n">
        <v>21</v>
      </c>
      <c r="R479" s="1" t="n">
        <v>322</v>
      </c>
      <c r="S479" s="61" t="n">
        <v>0</v>
      </c>
      <c r="T479" s="61" t="n">
        <v>0</v>
      </c>
      <c r="U479" s="61" t="n">
        <v>322</v>
      </c>
      <c r="V479" s="45" t="n">
        <f aca="false">+U479-R479</f>
        <v>0</v>
      </c>
      <c r="W479" s="63" t="n">
        <f aca="false">+U479-T479</f>
        <v>322</v>
      </c>
      <c r="X479" s="46" t="s">
        <v>1283</v>
      </c>
      <c r="Y479" s="52"/>
      <c r="AA479" s="109"/>
      <c r="AB479" s="64" t="n">
        <v>382627</v>
      </c>
      <c r="AC479" s="60" t="s">
        <v>49</v>
      </c>
      <c r="AD479" s="66" t="n">
        <v>0.06</v>
      </c>
      <c r="AE479" s="99"/>
      <c r="AF479" s="68" t="s">
        <v>60</v>
      </c>
      <c r="AG479" s="68" t="s">
        <v>4</v>
      </c>
      <c r="AH479" s="61" t="s">
        <v>1284</v>
      </c>
      <c r="AI479" s="52" t="s">
        <v>94</v>
      </c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55"/>
      <c r="B480" s="56" t="s">
        <v>40</v>
      </c>
      <c r="C480" s="57"/>
      <c r="D480" s="58"/>
      <c r="E480" s="57" t="s">
        <v>1281</v>
      </c>
      <c r="F480" s="57" t="s">
        <v>878</v>
      </c>
      <c r="G480" s="6" t="s">
        <v>43</v>
      </c>
      <c r="H480" s="59" t="n">
        <v>9636</v>
      </c>
      <c r="I480" s="4" t="n">
        <v>550</v>
      </c>
      <c r="J480" s="4" t="s">
        <v>44</v>
      </c>
      <c r="L480" s="1" t="s">
        <v>45</v>
      </c>
      <c r="M480" s="3" t="s">
        <v>1285</v>
      </c>
      <c r="N480" s="44"/>
      <c r="O480" s="61" t="s">
        <v>105</v>
      </c>
      <c r="Q480" s="61" t="n">
        <v>112</v>
      </c>
      <c r="R480" s="61" t="n">
        <v>118</v>
      </c>
      <c r="S480" s="61" t="n">
        <v>118</v>
      </c>
      <c r="T480" s="61" t="n">
        <v>98</v>
      </c>
      <c r="U480" s="61" t="n">
        <v>98</v>
      </c>
      <c r="V480" s="45" t="n">
        <f aca="false">+U480-R480</f>
        <v>-20</v>
      </c>
      <c r="W480" s="14" t="n">
        <f aca="false">+U480-T480</f>
        <v>0</v>
      </c>
      <c r="X480" s="46" t="s">
        <v>48</v>
      </c>
      <c r="Y480" s="47"/>
      <c r="Z480" s="44"/>
      <c r="AA480" s="5" t="n">
        <v>311831</v>
      </c>
      <c r="AB480" s="64" t="n">
        <v>135664</v>
      </c>
      <c r="AC480" s="48" t="s">
        <v>59</v>
      </c>
      <c r="AD480" s="49" t="n">
        <v>0.055</v>
      </c>
      <c r="AE480" s="50"/>
      <c r="AF480" s="51" t="s">
        <v>60</v>
      </c>
      <c r="AG480" s="51" t="s">
        <v>4</v>
      </c>
      <c r="AH480" s="58" t="s">
        <v>70</v>
      </c>
      <c r="AI480" s="52" t="s">
        <v>94</v>
      </c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55"/>
      <c r="B481" s="56" t="s">
        <v>40</v>
      </c>
      <c r="C481" s="57"/>
      <c r="D481" s="58"/>
      <c r="E481" s="93" t="s">
        <v>1286</v>
      </c>
      <c r="F481" s="93" t="s">
        <v>1287</v>
      </c>
      <c r="G481" s="59" t="s">
        <v>43</v>
      </c>
      <c r="H481" s="64" t="n">
        <v>6729</v>
      </c>
      <c r="I481" s="61"/>
      <c r="J481" s="98"/>
      <c r="K481" s="61"/>
      <c r="L481" s="93"/>
      <c r="M481" s="93" t="s">
        <v>1286</v>
      </c>
      <c r="N481" s="61"/>
      <c r="O481" s="61" t="s">
        <v>701</v>
      </c>
      <c r="P481" s="62"/>
      <c r="Q481" s="61" t="n">
        <v>1</v>
      </c>
      <c r="R481" s="1" t="n">
        <v>1</v>
      </c>
      <c r="S481" s="61" t="n">
        <v>52</v>
      </c>
      <c r="T481" s="61" t="n">
        <v>52</v>
      </c>
      <c r="U481" s="61" t="n">
        <v>52</v>
      </c>
      <c r="V481" s="45" t="n">
        <f aca="false">+U481-R481</f>
        <v>51</v>
      </c>
      <c r="W481" s="63" t="n">
        <f aca="false">+U481-T481</f>
        <v>0</v>
      </c>
      <c r="X481" s="46" t="s">
        <v>48</v>
      </c>
      <c r="Y481" s="52"/>
      <c r="AA481" s="64" t="n">
        <v>361733</v>
      </c>
      <c r="AB481" s="64" t="n">
        <v>130469</v>
      </c>
      <c r="AC481" s="60" t="s">
        <v>59</v>
      </c>
      <c r="AD481" s="66" t="n">
        <v>0.33</v>
      </c>
      <c r="AE481" s="67" t="n">
        <v>9904</v>
      </c>
      <c r="AF481" s="68" t="s">
        <v>50</v>
      </c>
      <c r="AG481" s="68" t="s">
        <v>4</v>
      </c>
      <c r="AH481" s="61" t="s">
        <v>1288</v>
      </c>
      <c r="AI481" s="52" t="s">
        <v>94</v>
      </c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22.5" hidden="false" customHeight="false" outlineLevel="0" collapsed="false">
      <c r="A482" s="55"/>
      <c r="B482" s="56" t="s">
        <v>40</v>
      </c>
      <c r="C482" s="57"/>
      <c r="D482" s="58"/>
      <c r="E482" s="93" t="s">
        <v>1286</v>
      </c>
      <c r="F482" s="93" t="s">
        <v>1289</v>
      </c>
      <c r="G482" s="59" t="s">
        <v>43</v>
      </c>
      <c r="H482" s="64" t="n">
        <v>9756</v>
      </c>
      <c r="I482" s="61"/>
      <c r="J482" s="98"/>
      <c r="K482" s="61"/>
      <c r="L482" s="93"/>
      <c r="M482" s="93" t="s">
        <v>1286</v>
      </c>
      <c r="N482" s="61"/>
      <c r="O482" s="61" t="s">
        <v>447</v>
      </c>
      <c r="P482" s="62"/>
      <c r="Q482" s="101" t="n">
        <v>4418</v>
      </c>
      <c r="R482" s="1" t="n">
        <v>4265</v>
      </c>
      <c r="S482" s="101" t="n">
        <v>4265</v>
      </c>
      <c r="T482" s="101" t="n">
        <v>3799</v>
      </c>
      <c r="U482" s="1" t="n">
        <v>3799</v>
      </c>
      <c r="V482" s="45" t="n">
        <f aca="false">+U482-R482</f>
        <v>-466</v>
      </c>
      <c r="W482" s="63" t="n">
        <f aca="false">+U482-T482</f>
        <v>0</v>
      </c>
      <c r="X482" s="15" t="s">
        <v>243</v>
      </c>
      <c r="Y482" s="52"/>
      <c r="AA482" s="64"/>
      <c r="AB482" s="64" t="n">
        <v>138083</v>
      </c>
      <c r="AC482" s="60" t="s">
        <v>49</v>
      </c>
      <c r="AD482" s="66" t="n">
        <v>0.04</v>
      </c>
      <c r="AE482" s="67" t="n">
        <v>9904</v>
      </c>
      <c r="AF482" s="68" t="s">
        <v>50</v>
      </c>
      <c r="AG482" s="68" t="s">
        <v>4</v>
      </c>
      <c r="AH482" s="61" t="s">
        <v>1290</v>
      </c>
      <c r="AI482" s="52" t="s">
        <v>94</v>
      </c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 t="s">
        <v>40</v>
      </c>
      <c r="E483" s="92" t="s">
        <v>1291</v>
      </c>
      <c r="F483" s="92" t="s">
        <v>1292</v>
      </c>
      <c r="G483" s="6" t="s">
        <v>43</v>
      </c>
      <c r="H483" s="5" t="n">
        <v>4081</v>
      </c>
      <c r="I483" s="1"/>
      <c r="J483" s="94"/>
      <c r="K483" s="1"/>
      <c r="L483" s="92"/>
      <c r="M483" s="92" t="s">
        <v>1291</v>
      </c>
      <c r="N483" s="1"/>
      <c r="O483" s="1" t="s">
        <v>105</v>
      </c>
      <c r="Q483" s="1" t="n">
        <v>37</v>
      </c>
      <c r="R483" s="1" t="n">
        <v>22</v>
      </c>
      <c r="S483" s="1" t="n">
        <v>22</v>
      </c>
      <c r="T483" s="1" t="n">
        <v>28</v>
      </c>
      <c r="U483" s="1" t="n">
        <v>28</v>
      </c>
      <c r="V483" s="45" t="n">
        <f aca="false">+U483-R483</f>
        <v>6</v>
      </c>
      <c r="W483" s="14" t="n">
        <f aca="false">+U483-T483</f>
        <v>0</v>
      </c>
      <c r="X483" s="46" t="s">
        <v>48</v>
      </c>
      <c r="Y483" s="15"/>
      <c r="Z483" s="44"/>
      <c r="AA483" s="5" t="n">
        <v>313471</v>
      </c>
      <c r="AB483" s="5" t="n">
        <v>138417</v>
      </c>
      <c r="AC483" s="53" t="s">
        <v>49</v>
      </c>
      <c r="AD483" s="49" t="n">
        <v>0.085</v>
      </c>
      <c r="AE483" s="50" t="n">
        <v>9903</v>
      </c>
      <c r="AF483" s="51" t="s">
        <v>50</v>
      </c>
      <c r="AG483" s="51" t="s">
        <v>4</v>
      </c>
      <c r="AH483" s="1" t="s">
        <v>1293</v>
      </c>
      <c r="AI483" s="52" t="s">
        <v>71</v>
      </c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n">
        <v>36325</v>
      </c>
      <c r="E484" s="92" t="s">
        <v>1294</v>
      </c>
      <c r="F484" s="92" t="s">
        <v>1295</v>
      </c>
      <c r="G484" s="6" t="s">
        <v>43</v>
      </c>
      <c r="H484" s="5" t="n">
        <v>9638</v>
      </c>
      <c r="I484" s="1"/>
      <c r="J484" s="94"/>
      <c r="K484" s="1"/>
      <c r="L484" s="92"/>
      <c r="M484" s="92"/>
      <c r="N484" s="1" t="s">
        <v>92</v>
      </c>
      <c r="O484" s="61" t="s">
        <v>69</v>
      </c>
      <c r="Q484" s="1" t="n">
        <v>2812</v>
      </c>
      <c r="R484" s="14" t="n">
        <v>3958</v>
      </c>
      <c r="S484" s="1" t="n">
        <v>3958</v>
      </c>
      <c r="T484" s="1" t="n">
        <v>3507</v>
      </c>
      <c r="U484" s="14" t="n">
        <v>3507</v>
      </c>
      <c r="V484" s="45" t="n">
        <f aca="false">+U484-R484</f>
        <v>-451</v>
      </c>
      <c r="W484" s="14" t="n">
        <f aca="false">+U484-T484</f>
        <v>0</v>
      </c>
      <c r="X484" s="46" t="s">
        <v>48</v>
      </c>
      <c r="Y484" s="47"/>
      <c r="Z484" s="44"/>
      <c r="AA484" s="5"/>
      <c r="AB484" s="5" t="n">
        <v>133173</v>
      </c>
      <c r="AC484" s="53" t="s">
        <v>49</v>
      </c>
      <c r="AD484" s="49"/>
      <c r="AE484" s="95"/>
      <c r="AF484" s="51"/>
      <c r="AG484" s="51" t="s">
        <v>4</v>
      </c>
      <c r="AH484" s="1"/>
      <c r="AI484" s="52" t="s">
        <v>52</v>
      </c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55"/>
      <c r="B485" s="56" t="s">
        <v>40</v>
      </c>
      <c r="C485" s="93"/>
      <c r="D485" s="61"/>
      <c r="E485" s="57" t="s">
        <v>1296</v>
      </c>
      <c r="F485" s="57" t="s">
        <v>1297</v>
      </c>
      <c r="G485" s="59" t="s">
        <v>43</v>
      </c>
      <c r="H485" s="59" t="n">
        <v>4688</v>
      </c>
      <c r="I485" s="58" t="n">
        <v>601</v>
      </c>
      <c r="J485" s="58" t="s">
        <v>44</v>
      </c>
      <c r="K485" s="58"/>
      <c r="L485" s="61" t="s">
        <v>45</v>
      </c>
      <c r="M485" s="57" t="s">
        <v>1298</v>
      </c>
      <c r="N485" s="0"/>
      <c r="O485" s="61" t="s">
        <v>129</v>
      </c>
      <c r="P485" s="62"/>
      <c r="Q485" s="61" t="n">
        <v>1</v>
      </c>
      <c r="R485" s="61" t="n">
        <v>1</v>
      </c>
      <c r="S485" s="61" t="n">
        <v>1</v>
      </c>
      <c r="T485" s="61" t="n">
        <v>1</v>
      </c>
      <c r="U485" s="61" t="n">
        <v>1</v>
      </c>
      <c r="V485" s="45" t="n">
        <f aca="false">+U485-R485</f>
        <v>0</v>
      </c>
      <c r="W485" s="63" t="n">
        <f aca="false">+U485-T485</f>
        <v>0</v>
      </c>
      <c r="X485" s="46" t="s">
        <v>48</v>
      </c>
      <c r="Y485" s="46"/>
      <c r="AA485" s="64" t="n">
        <v>311913</v>
      </c>
      <c r="AB485" s="64" t="n">
        <v>133021</v>
      </c>
      <c r="AC485" s="65" t="s">
        <v>59</v>
      </c>
      <c r="AD485" s="9" t="n">
        <v>0.33</v>
      </c>
      <c r="AE485" s="105" t="n">
        <v>9907</v>
      </c>
      <c r="AF485" s="61" t="s">
        <v>260</v>
      </c>
      <c r="AG485" s="68" t="s">
        <v>4</v>
      </c>
      <c r="AH485" s="58" t="s">
        <v>70</v>
      </c>
      <c r="AI485" s="52" t="s">
        <v>141</v>
      </c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22.5" hidden="false" customHeight="false" outlineLevel="0" collapsed="false">
      <c r="A486" s="55"/>
      <c r="B486" s="56" t="s">
        <v>40</v>
      </c>
      <c r="C486" s="57"/>
      <c r="D486" s="58"/>
      <c r="E486" s="3" t="s">
        <v>1296</v>
      </c>
      <c r="F486" s="57" t="s">
        <v>1299</v>
      </c>
      <c r="G486" s="6" t="s">
        <v>43</v>
      </c>
      <c r="H486" s="59" t="n">
        <v>9684</v>
      </c>
      <c r="I486" s="4" t="n">
        <v>649</v>
      </c>
      <c r="J486" s="4" t="s">
        <v>44</v>
      </c>
      <c r="L486" s="1" t="s">
        <v>45</v>
      </c>
      <c r="M486" s="3" t="s">
        <v>1300</v>
      </c>
      <c r="N486" s="44"/>
      <c r="O486" s="61" t="s">
        <v>79</v>
      </c>
      <c r="Q486" s="61" t="n">
        <v>559</v>
      </c>
      <c r="R486" s="1" t="n">
        <v>1</v>
      </c>
      <c r="S486" s="61" t="n">
        <v>559</v>
      </c>
      <c r="T486" s="61" t="n">
        <v>1</v>
      </c>
      <c r="U486" s="61" t="n">
        <v>1</v>
      </c>
      <c r="V486" s="45" t="n">
        <f aca="false">+U486-R486</f>
        <v>0</v>
      </c>
      <c r="W486" s="14" t="n">
        <f aca="false">+U486-T486</f>
        <v>0</v>
      </c>
      <c r="X486" s="46" t="s">
        <v>362</v>
      </c>
      <c r="Y486" s="47"/>
      <c r="Z486" s="44"/>
      <c r="AA486" s="5" t="n">
        <v>361738</v>
      </c>
      <c r="AB486" s="64" t="n">
        <v>137933</v>
      </c>
      <c r="AC486" s="48" t="s">
        <v>59</v>
      </c>
      <c r="AD486" s="49" t="n">
        <v>0.02</v>
      </c>
      <c r="AE486" s="50"/>
      <c r="AF486" s="51" t="s">
        <v>170</v>
      </c>
      <c r="AG486" s="51"/>
      <c r="AH486" s="4" t="s">
        <v>1301</v>
      </c>
      <c r="AI486" s="52" t="s">
        <v>118</v>
      </c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s">
        <v>40</v>
      </c>
      <c r="E487" s="3" t="s">
        <v>1302</v>
      </c>
      <c r="F487" s="3" t="s">
        <v>1303</v>
      </c>
      <c r="G487" s="6" t="s">
        <v>43</v>
      </c>
      <c r="H487" s="6" t="n">
        <v>9639</v>
      </c>
      <c r="I487" s="4" t="n">
        <v>485</v>
      </c>
      <c r="J487" s="4" t="s">
        <v>44</v>
      </c>
      <c r="L487" s="1" t="s">
        <v>45</v>
      </c>
      <c r="M487" s="3" t="s">
        <v>1304</v>
      </c>
      <c r="N487" s="44"/>
      <c r="O487" s="1" t="s">
        <v>105</v>
      </c>
      <c r="Q487" s="1" t="n">
        <v>59</v>
      </c>
      <c r="R487" s="1" t="n">
        <v>108</v>
      </c>
      <c r="S487" s="1" t="n">
        <v>108</v>
      </c>
      <c r="T487" s="1" t="n">
        <v>110</v>
      </c>
      <c r="U487" s="1" t="n">
        <v>110</v>
      </c>
      <c r="V487" s="45" t="n">
        <f aca="false">+U487-R487</f>
        <v>2</v>
      </c>
      <c r="W487" s="14" t="n">
        <f aca="false">+U487-T487</f>
        <v>0</v>
      </c>
      <c r="X487" s="15" t="s">
        <v>1305</v>
      </c>
      <c r="Y487" s="47"/>
      <c r="Z487" s="44"/>
      <c r="AA487" s="5" t="n">
        <v>309654</v>
      </c>
      <c r="AB487" s="5" t="n">
        <v>138448</v>
      </c>
      <c r="AC487" s="48" t="s">
        <v>59</v>
      </c>
      <c r="AD487" s="49" t="n">
        <v>0.055</v>
      </c>
      <c r="AE487" s="50"/>
      <c r="AF487" s="51" t="s">
        <v>60</v>
      </c>
      <c r="AG487" s="51" t="s">
        <v>4</v>
      </c>
      <c r="AH487" s="4" t="s">
        <v>1293</v>
      </c>
      <c r="AI487" s="52" t="s">
        <v>71</v>
      </c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40</v>
      </c>
      <c r="E488" s="3" t="s">
        <v>1306</v>
      </c>
      <c r="F488" s="3" t="s">
        <v>1307</v>
      </c>
      <c r="G488" s="6" t="s">
        <v>43</v>
      </c>
      <c r="H488" s="6" t="n">
        <v>4129</v>
      </c>
      <c r="I488" s="4" t="n">
        <v>600</v>
      </c>
      <c r="J488" s="4" t="s">
        <v>44</v>
      </c>
      <c r="L488" s="1" t="s">
        <v>45</v>
      </c>
      <c r="M488" s="3" t="s">
        <v>1308</v>
      </c>
      <c r="N488" s="44"/>
      <c r="O488" s="1" t="s">
        <v>57</v>
      </c>
      <c r="Q488" s="1" t="n">
        <v>124</v>
      </c>
      <c r="R488" s="1" t="n">
        <v>123</v>
      </c>
      <c r="S488" s="1" t="n">
        <v>123</v>
      </c>
      <c r="T488" s="1" t="n">
        <v>109</v>
      </c>
      <c r="U488" s="1" t="n">
        <v>109</v>
      </c>
      <c r="V488" s="45" t="n">
        <f aca="false">+U488-R488</f>
        <v>-14</v>
      </c>
      <c r="W488" s="14" t="n">
        <f aca="false">+U488-T488</f>
        <v>0</v>
      </c>
      <c r="X488" s="46" t="s">
        <v>48</v>
      </c>
      <c r="Y488" s="47"/>
      <c r="Z488" s="44"/>
      <c r="AA488" s="5" t="n">
        <v>313279</v>
      </c>
      <c r="AB488" s="5" t="n">
        <v>139347</v>
      </c>
      <c r="AC488" s="48" t="s">
        <v>59</v>
      </c>
      <c r="AD488" s="49" t="n">
        <v>0.27</v>
      </c>
      <c r="AE488" s="50" t="n">
        <v>9904</v>
      </c>
      <c r="AF488" s="51" t="s">
        <v>50</v>
      </c>
      <c r="AG488" s="51" t="s">
        <v>4</v>
      </c>
      <c r="AH488" s="4" t="s">
        <v>1309</v>
      </c>
      <c r="AI488" s="52" t="s">
        <v>141</v>
      </c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22.5" hidden="false" customHeight="false" outlineLevel="0" collapsed="false">
      <c r="A489" s="69"/>
      <c r="B489" s="70" t="n">
        <v>36325</v>
      </c>
      <c r="C489" s="71"/>
      <c r="D489" s="72"/>
      <c r="E489" s="73" t="s">
        <v>1306</v>
      </c>
      <c r="F489" s="73" t="s">
        <v>1310</v>
      </c>
      <c r="G489" s="74" t="s">
        <v>43</v>
      </c>
      <c r="H489" s="75" t="n">
        <v>9826</v>
      </c>
      <c r="I489" s="76"/>
      <c r="J489" s="77"/>
      <c r="K489" s="76"/>
      <c r="L489" s="78"/>
      <c r="M489" s="78" t="s">
        <v>97</v>
      </c>
      <c r="N489" s="76" t="s">
        <v>92</v>
      </c>
      <c r="O489" s="61" t="s">
        <v>47</v>
      </c>
      <c r="P489" s="80"/>
      <c r="Q489" s="79" t="n">
        <v>900</v>
      </c>
      <c r="R489" s="79" t="n">
        <v>1000</v>
      </c>
      <c r="S489" s="79" t="n">
        <v>1145</v>
      </c>
      <c r="T489" s="79" t="n">
        <v>1462</v>
      </c>
      <c r="U489" s="79" t="n">
        <v>2791</v>
      </c>
      <c r="V489" s="45" t="n">
        <f aca="false">+U489-R489</f>
        <v>1791</v>
      </c>
      <c r="W489" s="82" t="n">
        <f aca="false">+U489-T489</f>
        <v>1329</v>
      </c>
      <c r="X489" s="104" t="s">
        <v>337</v>
      </c>
      <c r="Y489" s="84"/>
      <c r="Z489" s="85"/>
      <c r="AA489" s="86"/>
      <c r="AB489" s="75" t="n">
        <v>241562</v>
      </c>
      <c r="AC489" s="87" t="s">
        <v>49</v>
      </c>
      <c r="AD489" s="180" t="n">
        <v>0.27</v>
      </c>
      <c r="AE489" s="181" t="n">
        <v>9904</v>
      </c>
      <c r="AF489" s="86" t="s">
        <v>694</v>
      </c>
      <c r="AG489" s="90" t="s">
        <v>4</v>
      </c>
      <c r="AH489" s="79" t="s">
        <v>1309</v>
      </c>
      <c r="AI489" s="52" t="s">
        <v>141</v>
      </c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43"/>
      <c r="B490" s="11" t="s">
        <v>40</v>
      </c>
      <c r="E490" s="3" t="s">
        <v>1311</v>
      </c>
      <c r="F490" s="3" t="s">
        <v>1312</v>
      </c>
      <c r="G490" s="6" t="s">
        <v>43</v>
      </c>
      <c r="H490" s="6" t="n">
        <v>9650</v>
      </c>
      <c r="I490" s="4" t="n">
        <v>649</v>
      </c>
      <c r="J490" s="4" t="s">
        <v>44</v>
      </c>
      <c r="L490" s="1" t="s">
        <v>45</v>
      </c>
      <c r="M490" s="3" t="s">
        <v>1313</v>
      </c>
      <c r="N490" s="44"/>
      <c r="O490" s="1" t="s">
        <v>86</v>
      </c>
      <c r="Q490" s="1" t="n">
        <v>295</v>
      </c>
      <c r="R490" s="1" t="n">
        <v>285</v>
      </c>
      <c r="S490" s="1" t="n">
        <v>285</v>
      </c>
      <c r="T490" s="1" t="n">
        <v>296</v>
      </c>
      <c r="U490" s="1" t="n">
        <v>296</v>
      </c>
      <c r="V490" s="45" t="n">
        <f aca="false">+U490-R490</f>
        <v>11</v>
      </c>
      <c r="W490" s="14" t="n">
        <f aca="false">+U490-T490</f>
        <v>0</v>
      </c>
      <c r="X490" s="15" t="s">
        <v>48</v>
      </c>
      <c r="Y490" s="47"/>
      <c r="Z490" s="44"/>
      <c r="AA490" s="5" t="n">
        <v>309936</v>
      </c>
      <c r="AB490" s="5" t="n">
        <v>132909</v>
      </c>
      <c r="AC490" s="48" t="s">
        <v>59</v>
      </c>
      <c r="AD490" s="9" t="n">
        <v>0.045</v>
      </c>
      <c r="AE490" s="50"/>
      <c r="AF490" s="51" t="s">
        <v>60</v>
      </c>
      <c r="AG490" s="51" t="s">
        <v>4</v>
      </c>
      <c r="AH490" s="4" t="s">
        <v>1314</v>
      </c>
      <c r="AI490" s="52" t="s">
        <v>52</v>
      </c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5"/>
      <c r="B491" s="56" t="s">
        <v>40</v>
      </c>
      <c r="C491" s="57"/>
      <c r="D491" s="58"/>
      <c r="E491" s="3" t="s">
        <v>1315</v>
      </c>
      <c r="F491" s="57" t="s">
        <v>1316</v>
      </c>
      <c r="G491" s="6" t="s">
        <v>43</v>
      </c>
      <c r="H491" s="59" t="n">
        <v>5593</v>
      </c>
      <c r="I491" s="4" t="n">
        <v>555</v>
      </c>
      <c r="J491" s="4" t="s">
        <v>44</v>
      </c>
      <c r="L491" s="1" t="s">
        <v>45</v>
      </c>
      <c r="M491" s="3" t="s">
        <v>1317</v>
      </c>
      <c r="N491" s="44"/>
      <c r="O491" s="61" t="s">
        <v>447</v>
      </c>
      <c r="Q491" s="61" t="n">
        <v>185</v>
      </c>
      <c r="R491" s="1" t="n">
        <v>49</v>
      </c>
      <c r="S491" s="61" t="n">
        <v>0</v>
      </c>
      <c r="T491" s="61" t="n">
        <v>0</v>
      </c>
      <c r="U491" s="61" t="n">
        <v>49</v>
      </c>
      <c r="V491" s="45" t="n">
        <f aca="false">+U491-R491</f>
        <v>0</v>
      </c>
      <c r="W491" s="14" t="n">
        <f aca="false">+U491-T491</f>
        <v>49</v>
      </c>
      <c r="X491" s="15" t="s">
        <v>48</v>
      </c>
      <c r="Y491" s="47"/>
      <c r="Z491" s="44"/>
      <c r="AA491" s="5" t="n">
        <v>313296</v>
      </c>
      <c r="AB491" s="64" t="n">
        <v>133169</v>
      </c>
      <c r="AC491" s="48" t="s">
        <v>59</v>
      </c>
      <c r="AD491" s="9" t="n">
        <v>0.33</v>
      </c>
      <c r="AE491" s="105" t="n">
        <v>9908</v>
      </c>
      <c r="AF491" s="1" t="s">
        <v>292</v>
      </c>
      <c r="AG491" s="51"/>
      <c r="AH491" s="4" t="s">
        <v>1318</v>
      </c>
      <c r="AI491" s="52" t="s">
        <v>52</v>
      </c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22.5" hidden="false" customHeight="false" outlineLevel="0" collapsed="false">
      <c r="A492" s="43"/>
      <c r="B492" s="11" t="n">
        <v>36325</v>
      </c>
      <c r="E492" s="92" t="s">
        <v>1319</v>
      </c>
      <c r="F492" s="92" t="s">
        <v>310</v>
      </c>
      <c r="G492" s="6" t="s">
        <v>43</v>
      </c>
      <c r="H492" s="5" t="n">
        <v>9656</v>
      </c>
      <c r="I492" s="1"/>
      <c r="J492" s="94"/>
      <c r="K492" s="1"/>
      <c r="L492" s="92"/>
      <c r="M492" s="92"/>
      <c r="N492" s="1" t="s">
        <v>92</v>
      </c>
      <c r="O492" s="1" t="s">
        <v>105</v>
      </c>
      <c r="Q492" s="1" t="n">
        <v>0</v>
      </c>
      <c r="R492" s="1" t="n">
        <v>715</v>
      </c>
      <c r="S492" s="1" t="n">
        <v>715</v>
      </c>
      <c r="T492" s="1" t="n">
        <v>583</v>
      </c>
      <c r="U492" s="1" t="n">
        <v>781</v>
      </c>
      <c r="V492" s="45" t="n">
        <f aca="false">+U492-R492</f>
        <v>66</v>
      </c>
      <c r="W492" s="14" t="n">
        <f aca="false">+U492-T492</f>
        <v>198</v>
      </c>
      <c r="X492" s="104" t="s">
        <v>1278</v>
      </c>
      <c r="Y492" s="47"/>
      <c r="Z492" s="44"/>
      <c r="AA492" s="5"/>
      <c r="AB492" s="5" t="n">
        <v>279785</v>
      </c>
      <c r="AC492" s="53" t="s">
        <v>49</v>
      </c>
      <c r="AD492" s="49"/>
      <c r="AE492" s="95"/>
      <c r="AF492" s="51"/>
      <c r="AG492" s="51" t="s">
        <v>4</v>
      </c>
      <c r="AH492" s="1"/>
      <c r="AI492" s="52" t="s">
        <v>82</v>
      </c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n">
        <v>36325</v>
      </c>
      <c r="E493" s="92" t="s">
        <v>1319</v>
      </c>
      <c r="F493" s="92" t="s">
        <v>1320</v>
      </c>
      <c r="G493" s="6" t="s">
        <v>43</v>
      </c>
      <c r="H493" s="5" t="n">
        <v>9834</v>
      </c>
      <c r="I493" s="1"/>
      <c r="J493" s="94"/>
      <c r="K493" s="1"/>
      <c r="L493" s="92"/>
      <c r="M493" s="92"/>
      <c r="N493" s="1" t="s">
        <v>92</v>
      </c>
      <c r="O493" s="1" t="s">
        <v>105</v>
      </c>
      <c r="Q493" s="1" t="n">
        <v>0</v>
      </c>
      <c r="R493" s="1" t="n">
        <v>133</v>
      </c>
      <c r="S493" s="1" t="n">
        <v>133</v>
      </c>
      <c r="T493" s="1" t="n">
        <v>133</v>
      </c>
      <c r="U493" s="1" t="n">
        <v>133</v>
      </c>
      <c r="V493" s="45" t="n">
        <f aca="false">+U493-R493</f>
        <v>0</v>
      </c>
      <c r="W493" s="14" t="n">
        <f aca="false">+U493-T493</f>
        <v>0</v>
      </c>
      <c r="X493" s="46" t="s">
        <v>48</v>
      </c>
      <c r="Y493" s="47"/>
      <c r="Z493" s="44"/>
      <c r="AA493" s="5"/>
      <c r="AB493" s="5" t="n">
        <v>279782</v>
      </c>
      <c r="AC493" s="53" t="s">
        <v>49</v>
      </c>
      <c r="AD493" s="49"/>
      <c r="AE493" s="95"/>
      <c r="AF493" s="51"/>
      <c r="AG493" s="51" t="s">
        <v>4</v>
      </c>
      <c r="AH493" s="1"/>
      <c r="AI493" s="52" t="s">
        <v>82</v>
      </c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true" customHeight="false" outlineLevel="0" collapsed="false">
      <c r="A494" s="55"/>
      <c r="B494" s="56" t="s">
        <v>40</v>
      </c>
      <c r="C494" s="57"/>
      <c r="D494" s="58"/>
      <c r="E494" s="57" t="s">
        <v>1321</v>
      </c>
      <c r="F494" s="57" t="s">
        <v>1322</v>
      </c>
      <c r="G494" s="59" t="s">
        <v>43</v>
      </c>
      <c r="H494" s="59" t="n">
        <v>6494</v>
      </c>
      <c r="I494" s="58" t="n">
        <v>600</v>
      </c>
      <c r="J494" s="58" t="s">
        <v>44</v>
      </c>
      <c r="K494" s="58"/>
      <c r="L494" s="61" t="s">
        <v>45</v>
      </c>
      <c r="M494" s="57" t="s">
        <v>1323</v>
      </c>
      <c r="N494" s="0"/>
      <c r="O494" s="61" t="s">
        <v>139</v>
      </c>
      <c r="P494" s="62"/>
      <c r="Q494" s="61"/>
      <c r="R494" s="1"/>
      <c r="S494" s="61"/>
      <c r="T494" s="61"/>
      <c r="U494" s="61"/>
      <c r="V494" s="45" t="n">
        <f aca="false">+U494-R494</f>
        <v>0</v>
      </c>
      <c r="W494" s="63" t="n">
        <f aca="false">+U494-T494</f>
        <v>0</v>
      </c>
      <c r="X494" s="46" t="s">
        <v>1324</v>
      </c>
      <c r="Y494" s="52"/>
      <c r="AA494" s="64" t="n">
        <v>358937</v>
      </c>
      <c r="AB494" s="64" t="n">
        <v>28119</v>
      </c>
      <c r="AC494" s="65" t="s">
        <v>59</v>
      </c>
      <c r="AD494" s="66" t="n">
        <v>0.025</v>
      </c>
      <c r="AE494" s="67"/>
      <c r="AF494" s="68" t="s">
        <v>60</v>
      </c>
      <c r="AG494" s="68" t="s">
        <v>4</v>
      </c>
      <c r="AH494" s="58" t="s">
        <v>70</v>
      </c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n">
        <v>36325</v>
      </c>
      <c r="E495" s="92" t="s">
        <v>1325</v>
      </c>
      <c r="F495" s="92" t="s">
        <v>1326</v>
      </c>
      <c r="G495" s="6" t="s">
        <v>43</v>
      </c>
      <c r="H495" s="5" t="n">
        <v>6788</v>
      </c>
      <c r="I495" s="1"/>
      <c r="J495" s="94"/>
      <c r="K495" s="1"/>
      <c r="L495" s="92"/>
      <c r="M495" s="92"/>
      <c r="N495" s="1" t="s">
        <v>92</v>
      </c>
      <c r="O495" s="1" t="s">
        <v>79</v>
      </c>
      <c r="Q495" s="1" t="n">
        <v>178</v>
      </c>
      <c r="R495" s="1" t="n">
        <v>356</v>
      </c>
      <c r="S495" s="1" t="n">
        <v>356</v>
      </c>
      <c r="T495" s="1" t="n">
        <v>166</v>
      </c>
      <c r="U495" s="1" t="n">
        <v>166</v>
      </c>
      <c r="V495" s="45" t="n">
        <f aca="false">+U495-R495</f>
        <v>-190</v>
      </c>
      <c r="W495" s="14" t="n">
        <f aca="false">+U495-T495</f>
        <v>0</v>
      </c>
      <c r="X495" s="15" t="s">
        <v>48</v>
      </c>
      <c r="Y495" s="47"/>
      <c r="Z495" s="44"/>
      <c r="AA495" s="5"/>
      <c r="AB495" s="5" t="n">
        <v>138848</v>
      </c>
      <c r="AC495" s="53" t="s">
        <v>49</v>
      </c>
      <c r="AD495" s="49"/>
      <c r="AE495" s="95"/>
      <c r="AF495" s="51"/>
      <c r="AG495" s="51" t="s">
        <v>4</v>
      </c>
      <c r="AH495" s="1"/>
      <c r="AI495" s="61" t="s">
        <v>52</v>
      </c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55"/>
      <c r="B496" s="56" t="s">
        <v>40</v>
      </c>
      <c r="C496" s="93"/>
      <c r="D496" s="61"/>
      <c r="E496" s="57" t="s">
        <v>1327</v>
      </c>
      <c r="F496" s="57" t="s">
        <v>1328</v>
      </c>
      <c r="G496" s="6" t="s">
        <v>43</v>
      </c>
      <c r="H496" s="59" t="n">
        <v>4275</v>
      </c>
      <c r="I496" s="4" t="n">
        <v>600</v>
      </c>
      <c r="J496" s="4" t="s">
        <v>44</v>
      </c>
      <c r="L496" s="1" t="s">
        <v>45</v>
      </c>
      <c r="M496" s="3" t="s">
        <v>1329</v>
      </c>
      <c r="N496" s="44"/>
      <c r="O496" s="61" t="s">
        <v>57</v>
      </c>
      <c r="Q496" s="61" t="n">
        <v>20</v>
      </c>
      <c r="R496" s="61" t="n">
        <v>14</v>
      </c>
      <c r="S496" s="61" t="n">
        <v>14</v>
      </c>
      <c r="T496" s="61" t="n">
        <v>11</v>
      </c>
      <c r="U496" s="61" t="n">
        <v>11</v>
      </c>
      <c r="V496" s="45" t="n">
        <f aca="false">+U496-R496</f>
        <v>-3</v>
      </c>
      <c r="W496" s="14" t="n">
        <f aca="false">+U496-T496</f>
        <v>0</v>
      </c>
      <c r="X496" s="46" t="s">
        <v>48</v>
      </c>
      <c r="Y496" s="47"/>
      <c r="Z496" s="44"/>
      <c r="AA496" s="5" t="n">
        <v>360253</v>
      </c>
      <c r="AB496" s="64" t="n">
        <v>60431</v>
      </c>
      <c r="AC496" s="48" t="s">
        <v>49</v>
      </c>
      <c r="AD496" s="49" t="n">
        <v>0.03</v>
      </c>
      <c r="AE496" s="50"/>
      <c r="AF496" s="51" t="s">
        <v>60</v>
      </c>
      <c r="AG496" s="51" t="s">
        <v>4</v>
      </c>
      <c r="AH496" s="58" t="s">
        <v>1330</v>
      </c>
      <c r="AI496" s="52" t="s">
        <v>82</v>
      </c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5"/>
      <c r="B497" s="56" t="s">
        <v>40</v>
      </c>
      <c r="C497" s="57"/>
      <c r="D497" s="58"/>
      <c r="E497" s="57" t="s">
        <v>1327</v>
      </c>
      <c r="F497" s="57" t="s">
        <v>1331</v>
      </c>
      <c r="G497" s="59" t="s">
        <v>43</v>
      </c>
      <c r="H497" s="59" t="n">
        <v>5772</v>
      </c>
      <c r="I497" s="58" t="n">
        <v>600</v>
      </c>
      <c r="J497" s="58" t="s">
        <v>44</v>
      </c>
      <c r="K497" s="58"/>
      <c r="L497" s="61" t="s">
        <v>45</v>
      </c>
      <c r="M497" s="57" t="s">
        <v>1332</v>
      </c>
      <c r="N497" s="0"/>
      <c r="O497" s="61" t="s">
        <v>139</v>
      </c>
      <c r="P497" s="62"/>
      <c r="Q497" s="61" t="n">
        <v>52</v>
      </c>
      <c r="R497" s="61" t="n">
        <v>55</v>
      </c>
      <c r="S497" s="61" t="n">
        <v>55</v>
      </c>
      <c r="T497" s="61" t="n">
        <v>55</v>
      </c>
      <c r="U497" s="61" t="n">
        <v>55</v>
      </c>
      <c r="V497" s="45" t="n">
        <f aca="false">+U497-R497</f>
        <v>0</v>
      </c>
      <c r="W497" s="63" t="n">
        <f aca="false">+U497-T497</f>
        <v>0</v>
      </c>
      <c r="X497" s="46" t="s">
        <v>48</v>
      </c>
      <c r="Y497" s="52"/>
      <c r="AA497" s="64" t="n">
        <v>313338</v>
      </c>
      <c r="AB497" s="64" t="n">
        <v>156237</v>
      </c>
      <c r="AC497" s="65" t="s">
        <v>59</v>
      </c>
      <c r="AD497" s="66" t="n">
        <v>0.025</v>
      </c>
      <c r="AE497" s="67"/>
      <c r="AF497" s="68" t="s">
        <v>60</v>
      </c>
      <c r="AG497" s="68" t="s">
        <v>4</v>
      </c>
      <c r="AH497" s="58" t="s">
        <v>70</v>
      </c>
      <c r="AI497" s="52" t="s">
        <v>82</v>
      </c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43"/>
      <c r="B498" s="11" t="s">
        <v>40</v>
      </c>
      <c r="E498" s="3" t="s">
        <v>1333</v>
      </c>
      <c r="F498" s="3" t="s">
        <v>1334</v>
      </c>
      <c r="G498" s="6" t="s">
        <v>43</v>
      </c>
      <c r="H498" s="6" t="n">
        <v>9685</v>
      </c>
      <c r="I498" s="4" t="n">
        <v>550</v>
      </c>
      <c r="J498" s="4" t="s">
        <v>44</v>
      </c>
      <c r="L498" s="53" t="s">
        <v>45</v>
      </c>
      <c r="M498" s="3" t="s">
        <v>1335</v>
      </c>
      <c r="N498" s="44"/>
      <c r="O498" s="1" t="s">
        <v>105</v>
      </c>
      <c r="Q498" s="1" t="n">
        <v>206</v>
      </c>
      <c r="R498" s="1" t="n">
        <v>147</v>
      </c>
      <c r="S498" s="1" t="n">
        <v>147</v>
      </c>
      <c r="T498" s="1" t="n">
        <v>163</v>
      </c>
      <c r="U498" s="1" t="n">
        <v>163</v>
      </c>
      <c r="V498" s="45" t="n">
        <f aca="false">+U498-R498</f>
        <v>16</v>
      </c>
      <c r="W498" s="14" t="n">
        <f aca="false">+U498-T498</f>
        <v>0</v>
      </c>
      <c r="X498" s="15" t="s">
        <v>48</v>
      </c>
      <c r="Y498" s="47"/>
      <c r="Z498" s="44"/>
      <c r="AA498" s="5" t="n">
        <v>132616</v>
      </c>
      <c r="AB498" s="5" t="n">
        <v>125807</v>
      </c>
      <c r="AC498" s="48" t="s">
        <v>49</v>
      </c>
      <c r="AD498" s="9" t="n">
        <v>0.047</v>
      </c>
      <c r="AE498" s="54" t="n">
        <v>9808</v>
      </c>
      <c r="AF498" s="1" t="s">
        <v>1336</v>
      </c>
      <c r="AG498" s="51" t="s">
        <v>4</v>
      </c>
      <c r="AH498" s="4" t="s">
        <v>1337</v>
      </c>
      <c r="AI498" s="52" t="s">
        <v>82</v>
      </c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43"/>
      <c r="B499" s="11" t="s">
        <v>40</v>
      </c>
      <c r="C499" s="92"/>
      <c r="D499" s="1"/>
      <c r="E499" s="3" t="s">
        <v>1338</v>
      </c>
      <c r="F499" s="3" t="s">
        <v>1339</v>
      </c>
      <c r="G499" s="6" t="s">
        <v>43</v>
      </c>
      <c r="H499" s="6" t="n">
        <v>6723</v>
      </c>
      <c r="I499" s="4" t="n">
        <v>649</v>
      </c>
      <c r="J499" s="4" t="s">
        <v>44</v>
      </c>
      <c r="L499" s="1" t="s">
        <v>45</v>
      </c>
      <c r="M499" s="3" t="s">
        <v>1340</v>
      </c>
      <c r="N499" s="44"/>
      <c r="O499" s="1" t="s">
        <v>57</v>
      </c>
      <c r="Q499" s="1" t="n">
        <v>85</v>
      </c>
      <c r="R499" s="1" t="n">
        <v>71</v>
      </c>
      <c r="S499" s="1" t="n">
        <v>71</v>
      </c>
      <c r="T499" s="1" t="n">
        <v>57</v>
      </c>
      <c r="U499" s="1" t="n">
        <v>57</v>
      </c>
      <c r="V499" s="45" t="n">
        <f aca="false">+U499-R499</f>
        <v>-14</v>
      </c>
      <c r="W499" s="14" t="n">
        <f aca="false">+U499-T499</f>
        <v>0</v>
      </c>
      <c r="X499" s="46" t="s">
        <v>48</v>
      </c>
      <c r="Y499" s="47"/>
      <c r="Z499" s="44"/>
      <c r="AA499" s="5" t="n">
        <v>346130</v>
      </c>
      <c r="AB499" s="5" t="n">
        <v>136119</v>
      </c>
      <c r="AC499" s="48" t="s">
        <v>49</v>
      </c>
      <c r="AD499" s="49" t="n">
        <v>0.08</v>
      </c>
      <c r="AE499" s="50" t="n">
        <v>9812</v>
      </c>
      <c r="AF499" s="51" t="s">
        <v>160</v>
      </c>
      <c r="AG499" s="51" t="s">
        <v>4</v>
      </c>
      <c r="AH499" s="4" t="s">
        <v>1341</v>
      </c>
      <c r="AI499" s="52" t="s">
        <v>71</v>
      </c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true" customHeight="false" outlineLevel="0" collapsed="false">
      <c r="A500" s="43"/>
      <c r="B500" s="11" t="n">
        <v>36452</v>
      </c>
      <c r="E500" s="73" t="s">
        <v>1342</v>
      </c>
      <c r="F500" s="132" t="s">
        <v>501</v>
      </c>
      <c r="G500" s="6" t="s">
        <v>43</v>
      </c>
      <c r="H500" s="6" t="n">
        <v>6315</v>
      </c>
      <c r="I500" s="4" t="n">
        <v>765</v>
      </c>
      <c r="J500" s="94" t="s">
        <v>44</v>
      </c>
      <c r="K500" s="1"/>
      <c r="L500" s="1" t="s">
        <v>45</v>
      </c>
      <c r="M500" s="92" t="s">
        <v>1343</v>
      </c>
      <c r="N500" s="1" t="s">
        <v>92</v>
      </c>
      <c r="O500" s="1" t="s">
        <v>79</v>
      </c>
      <c r="Q500" s="1" t="n">
        <v>0</v>
      </c>
      <c r="R500" s="1"/>
      <c r="S500" s="61"/>
      <c r="T500" s="61"/>
      <c r="U500" s="61"/>
      <c r="V500" s="45" t="n">
        <f aca="false">+U500-R500</f>
        <v>0</v>
      </c>
      <c r="W500" s="14" t="n">
        <f aca="false">+U500-T500</f>
        <v>0</v>
      </c>
      <c r="X500" s="15" t="s">
        <v>1344</v>
      </c>
      <c r="Y500" s="47"/>
      <c r="Z500" s="44"/>
      <c r="AA500" s="5"/>
      <c r="AB500" s="5" t="n">
        <v>138605</v>
      </c>
      <c r="AC500" s="53" t="s">
        <v>49</v>
      </c>
      <c r="AD500" s="49"/>
      <c r="AE500" s="95"/>
      <c r="AF500" s="51"/>
      <c r="AG500" s="51" t="s">
        <v>4</v>
      </c>
      <c r="AH500" s="1"/>
      <c r="AI500" s="52" t="s">
        <v>52</v>
      </c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40</v>
      </c>
      <c r="E501" s="3" t="s">
        <v>1345</v>
      </c>
      <c r="F501" s="3" t="s">
        <v>1346</v>
      </c>
      <c r="G501" s="6" t="s">
        <v>43</v>
      </c>
      <c r="H501" s="6" t="n">
        <v>5252</v>
      </c>
      <c r="I501" s="4" t="n">
        <v>650</v>
      </c>
      <c r="J501" s="4" t="s">
        <v>44</v>
      </c>
      <c r="L501" s="1" t="s">
        <v>45</v>
      </c>
      <c r="M501" s="3" t="s">
        <v>1347</v>
      </c>
      <c r="N501" s="44"/>
      <c r="O501" s="1" t="s">
        <v>86</v>
      </c>
      <c r="Q501" s="1" t="n">
        <v>97</v>
      </c>
      <c r="R501" s="1" t="n">
        <v>29</v>
      </c>
      <c r="S501" s="1" t="n">
        <v>29</v>
      </c>
      <c r="T501" s="1" t="n">
        <v>29</v>
      </c>
      <c r="U501" s="1" t="n">
        <v>29</v>
      </c>
      <c r="V501" s="45" t="n">
        <f aca="false">+U501-R501</f>
        <v>0</v>
      </c>
      <c r="W501" s="14" t="n">
        <f aca="false">+U501-T501</f>
        <v>0</v>
      </c>
      <c r="X501" s="46" t="s">
        <v>48</v>
      </c>
      <c r="Y501" s="47"/>
      <c r="Z501" s="44"/>
      <c r="AA501" s="5" t="n">
        <v>309930</v>
      </c>
      <c r="AB501" s="5" t="n">
        <v>132899</v>
      </c>
      <c r="AC501" s="48" t="s">
        <v>59</v>
      </c>
      <c r="AD501" s="9" t="n">
        <v>0.045</v>
      </c>
      <c r="AE501" s="50"/>
      <c r="AF501" s="51" t="s">
        <v>60</v>
      </c>
      <c r="AG501" s="51" t="s">
        <v>4</v>
      </c>
      <c r="AH501" s="4" t="s">
        <v>70</v>
      </c>
      <c r="AI501" s="52" t="s">
        <v>71</v>
      </c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55"/>
      <c r="B502" s="56" t="s">
        <v>40</v>
      </c>
      <c r="C502" s="93"/>
      <c r="D502" s="61"/>
      <c r="E502" s="57" t="s">
        <v>1345</v>
      </c>
      <c r="F502" s="57" t="s">
        <v>1348</v>
      </c>
      <c r="G502" s="59" t="s">
        <v>43</v>
      </c>
      <c r="H502" s="59" t="n">
        <v>5404</v>
      </c>
      <c r="I502" s="58" t="n">
        <v>649</v>
      </c>
      <c r="J502" s="58" t="s">
        <v>44</v>
      </c>
      <c r="K502" s="58"/>
      <c r="L502" s="61" t="s">
        <v>45</v>
      </c>
      <c r="M502" s="57" t="s">
        <v>1347</v>
      </c>
      <c r="N502" s="0"/>
      <c r="O502" s="61" t="s">
        <v>86</v>
      </c>
      <c r="P502" s="62"/>
      <c r="Q502" s="61" t="n">
        <v>43</v>
      </c>
      <c r="R502" s="61" t="n">
        <v>67</v>
      </c>
      <c r="S502" s="61" t="n">
        <v>67</v>
      </c>
      <c r="T502" s="61" t="n">
        <v>67</v>
      </c>
      <c r="U502" s="61" t="n">
        <v>67</v>
      </c>
      <c r="V502" s="45" t="n">
        <f aca="false">+U502-R502</f>
        <v>0</v>
      </c>
      <c r="W502" s="63" t="n">
        <f aca="false">+U502-T502</f>
        <v>0</v>
      </c>
      <c r="X502" s="46" t="s">
        <v>48</v>
      </c>
      <c r="Y502" s="52"/>
      <c r="AA502" s="64" t="n">
        <v>309931</v>
      </c>
      <c r="AB502" s="64" t="n">
        <v>132899</v>
      </c>
      <c r="AC502" s="65" t="s">
        <v>59</v>
      </c>
      <c r="AD502" s="108" t="n">
        <v>0.045</v>
      </c>
      <c r="AE502" s="67"/>
      <c r="AF502" s="68" t="s">
        <v>60</v>
      </c>
      <c r="AG502" s="68" t="s">
        <v>4</v>
      </c>
      <c r="AH502" s="58" t="s">
        <v>70</v>
      </c>
      <c r="AI502" s="52" t="s">
        <v>71</v>
      </c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55"/>
      <c r="B503" s="56" t="s">
        <v>40</v>
      </c>
      <c r="C503" s="57"/>
      <c r="D503" s="58"/>
      <c r="E503" s="57" t="s">
        <v>1345</v>
      </c>
      <c r="F503" s="57" t="s">
        <v>1349</v>
      </c>
      <c r="G503" s="6" t="s">
        <v>43</v>
      </c>
      <c r="H503" s="59" t="n">
        <v>6678</v>
      </c>
      <c r="I503" s="4" t="n">
        <v>649</v>
      </c>
      <c r="J503" s="4" t="s">
        <v>44</v>
      </c>
      <c r="L503" s="1" t="s">
        <v>45</v>
      </c>
      <c r="M503" s="3" t="s">
        <v>1347</v>
      </c>
      <c r="N503" s="44"/>
      <c r="O503" s="61" t="s">
        <v>86</v>
      </c>
      <c r="Q503" s="61" t="n">
        <v>43</v>
      </c>
      <c r="R503" s="61" t="n">
        <v>43</v>
      </c>
      <c r="S503" s="61" t="n">
        <v>43</v>
      </c>
      <c r="T503" s="61" t="n">
        <v>43</v>
      </c>
      <c r="U503" s="61" t="n">
        <v>43</v>
      </c>
      <c r="V503" s="45" t="n">
        <f aca="false">+U503-R503</f>
        <v>0</v>
      </c>
      <c r="W503" s="14" t="n">
        <f aca="false">+U503-T503</f>
        <v>0</v>
      </c>
      <c r="X503" s="46" t="s">
        <v>48</v>
      </c>
      <c r="Y503" s="47"/>
      <c r="Z503" s="44"/>
      <c r="AA503" s="5" t="n">
        <v>309929</v>
      </c>
      <c r="AB503" s="64" t="n">
        <v>132899</v>
      </c>
      <c r="AC503" s="48" t="s">
        <v>59</v>
      </c>
      <c r="AD503" s="9" t="n">
        <v>0.045</v>
      </c>
      <c r="AE503" s="50"/>
      <c r="AF503" s="51" t="s">
        <v>60</v>
      </c>
      <c r="AG503" s="51" t="s">
        <v>4</v>
      </c>
      <c r="AH503" s="58" t="s">
        <v>70</v>
      </c>
      <c r="AI503" s="52" t="s">
        <v>71</v>
      </c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true" customHeight="false" outlineLevel="0" collapsed="false">
      <c r="A504" s="55"/>
      <c r="B504" s="56" t="s">
        <v>40</v>
      </c>
      <c r="C504" s="57"/>
      <c r="D504" s="58"/>
      <c r="E504" s="57" t="s">
        <v>1350</v>
      </c>
      <c r="F504" s="57" t="s">
        <v>1351</v>
      </c>
      <c r="G504" s="59" t="s">
        <v>43</v>
      </c>
      <c r="H504" s="59" t="n">
        <v>9681</v>
      </c>
      <c r="I504" s="58" t="n">
        <v>550</v>
      </c>
      <c r="J504" s="58" t="s">
        <v>44</v>
      </c>
      <c r="K504" s="58"/>
      <c r="L504" s="61" t="s">
        <v>45</v>
      </c>
      <c r="M504" s="57" t="s">
        <v>1350</v>
      </c>
      <c r="N504" s="0"/>
      <c r="O504" s="61" t="s">
        <v>105</v>
      </c>
      <c r="P504" s="62"/>
      <c r="Q504" s="61"/>
      <c r="R504" s="1"/>
      <c r="S504" s="61"/>
      <c r="T504" s="61"/>
      <c r="U504" s="61"/>
      <c r="V504" s="45" t="n">
        <f aca="false">+U504-R504</f>
        <v>0</v>
      </c>
      <c r="W504" s="63" t="n">
        <f aca="false">+U504-T504</f>
        <v>0</v>
      </c>
      <c r="X504" s="107" t="s">
        <v>195</v>
      </c>
      <c r="Y504" s="52"/>
      <c r="AA504" s="0"/>
      <c r="AB504" s="64" t="n">
        <v>28255</v>
      </c>
      <c r="AC504" s="65" t="s">
        <v>59</v>
      </c>
      <c r="AD504" s="66" t="n">
        <v>0.055</v>
      </c>
      <c r="AE504" s="67"/>
      <c r="AF504" s="68" t="s">
        <v>60</v>
      </c>
      <c r="AG504" s="68" t="s">
        <v>4</v>
      </c>
      <c r="AH504" s="58" t="s">
        <v>1352</v>
      </c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true" customHeight="false" outlineLevel="0" collapsed="false">
      <c r="A505" s="55"/>
      <c r="B505" s="56" t="s">
        <v>40</v>
      </c>
      <c r="C505" s="57"/>
      <c r="D505" s="58"/>
      <c r="E505" s="93" t="s">
        <v>1350</v>
      </c>
      <c r="F505" s="93" t="s">
        <v>1353</v>
      </c>
      <c r="G505" s="59" t="s">
        <v>43</v>
      </c>
      <c r="H505" s="64" t="n">
        <v>9688</v>
      </c>
      <c r="I505" s="61"/>
      <c r="J505" s="98"/>
      <c r="K505" s="61" t="n">
        <v>1</v>
      </c>
      <c r="L505" s="93"/>
      <c r="M505" s="93" t="s">
        <v>1350</v>
      </c>
      <c r="N505" s="61"/>
      <c r="O505" s="61" t="s">
        <v>47</v>
      </c>
      <c r="P505" s="62"/>
      <c r="Q505" s="61"/>
      <c r="R505" s="1"/>
      <c r="S505" s="61"/>
      <c r="T505" s="61"/>
      <c r="U505" s="61"/>
      <c r="V505" s="45" t="n">
        <f aca="false">+U505-R505</f>
        <v>0</v>
      </c>
      <c r="W505" s="63" t="n">
        <f aca="false">+U505-T505</f>
        <v>0</v>
      </c>
      <c r="X505" s="46" t="s">
        <v>1354</v>
      </c>
      <c r="Y505" s="52"/>
      <c r="AA505" s="64" t="n">
        <v>341281</v>
      </c>
      <c r="AB505" s="64" t="n">
        <v>46500</v>
      </c>
      <c r="AC505" s="60" t="s">
        <v>59</v>
      </c>
      <c r="AD505" s="66" t="n">
        <v>0.113</v>
      </c>
      <c r="AE505" s="67" t="n">
        <v>9812</v>
      </c>
      <c r="AF505" s="68" t="s">
        <v>160</v>
      </c>
      <c r="AG505" s="68" t="s">
        <v>4</v>
      </c>
      <c r="AH505" s="61" t="s">
        <v>1355</v>
      </c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22.5" hidden="false" customHeight="false" outlineLevel="0" collapsed="false">
      <c r="A506" s="43"/>
      <c r="B506" s="11" t="s">
        <v>40</v>
      </c>
      <c r="E506" s="3" t="s">
        <v>1350</v>
      </c>
      <c r="F506" s="3" t="s">
        <v>1356</v>
      </c>
      <c r="G506" s="6" t="s">
        <v>43</v>
      </c>
      <c r="H506" s="6" t="n">
        <v>9702</v>
      </c>
      <c r="I506" s="4" t="n">
        <v>555</v>
      </c>
      <c r="J506" s="4" t="s">
        <v>44</v>
      </c>
      <c r="L506" s="1" t="s">
        <v>45</v>
      </c>
      <c r="M506" s="3" t="s">
        <v>1350</v>
      </c>
      <c r="N506" s="44"/>
      <c r="O506" s="1" t="s">
        <v>447</v>
      </c>
      <c r="Q506" s="1" t="n">
        <v>1429</v>
      </c>
      <c r="R506" s="1" t="n">
        <v>400</v>
      </c>
      <c r="S506" s="1" t="n">
        <v>582</v>
      </c>
      <c r="T506" s="1" t="n">
        <v>251</v>
      </c>
      <c r="U506" s="1" t="n">
        <v>251</v>
      </c>
      <c r="V506" s="45" t="n">
        <f aca="false">+U506-R506</f>
        <v>-149</v>
      </c>
      <c r="W506" s="14" t="n">
        <f aca="false">+U506-T506</f>
        <v>0</v>
      </c>
      <c r="X506" s="15" t="s">
        <v>1076</v>
      </c>
      <c r="Y506" s="47"/>
      <c r="Z506" s="44"/>
      <c r="AA506" s="5" t="n">
        <v>127293</v>
      </c>
      <c r="AB506" s="5" t="n">
        <v>125870</v>
      </c>
      <c r="AC506" s="48" t="s">
        <v>49</v>
      </c>
      <c r="AD506" s="49" t="n">
        <v>0.075</v>
      </c>
      <c r="AE506" s="50"/>
      <c r="AF506" s="51" t="s">
        <v>170</v>
      </c>
      <c r="AG506" s="51" t="s">
        <v>4</v>
      </c>
      <c r="AH506" s="4" t="s">
        <v>1357</v>
      </c>
      <c r="AI506" s="52" t="s">
        <v>141</v>
      </c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43"/>
      <c r="B507" s="11" t="n">
        <v>36423</v>
      </c>
      <c r="E507" s="92" t="s">
        <v>1358</v>
      </c>
      <c r="F507" s="92" t="s">
        <v>1359</v>
      </c>
      <c r="G507" s="6" t="s">
        <v>43</v>
      </c>
      <c r="H507" s="5" t="n">
        <v>9799</v>
      </c>
      <c r="I507" s="1"/>
      <c r="J507" s="94"/>
      <c r="K507" s="1"/>
      <c r="L507" s="92"/>
      <c r="M507" s="92" t="s">
        <v>1360</v>
      </c>
      <c r="N507" s="1" t="s">
        <v>92</v>
      </c>
      <c r="O507" s="1" t="s">
        <v>105</v>
      </c>
      <c r="Q507" s="1" t="n">
        <v>6</v>
      </c>
      <c r="R507" s="1" t="n">
        <v>6</v>
      </c>
      <c r="S507" s="1" t="n">
        <v>6</v>
      </c>
      <c r="T507" s="1" t="n">
        <v>6</v>
      </c>
      <c r="U507" s="1" t="n">
        <v>6</v>
      </c>
      <c r="V507" s="45" t="n">
        <f aca="false">+U507-R507</f>
        <v>0</v>
      </c>
      <c r="W507" s="14" t="n">
        <f aca="false">+U507-T507</f>
        <v>0</v>
      </c>
      <c r="X507" s="46" t="s">
        <v>48</v>
      </c>
      <c r="Y507" s="47"/>
      <c r="Z507" s="44"/>
      <c r="AA507" s="5"/>
      <c r="AB507" s="5" t="n">
        <v>133121</v>
      </c>
      <c r="AC507" s="53" t="s">
        <v>49</v>
      </c>
      <c r="AD507" s="49"/>
      <c r="AE507" s="95"/>
      <c r="AF507" s="51"/>
      <c r="AG507" s="51" t="s">
        <v>4</v>
      </c>
      <c r="AH507" s="1" t="s">
        <v>228</v>
      </c>
      <c r="AI507" s="52" t="s">
        <v>141</v>
      </c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43"/>
      <c r="B508" s="11" t="s">
        <v>40</v>
      </c>
      <c r="E508" s="3" t="s">
        <v>1361</v>
      </c>
      <c r="F508" s="3" t="s">
        <v>1362</v>
      </c>
      <c r="G508" s="6" t="s">
        <v>43</v>
      </c>
      <c r="H508" s="6" t="n">
        <v>5191</v>
      </c>
      <c r="I508" s="4" t="n">
        <v>601</v>
      </c>
      <c r="J508" s="4" t="s">
        <v>44</v>
      </c>
      <c r="L508" s="1" t="s">
        <v>45</v>
      </c>
      <c r="M508" s="3" t="s">
        <v>1363</v>
      </c>
      <c r="N508" s="44"/>
      <c r="O508" s="1" t="s">
        <v>129</v>
      </c>
      <c r="Q508" s="1" t="n">
        <v>381</v>
      </c>
      <c r="R508" s="1" t="n">
        <v>575</v>
      </c>
      <c r="S508" s="1" t="n">
        <v>575</v>
      </c>
      <c r="T508" s="1" t="n">
        <v>441</v>
      </c>
      <c r="U508" s="1" t="n">
        <v>441</v>
      </c>
      <c r="V508" s="45" t="n">
        <f aca="false">+U508-R508</f>
        <v>-134</v>
      </c>
      <c r="W508" s="14" t="n">
        <f aca="false">+U508-T508</f>
        <v>0</v>
      </c>
      <c r="X508" s="15" t="s">
        <v>48</v>
      </c>
      <c r="Y508" s="15"/>
      <c r="Z508" s="44"/>
      <c r="AA508" s="5" t="n">
        <v>313290</v>
      </c>
      <c r="AB508" s="5" t="n">
        <v>138661</v>
      </c>
      <c r="AC508" s="48" t="s">
        <v>49</v>
      </c>
      <c r="AD508" s="49" t="n">
        <v>0.03</v>
      </c>
      <c r="AE508" s="50"/>
      <c r="AF508" s="51" t="s">
        <v>60</v>
      </c>
      <c r="AG508" s="51" t="s">
        <v>4</v>
      </c>
      <c r="AH508" s="4" t="s">
        <v>1364</v>
      </c>
      <c r="AI508" s="52" t="s">
        <v>141</v>
      </c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n">
        <v>36325</v>
      </c>
      <c r="E509" s="92" t="s">
        <v>1365</v>
      </c>
      <c r="F509" s="92" t="s">
        <v>1366</v>
      </c>
      <c r="G509" s="6" t="s">
        <v>43</v>
      </c>
      <c r="H509" s="5" t="n">
        <v>2697</v>
      </c>
      <c r="I509" s="1"/>
      <c r="J509" s="94"/>
      <c r="K509" s="1"/>
      <c r="L509" s="92"/>
      <c r="M509" s="92"/>
      <c r="N509" s="1" t="s">
        <v>92</v>
      </c>
      <c r="O509" s="61" t="s">
        <v>69</v>
      </c>
      <c r="Q509" s="1"/>
      <c r="R509" s="14" t="n">
        <v>700</v>
      </c>
      <c r="S509" s="1" t="n">
        <v>0</v>
      </c>
      <c r="T509" s="1" t="n">
        <v>0</v>
      </c>
      <c r="U509" s="1" t="n">
        <v>700</v>
      </c>
      <c r="V509" s="45" t="n">
        <f aca="false">+U509-R509</f>
        <v>0</v>
      </c>
      <c r="W509" s="14" t="n">
        <f aca="false">+U509-T509</f>
        <v>700</v>
      </c>
      <c r="X509" s="15" t="s">
        <v>1367</v>
      </c>
      <c r="Y509" s="47"/>
      <c r="Z509" s="44"/>
      <c r="AA509" s="5"/>
      <c r="AB509" s="5" t="s">
        <v>100</v>
      </c>
      <c r="AC509" s="53" t="s">
        <v>49</v>
      </c>
      <c r="AD509" s="49"/>
      <c r="AE509" s="95"/>
      <c r="AF509" s="51"/>
      <c r="AG509" s="51" t="s">
        <v>4</v>
      </c>
      <c r="AH509" s="5" t="s">
        <v>100</v>
      </c>
      <c r="AI509" s="52" t="s">
        <v>141</v>
      </c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s">
        <v>40</v>
      </c>
      <c r="E510" s="3" t="s">
        <v>1368</v>
      </c>
      <c r="F510" s="3" t="s">
        <v>1369</v>
      </c>
      <c r="G510" s="6" t="s">
        <v>43</v>
      </c>
      <c r="H510" s="6" t="n">
        <v>2650</v>
      </c>
      <c r="I510" s="4" t="n">
        <v>757</v>
      </c>
      <c r="J510" s="4" t="s">
        <v>44</v>
      </c>
      <c r="L510" s="1" t="s">
        <v>45</v>
      </c>
      <c r="M510" s="3" t="s">
        <v>1370</v>
      </c>
      <c r="N510" s="44"/>
      <c r="O510" s="1" t="s">
        <v>69</v>
      </c>
      <c r="Q510" s="1" t="n">
        <v>10</v>
      </c>
      <c r="R510" s="1" t="n">
        <v>14</v>
      </c>
      <c r="S510" s="1" t="n">
        <v>14</v>
      </c>
      <c r="T510" s="1" t="n">
        <v>11</v>
      </c>
      <c r="U510" s="1" t="n">
        <v>11</v>
      </c>
      <c r="V510" s="45" t="n">
        <f aca="false">+U510-R510</f>
        <v>-3</v>
      </c>
      <c r="W510" s="14" t="n">
        <f aca="false">+U510-T510</f>
        <v>0</v>
      </c>
      <c r="X510" s="46" t="s">
        <v>48</v>
      </c>
      <c r="Y510" s="47"/>
      <c r="Z510" s="44"/>
      <c r="AA510" s="5" t="n">
        <v>309798</v>
      </c>
      <c r="AB510" s="5" t="n">
        <v>139092</v>
      </c>
      <c r="AC510" s="48" t="s">
        <v>59</v>
      </c>
      <c r="AD510" s="49" t="n">
        <v>0.06</v>
      </c>
      <c r="AE510" s="50"/>
      <c r="AF510" s="51" t="s">
        <v>60</v>
      </c>
      <c r="AG510" s="51" t="s">
        <v>4</v>
      </c>
      <c r="AH510" s="4" t="s">
        <v>70</v>
      </c>
      <c r="AI510" s="52" t="s">
        <v>71</v>
      </c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n">
        <v>36325</v>
      </c>
      <c r="E511" s="116" t="s">
        <v>1371</v>
      </c>
      <c r="F511" s="73" t="s">
        <v>1372</v>
      </c>
      <c r="G511" s="6" t="s">
        <v>43</v>
      </c>
      <c r="H511" s="75" t="n">
        <v>9823</v>
      </c>
      <c r="I511" s="1"/>
      <c r="J511" s="94"/>
      <c r="K511" s="1"/>
      <c r="L511" s="92"/>
      <c r="M511" s="92" t="s">
        <v>97</v>
      </c>
      <c r="N511" s="1" t="s">
        <v>92</v>
      </c>
      <c r="O511" s="101" t="s">
        <v>105</v>
      </c>
      <c r="Q511" s="79" t="n">
        <v>151</v>
      </c>
      <c r="R511" s="79" t="n">
        <v>150</v>
      </c>
      <c r="S511" s="79" t="n">
        <v>179</v>
      </c>
      <c r="T511" s="79" t="n">
        <v>182</v>
      </c>
      <c r="U511" s="79" t="n">
        <v>182</v>
      </c>
      <c r="V511" s="45" t="n">
        <f aca="false">+U511-R511</f>
        <v>32</v>
      </c>
      <c r="W511" s="14" t="n">
        <f aca="false">+U511-T511</f>
        <v>0</v>
      </c>
      <c r="X511" s="15" t="s">
        <v>140</v>
      </c>
      <c r="Y511" s="110"/>
      <c r="Z511" s="148"/>
      <c r="AA511" s="75"/>
      <c r="AB511" s="75" t="n">
        <v>203301</v>
      </c>
      <c r="AC511" s="155" t="s">
        <v>49</v>
      </c>
      <c r="AD511" s="49" t="n">
        <v>0.065</v>
      </c>
      <c r="AE511" s="95"/>
      <c r="AF511" s="51" t="s">
        <v>60</v>
      </c>
      <c r="AG511" s="51" t="s">
        <v>4</v>
      </c>
      <c r="AH511" s="79" t="s">
        <v>529</v>
      </c>
      <c r="AI511" s="52" t="s">
        <v>52</v>
      </c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55"/>
      <c r="B512" s="56" t="n">
        <v>36325</v>
      </c>
      <c r="C512" s="57"/>
      <c r="D512" s="58"/>
      <c r="E512" s="116" t="s">
        <v>1371</v>
      </c>
      <c r="F512" s="116" t="s">
        <v>1373</v>
      </c>
      <c r="G512" s="59" t="s">
        <v>43</v>
      </c>
      <c r="H512" s="118" t="n">
        <v>9825</v>
      </c>
      <c r="I512" s="61"/>
      <c r="J512" s="98"/>
      <c r="K512" s="61"/>
      <c r="L512" s="93"/>
      <c r="M512" s="93" t="s">
        <v>97</v>
      </c>
      <c r="N512" s="61" t="s">
        <v>92</v>
      </c>
      <c r="O512" s="101" t="s">
        <v>105</v>
      </c>
      <c r="P512" s="62"/>
      <c r="Q512" s="101" t="n">
        <v>464</v>
      </c>
      <c r="R512" s="101" t="n">
        <v>300</v>
      </c>
      <c r="S512" s="101" t="n">
        <v>344</v>
      </c>
      <c r="T512" s="101" t="n">
        <v>234</v>
      </c>
      <c r="U512" s="101" t="n">
        <v>234</v>
      </c>
      <c r="V512" s="45" t="n">
        <f aca="false">+U512-R512</f>
        <v>-66</v>
      </c>
      <c r="W512" s="63" t="n">
        <f aca="false">+U512-T512</f>
        <v>0</v>
      </c>
      <c r="X512" s="15" t="s">
        <v>140</v>
      </c>
      <c r="Y512" s="91"/>
      <c r="Z512" s="97"/>
      <c r="AA512" s="118"/>
      <c r="AB512" s="118" t="n">
        <v>203284</v>
      </c>
      <c r="AC512" s="176" t="s">
        <v>49</v>
      </c>
      <c r="AD512" s="66" t="n">
        <v>0.065</v>
      </c>
      <c r="AE512" s="99"/>
      <c r="AF512" s="68" t="s">
        <v>60</v>
      </c>
      <c r="AG512" s="68" t="s">
        <v>4</v>
      </c>
      <c r="AH512" s="101"/>
      <c r="AI512" s="52" t="s">
        <v>52</v>
      </c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43"/>
      <c r="B513" s="11" t="n">
        <v>36325</v>
      </c>
      <c r="E513" s="92" t="s">
        <v>1371</v>
      </c>
      <c r="F513" s="92" t="s">
        <v>1374</v>
      </c>
      <c r="G513" s="6" t="s">
        <v>43</v>
      </c>
      <c r="H513" s="5" t="n">
        <v>9827</v>
      </c>
      <c r="I513" s="1"/>
      <c r="J513" s="94"/>
      <c r="K513" s="1"/>
      <c r="L513" s="92"/>
      <c r="M513" s="92"/>
      <c r="N513" s="1" t="s">
        <v>92</v>
      </c>
      <c r="O513" s="1" t="s">
        <v>105</v>
      </c>
      <c r="Q513" s="1" t="n">
        <v>1763</v>
      </c>
      <c r="R513" s="14" t="n">
        <v>900</v>
      </c>
      <c r="S513" s="1" t="n">
        <v>819</v>
      </c>
      <c r="T513" s="1" t="n">
        <v>817</v>
      </c>
      <c r="U513" s="14" t="n">
        <v>848</v>
      </c>
      <c r="V513" s="45" t="n">
        <f aca="false">+U513-R513</f>
        <v>-52</v>
      </c>
      <c r="W513" s="14" t="n">
        <f aca="false">+U513-T513</f>
        <v>31</v>
      </c>
      <c r="X513" s="104" t="s">
        <v>1209</v>
      </c>
      <c r="Y513" s="47"/>
      <c r="Z513" s="44"/>
      <c r="AA513" s="5"/>
      <c r="AB513" s="5" t="n">
        <v>224873</v>
      </c>
      <c r="AC513" s="53" t="s">
        <v>49</v>
      </c>
      <c r="AD513" s="49"/>
      <c r="AE513" s="95"/>
      <c r="AF513" s="51"/>
      <c r="AG513" s="51" t="s">
        <v>4</v>
      </c>
      <c r="AH513" s="1"/>
      <c r="AI513" s="52" t="s">
        <v>52</v>
      </c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22.5" hidden="false" customHeight="false" outlineLevel="0" collapsed="false">
      <c r="A514" s="43"/>
      <c r="B514" s="11"/>
      <c r="E514" s="92" t="s">
        <v>1375</v>
      </c>
      <c r="F514" s="92" t="s">
        <v>186</v>
      </c>
      <c r="G514" s="6"/>
      <c r="H514" s="5" t="n">
        <v>5053</v>
      </c>
      <c r="I514" s="1"/>
      <c r="J514" s="94"/>
      <c r="K514" s="1"/>
      <c r="L514" s="92"/>
      <c r="M514" s="92"/>
      <c r="N514" s="1"/>
      <c r="O514" s="1" t="s">
        <v>105</v>
      </c>
      <c r="Q514" s="1" t="n">
        <v>861</v>
      </c>
      <c r="R514" s="1" t="n">
        <v>354</v>
      </c>
      <c r="S514" s="1" t="n">
        <v>861</v>
      </c>
      <c r="T514" s="1" t="n">
        <v>861</v>
      </c>
      <c r="U514" s="1" t="n">
        <v>273</v>
      </c>
      <c r="V514" s="45" t="n">
        <f aca="false">+U514-R514</f>
        <v>-81</v>
      </c>
      <c r="W514" s="14"/>
      <c r="X514" s="104" t="s">
        <v>1209</v>
      </c>
      <c r="Y514" s="47"/>
      <c r="Z514" s="44"/>
      <c r="AA514" s="5"/>
      <c r="AB514" s="5" t="n">
        <v>156086</v>
      </c>
      <c r="AC514" s="53"/>
      <c r="AD514" s="49"/>
      <c r="AE514" s="95"/>
      <c r="AF514" s="51"/>
      <c r="AG514" s="51"/>
      <c r="AH514" s="1"/>
      <c r="AI514" s="52" t="s">
        <v>82</v>
      </c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55"/>
      <c r="B515" s="56" t="s">
        <v>40</v>
      </c>
      <c r="C515" s="57"/>
      <c r="D515" s="58"/>
      <c r="E515" s="57" t="s">
        <v>1375</v>
      </c>
      <c r="F515" s="57" t="s">
        <v>1376</v>
      </c>
      <c r="G515" s="59" t="s">
        <v>55</v>
      </c>
      <c r="H515" s="59" t="n">
        <v>9846</v>
      </c>
      <c r="I515" s="58" t="n">
        <v>550</v>
      </c>
      <c r="J515" s="58" t="s">
        <v>44</v>
      </c>
      <c r="K515" s="58"/>
      <c r="L515" s="61" t="s">
        <v>45</v>
      </c>
      <c r="M515" s="57" t="s">
        <v>1375</v>
      </c>
      <c r="N515" s="0"/>
      <c r="O515" s="61" t="s">
        <v>379</v>
      </c>
      <c r="P515" s="62"/>
      <c r="Q515" s="61"/>
      <c r="R515" s="1" t="n">
        <v>0</v>
      </c>
      <c r="S515" s="61" t="n">
        <v>0</v>
      </c>
      <c r="T515" s="61" t="n">
        <v>1958</v>
      </c>
      <c r="U515" s="1" t="n">
        <v>1939</v>
      </c>
      <c r="V515" s="45" t="n">
        <f aca="false">+U515-R515</f>
        <v>1939</v>
      </c>
      <c r="W515" s="63" t="n">
        <f aca="false">+U515-T515</f>
        <v>-19</v>
      </c>
      <c r="X515" s="46" t="s">
        <v>1377</v>
      </c>
      <c r="Y515" s="52"/>
      <c r="AA515" s="64"/>
      <c r="AB515" s="64" t="n">
        <v>15798</v>
      </c>
      <c r="AC515" s="65" t="s">
        <v>49</v>
      </c>
      <c r="AD515" s="66" t="n">
        <v>0.055</v>
      </c>
      <c r="AE515" s="67"/>
      <c r="AF515" s="68" t="s">
        <v>60</v>
      </c>
      <c r="AG515" s="68" t="s">
        <v>4</v>
      </c>
      <c r="AH515" s="58" t="s">
        <v>1378</v>
      </c>
      <c r="AI515" s="52" t="s">
        <v>82</v>
      </c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5"/>
      <c r="B516" s="56" t="n">
        <v>36389</v>
      </c>
      <c r="C516" s="57"/>
      <c r="D516" s="58"/>
      <c r="E516" s="93" t="s">
        <v>1379</v>
      </c>
      <c r="F516" s="93" t="s">
        <v>1380</v>
      </c>
      <c r="G516" s="6" t="s">
        <v>43</v>
      </c>
      <c r="H516" s="64" t="n">
        <v>6411</v>
      </c>
      <c r="I516" s="1"/>
      <c r="J516" s="94"/>
      <c r="K516" s="1"/>
      <c r="L516" s="92"/>
      <c r="M516" s="92" t="s">
        <v>1144</v>
      </c>
      <c r="N516" s="1" t="s">
        <v>92</v>
      </c>
      <c r="O516" s="61" t="s">
        <v>86</v>
      </c>
      <c r="Q516" s="61" t="n">
        <v>103</v>
      </c>
      <c r="R516" s="61" t="n">
        <v>78</v>
      </c>
      <c r="S516" s="61" t="n">
        <v>78</v>
      </c>
      <c r="T516" s="61" t="n">
        <v>65</v>
      </c>
      <c r="U516" s="61" t="n">
        <v>65</v>
      </c>
      <c r="V516" s="45" t="n">
        <f aca="false">+U516-R516</f>
        <v>-13</v>
      </c>
      <c r="W516" s="14" t="n">
        <f aca="false">+U516-T516</f>
        <v>0</v>
      </c>
      <c r="X516" s="46" t="s">
        <v>48</v>
      </c>
      <c r="Y516" s="47"/>
      <c r="Z516" s="44"/>
      <c r="AA516" s="5"/>
      <c r="AB516" s="64" t="n">
        <v>138665</v>
      </c>
      <c r="AC516" s="53" t="s">
        <v>49</v>
      </c>
      <c r="AD516" s="49"/>
      <c r="AE516" s="95"/>
      <c r="AF516" s="51"/>
      <c r="AG516" s="51"/>
      <c r="AH516" s="61" t="s">
        <v>1381</v>
      </c>
      <c r="AI516" s="52" t="s">
        <v>118</v>
      </c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7"/>
      <c r="AV516" s="97"/>
      <c r="AW516" s="97"/>
      <c r="AX516" s="97"/>
      <c r="AY516" s="97"/>
      <c r="AZ516" s="97"/>
      <c r="BA516" s="97"/>
      <c r="BB516" s="97"/>
      <c r="BC516" s="97"/>
      <c r="BD516" s="97"/>
      <c r="BE516" s="97"/>
      <c r="BF516" s="97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7"/>
      <c r="BS516" s="97"/>
      <c r="BT516" s="97"/>
      <c r="BU516" s="97"/>
      <c r="BV516" s="97"/>
      <c r="BW516" s="97"/>
      <c r="BX516" s="97"/>
      <c r="BY516" s="97"/>
      <c r="BZ516" s="97"/>
      <c r="CA516" s="97"/>
      <c r="CB516" s="97"/>
      <c r="CC516" s="97"/>
      <c r="CD516" s="97"/>
      <c r="CE516" s="97"/>
      <c r="CF516" s="97"/>
      <c r="CG516" s="97"/>
      <c r="CH516" s="97"/>
      <c r="CI516" s="97"/>
      <c r="CJ516" s="97"/>
      <c r="CK516" s="97"/>
      <c r="CL516" s="97"/>
      <c r="CM516" s="97"/>
      <c r="CN516" s="97"/>
      <c r="CO516" s="97"/>
      <c r="CP516" s="97"/>
      <c r="CQ516" s="97"/>
      <c r="CR516" s="97"/>
      <c r="CS516" s="97"/>
      <c r="CT516" s="97"/>
      <c r="CU516" s="97"/>
      <c r="CV516" s="97"/>
      <c r="CW516" s="97"/>
      <c r="CX516" s="97"/>
      <c r="CY516" s="97"/>
      <c r="CZ516" s="97"/>
      <c r="DA516" s="97"/>
      <c r="DB516" s="97"/>
      <c r="DC516" s="97"/>
      <c r="DD516" s="97"/>
      <c r="DE516" s="97"/>
      <c r="DF516" s="97"/>
      <c r="DG516" s="97"/>
      <c r="DH516" s="97"/>
      <c r="DI516" s="97"/>
      <c r="DJ516" s="97"/>
      <c r="DK516" s="97"/>
      <c r="DL516" s="97"/>
      <c r="DM516" s="97"/>
      <c r="DN516" s="97"/>
      <c r="DO516" s="97"/>
      <c r="DP516" s="97"/>
      <c r="DQ516" s="97"/>
      <c r="DR516" s="97"/>
      <c r="DS516" s="97"/>
      <c r="DT516" s="97"/>
      <c r="DU516" s="97"/>
      <c r="DV516" s="97"/>
      <c r="DW516" s="97"/>
      <c r="DX516" s="97"/>
      <c r="DY516" s="97"/>
      <c r="DZ516" s="97"/>
      <c r="EA516" s="97"/>
      <c r="EB516" s="97"/>
      <c r="EC516" s="97"/>
      <c r="ED516" s="97"/>
      <c r="EE516" s="97"/>
      <c r="EF516" s="97"/>
      <c r="EG516" s="97"/>
      <c r="EH516" s="97"/>
      <c r="EI516" s="97"/>
      <c r="EJ516" s="97"/>
      <c r="EK516" s="97"/>
      <c r="EL516" s="97"/>
      <c r="EM516" s="97"/>
      <c r="EN516" s="97"/>
      <c r="EO516" s="97"/>
      <c r="EP516" s="97"/>
      <c r="EQ516" s="97"/>
      <c r="ER516" s="97"/>
      <c r="ES516" s="97"/>
      <c r="ET516" s="97"/>
      <c r="EU516" s="97"/>
      <c r="EV516" s="97"/>
      <c r="EW516" s="97"/>
      <c r="EX516" s="97"/>
      <c r="EY516" s="97"/>
      <c r="EZ516" s="97"/>
      <c r="FA516" s="97"/>
      <c r="FB516" s="97"/>
      <c r="FC516" s="97"/>
      <c r="FD516" s="97"/>
      <c r="FE516" s="97"/>
      <c r="FF516" s="97"/>
      <c r="FG516" s="97"/>
      <c r="FH516" s="97"/>
      <c r="FI516" s="97"/>
      <c r="FJ516" s="97"/>
      <c r="FK516" s="97"/>
      <c r="FL516" s="97"/>
      <c r="FM516" s="97"/>
      <c r="FN516" s="97"/>
      <c r="FO516" s="97"/>
      <c r="FP516" s="97"/>
      <c r="FQ516" s="97"/>
      <c r="FR516" s="97"/>
      <c r="FS516" s="97"/>
      <c r="FT516" s="97"/>
      <c r="FU516" s="97"/>
      <c r="FV516" s="97"/>
      <c r="FW516" s="97"/>
      <c r="FX516" s="97"/>
      <c r="FY516" s="97"/>
      <c r="FZ516" s="97"/>
      <c r="GA516" s="97"/>
      <c r="GB516" s="97"/>
      <c r="GC516" s="97"/>
      <c r="GD516" s="97"/>
      <c r="GE516" s="97"/>
      <c r="GF516" s="97"/>
      <c r="GG516" s="97"/>
      <c r="GH516" s="97"/>
      <c r="GI516" s="97"/>
      <c r="GJ516" s="97"/>
      <c r="GK516" s="97"/>
      <c r="GL516" s="97"/>
      <c r="GM516" s="97"/>
      <c r="GN516" s="97"/>
      <c r="GO516" s="97"/>
      <c r="GP516" s="97"/>
      <c r="GQ516" s="97"/>
      <c r="GR516" s="97"/>
      <c r="GS516" s="97"/>
      <c r="GT516" s="97"/>
      <c r="GU516" s="97"/>
      <c r="GV516" s="97"/>
      <c r="GW516" s="97"/>
      <c r="GX516" s="97"/>
      <c r="GY516" s="97"/>
      <c r="GZ516" s="97"/>
      <c r="HA516" s="97"/>
      <c r="HB516" s="97"/>
      <c r="HC516" s="97"/>
      <c r="HD516" s="97"/>
      <c r="HE516" s="97"/>
      <c r="HF516" s="97"/>
      <c r="HG516" s="97"/>
      <c r="HH516" s="97"/>
      <c r="HI516" s="97"/>
      <c r="HJ516" s="97"/>
      <c r="HK516" s="97"/>
      <c r="HL516" s="97"/>
      <c r="HM516" s="97"/>
      <c r="HN516" s="97"/>
      <c r="HO516" s="97"/>
      <c r="HP516" s="97"/>
      <c r="HQ516" s="97"/>
      <c r="HR516" s="97"/>
      <c r="HS516" s="97"/>
      <c r="HT516" s="97"/>
      <c r="HU516" s="97"/>
      <c r="HV516" s="97"/>
      <c r="HW516" s="97"/>
      <c r="HX516" s="97"/>
      <c r="HY516" s="97"/>
      <c r="HZ516" s="97"/>
      <c r="IA516" s="97"/>
      <c r="IB516" s="97"/>
      <c r="IC516" s="97"/>
      <c r="ID516" s="97"/>
      <c r="IE516" s="97"/>
      <c r="IF516" s="97"/>
      <c r="IG516" s="97"/>
      <c r="IH516" s="97"/>
      <c r="II516" s="97"/>
      <c r="IJ516" s="97"/>
      <c r="IK516" s="97"/>
      <c r="IL516" s="97"/>
      <c r="IM516" s="97"/>
      <c r="IN516" s="97"/>
      <c r="IO516" s="97"/>
      <c r="IP516" s="97"/>
      <c r="IQ516" s="97"/>
      <c r="IR516" s="97"/>
      <c r="IS516" s="97"/>
      <c r="IT516" s="97"/>
      <c r="IU516" s="97"/>
      <c r="IV516" s="97"/>
      <c r="IW516" s="97"/>
    </row>
    <row r="517" customFormat="false" ht="22.5" hidden="false" customHeight="false" outlineLevel="0" collapsed="false">
      <c r="A517" s="55"/>
      <c r="B517" s="56" t="n">
        <v>43831</v>
      </c>
      <c r="C517" s="57"/>
      <c r="D517" s="58"/>
      <c r="E517" s="93" t="s">
        <v>1382</v>
      </c>
      <c r="F517" s="93" t="s">
        <v>1383</v>
      </c>
      <c r="G517" s="59" t="s">
        <v>55</v>
      </c>
      <c r="H517" s="64" t="n">
        <v>8693</v>
      </c>
      <c r="I517" s="61"/>
      <c r="J517" s="98"/>
      <c r="K517" s="61"/>
      <c r="L517" s="93"/>
      <c r="M517" s="93" t="s">
        <v>1382</v>
      </c>
      <c r="N517" s="61" t="s">
        <v>92</v>
      </c>
      <c r="O517" s="61" t="s">
        <v>129</v>
      </c>
      <c r="P517" s="62"/>
      <c r="Q517" s="101" t="n">
        <v>0</v>
      </c>
      <c r="R517" s="61" t="n">
        <v>5175</v>
      </c>
      <c r="S517" s="61" t="n">
        <v>0</v>
      </c>
      <c r="T517" s="61" t="n">
        <v>0</v>
      </c>
      <c r="U517" s="61" t="n">
        <v>9681</v>
      </c>
      <c r="V517" s="45" t="n">
        <f aca="false">+U517-R517</f>
        <v>4506</v>
      </c>
      <c r="W517" s="63" t="n">
        <f aca="false">+U517-T517</f>
        <v>9681</v>
      </c>
      <c r="X517" s="46" t="s">
        <v>1384</v>
      </c>
      <c r="Y517" s="52"/>
      <c r="AA517" s="64"/>
      <c r="AB517" s="64" t="n">
        <v>140953</v>
      </c>
      <c r="AC517" s="60" t="s">
        <v>49</v>
      </c>
      <c r="AD517" s="66" t="n">
        <v>0.06</v>
      </c>
      <c r="AE517" s="99"/>
      <c r="AF517" s="68" t="s">
        <v>170</v>
      </c>
      <c r="AG517" s="68" t="s">
        <v>4</v>
      </c>
      <c r="AH517" s="61" t="s">
        <v>1385</v>
      </c>
      <c r="AI517" s="52" t="s">
        <v>132</v>
      </c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5"/>
      <c r="B518" s="56" t="s">
        <v>40</v>
      </c>
      <c r="C518" s="57"/>
      <c r="D518" s="58"/>
      <c r="E518" s="57" t="s">
        <v>1386</v>
      </c>
      <c r="F518" s="57" t="s">
        <v>1387</v>
      </c>
      <c r="G518" s="59" t="s">
        <v>43</v>
      </c>
      <c r="H518" s="59" t="n">
        <v>4548</v>
      </c>
      <c r="I518" s="58" t="n">
        <v>429</v>
      </c>
      <c r="J518" s="58" t="s">
        <v>44</v>
      </c>
      <c r="K518" s="58"/>
      <c r="L518" s="61" t="s">
        <v>45</v>
      </c>
      <c r="M518" s="57" t="s">
        <v>1388</v>
      </c>
      <c r="N518" s="0"/>
      <c r="O518" s="61" t="s">
        <v>69</v>
      </c>
      <c r="P518" s="62"/>
      <c r="Q518" s="61" t="n">
        <v>42</v>
      </c>
      <c r="R518" s="61" t="n">
        <v>57</v>
      </c>
      <c r="S518" s="61" t="n">
        <v>57</v>
      </c>
      <c r="T518" s="61" t="n">
        <v>55</v>
      </c>
      <c r="U518" s="61" t="n">
        <v>55</v>
      </c>
      <c r="V518" s="45" t="n">
        <f aca="false">+U518-R518</f>
        <v>-2</v>
      </c>
      <c r="W518" s="63" t="n">
        <f aca="false">+U518-T518</f>
        <v>0</v>
      </c>
      <c r="X518" s="46" t="s">
        <v>48</v>
      </c>
      <c r="Y518" s="52"/>
      <c r="AA518" s="0"/>
      <c r="AB518" s="64" t="n">
        <v>26612</v>
      </c>
      <c r="AC518" s="65" t="s">
        <v>495</v>
      </c>
      <c r="AD518" s="66" t="n">
        <v>0.06</v>
      </c>
      <c r="AE518" s="67"/>
      <c r="AF518" s="68" t="s">
        <v>60</v>
      </c>
      <c r="AG518" s="68" t="s">
        <v>4</v>
      </c>
      <c r="AH518" s="58" t="s">
        <v>70</v>
      </c>
      <c r="AI518" s="52" t="s">
        <v>118</v>
      </c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true" customHeight="false" outlineLevel="0" collapsed="false">
      <c r="A519" s="43"/>
      <c r="B519" s="11" t="s">
        <v>40</v>
      </c>
      <c r="E519" s="3" t="s">
        <v>1386</v>
      </c>
      <c r="F519" s="3" t="s">
        <v>1389</v>
      </c>
      <c r="G519" s="6" t="s">
        <v>43</v>
      </c>
      <c r="H519" s="6" t="n">
        <v>5155</v>
      </c>
      <c r="I519" s="4" t="n">
        <v>427</v>
      </c>
      <c r="J519" s="4" t="s">
        <v>44</v>
      </c>
      <c r="K519" s="4" t="n">
        <v>1</v>
      </c>
      <c r="L519" s="1" t="s">
        <v>45</v>
      </c>
      <c r="M519" s="3" t="s">
        <v>1388</v>
      </c>
      <c r="N519" s="44"/>
      <c r="O519" s="1" t="s">
        <v>154</v>
      </c>
      <c r="Q519" s="1"/>
      <c r="R519" s="1"/>
      <c r="S519" s="1"/>
      <c r="T519" s="1"/>
      <c r="U519" s="1"/>
      <c r="V519" s="45" t="n">
        <f aca="false">+U519-R519</f>
        <v>0</v>
      </c>
      <c r="W519" s="14" t="n">
        <f aca="false">+U519-T519</f>
        <v>0</v>
      </c>
      <c r="X519" s="15" t="s">
        <v>1390</v>
      </c>
      <c r="Y519" s="47"/>
      <c r="Z519" s="44"/>
      <c r="AA519" s="44"/>
      <c r="AB519" s="5" t="n">
        <v>138628</v>
      </c>
      <c r="AC519" s="48" t="s">
        <v>495</v>
      </c>
      <c r="AD519" s="49" t="n">
        <v>0.065</v>
      </c>
      <c r="AE519" s="50"/>
      <c r="AF519" s="51" t="s">
        <v>60</v>
      </c>
      <c r="AG519" s="51" t="s">
        <v>4</v>
      </c>
      <c r="AH519" s="4" t="s">
        <v>1391</v>
      </c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true" customHeight="false" outlineLevel="0" collapsed="false">
      <c r="A520" s="55"/>
      <c r="B520" s="56" t="s">
        <v>40</v>
      </c>
      <c r="C520" s="57"/>
      <c r="D520" s="58"/>
      <c r="E520" s="57" t="s">
        <v>1386</v>
      </c>
      <c r="F520" s="57" t="s">
        <v>1392</v>
      </c>
      <c r="G520" s="6" t="s">
        <v>43</v>
      </c>
      <c r="H520" s="59" t="n">
        <v>6763</v>
      </c>
      <c r="I520" s="4" t="n">
        <v>427</v>
      </c>
      <c r="J520" s="4" t="s">
        <v>44</v>
      </c>
      <c r="L520" s="1" t="s">
        <v>45</v>
      </c>
      <c r="M520" s="3" t="s">
        <v>1388</v>
      </c>
      <c r="N520" s="44"/>
      <c r="O520" s="61" t="s">
        <v>154</v>
      </c>
      <c r="Q520" s="1" t="n">
        <v>0</v>
      </c>
      <c r="R520" s="1"/>
      <c r="S520" s="61"/>
      <c r="T520" s="61"/>
      <c r="U520" s="61"/>
      <c r="V520" s="45" t="n">
        <f aca="false">+U520-R520</f>
        <v>0</v>
      </c>
      <c r="W520" s="14" t="n">
        <f aca="false">+U520-T520</f>
        <v>0</v>
      </c>
      <c r="X520" s="46" t="s">
        <v>656</v>
      </c>
      <c r="Y520" s="47"/>
      <c r="Z520" s="44"/>
      <c r="AA520" s="44"/>
      <c r="AB520" s="64" t="n">
        <v>138628</v>
      </c>
      <c r="AC520" s="48" t="s">
        <v>495</v>
      </c>
      <c r="AD520" s="49" t="n">
        <v>0.065</v>
      </c>
      <c r="AE520" s="50"/>
      <c r="AF520" s="51" t="s">
        <v>60</v>
      </c>
      <c r="AG520" s="51"/>
      <c r="AH520" s="58" t="s">
        <v>1393</v>
      </c>
      <c r="AI520" s="0" t="s">
        <v>62</v>
      </c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55"/>
      <c r="B521" s="56" t="s">
        <v>40</v>
      </c>
      <c r="C521" s="57"/>
      <c r="D521" s="58"/>
      <c r="E521" s="57" t="s">
        <v>1386</v>
      </c>
      <c r="F521" s="57" t="s">
        <v>1394</v>
      </c>
      <c r="G521" s="6" t="s">
        <v>43</v>
      </c>
      <c r="H521" s="59" t="n">
        <v>9844</v>
      </c>
      <c r="I521" s="4" t="n">
        <v>429</v>
      </c>
      <c r="J521" s="4" t="s">
        <v>44</v>
      </c>
      <c r="L521" s="1" t="s">
        <v>45</v>
      </c>
      <c r="M521" s="3" t="s">
        <v>1388</v>
      </c>
      <c r="N521" s="44"/>
      <c r="O521" s="1" t="s">
        <v>47</v>
      </c>
      <c r="Q521" s="61" t="n">
        <v>42</v>
      </c>
      <c r="R521" s="61" t="n">
        <v>150</v>
      </c>
      <c r="S521" s="61" t="n">
        <v>95</v>
      </c>
      <c r="T521" s="61" t="n">
        <v>61</v>
      </c>
      <c r="U521" s="61" t="n">
        <v>61</v>
      </c>
      <c r="V521" s="45" t="n">
        <f aca="false">+U521-R521</f>
        <v>-89</v>
      </c>
      <c r="W521" s="14" t="n">
        <f aca="false">+U521-T521</f>
        <v>0</v>
      </c>
      <c r="X521" s="15" t="s">
        <v>140</v>
      </c>
      <c r="Y521" s="47"/>
      <c r="Z521" s="44"/>
      <c r="AA521" s="44"/>
      <c r="AB521" s="64" t="n">
        <v>344247</v>
      </c>
      <c r="AC521" s="48" t="s">
        <v>495</v>
      </c>
      <c r="AD521" s="49" t="n">
        <v>0.06</v>
      </c>
      <c r="AE521" s="50"/>
      <c r="AF521" s="51" t="s">
        <v>60</v>
      </c>
      <c r="AG521" s="51" t="s">
        <v>4</v>
      </c>
      <c r="AH521" s="58"/>
      <c r="AI521" s="52" t="s">
        <v>52</v>
      </c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n">
        <v>36325</v>
      </c>
      <c r="E522" s="92" t="s">
        <v>1395</v>
      </c>
      <c r="F522" s="92" t="s">
        <v>330</v>
      </c>
      <c r="G522" s="6" t="s">
        <v>43</v>
      </c>
      <c r="H522" s="5" t="n">
        <v>4132</v>
      </c>
      <c r="I522" s="1"/>
      <c r="J522" s="94"/>
      <c r="K522" s="1"/>
      <c r="L522" s="92"/>
      <c r="M522" s="92"/>
      <c r="N522" s="1" t="s">
        <v>92</v>
      </c>
      <c r="O522" s="1" t="s">
        <v>139</v>
      </c>
      <c r="Q522" s="1" t="n">
        <v>12</v>
      </c>
      <c r="R522" s="1" t="n">
        <v>5</v>
      </c>
      <c r="S522" s="1" t="n">
        <v>5</v>
      </c>
      <c r="T522" s="1" t="n">
        <v>4</v>
      </c>
      <c r="U522" s="1" t="n">
        <v>4</v>
      </c>
      <c r="V522" s="45" t="n">
        <f aca="false">+U522-R522</f>
        <v>-1</v>
      </c>
      <c r="W522" s="14" t="n">
        <f aca="false">+U522-T522</f>
        <v>0</v>
      </c>
      <c r="X522" s="15" t="s">
        <v>48</v>
      </c>
      <c r="Y522" s="47"/>
      <c r="Z522" s="44"/>
      <c r="AA522" s="5"/>
      <c r="AB522" s="5" t="n">
        <v>138570</v>
      </c>
      <c r="AC522" s="53" t="s">
        <v>49</v>
      </c>
      <c r="AD522" s="49"/>
      <c r="AE522" s="95"/>
      <c r="AF522" s="51"/>
      <c r="AG522" s="51" t="s">
        <v>4</v>
      </c>
      <c r="AH522" s="1"/>
      <c r="AI522" s="52" t="s">
        <v>118</v>
      </c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5"/>
      <c r="B523" s="56" t="s">
        <v>40</v>
      </c>
      <c r="C523" s="57"/>
      <c r="D523" s="58"/>
      <c r="E523" s="3" t="s">
        <v>1396</v>
      </c>
      <c r="F523" s="3" t="s">
        <v>1397</v>
      </c>
      <c r="G523" s="6" t="s">
        <v>43</v>
      </c>
      <c r="H523" s="6" t="n">
        <v>5046</v>
      </c>
      <c r="I523" s="4" t="n">
        <v>550</v>
      </c>
      <c r="J523" s="4" t="s">
        <v>44</v>
      </c>
      <c r="L523" s="1" t="s">
        <v>45</v>
      </c>
      <c r="M523" s="3" t="s">
        <v>1395</v>
      </c>
      <c r="N523" s="44"/>
      <c r="O523" s="1" t="s">
        <v>122</v>
      </c>
      <c r="Q523" s="4" t="n">
        <v>237</v>
      </c>
      <c r="R523" s="4" t="n">
        <v>219</v>
      </c>
      <c r="S523" s="4" t="n">
        <v>219</v>
      </c>
      <c r="T523" s="4" t="n">
        <v>289</v>
      </c>
      <c r="U523" s="4" t="n">
        <v>289</v>
      </c>
      <c r="V523" s="45" t="n">
        <f aca="false">+U523-R523</f>
        <v>70</v>
      </c>
      <c r="W523" s="14" t="n">
        <f aca="false">+U523-T523</f>
        <v>0</v>
      </c>
      <c r="X523" s="46" t="s">
        <v>48</v>
      </c>
      <c r="Y523" s="47"/>
      <c r="Z523" s="44"/>
      <c r="AA523" s="5" t="n">
        <v>362025</v>
      </c>
      <c r="AB523" s="5" t="n">
        <v>132960</v>
      </c>
      <c r="AC523" s="48" t="s">
        <v>59</v>
      </c>
      <c r="AD523" s="49" t="n">
        <v>0.055</v>
      </c>
      <c r="AE523" s="50"/>
      <c r="AF523" s="51" t="s">
        <v>60</v>
      </c>
      <c r="AG523" s="51" t="s">
        <v>4</v>
      </c>
      <c r="AH523" s="4" t="s">
        <v>70</v>
      </c>
      <c r="AI523" s="52" t="s">
        <v>118</v>
      </c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43"/>
      <c r="B524" s="11" t="s">
        <v>40</v>
      </c>
      <c r="C524" s="92"/>
      <c r="D524" s="1"/>
      <c r="E524" s="3" t="s">
        <v>1396</v>
      </c>
      <c r="F524" s="3" t="s">
        <v>1398</v>
      </c>
      <c r="G524" s="6" t="s">
        <v>43</v>
      </c>
      <c r="H524" s="6" t="n">
        <v>5842</v>
      </c>
      <c r="I524" s="4" t="n">
        <v>429</v>
      </c>
      <c r="J524" s="4" t="s">
        <v>44</v>
      </c>
      <c r="L524" s="1" t="s">
        <v>45</v>
      </c>
      <c r="M524" s="3" t="s">
        <v>1395</v>
      </c>
      <c r="N524" s="44"/>
      <c r="O524" s="1" t="s">
        <v>69</v>
      </c>
      <c r="Q524" s="1" t="n">
        <v>323</v>
      </c>
      <c r="R524" s="1" t="n">
        <v>264</v>
      </c>
      <c r="S524" s="1" t="n">
        <v>264</v>
      </c>
      <c r="T524" s="1" t="n">
        <v>225</v>
      </c>
      <c r="U524" s="1" t="n">
        <v>225</v>
      </c>
      <c r="V524" s="45" t="n">
        <f aca="false">+U524-R524</f>
        <v>-39</v>
      </c>
      <c r="W524" s="14" t="n">
        <f aca="false">+U524-T524</f>
        <v>0</v>
      </c>
      <c r="X524" s="15" t="s">
        <v>48</v>
      </c>
      <c r="Y524" s="15"/>
      <c r="Z524" s="44"/>
      <c r="AA524" s="5" t="n">
        <v>358938</v>
      </c>
      <c r="AB524" s="5" t="n">
        <v>133127</v>
      </c>
      <c r="AC524" s="48" t="s">
        <v>59</v>
      </c>
      <c r="AD524" s="49" t="n">
        <v>0.06</v>
      </c>
      <c r="AE524" s="50"/>
      <c r="AF524" s="51" t="s">
        <v>60</v>
      </c>
      <c r="AG524" s="51" t="s">
        <v>4</v>
      </c>
      <c r="AH524" s="4" t="s">
        <v>70</v>
      </c>
      <c r="AI524" s="52" t="s">
        <v>118</v>
      </c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true" customHeight="false" outlineLevel="0" collapsed="false">
      <c r="A525" s="55"/>
      <c r="B525" s="56" t="s">
        <v>40</v>
      </c>
      <c r="C525" s="57"/>
      <c r="D525" s="58"/>
      <c r="E525" s="93" t="s">
        <v>1144</v>
      </c>
      <c r="F525" s="93" t="s">
        <v>1399</v>
      </c>
      <c r="G525" s="59" t="s">
        <v>43</v>
      </c>
      <c r="H525" s="64" t="n">
        <v>5688</v>
      </c>
      <c r="I525" s="61"/>
      <c r="J525" s="98"/>
      <c r="K525" s="61"/>
      <c r="L525" s="93"/>
      <c r="M525" s="93" t="s">
        <v>1144</v>
      </c>
      <c r="N525" s="61"/>
      <c r="O525" s="61" t="s">
        <v>69</v>
      </c>
      <c r="P525" s="62"/>
      <c r="Q525" s="61"/>
      <c r="R525" s="1"/>
      <c r="S525" s="61"/>
      <c r="T525" s="61"/>
      <c r="U525" s="61"/>
      <c r="V525" s="45" t="n">
        <f aca="false">+U525-R525</f>
        <v>0</v>
      </c>
      <c r="W525" s="63" t="n">
        <f aca="false">+U525-T525</f>
        <v>0</v>
      </c>
      <c r="X525" s="46" t="s">
        <v>1400</v>
      </c>
      <c r="Y525" s="52"/>
      <c r="AA525" s="64"/>
      <c r="AB525" s="64"/>
      <c r="AC525" s="60" t="s">
        <v>49</v>
      </c>
      <c r="AD525" s="66" t="n">
        <v>0.11</v>
      </c>
      <c r="AE525" s="67" t="n">
        <v>9902</v>
      </c>
      <c r="AF525" s="68" t="s">
        <v>50</v>
      </c>
      <c r="AG525" s="68" t="s">
        <v>4</v>
      </c>
      <c r="AH525" s="61" t="s">
        <v>1401</v>
      </c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22.5" hidden="false" customHeight="false" outlineLevel="0" collapsed="false">
      <c r="A526" s="55"/>
      <c r="B526" s="56" t="n">
        <v>43831</v>
      </c>
      <c r="C526" s="57"/>
      <c r="D526" s="58"/>
      <c r="E526" s="93" t="s">
        <v>1144</v>
      </c>
      <c r="F526" s="93" t="s">
        <v>1383</v>
      </c>
      <c r="G526" s="59" t="s">
        <v>55</v>
      </c>
      <c r="H526" s="64" t="n">
        <v>8693</v>
      </c>
      <c r="I526" s="61"/>
      <c r="J526" s="98"/>
      <c r="K526" s="61"/>
      <c r="L526" s="93"/>
      <c r="M526" s="93" t="s">
        <v>1382</v>
      </c>
      <c r="N526" s="61" t="s">
        <v>92</v>
      </c>
      <c r="O526" s="61" t="s">
        <v>129</v>
      </c>
      <c r="P526" s="62"/>
      <c r="Q526" s="101" t="n">
        <v>14080</v>
      </c>
      <c r="R526" s="61" t="n">
        <v>6986</v>
      </c>
      <c r="S526" s="61" t="n">
        <v>0</v>
      </c>
      <c r="T526" s="61" t="n">
        <v>0</v>
      </c>
      <c r="U526" s="61" t="n">
        <v>6986</v>
      </c>
      <c r="V526" s="45" t="n">
        <f aca="false">+U526-R526</f>
        <v>0</v>
      </c>
      <c r="W526" s="63" t="n">
        <f aca="false">+U526-T526</f>
        <v>6986</v>
      </c>
      <c r="X526" s="46" t="s">
        <v>140</v>
      </c>
      <c r="Y526" s="52"/>
      <c r="AA526" s="64"/>
      <c r="AB526" s="64" t="n">
        <v>140953</v>
      </c>
      <c r="AC526" s="60" t="s">
        <v>49</v>
      </c>
      <c r="AD526" s="66" t="n">
        <v>0.06</v>
      </c>
      <c r="AE526" s="99"/>
      <c r="AF526" s="68" t="s">
        <v>170</v>
      </c>
      <c r="AG526" s="68" t="s">
        <v>4</v>
      </c>
      <c r="AH526" s="61" t="s">
        <v>1385</v>
      </c>
      <c r="AI526" s="52" t="s">
        <v>132</v>
      </c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43"/>
      <c r="B527" s="11" t="s">
        <v>40</v>
      </c>
      <c r="C527" s="92"/>
      <c r="D527" s="1"/>
      <c r="E527" s="3" t="s">
        <v>1144</v>
      </c>
      <c r="F527" s="3" t="s">
        <v>1402</v>
      </c>
      <c r="G527" s="6" t="s">
        <v>43</v>
      </c>
      <c r="H527" s="6" t="n">
        <v>9627</v>
      </c>
      <c r="I527" s="4" t="n">
        <v>550</v>
      </c>
      <c r="J527" s="4" t="s">
        <v>44</v>
      </c>
      <c r="L527" s="1" t="s">
        <v>45</v>
      </c>
      <c r="M527" s="3" t="s">
        <v>1403</v>
      </c>
      <c r="N527" s="44"/>
      <c r="O527" s="1" t="s">
        <v>105</v>
      </c>
      <c r="Q527" s="1" t="n">
        <v>589</v>
      </c>
      <c r="R527" s="1" t="n">
        <v>720</v>
      </c>
      <c r="S527" s="1" t="n">
        <v>720</v>
      </c>
      <c r="T527" s="1" t="n">
        <v>674</v>
      </c>
      <c r="U527" s="1" t="n">
        <v>639</v>
      </c>
      <c r="V527" s="45" t="n">
        <f aca="false">+U527-R527</f>
        <v>-81</v>
      </c>
      <c r="W527" s="14" t="n">
        <f aca="false">+U527-T527</f>
        <v>-35</v>
      </c>
      <c r="X527" s="46" t="s">
        <v>48</v>
      </c>
      <c r="Y527" s="47"/>
      <c r="Z527" s="44"/>
      <c r="AA527" s="5" t="n">
        <v>358930</v>
      </c>
      <c r="AB527" s="5" t="n">
        <v>138427</v>
      </c>
      <c r="AC527" s="48" t="s">
        <v>59</v>
      </c>
      <c r="AD527" s="49" t="n">
        <v>0.146</v>
      </c>
      <c r="AE527" s="50" t="n">
        <v>9905</v>
      </c>
      <c r="AF527" s="51" t="s">
        <v>50</v>
      </c>
      <c r="AG527" s="51" t="s">
        <v>4</v>
      </c>
      <c r="AH527" s="4" t="s">
        <v>1404</v>
      </c>
      <c r="AI527" s="52" t="s">
        <v>82</v>
      </c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22.5" hidden="false" customHeight="false" outlineLevel="0" collapsed="false">
      <c r="A528" s="43"/>
      <c r="B528" s="11" t="s">
        <v>40</v>
      </c>
      <c r="E528" s="3" t="s">
        <v>1144</v>
      </c>
      <c r="F528" s="3" t="s">
        <v>1405</v>
      </c>
      <c r="G528" s="6" t="s">
        <v>43</v>
      </c>
      <c r="H528" s="6" t="n">
        <v>9682</v>
      </c>
      <c r="I528" s="4" t="n">
        <v>429</v>
      </c>
      <c r="J528" s="4" t="s">
        <v>44</v>
      </c>
      <c r="L528" s="1" t="s">
        <v>45</v>
      </c>
      <c r="M528" s="3" t="s">
        <v>1406</v>
      </c>
      <c r="N528" s="44"/>
      <c r="O528" s="1" t="s">
        <v>47</v>
      </c>
      <c r="Q528" s="79" t="n">
        <v>4171</v>
      </c>
      <c r="R528" s="79" t="n">
        <v>1175</v>
      </c>
      <c r="S528" s="79" t="n">
        <v>1122</v>
      </c>
      <c r="T528" s="79" t="n">
        <v>1132</v>
      </c>
      <c r="U528" s="79" t="n">
        <v>1132</v>
      </c>
      <c r="V528" s="45" t="n">
        <f aca="false">+U528-R528</f>
        <v>-43</v>
      </c>
      <c r="W528" s="14" t="n">
        <f aca="false">+U528-T528</f>
        <v>0</v>
      </c>
      <c r="X528" s="15" t="s">
        <v>243</v>
      </c>
      <c r="Y528" s="47"/>
      <c r="Z528" s="44"/>
      <c r="AA528" s="5" t="n">
        <v>348060</v>
      </c>
      <c r="AB528" s="5" t="n">
        <v>137902</v>
      </c>
      <c r="AC528" s="48" t="s">
        <v>59</v>
      </c>
      <c r="AD528" s="49" t="n">
        <v>0.06</v>
      </c>
      <c r="AE528" s="50"/>
      <c r="AF528" s="51" t="s">
        <v>170</v>
      </c>
      <c r="AG528" s="51" t="s">
        <v>4</v>
      </c>
      <c r="AH528" s="4" t="s">
        <v>1407</v>
      </c>
      <c r="AI528" s="52" t="s">
        <v>82</v>
      </c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true" customHeight="false" outlineLevel="0" collapsed="false">
      <c r="A529" s="43"/>
      <c r="B529" s="11" t="s">
        <v>40</v>
      </c>
      <c r="C529" s="92"/>
      <c r="D529" s="1"/>
      <c r="E529" s="92" t="s">
        <v>1144</v>
      </c>
      <c r="F529" s="92" t="s">
        <v>644</v>
      </c>
      <c r="G529" s="6" t="s">
        <v>43</v>
      </c>
      <c r="H529" s="5" t="n">
        <v>9763</v>
      </c>
      <c r="I529" s="1"/>
      <c r="J529" s="94"/>
      <c r="K529" s="1"/>
      <c r="L529" s="92"/>
      <c r="M529" s="92" t="s">
        <v>1144</v>
      </c>
      <c r="N529" s="1"/>
      <c r="O529" s="1" t="s">
        <v>86</v>
      </c>
      <c r="Q529" s="1"/>
      <c r="R529" s="1"/>
      <c r="S529" s="1"/>
      <c r="T529" s="1"/>
      <c r="U529" s="1"/>
      <c r="V529" s="45" t="n">
        <f aca="false">+U529-R529</f>
        <v>0</v>
      </c>
      <c r="W529" s="14" t="n">
        <f aca="false">+U529-T529</f>
        <v>0</v>
      </c>
      <c r="X529" s="8" t="s">
        <v>1408</v>
      </c>
      <c r="Y529" s="47"/>
      <c r="Z529" s="44"/>
      <c r="AA529" s="5"/>
      <c r="AB529" s="5"/>
      <c r="AC529" s="53" t="s">
        <v>49</v>
      </c>
      <c r="AD529" s="9" t="n">
        <v>0.045</v>
      </c>
      <c r="AE529" s="95"/>
      <c r="AF529" s="51" t="s">
        <v>60</v>
      </c>
      <c r="AG529" s="51" t="s">
        <v>4</v>
      </c>
      <c r="AH529" s="1" t="s">
        <v>645</v>
      </c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true" customHeight="false" outlineLevel="0" collapsed="false">
      <c r="A530" s="55"/>
      <c r="B530" s="56" t="s">
        <v>40</v>
      </c>
      <c r="C530" s="93"/>
      <c r="D530" s="61"/>
      <c r="E530" s="57" t="s">
        <v>1409</v>
      </c>
      <c r="F530" s="57" t="s">
        <v>1410</v>
      </c>
      <c r="G530" s="59" t="s">
        <v>43</v>
      </c>
      <c r="H530" s="59" t="n">
        <v>6709</v>
      </c>
      <c r="I530" s="58" t="n">
        <v>457</v>
      </c>
      <c r="J530" s="58" t="s">
        <v>44</v>
      </c>
      <c r="K530" s="58"/>
      <c r="L530" s="61" t="s">
        <v>45</v>
      </c>
      <c r="M530" s="57" t="s">
        <v>1411</v>
      </c>
      <c r="N530" s="0"/>
      <c r="O530" s="61" t="s">
        <v>379</v>
      </c>
      <c r="P530" s="62"/>
      <c r="Q530" s="61"/>
      <c r="R530" s="1"/>
      <c r="S530" s="61"/>
      <c r="T530" s="61"/>
      <c r="U530" s="61"/>
      <c r="V530" s="45" t="n">
        <f aca="false">+U530-R530</f>
        <v>0</v>
      </c>
      <c r="W530" s="63" t="n">
        <f aca="false">+U530-T530</f>
        <v>0</v>
      </c>
      <c r="X530" s="46" t="s">
        <v>1412</v>
      </c>
      <c r="Y530" s="46"/>
      <c r="AA530" s="64" t="n">
        <v>361748</v>
      </c>
      <c r="AB530" s="64" t="n">
        <v>55644</v>
      </c>
      <c r="AC530" s="65" t="s">
        <v>59</v>
      </c>
      <c r="AD530" s="66" t="n">
        <v>0.06</v>
      </c>
      <c r="AE530" s="67"/>
      <c r="AF530" s="68" t="s">
        <v>60</v>
      </c>
      <c r="AG530" s="68" t="s">
        <v>4</v>
      </c>
      <c r="AH530" s="58" t="s">
        <v>70</v>
      </c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55"/>
      <c r="B531" s="56" t="s">
        <v>40</v>
      </c>
      <c r="C531" s="57"/>
      <c r="D531" s="58"/>
      <c r="E531" s="57" t="s">
        <v>1413</v>
      </c>
      <c r="F531" s="57" t="s">
        <v>1414</v>
      </c>
      <c r="G531" s="59" t="s">
        <v>43</v>
      </c>
      <c r="H531" s="59" t="n">
        <v>5601</v>
      </c>
      <c r="I531" s="58" t="n">
        <v>600</v>
      </c>
      <c r="J531" s="58" t="s">
        <v>44</v>
      </c>
      <c r="K531" s="58"/>
      <c r="L531" s="61" t="s">
        <v>45</v>
      </c>
      <c r="M531" s="57" t="s">
        <v>604</v>
      </c>
      <c r="N531" s="0"/>
      <c r="O531" s="61" t="s">
        <v>139</v>
      </c>
      <c r="P531" s="62"/>
      <c r="Q531" s="61" t="n">
        <v>112</v>
      </c>
      <c r="R531" s="61" t="n">
        <v>104</v>
      </c>
      <c r="S531" s="61" t="n">
        <v>104</v>
      </c>
      <c r="T531" s="61" t="n">
        <v>103</v>
      </c>
      <c r="U531" s="61" t="n">
        <v>103</v>
      </c>
      <c r="V531" s="45" t="n">
        <f aca="false">+U531-R531</f>
        <v>-1</v>
      </c>
      <c r="W531" s="63" t="n">
        <f aca="false">+U531-T531</f>
        <v>0</v>
      </c>
      <c r="X531" s="46" t="s">
        <v>48</v>
      </c>
      <c r="Y531" s="52"/>
      <c r="AA531" s="64" t="n">
        <v>309667</v>
      </c>
      <c r="AB531" s="64" t="n">
        <v>132940</v>
      </c>
      <c r="AC531" s="65" t="s">
        <v>59</v>
      </c>
      <c r="AD531" s="66" t="n">
        <v>0.025</v>
      </c>
      <c r="AE531" s="67"/>
      <c r="AF531" s="68" t="s">
        <v>60</v>
      </c>
      <c r="AG531" s="68" t="s">
        <v>4</v>
      </c>
      <c r="AH531" s="58" t="s">
        <v>1415</v>
      </c>
      <c r="AI531" s="52" t="s">
        <v>94</v>
      </c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3"/>
      <c r="B532" s="11" t="s">
        <v>40</v>
      </c>
      <c r="E532" s="3" t="s">
        <v>1413</v>
      </c>
      <c r="F532" s="3" t="s">
        <v>1416</v>
      </c>
      <c r="G532" s="6" t="s">
        <v>43</v>
      </c>
      <c r="H532" s="6" t="n">
        <v>5671</v>
      </c>
      <c r="I532" s="4" t="n">
        <v>600</v>
      </c>
      <c r="J532" s="4" t="s">
        <v>44</v>
      </c>
      <c r="L532" s="1" t="s">
        <v>45</v>
      </c>
      <c r="M532" s="3" t="s">
        <v>604</v>
      </c>
      <c r="N532" s="44"/>
      <c r="O532" s="1" t="s">
        <v>139</v>
      </c>
      <c r="Q532" s="1" t="n">
        <v>90</v>
      </c>
      <c r="R532" s="1" t="n">
        <v>137</v>
      </c>
      <c r="S532" s="1" t="n">
        <v>137</v>
      </c>
      <c r="T532" s="1" t="n">
        <v>133</v>
      </c>
      <c r="U532" s="1" t="n">
        <v>133</v>
      </c>
      <c r="V532" s="45" t="n">
        <f aca="false">+U532-R532</f>
        <v>-4</v>
      </c>
      <c r="W532" s="14" t="n">
        <f aca="false">+U532-T532</f>
        <v>0</v>
      </c>
      <c r="X532" s="46" t="s">
        <v>48</v>
      </c>
      <c r="Y532" s="47"/>
      <c r="Z532" s="44"/>
      <c r="AA532" s="5" t="n">
        <v>363730</v>
      </c>
      <c r="AB532" s="5" t="n">
        <v>132954</v>
      </c>
      <c r="AC532" s="48" t="s">
        <v>59</v>
      </c>
      <c r="AD532" s="9" t="n">
        <v>0.33</v>
      </c>
      <c r="AE532" s="105" t="n">
        <v>9908</v>
      </c>
      <c r="AF532" s="1" t="s">
        <v>292</v>
      </c>
      <c r="AG532" s="51" t="s">
        <v>4</v>
      </c>
      <c r="AH532" s="4" t="s">
        <v>1415</v>
      </c>
      <c r="AI532" s="52" t="s">
        <v>94</v>
      </c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 t="s">
        <v>40</v>
      </c>
      <c r="E533" s="3" t="s">
        <v>1413</v>
      </c>
      <c r="F533" s="3" t="s">
        <v>1417</v>
      </c>
      <c r="G533" s="6" t="s">
        <v>43</v>
      </c>
      <c r="H533" s="6" t="n">
        <v>5750</v>
      </c>
      <c r="I533" s="4" t="n">
        <v>600</v>
      </c>
      <c r="J533" s="4" t="s">
        <v>44</v>
      </c>
      <c r="L533" s="1" t="s">
        <v>45</v>
      </c>
      <c r="M533" s="3" t="s">
        <v>604</v>
      </c>
      <c r="N533" s="44"/>
      <c r="O533" s="1" t="s">
        <v>139</v>
      </c>
      <c r="Q533" s="1" t="n">
        <v>139</v>
      </c>
      <c r="R533" s="1" t="n">
        <v>119</v>
      </c>
      <c r="S533" s="1" t="n">
        <v>119</v>
      </c>
      <c r="T533" s="1" t="n">
        <v>124</v>
      </c>
      <c r="U533" s="1" t="n">
        <v>124</v>
      </c>
      <c r="V533" s="45" t="n">
        <f aca="false">+U533-R533</f>
        <v>5</v>
      </c>
      <c r="W533" s="14" t="n">
        <f aca="false">+U533-T533</f>
        <v>0</v>
      </c>
      <c r="X533" s="46" t="s">
        <v>48</v>
      </c>
      <c r="Y533" s="47"/>
      <c r="Z533" s="44"/>
      <c r="AA533" s="5" t="n">
        <v>363729</v>
      </c>
      <c r="AB533" s="5" t="n">
        <v>132968</v>
      </c>
      <c r="AC533" s="48" t="s">
        <v>59</v>
      </c>
      <c r="AD533" s="9" t="n">
        <v>0.33</v>
      </c>
      <c r="AE533" s="105" t="n">
        <v>9908</v>
      </c>
      <c r="AF533" s="1" t="s">
        <v>292</v>
      </c>
      <c r="AG533" s="51" t="s">
        <v>4</v>
      </c>
      <c r="AH533" s="4" t="s">
        <v>1415</v>
      </c>
      <c r="AI533" s="52" t="s">
        <v>94</v>
      </c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s">
        <v>40</v>
      </c>
      <c r="E534" s="3" t="s">
        <v>1418</v>
      </c>
      <c r="F534" s="3" t="s">
        <v>1419</v>
      </c>
      <c r="G534" s="6" t="s">
        <v>43</v>
      </c>
      <c r="H534" s="6" t="n">
        <v>5754</v>
      </c>
      <c r="I534" s="4" t="n">
        <v>479</v>
      </c>
      <c r="J534" s="4" t="s">
        <v>44</v>
      </c>
      <c r="L534" s="1" t="s">
        <v>45</v>
      </c>
      <c r="M534" s="3" t="s">
        <v>1420</v>
      </c>
      <c r="N534" s="44"/>
      <c r="O534" s="1" t="s">
        <v>47</v>
      </c>
      <c r="Q534" s="1" t="n">
        <v>48</v>
      </c>
      <c r="R534" s="1" t="n">
        <v>44</v>
      </c>
      <c r="S534" s="1" t="n">
        <v>44</v>
      </c>
      <c r="T534" s="1" t="n">
        <v>52</v>
      </c>
      <c r="U534" s="1" t="n">
        <v>52</v>
      </c>
      <c r="V534" s="45" t="n">
        <f aca="false">+U534-R534</f>
        <v>8</v>
      </c>
      <c r="W534" s="14" t="n">
        <f aca="false">+U534-T534</f>
        <v>0</v>
      </c>
      <c r="X534" s="46" t="s">
        <v>48</v>
      </c>
      <c r="Y534" s="47"/>
      <c r="Z534" s="44"/>
      <c r="AA534" s="5" t="n">
        <v>348087</v>
      </c>
      <c r="AB534" s="5" t="n">
        <v>137956</v>
      </c>
      <c r="AC534" s="48" t="s">
        <v>49</v>
      </c>
      <c r="AD534" s="49" t="n">
        <v>0.143</v>
      </c>
      <c r="AE534" s="50" t="n">
        <v>9812</v>
      </c>
      <c r="AF534" s="51" t="s">
        <v>160</v>
      </c>
      <c r="AG534" s="51" t="s">
        <v>4</v>
      </c>
      <c r="AH534" s="4" t="s">
        <v>1421</v>
      </c>
      <c r="AI534" s="52" t="s">
        <v>52</v>
      </c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n">
        <v>36325</v>
      </c>
      <c r="E535" s="92" t="s">
        <v>1422</v>
      </c>
      <c r="F535" s="92" t="s">
        <v>651</v>
      </c>
      <c r="G535" s="6" t="s">
        <v>43</v>
      </c>
      <c r="H535" s="5" t="n">
        <v>9603</v>
      </c>
      <c r="I535" s="1"/>
      <c r="J535" s="94"/>
      <c r="K535" s="1"/>
      <c r="L535" s="92"/>
      <c r="M535" s="92"/>
      <c r="N535" s="1" t="s">
        <v>92</v>
      </c>
      <c r="O535" s="1" t="s">
        <v>79</v>
      </c>
      <c r="Q535" s="1" t="n">
        <v>0</v>
      </c>
      <c r="R535" s="1" t="n">
        <v>310</v>
      </c>
      <c r="S535" s="61" t="n">
        <v>0</v>
      </c>
      <c r="T535" s="61" t="n">
        <v>0</v>
      </c>
      <c r="U535" s="1" t="n">
        <v>300</v>
      </c>
      <c r="V535" s="45" t="n">
        <f aca="false">+U535-R535</f>
        <v>-10</v>
      </c>
      <c r="W535" s="14" t="n">
        <f aca="false">+U535-T535</f>
        <v>300</v>
      </c>
      <c r="X535" s="15" t="s">
        <v>1283</v>
      </c>
      <c r="Y535" s="47"/>
      <c r="Z535" s="44"/>
      <c r="AA535" s="5"/>
      <c r="AB535" s="5" t="s">
        <v>124</v>
      </c>
      <c r="AC535" s="53" t="s">
        <v>49</v>
      </c>
      <c r="AD535" s="49"/>
      <c r="AE535" s="95"/>
      <c r="AF535" s="51"/>
      <c r="AG535" s="51" t="s">
        <v>4</v>
      </c>
      <c r="AH535" s="1"/>
      <c r="AI535" s="52" t="s">
        <v>62</v>
      </c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43"/>
      <c r="B536" s="11" t="n">
        <v>36325</v>
      </c>
      <c r="E536" s="92" t="s">
        <v>1423</v>
      </c>
      <c r="F536" s="92" t="s">
        <v>1424</v>
      </c>
      <c r="G536" s="6" t="s">
        <v>43</v>
      </c>
      <c r="H536" s="5" t="n">
        <v>5801</v>
      </c>
      <c r="I536" s="1"/>
      <c r="J536" s="94"/>
      <c r="K536" s="1"/>
      <c r="L536" s="92"/>
      <c r="M536" s="92"/>
      <c r="N536" s="1" t="s">
        <v>92</v>
      </c>
      <c r="O536" s="61" t="s">
        <v>69</v>
      </c>
      <c r="Q536" s="1" t="n">
        <v>32</v>
      </c>
      <c r="R536" s="1" t="n">
        <v>47</v>
      </c>
      <c r="S536" s="1" t="n">
        <v>47</v>
      </c>
      <c r="T536" s="1" t="n">
        <v>50</v>
      </c>
      <c r="U536" s="1" t="n">
        <v>50</v>
      </c>
      <c r="V536" s="45" t="n">
        <f aca="false">+U536-R536</f>
        <v>3</v>
      </c>
      <c r="W536" s="14" t="n">
        <f aca="false">+U536-T536</f>
        <v>0</v>
      </c>
      <c r="X536" s="46" t="s">
        <v>140</v>
      </c>
      <c r="Y536" s="47"/>
      <c r="Z536" s="44"/>
      <c r="AA536" s="5"/>
      <c r="AB536" s="5" t="n">
        <v>139661</v>
      </c>
      <c r="AC536" s="53" t="s">
        <v>49</v>
      </c>
      <c r="AD536" s="49"/>
      <c r="AE536" s="95"/>
      <c r="AF536" s="51"/>
      <c r="AG536" s="51" t="s">
        <v>4</v>
      </c>
      <c r="AH536" s="1"/>
      <c r="AI536" s="52" t="s">
        <v>82</v>
      </c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22.5" hidden="false" customHeight="false" outlineLevel="0" collapsed="false">
      <c r="A537" s="55"/>
      <c r="B537" s="56" t="s">
        <v>40</v>
      </c>
      <c r="C537" s="57"/>
      <c r="D537" s="58"/>
      <c r="E537" s="93" t="s">
        <v>1425</v>
      </c>
      <c r="F537" s="93" t="s">
        <v>1289</v>
      </c>
      <c r="G537" s="59" t="s">
        <v>43</v>
      </c>
      <c r="H537" s="64" t="n">
        <v>9756</v>
      </c>
      <c r="I537" s="61"/>
      <c r="J537" s="98"/>
      <c r="K537" s="61"/>
      <c r="L537" s="93"/>
      <c r="M537" s="93" t="s">
        <v>1286</v>
      </c>
      <c r="N537" s="61"/>
      <c r="O537" s="61" t="s">
        <v>447</v>
      </c>
      <c r="P537" s="62"/>
      <c r="Q537" s="101" t="n">
        <v>1105</v>
      </c>
      <c r="R537" s="1" t="n">
        <v>771</v>
      </c>
      <c r="S537" s="101" t="n">
        <v>771</v>
      </c>
      <c r="T537" s="101" t="n">
        <v>688</v>
      </c>
      <c r="U537" s="1" t="n">
        <v>688</v>
      </c>
      <c r="V537" s="45" t="n">
        <f aca="false">+U537-R537</f>
        <v>-83</v>
      </c>
      <c r="W537" s="63" t="n">
        <f aca="false">+U537-T537</f>
        <v>0</v>
      </c>
      <c r="X537" s="15" t="s">
        <v>243</v>
      </c>
      <c r="Y537" s="52"/>
      <c r="AA537" s="64"/>
      <c r="AB537" s="64" t="n">
        <v>258474</v>
      </c>
      <c r="AC537" s="60" t="s">
        <v>49</v>
      </c>
      <c r="AD537" s="66" t="n">
        <v>0.04</v>
      </c>
      <c r="AE537" s="67" t="n">
        <v>9904</v>
      </c>
      <c r="AF537" s="68" t="s">
        <v>50</v>
      </c>
      <c r="AG537" s="68" t="s">
        <v>4</v>
      </c>
      <c r="AH537" s="61" t="s">
        <v>1290</v>
      </c>
      <c r="AI537" s="52" t="s">
        <v>94</v>
      </c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55"/>
      <c r="B538" s="56" t="s">
        <v>40</v>
      </c>
      <c r="C538" s="57"/>
      <c r="D538" s="58"/>
      <c r="E538" s="57" t="s">
        <v>1426</v>
      </c>
      <c r="F538" s="57" t="s">
        <v>1427</v>
      </c>
      <c r="G538" s="59" t="s">
        <v>43</v>
      </c>
      <c r="H538" s="59" t="n">
        <v>5083</v>
      </c>
      <c r="I538" s="58" t="n">
        <v>550</v>
      </c>
      <c r="J538" s="58" t="s">
        <v>44</v>
      </c>
      <c r="K538" s="58"/>
      <c r="L538" s="60" t="s">
        <v>45</v>
      </c>
      <c r="M538" s="57" t="s">
        <v>1428</v>
      </c>
      <c r="N538" s="0"/>
      <c r="O538" s="61" t="s">
        <v>105</v>
      </c>
      <c r="P538" s="62"/>
      <c r="Q538" s="61" t="n">
        <v>725</v>
      </c>
      <c r="R538" s="61" t="n">
        <v>414</v>
      </c>
      <c r="S538" s="61" t="n">
        <v>414</v>
      </c>
      <c r="T538" s="61" t="n">
        <v>168</v>
      </c>
      <c r="U538" s="61" t="n">
        <v>168</v>
      </c>
      <c r="V538" s="45" t="n">
        <f aca="false">+U538-R538</f>
        <v>-246</v>
      </c>
      <c r="W538" s="63" t="n">
        <f aca="false">+U538-T538</f>
        <v>0</v>
      </c>
      <c r="X538" s="15" t="s">
        <v>48</v>
      </c>
      <c r="Y538" s="52"/>
      <c r="AA538" s="64" t="n">
        <v>358912</v>
      </c>
      <c r="AB538" s="64" t="n">
        <v>138672</v>
      </c>
      <c r="AC538" s="65" t="s">
        <v>59</v>
      </c>
      <c r="AD538" s="66" t="n">
        <v>0.07</v>
      </c>
      <c r="AE538" s="67" t="n">
        <v>9904</v>
      </c>
      <c r="AF538" s="68" t="s">
        <v>50</v>
      </c>
      <c r="AG538" s="68" t="s">
        <v>4</v>
      </c>
      <c r="AH538" s="58" t="s">
        <v>1429</v>
      </c>
      <c r="AI538" s="52" t="s">
        <v>94</v>
      </c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40</v>
      </c>
      <c r="E539" s="3" t="s">
        <v>1426</v>
      </c>
      <c r="F539" s="3" t="s">
        <v>1430</v>
      </c>
      <c r="G539" s="6" t="s">
        <v>43</v>
      </c>
      <c r="H539" s="6" t="n">
        <v>6536</v>
      </c>
      <c r="I539" s="4" t="n">
        <v>447</v>
      </c>
      <c r="J539" s="4" t="s">
        <v>44</v>
      </c>
      <c r="L539" s="53" t="s">
        <v>45</v>
      </c>
      <c r="M539" s="3" t="s">
        <v>1431</v>
      </c>
      <c r="N539" s="44"/>
      <c r="O539" s="1" t="s">
        <v>379</v>
      </c>
      <c r="Q539" s="1" t="n">
        <v>91</v>
      </c>
      <c r="R539" s="1" t="n">
        <v>89</v>
      </c>
      <c r="S539" s="1" t="n">
        <v>89</v>
      </c>
      <c r="T539" s="1" t="n">
        <v>88</v>
      </c>
      <c r="U539" s="1" t="n">
        <v>88</v>
      </c>
      <c r="V539" s="45" t="n">
        <f aca="false">+U539-R539</f>
        <v>-1</v>
      </c>
      <c r="W539" s="14" t="n">
        <f aca="false">+U539-T539</f>
        <v>0</v>
      </c>
      <c r="X539" s="46" t="s">
        <v>48</v>
      </c>
      <c r="Y539" s="15"/>
      <c r="Z539" s="44"/>
      <c r="AA539" s="44"/>
      <c r="AB539" s="64" t="n">
        <v>138666</v>
      </c>
      <c r="AC539" s="48" t="s">
        <v>49</v>
      </c>
      <c r="AD539" s="49" t="n">
        <v>0.06</v>
      </c>
      <c r="AE539" s="50"/>
      <c r="AF539" s="51" t="s">
        <v>60</v>
      </c>
      <c r="AG539" s="51" t="s">
        <v>4</v>
      </c>
      <c r="AH539" s="1" t="s">
        <v>1429</v>
      </c>
      <c r="AI539" s="151" t="s">
        <v>94</v>
      </c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22.5" hidden="false" customHeight="false" outlineLevel="0" collapsed="false">
      <c r="A540" s="43"/>
      <c r="B540" s="11" t="n">
        <v>36398</v>
      </c>
      <c r="E540" s="92" t="s">
        <v>1432</v>
      </c>
      <c r="F540" s="92" t="s">
        <v>1433</v>
      </c>
      <c r="G540" s="6" t="s">
        <v>43</v>
      </c>
      <c r="H540" s="5" t="n">
        <v>5853</v>
      </c>
      <c r="I540" s="1"/>
      <c r="J540" s="94"/>
      <c r="K540" s="1"/>
      <c r="L540" s="92"/>
      <c r="M540" s="3" t="s">
        <v>514</v>
      </c>
      <c r="N540" s="1"/>
      <c r="O540" s="1" t="s">
        <v>69</v>
      </c>
      <c r="Q540" s="1" t="n">
        <v>963</v>
      </c>
      <c r="R540" s="1" t="n">
        <v>1046</v>
      </c>
      <c r="S540" s="1" t="n">
        <v>772</v>
      </c>
      <c r="T540" s="1" t="n">
        <v>881</v>
      </c>
      <c r="U540" s="1" t="n">
        <v>881</v>
      </c>
      <c r="V540" s="45" t="n">
        <f aca="false">+U540-R540</f>
        <v>-165</v>
      </c>
      <c r="W540" s="14" t="n">
        <f aca="false">+U540-T540</f>
        <v>0</v>
      </c>
      <c r="X540" s="15" t="s">
        <v>243</v>
      </c>
      <c r="Y540" s="47"/>
      <c r="Z540" s="44"/>
      <c r="AA540" s="5"/>
      <c r="AB540" s="5" t="n">
        <v>138426</v>
      </c>
      <c r="AC540" s="53" t="s">
        <v>49</v>
      </c>
      <c r="AD540" s="49"/>
      <c r="AE540" s="95"/>
      <c r="AF540" s="51"/>
      <c r="AG540" s="51" t="s">
        <v>4</v>
      </c>
      <c r="AH540" s="1"/>
      <c r="AI540" s="52" t="s">
        <v>94</v>
      </c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5"/>
      <c r="B541" s="56" t="s">
        <v>40</v>
      </c>
      <c r="C541" s="93"/>
      <c r="D541" s="61"/>
      <c r="E541" s="57" t="s">
        <v>1432</v>
      </c>
      <c r="F541" s="57" t="s">
        <v>1434</v>
      </c>
      <c r="G541" s="59" t="s">
        <v>43</v>
      </c>
      <c r="H541" s="59" t="n">
        <v>6568</v>
      </c>
      <c r="I541" s="58" t="n">
        <v>767</v>
      </c>
      <c r="J541" s="58" t="s">
        <v>44</v>
      </c>
      <c r="K541" s="58"/>
      <c r="L541" s="60" t="s">
        <v>45</v>
      </c>
      <c r="M541" s="57" t="s">
        <v>1158</v>
      </c>
      <c r="N541" s="0"/>
      <c r="O541" s="61" t="s">
        <v>147</v>
      </c>
      <c r="P541" s="62"/>
      <c r="Q541" s="61" t="n">
        <v>900</v>
      </c>
      <c r="R541" s="1" t="n">
        <v>390</v>
      </c>
      <c r="S541" s="61" t="n">
        <v>390</v>
      </c>
      <c r="T541" s="61" t="n">
        <v>390</v>
      </c>
      <c r="U541" s="61" t="n">
        <v>390</v>
      </c>
      <c r="V541" s="45" t="n">
        <f aca="false">+U541-R541</f>
        <v>0</v>
      </c>
      <c r="W541" s="63" t="n">
        <f aca="false">+U541-T541</f>
        <v>0</v>
      </c>
      <c r="X541" s="46" t="s">
        <v>48</v>
      </c>
      <c r="Y541" s="52"/>
      <c r="AA541" s="64" t="n">
        <v>360249</v>
      </c>
      <c r="AB541" s="64" t="n">
        <v>138033</v>
      </c>
      <c r="AC541" s="65" t="s">
        <v>59</v>
      </c>
      <c r="AD541" s="9" t="n">
        <v>0.123</v>
      </c>
      <c r="AE541" s="105" t="n">
        <v>9908</v>
      </c>
      <c r="AF541" s="61" t="s">
        <v>292</v>
      </c>
      <c r="AG541" s="68" t="s">
        <v>4</v>
      </c>
      <c r="AH541" s="58" t="s">
        <v>70</v>
      </c>
      <c r="AI541" s="52" t="s">
        <v>94</v>
      </c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false" customHeight="false" outlineLevel="0" collapsed="false">
      <c r="A542" s="43"/>
      <c r="B542" s="11" t="s">
        <v>40</v>
      </c>
      <c r="E542" s="92" t="s">
        <v>1435</v>
      </c>
      <c r="F542" s="92" t="s">
        <v>1436</v>
      </c>
      <c r="G542" s="6" t="s">
        <v>1437</v>
      </c>
      <c r="H542" s="5" t="n">
        <v>9747</v>
      </c>
      <c r="I542" s="1"/>
      <c r="J542" s="94"/>
      <c r="K542" s="1"/>
      <c r="L542" s="92"/>
      <c r="M542" s="92" t="s">
        <v>1438</v>
      </c>
      <c r="N542" s="1"/>
      <c r="O542" s="1" t="s">
        <v>105</v>
      </c>
      <c r="Q542" s="79" t="n">
        <v>313</v>
      </c>
      <c r="R542" s="79" t="n">
        <v>457</v>
      </c>
      <c r="S542" s="79" t="n">
        <v>67</v>
      </c>
      <c r="T542" s="79" t="n">
        <v>451</v>
      </c>
      <c r="U542" s="79" t="n">
        <v>451</v>
      </c>
      <c r="V542" s="45" t="n">
        <f aca="false">+U542-R542</f>
        <v>-6</v>
      </c>
      <c r="W542" s="14" t="n">
        <f aca="false">+U542-T542</f>
        <v>0</v>
      </c>
      <c r="X542" s="46" t="s">
        <v>140</v>
      </c>
      <c r="Y542" s="47"/>
      <c r="Z542" s="44"/>
      <c r="AA542" s="5" t="n">
        <v>367020</v>
      </c>
      <c r="AB542" s="5" t="n">
        <v>138619</v>
      </c>
      <c r="AC542" s="53" t="s">
        <v>49</v>
      </c>
      <c r="AD542" s="49" t="n">
        <v>0.134</v>
      </c>
      <c r="AE542" s="95"/>
      <c r="AF542" s="51" t="s">
        <v>170</v>
      </c>
      <c r="AG542" s="51" t="s">
        <v>4</v>
      </c>
      <c r="AH542" s="1" t="s">
        <v>1439</v>
      </c>
      <c r="AI542" s="52" t="s">
        <v>82</v>
      </c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22.5" hidden="false" customHeight="false" outlineLevel="0" collapsed="false">
      <c r="A543" s="43"/>
      <c r="B543" s="11" t="n">
        <v>36361</v>
      </c>
      <c r="E543" s="92" t="s">
        <v>1435</v>
      </c>
      <c r="F543" s="92" t="s">
        <v>1440</v>
      </c>
      <c r="G543" s="6" t="s">
        <v>43</v>
      </c>
      <c r="H543" s="5" t="n">
        <v>9787</v>
      </c>
      <c r="I543" s="1"/>
      <c r="J543" s="94"/>
      <c r="K543" s="1"/>
      <c r="L543" s="92"/>
      <c r="M543" s="92" t="s">
        <v>1438</v>
      </c>
      <c r="N543" s="1"/>
      <c r="O543" s="1" t="s">
        <v>105</v>
      </c>
      <c r="Q543" s="79" t="n">
        <v>1326</v>
      </c>
      <c r="R543" s="1" t="n">
        <v>761</v>
      </c>
      <c r="S543" s="79" t="n">
        <v>854</v>
      </c>
      <c r="T543" s="79" t="n">
        <v>751</v>
      </c>
      <c r="U543" s="1" t="n">
        <v>653</v>
      </c>
      <c r="V543" s="45" t="n">
        <f aca="false">+U543-R543</f>
        <v>-108</v>
      </c>
      <c r="W543" s="14" t="n">
        <f aca="false">+U543-T543</f>
        <v>-98</v>
      </c>
      <c r="X543" s="104" t="s">
        <v>198</v>
      </c>
      <c r="Y543" s="47"/>
      <c r="Z543" s="44"/>
      <c r="AA543" s="5"/>
      <c r="AB543" s="5" t="n">
        <v>138788</v>
      </c>
      <c r="AC543" s="53" t="s">
        <v>49</v>
      </c>
      <c r="AD543" s="49"/>
      <c r="AE543" s="95"/>
      <c r="AF543" s="96"/>
      <c r="AG543" s="96"/>
      <c r="AH543" s="1" t="s">
        <v>1441</v>
      </c>
      <c r="AI543" s="52" t="s">
        <v>82</v>
      </c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43"/>
      <c r="B544" s="11" t="n">
        <v>36480</v>
      </c>
      <c r="E544" s="92" t="s">
        <v>1435</v>
      </c>
      <c r="F544" s="92" t="s">
        <v>1442</v>
      </c>
      <c r="G544" s="6" t="s">
        <v>43</v>
      </c>
      <c r="H544" s="5" t="n">
        <v>9808</v>
      </c>
      <c r="I544" s="1"/>
      <c r="J544" s="94"/>
      <c r="K544" s="1"/>
      <c r="L544" s="92"/>
      <c r="M544" s="92" t="s">
        <v>97</v>
      </c>
      <c r="N544" s="1" t="s">
        <v>92</v>
      </c>
      <c r="O544" s="1" t="s">
        <v>105</v>
      </c>
      <c r="Q544" s="1" t="n">
        <v>4778</v>
      </c>
      <c r="R544" s="1" t="n">
        <v>1925</v>
      </c>
      <c r="S544" s="1" t="n">
        <v>2521</v>
      </c>
      <c r="T544" s="1" t="n">
        <v>1780</v>
      </c>
      <c r="U544" s="1" t="n">
        <v>1558</v>
      </c>
      <c r="V544" s="45" t="n">
        <f aca="false">+U544-R544</f>
        <v>-367</v>
      </c>
      <c r="W544" s="14" t="n">
        <f aca="false">+U544-T544</f>
        <v>-222</v>
      </c>
      <c r="X544" s="46" t="s">
        <v>1443</v>
      </c>
      <c r="Y544" s="47"/>
      <c r="Z544" s="44"/>
      <c r="AA544" s="5"/>
      <c r="AB544" s="5" t="n">
        <v>141672</v>
      </c>
      <c r="AC544" s="53" t="s">
        <v>49</v>
      </c>
      <c r="AD544" s="49" t="n">
        <v>0.055</v>
      </c>
      <c r="AE544" s="95"/>
      <c r="AF544" s="51" t="s">
        <v>60</v>
      </c>
      <c r="AG544" s="51" t="s">
        <v>4</v>
      </c>
      <c r="AH544" s="1"/>
      <c r="AI544" s="52" t="s">
        <v>82</v>
      </c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43"/>
      <c r="B545" s="11" t="s">
        <v>40</v>
      </c>
      <c r="C545" s="92"/>
      <c r="D545" s="1"/>
      <c r="E545" s="3" t="s">
        <v>1444</v>
      </c>
      <c r="F545" s="3" t="s">
        <v>1445</v>
      </c>
      <c r="G545" s="6" t="s">
        <v>43</v>
      </c>
      <c r="H545" s="6" t="n">
        <v>2662</v>
      </c>
      <c r="I545" s="4" t="n">
        <v>757</v>
      </c>
      <c r="J545" s="4" t="s">
        <v>44</v>
      </c>
      <c r="L545" s="1" t="s">
        <v>45</v>
      </c>
      <c r="M545" s="3" t="s">
        <v>1446</v>
      </c>
      <c r="N545" s="44"/>
      <c r="O545" s="1" t="s">
        <v>69</v>
      </c>
      <c r="Q545" s="1" t="n">
        <f aca="false">23+545</f>
        <v>568</v>
      </c>
      <c r="R545" s="1" t="n">
        <v>588</v>
      </c>
      <c r="S545" s="1" t="n">
        <v>588</v>
      </c>
      <c r="T545" s="1" t="n">
        <v>386</v>
      </c>
      <c r="U545" s="1" t="n">
        <v>386</v>
      </c>
      <c r="V545" s="45" t="n">
        <f aca="false">+U545-R545</f>
        <v>-202</v>
      </c>
      <c r="W545" s="14" t="n">
        <f aca="false">+U545-T545</f>
        <v>0</v>
      </c>
      <c r="X545" s="15" t="s">
        <v>48</v>
      </c>
      <c r="Y545" s="47"/>
      <c r="Z545" s="44"/>
      <c r="AA545" s="5" t="n">
        <v>125828</v>
      </c>
      <c r="AB545" s="5" t="n">
        <v>125808</v>
      </c>
      <c r="AC545" s="48" t="s">
        <v>49</v>
      </c>
      <c r="AD545" s="49" t="n">
        <v>0.06</v>
      </c>
      <c r="AE545" s="50"/>
      <c r="AF545" s="51" t="s">
        <v>60</v>
      </c>
      <c r="AG545" s="51" t="s">
        <v>4</v>
      </c>
      <c r="AH545" s="4" t="s">
        <v>1447</v>
      </c>
      <c r="AI545" s="52" t="s">
        <v>52</v>
      </c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5"/>
      <c r="B546" s="56" t="s">
        <v>40</v>
      </c>
      <c r="C546" s="57"/>
      <c r="D546" s="58"/>
      <c r="E546" s="57" t="s">
        <v>1444</v>
      </c>
      <c r="F546" s="57" t="s">
        <v>1448</v>
      </c>
      <c r="G546" s="59" t="s">
        <v>43</v>
      </c>
      <c r="H546" s="59" t="n">
        <v>2667</v>
      </c>
      <c r="I546" s="58" t="n">
        <v>757</v>
      </c>
      <c r="J546" s="58" t="s">
        <v>44</v>
      </c>
      <c r="K546" s="58"/>
      <c r="L546" s="61" t="s">
        <v>45</v>
      </c>
      <c r="M546" s="57" t="s">
        <v>1446</v>
      </c>
      <c r="N546" s="0"/>
      <c r="O546" s="61" t="s">
        <v>69</v>
      </c>
      <c r="P546" s="62"/>
      <c r="Q546" s="61" t="n">
        <v>402</v>
      </c>
      <c r="R546" s="61" t="n">
        <v>239</v>
      </c>
      <c r="S546" s="61" t="n">
        <v>239</v>
      </c>
      <c r="T546" s="61" t="n">
        <v>233</v>
      </c>
      <c r="U546" s="61" t="n">
        <v>233</v>
      </c>
      <c r="V546" s="45" t="n">
        <f aca="false">+U546-R546</f>
        <v>-6</v>
      </c>
      <c r="W546" s="63" t="n">
        <f aca="false">+U546-T546</f>
        <v>0</v>
      </c>
      <c r="X546" s="15" t="s">
        <v>48</v>
      </c>
      <c r="Y546" s="52"/>
      <c r="AA546" s="64" t="n">
        <v>127074</v>
      </c>
      <c r="AB546" s="64" t="n">
        <v>125808</v>
      </c>
      <c r="AC546" s="65" t="s">
        <v>49</v>
      </c>
      <c r="AD546" s="66" t="n">
        <v>0.33</v>
      </c>
      <c r="AE546" s="67" t="n">
        <v>9905</v>
      </c>
      <c r="AF546" s="68" t="s">
        <v>50</v>
      </c>
      <c r="AG546" s="68" t="s">
        <v>4</v>
      </c>
      <c r="AH546" s="58" t="s">
        <v>1447</v>
      </c>
      <c r="AI546" s="52" t="s">
        <v>52</v>
      </c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5"/>
      <c r="B547" s="56" t="s">
        <v>40</v>
      </c>
      <c r="C547" s="57"/>
      <c r="D547" s="58"/>
      <c r="E547" s="57" t="s">
        <v>1444</v>
      </c>
      <c r="F547" s="57" t="s">
        <v>1449</v>
      </c>
      <c r="G547" s="59" t="s">
        <v>43</v>
      </c>
      <c r="H547" s="59" t="n">
        <v>2668</v>
      </c>
      <c r="I547" s="58" t="n">
        <v>757</v>
      </c>
      <c r="J547" s="58" t="s">
        <v>44</v>
      </c>
      <c r="K547" s="58"/>
      <c r="L547" s="61" t="s">
        <v>45</v>
      </c>
      <c r="M547" s="57" t="s">
        <v>1446</v>
      </c>
      <c r="N547" s="0"/>
      <c r="O547" s="61" t="s">
        <v>69</v>
      </c>
      <c r="P547" s="62"/>
      <c r="Q547" s="61" t="n">
        <v>67</v>
      </c>
      <c r="R547" s="61" t="n">
        <v>67</v>
      </c>
      <c r="S547" s="61" t="n">
        <v>67</v>
      </c>
      <c r="T547" s="61" t="n">
        <v>65</v>
      </c>
      <c r="U547" s="61" t="n">
        <v>65</v>
      </c>
      <c r="V547" s="45" t="n">
        <f aca="false">+U547-R547</f>
        <v>-2</v>
      </c>
      <c r="W547" s="63" t="n">
        <f aca="false">+U547-T547</f>
        <v>0</v>
      </c>
      <c r="X547" s="46" t="s">
        <v>48</v>
      </c>
      <c r="Y547" s="52"/>
      <c r="AA547" s="64" t="n">
        <v>131540</v>
      </c>
      <c r="AB547" s="64" t="n">
        <v>125808</v>
      </c>
      <c r="AC547" s="65" t="s">
        <v>49</v>
      </c>
      <c r="AD547" s="66" t="n">
        <v>0.06</v>
      </c>
      <c r="AE547" s="67"/>
      <c r="AF547" s="68" t="s">
        <v>60</v>
      </c>
      <c r="AG547" s="68" t="s">
        <v>4</v>
      </c>
      <c r="AH547" s="58" t="s">
        <v>1447</v>
      </c>
      <c r="AI547" s="52" t="s">
        <v>52</v>
      </c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43"/>
      <c r="B548" s="11" t="s">
        <v>40</v>
      </c>
      <c r="E548" s="3" t="s">
        <v>1444</v>
      </c>
      <c r="F548" s="3" t="s">
        <v>1450</v>
      </c>
      <c r="G548" s="6" t="s">
        <v>43</v>
      </c>
      <c r="H548" s="6" t="n">
        <v>2680</v>
      </c>
      <c r="I548" s="4" t="n">
        <v>757</v>
      </c>
      <c r="J548" s="4" t="s">
        <v>44</v>
      </c>
      <c r="L548" s="1" t="s">
        <v>45</v>
      </c>
      <c r="M548" s="3" t="s">
        <v>1446</v>
      </c>
      <c r="N548" s="44"/>
      <c r="O548" s="1" t="s">
        <v>69</v>
      </c>
      <c r="Q548" s="1" t="n">
        <f aca="false">385+16</f>
        <v>401</v>
      </c>
      <c r="R548" s="1" t="n">
        <v>292</v>
      </c>
      <c r="S548" s="1" t="n">
        <v>292</v>
      </c>
      <c r="T548" s="1" t="n">
        <v>268</v>
      </c>
      <c r="U548" s="1" t="n">
        <v>268</v>
      </c>
      <c r="V548" s="45" t="n">
        <f aca="false">+U548-R548</f>
        <v>-24</v>
      </c>
      <c r="W548" s="14" t="n">
        <f aca="false">+U548-T548</f>
        <v>0</v>
      </c>
      <c r="X548" s="15" t="s">
        <v>48</v>
      </c>
      <c r="Y548" s="15"/>
      <c r="Z548" s="44"/>
      <c r="AA548" s="5" t="n">
        <v>130645</v>
      </c>
      <c r="AB548" s="5" t="n">
        <v>125808</v>
      </c>
      <c r="AC548" s="48" t="s">
        <v>49</v>
      </c>
      <c r="AD548" s="49" t="n">
        <v>0.06</v>
      </c>
      <c r="AE548" s="50"/>
      <c r="AF548" s="51" t="s">
        <v>60</v>
      </c>
      <c r="AG548" s="51" t="s">
        <v>4</v>
      </c>
      <c r="AH548" s="4" t="s">
        <v>1447</v>
      </c>
      <c r="AI548" s="52" t="s">
        <v>52</v>
      </c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43"/>
      <c r="B549" s="11" t="s">
        <v>40</v>
      </c>
      <c r="E549" s="3" t="s">
        <v>1444</v>
      </c>
      <c r="F549" s="3" t="s">
        <v>1451</v>
      </c>
      <c r="G549" s="6" t="s">
        <v>43</v>
      </c>
      <c r="H549" s="6" t="n">
        <v>2688</v>
      </c>
      <c r="I549" s="4" t="n">
        <v>757</v>
      </c>
      <c r="J549" s="4" t="s">
        <v>44</v>
      </c>
      <c r="L549" s="1" t="s">
        <v>45</v>
      </c>
      <c r="M549" s="3" t="s">
        <v>1446</v>
      </c>
      <c r="N549" s="44"/>
      <c r="O549" s="1" t="s">
        <v>69</v>
      </c>
      <c r="Q549" s="1" t="n">
        <v>27</v>
      </c>
      <c r="R549" s="1" t="n">
        <v>24</v>
      </c>
      <c r="S549" s="1" t="n">
        <v>24</v>
      </c>
      <c r="T549" s="1" t="n">
        <v>22</v>
      </c>
      <c r="U549" s="1" t="n">
        <v>22</v>
      </c>
      <c r="V549" s="45" t="n">
        <f aca="false">+U549-R549</f>
        <v>-2</v>
      </c>
      <c r="W549" s="14" t="n">
        <f aca="false">+U549-T549</f>
        <v>0</v>
      </c>
      <c r="X549" s="46" t="s">
        <v>48</v>
      </c>
      <c r="Y549" s="47"/>
      <c r="Z549" s="44"/>
      <c r="AA549" s="44"/>
      <c r="AB549" s="5" t="n">
        <v>125808</v>
      </c>
      <c r="AC549" s="48" t="s">
        <v>49</v>
      </c>
      <c r="AD549" s="49" t="n">
        <v>0.06</v>
      </c>
      <c r="AE549" s="50"/>
      <c r="AF549" s="51" t="s">
        <v>60</v>
      </c>
      <c r="AG549" s="51" t="s">
        <v>4</v>
      </c>
      <c r="AH549" s="4" t="s">
        <v>1447</v>
      </c>
      <c r="AI549" s="52" t="s">
        <v>52</v>
      </c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5"/>
      <c r="B550" s="56" t="n">
        <v>36325</v>
      </c>
      <c r="C550" s="57"/>
      <c r="D550" s="58"/>
      <c r="E550" s="93" t="s">
        <v>1444</v>
      </c>
      <c r="F550" s="93" t="s">
        <v>1452</v>
      </c>
      <c r="G550" s="59" t="s">
        <v>43</v>
      </c>
      <c r="H550" s="64" t="n">
        <v>9717</v>
      </c>
      <c r="I550" s="61"/>
      <c r="J550" s="98"/>
      <c r="K550" s="61"/>
      <c r="L550" s="93"/>
      <c r="M550" s="93" t="s">
        <v>97</v>
      </c>
      <c r="N550" s="61" t="s">
        <v>92</v>
      </c>
      <c r="O550" s="61" t="s">
        <v>69</v>
      </c>
      <c r="P550" s="62"/>
      <c r="Q550" s="61" t="n">
        <v>408</v>
      </c>
      <c r="R550" s="61" t="n">
        <v>351</v>
      </c>
      <c r="S550" s="61" t="n">
        <v>351</v>
      </c>
      <c r="T550" s="61" t="n">
        <v>356</v>
      </c>
      <c r="U550" s="61" t="n">
        <v>356</v>
      </c>
      <c r="V550" s="45" t="n">
        <f aca="false">+U550-R550</f>
        <v>5</v>
      </c>
      <c r="W550" s="63" t="n">
        <f aca="false">+U550-T550</f>
        <v>0</v>
      </c>
      <c r="X550" s="15" t="s">
        <v>48</v>
      </c>
      <c r="Y550" s="52"/>
      <c r="AA550" s="64"/>
      <c r="AB550" s="64" t="n">
        <v>134987</v>
      </c>
      <c r="AC550" s="60" t="s">
        <v>49</v>
      </c>
      <c r="AD550" s="66" t="n">
        <v>0.06</v>
      </c>
      <c r="AE550" s="99"/>
      <c r="AF550" s="68" t="s">
        <v>60</v>
      </c>
      <c r="AG550" s="68" t="s">
        <v>4</v>
      </c>
      <c r="AH550" s="61" t="s">
        <v>1447</v>
      </c>
      <c r="AI550" s="52" t="s">
        <v>52</v>
      </c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43"/>
      <c r="B551" s="11" t="s">
        <v>40</v>
      </c>
      <c r="E551" s="3" t="s">
        <v>1453</v>
      </c>
      <c r="F551" s="3" t="s">
        <v>671</v>
      </c>
      <c r="G551" s="6" t="s">
        <v>43</v>
      </c>
      <c r="H551" s="6" t="n">
        <v>4251</v>
      </c>
      <c r="I551" s="4" t="n">
        <v>555</v>
      </c>
      <c r="J551" s="4" t="s">
        <v>44</v>
      </c>
      <c r="L551" s="1" t="s">
        <v>45</v>
      </c>
      <c r="M551" s="3" t="s">
        <v>1454</v>
      </c>
      <c r="N551" s="44"/>
      <c r="O551" s="1" t="s">
        <v>447</v>
      </c>
      <c r="Q551" s="1" t="n">
        <v>76</v>
      </c>
      <c r="R551" s="1" t="n">
        <f aca="false">423-39</f>
        <v>384</v>
      </c>
      <c r="S551" s="1" t="n">
        <v>99</v>
      </c>
      <c r="T551" s="1" t="n">
        <v>96</v>
      </c>
      <c r="U551" s="1" t="n">
        <v>96</v>
      </c>
      <c r="V551" s="45" t="n">
        <f aca="false">+U551-R551</f>
        <v>-288</v>
      </c>
      <c r="W551" s="14" t="n">
        <f aca="false">+U551-T551</f>
        <v>0</v>
      </c>
      <c r="X551" s="46" t="s">
        <v>48</v>
      </c>
      <c r="Y551" s="47"/>
      <c r="Z551" s="44"/>
      <c r="AA551" s="5" t="n">
        <v>348116</v>
      </c>
      <c r="AB551" s="5" t="n">
        <v>136208</v>
      </c>
      <c r="AC551" s="48" t="s">
        <v>49</v>
      </c>
      <c r="AD551" s="49"/>
      <c r="AE551" s="50"/>
      <c r="AF551" s="51"/>
      <c r="AG551" s="51" t="s">
        <v>4</v>
      </c>
      <c r="AH551" s="4" t="s">
        <v>1455</v>
      </c>
      <c r="AI551" s="52" t="s">
        <v>52</v>
      </c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5"/>
      <c r="B552" s="56" t="s">
        <v>40</v>
      </c>
      <c r="C552" s="93"/>
      <c r="D552" s="61"/>
      <c r="E552" s="93" t="s">
        <v>1456</v>
      </c>
      <c r="F552" s="93" t="s">
        <v>1457</v>
      </c>
      <c r="G552" s="59" t="s">
        <v>43</v>
      </c>
      <c r="H552" s="64" t="n">
        <v>4181</v>
      </c>
      <c r="I552" s="61"/>
      <c r="J552" s="98"/>
      <c r="K552" s="61"/>
      <c r="L552" s="93"/>
      <c r="M552" s="93" t="s">
        <v>1456</v>
      </c>
      <c r="N552" s="61"/>
      <c r="O552" s="61" t="s">
        <v>379</v>
      </c>
      <c r="P552" s="62"/>
      <c r="Q552" s="61" t="n">
        <v>177</v>
      </c>
      <c r="R552" s="61" t="n">
        <v>328</v>
      </c>
      <c r="S552" s="61" t="n">
        <v>328</v>
      </c>
      <c r="T552" s="61" t="n">
        <v>472</v>
      </c>
      <c r="U552" s="61" t="n">
        <v>472</v>
      </c>
      <c r="V552" s="45" t="n">
        <f aca="false">+U552-R552</f>
        <v>144</v>
      </c>
      <c r="W552" s="63" t="n">
        <f aca="false">+U552-T552</f>
        <v>0</v>
      </c>
      <c r="X552" s="15" t="s">
        <v>48</v>
      </c>
      <c r="Y552" s="52"/>
      <c r="AA552" s="64" t="n">
        <v>348124</v>
      </c>
      <c r="AB552" s="64" t="n">
        <v>141123</v>
      </c>
      <c r="AC552" s="60" t="s">
        <v>49</v>
      </c>
      <c r="AD552" s="66" t="n">
        <v>0.128</v>
      </c>
      <c r="AE552" s="67" t="n">
        <v>9812</v>
      </c>
      <c r="AF552" s="68" t="s">
        <v>160</v>
      </c>
      <c r="AG552" s="68" t="s">
        <v>4</v>
      </c>
      <c r="AH552" s="61" t="s">
        <v>1458</v>
      </c>
      <c r="AI552" s="52" t="s">
        <v>94</v>
      </c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22.5" hidden="false" customHeight="false" outlineLevel="0" collapsed="false">
      <c r="A553" s="43"/>
      <c r="B553" s="11" t="n">
        <v>36503</v>
      </c>
      <c r="E553" s="93" t="s">
        <v>1456</v>
      </c>
      <c r="F553" s="92" t="s">
        <v>730</v>
      </c>
      <c r="G553" s="6" t="s">
        <v>43</v>
      </c>
      <c r="H553" s="5" t="n">
        <v>6523</v>
      </c>
      <c r="I553" s="1"/>
      <c r="J553" s="94"/>
      <c r="K553" s="1"/>
      <c r="L553" s="92"/>
      <c r="M553" s="92" t="s">
        <v>97</v>
      </c>
      <c r="N553" s="1" t="s">
        <v>92</v>
      </c>
      <c r="O553" s="61" t="s">
        <v>447</v>
      </c>
      <c r="Q553" s="1" t="n">
        <v>179</v>
      </c>
      <c r="R553" s="1" t="n">
        <v>100</v>
      </c>
      <c r="S553" s="61" t="n">
        <v>0</v>
      </c>
      <c r="T553" s="61" t="n">
        <v>0</v>
      </c>
      <c r="U553" s="61" t="n">
        <v>100</v>
      </c>
      <c r="V553" s="45" t="n">
        <f aca="false">+U553-R553</f>
        <v>0</v>
      </c>
      <c r="W553" s="14" t="n">
        <f aca="false">+U553-T553</f>
        <v>100</v>
      </c>
      <c r="X553" s="15" t="s">
        <v>1459</v>
      </c>
      <c r="Y553" s="47"/>
      <c r="Z553" s="44"/>
      <c r="AA553" s="5"/>
      <c r="AB553" s="5" t="n">
        <v>382601</v>
      </c>
      <c r="AC553" s="53" t="s">
        <v>49</v>
      </c>
      <c r="AD553" s="49" t="n">
        <v>0.065</v>
      </c>
      <c r="AE553" s="95"/>
      <c r="AF553" s="51" t="s">
        <v>60</v>
      </c>
      <c r="AG553" s="51" t="s">
        <v>4</v>
      </c>
      <c r="AH553" s="1" t="s">
        <v>731</v>
      </c>
      <c r="AI553" s="52" t="s">
        <v>94</v>
      </c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true" customHeight="false" outlineLevel="0" collapsed="false">
      <c r="A554" s="43"/>
      <c r="B554" s="11" t="s">
        <v>40</v>
      </c>
      <c r="E554" s="3" t="s">
        <v>1460</v>
      </c>
      <c r="F554" s="3" t="s">
        <v>1461</v>
      </c>
      <c r="G554" s="6" t="s">
        <v>43</v>
      </c>
      <c r="H554" s="6" t="n">
        <v>4366</v>
      </c>
      <c r="I554" s="4" t="n">
        <v>556</v>
      </c>
      <c r="J554" s="4" t="s">
        <v>44</v>
      </c>
      <c r="L554" s="1" t="s">
        <v>45</v>
      </c>
      <c r="M554" s="3" t="s">
        <v>1460</v>
      </c>
      <c r="N554" s="44"/>
      <c r="O554" s="1" t="s">
        <v>447</v>
      </c>
      <c r="Q554" s="1"/>
      <c r="R554" s="1"/>
      <c r="S554" s="1"/>
      <c r="T554" s="1"/>
      <c r="U554" s="1"/>
      <c r="V554" s="45" t="n">
        <f aca="false">+U554-R554</f>
        <v>0</v>
      </c>
      <c r="W554" s="14" t="n">
        <f aca="false">+U554-T554</f>
        <v>0</v>
      </c>
      <c r="X554" s="8" t="s">
        <v>1462</v>
      </c>
      <c r="Y554" s="47"/>
      <c r="Z554" s="44"/>
      <c r="AA554" s="44"/>
      <c r="AB554" s="5" t="n">
        <v>27243</v>
      </c>
      <c r="AC554" s="48" t="s">
        <v>59</v>
      </c>
      <c r="AD554" s="49"/>
      <c r="AE554" s="50"/>
      <c r="AF554" s="51"/>
      <c r="AG554" s="51"/>
      <c r="AH554" s="4" t="s">
        <v>70</v>
      </c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43"/>
      <c r="B555" s="11" t="s">
        <v>40</v>
      </c>
      <c r="E555" s="3" t="s">
        <v>1460</v>
      </c>
      <c r="F555" s="3" t="s">
        <v>1463</v>
      </c>
      <c r="G555" s="6" t="s">
        <v>43</v>
      </c>
      <c r="H555" s="6" t="n">
        <v>5048</v>
      </c>
      <c r="I555" s="4" t="n">
        <v>766</v>
      </c>
      <c r="J555" s="4" t="s">
        <v>44</v>
      </c>
      <c r="L555" s="1" t="s">
        <v>45</v>
      </c>
      <c r="M555" s="3" t="s">
        <v>1464</v>
      </c>
      <c r="N555" s="44"/>
      <c r="O555" s="1" t="s">
        <v>298</v>
      </c>
      <c r="Q555" s="1" t="n">
        <v>158</v>
      </c>
      <c r="R555" s="1" t="n">
        <v>146</v>
      </c>
      <c r="S555" s="1" t="n">
        <v>146</v>
      </c>
      <c r="T555" s="1" t="n">
        <v>142</v>
      </c>
      <c r="U555" s="1" t="n">
        <v>142</v>
      </c>
      <c r="V555" s="45" t="n">
        <f aca="false">+U555-R555</f>
        <v>-4</v>
      </c>
      <c r="W555" s="14" t="n">
        <f aca="false">+U555-T555</f>
        <v>0</v>
      </c>
      <c r="X555" s="15" t="s">
        <v>1465</v>
      </c>
      <c r="Y555" s="47"/>
      <c r="Z555" s="44"/>
      <c r="AA555" s="44"/>
      <c r="AB555" s="5" t="n">
        <v>28088</v>
      </c>
      <c r="AC555" s="48" t="s">
        <v>59</v>
      </c>
      <c r="AD555" s="49" t="n">
        <v>0.02</v>
      </c>
      <c r="AE555" s="50"/>
      <c r="AF555" s="51" t="s">
        <v>60</v>
      </c>
      <c r="AG555" s="51" t="s">
        <v>4</v>
      </c>
      <c r="AH555" s="4" t="s">
        <v>70</v>
      </c>
      <c r="AI555" s="52" t="s">
        <v>82</v>
      </c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43"/>
      <c r="B556" s="11" t="s">
        <v>40</v>
      </c>
      <c r="E556" s="3" t="s">
        <v>1460</v>
      </c>
      <c r="F556" s="3" t="s">
        <v>1466</v>
      </c>
      <c r="G556" s="6" t="s">
        <v>43</v>
      </c>
      <c r="H556" s="6" t="n">
        <v>6188</v>
      </c>
      <c r="I556" s="4" t="n">
        <v>600</v>
      </c>
      <c r="J556" s="4" t="s">
        <v>44</v>
      </c>
      <c r="L556" s="1" t="s">
        <v>45</v>
      </c>
      <c r="M556" s="3" t="s">
        <v>1460</v>
      </c>
      <c r="N556" s="44"/>
      <c r="O556" s="1" t="s">
        <v>139</v>
      </c>
      <c r="Q556" s="1" t="n">
        <v>13</v>
      </c>
      <c r="R556" s="1" t="n">
        <v>1</v>
      </c>
      <c r="S556" s="1" t="n">
        <v>13</v>
      </c>
      <c r="T556" s="1" t="n">
        <v>1</v>
      </c>
      <c r="U556" s="1" t="n">
        <v>1</v>
      </c>
      <c r="V556" s="45" t="n">
        <f aca="false">+U556-R556</f>
        <v>0</v>
      </c>
      <c r="W556" s="14" t="n">
        <f aca="false">+U556-T556</f>
        <v>0</v>
      </c>
      <c r="X556" s="15" t="s">
        <v>48</v>
      </c>
      <c r="Y556" s="47"/>
      <c r="Z556" s="44"/>
      <c r="AA556" s="5" t="n">
        <v>346143</v>
      </c>
      <c r="AB556" s="5" t="n">
        <v>136185</v>
      </c>
      <c r="AC556" s="48" t="s">
        <v>59</v>
      </c>
      <c r="AD556" s="49" t="n">
        <v>0.33</v>
      </c>
      <c r="AE556" s="50" t="n">
        <v>9907</v>
      </c>
      <c r="AF556" s="51" t="s">
        <v>50</v>
      </c>
      <c r="AG556" s="51" t="s">
        <v>4</v>
      </c>
      <c r="AH556" s="4" t="s">
        <v>1467</v>
      </c>
      <c r="AI556" s="52" t="s">
        <v>82</v>
      </c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43"/>
      <c r="B557" s="11" t="s">
        <v>40</v>
      </c>
      <c r="E557" s="3" t="s">
        <v>1460</v>
      </c>
      <c r="F557" s="3" t="s">
        <v>1468</v>
      </c>
      <c r="G557" s="6" t="s">
        <v>43</v>
      </c>
      <c r="H557" s="6" t="n">
        <v>6528</v>
      </c>
      <c r="I557" s="4" t="n">
        <v>460</v>
      </c>
      <c r="J557" s="4" t="s">
        <v>44</v>
      </c>
      <c r="L557" s="1" t="s">
        <v>45</v>
      </c>
      <c r="M557" s="3" t="s">
        <v>1460</v>
      </c>
      <c r="N557" s="44"/>
      <c r="O557" s="1" t="s">
        <v>701</v>
      </c>
      <c r="Q557" s="1" t="n">
        <v>174</v>
      </c>
      <c r="R557" s="1" t="n">
        <v>178</v>
      </c>
      <c r="S557" s="1" t="n">
        <v>178</v>
      </c>
      <c r="T557" s="1" t="n">
        <v>178</v>
      </c>
      <c r="U557" s="1" t="n">
        <v>178</v>
      </c>
      <c r="V557" s="45" t="n">
        <f aca="false">+U557-R557</f>
        <v>0</v>
      </c>
      <c r="W557" s="14" t="n">
        <f aca="false">+U557-T557</f>
        <v>0</v>
      </c>
      <c r="X557" s="46" t="s">
        <v>48</v>
      </c>
      <c r="Y557" s="47"/>
      <c r="Z557" s="44"/>
      <c r="AA557" s="5" t="n">
        <v>361734</v>
      </c>
      <c r="AB557" s="5" t="n">
        <v>130476</v>
      </c>
      <c r="AC557" s="48" t="s">
        <v>59</v>
      </c>
      <c r="AD557" s="49" t="n">
        <v>0.107</v>
      </c>
      <c r="AE557" s="50" t="n">
        <v>9903</v>
      </c>
      <c r="AF557" s="51" t="s">
        <v>50</v>
      </c>
      <c r="AG557" s="51" t="s">
        <v>4</v>
      </c>
      <c r="AH557" s="4" t="s">
        <v>1469</v>
      </c>
      <c r="AI557" s="52" t="s">
        <v>82</v>
      </c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true" customHeight="false" outlineLevel="0" collapsed="false">
      <c r="A558" s="43"/>
      <c r="B558" s="11" t="s">
        <v>40</v>
      </c>
      <c r="E558" s="92" t="s">
        <v>1460</v>
      </c>
      <c r="F558" s="92" t="s">
        <v>1470</v>
      </c>
      <c r="G558" s="6" t="s">
        <v>43</v>
      </c>
      <c r="H558" s="5" t="n">
        <v>6657</v>
      </c>
      <c r="I558" s="1"/>
      <c r="J558" s="94"/>
      <c r="K558" s="1"/>
      <c r="L558" s="92"/>
      <c r="M558" s="92" t="s">
        <v>1460</v>
      </c>
      <c r="N558" s="1"/>
      <c r="O558" s="1" t="s">
        <v>447</v>
      </c>
      <c r="Q558" s="1"/>
      <c r="R558" s="1"/>
      <c r="S558" s="1"/>
      <c r="T558" s="1"/>
      <c r="U558" s="1"/>
      <c r="V558" s="45" t="n">
        <f aca="false">+U558-R558</f>
        <v>0</v>
      </c>
      <c r="W558" s="14" t="n">
        <f aca="false">+U558-T558</f>
        <v>0</v>
      </c>
      <c r="X558" s="15" t="s">
        <v>448</v>
      </c>
      <c r="Y558" s="47"/>
      <c r="Z558" s="44"/>
      <c r="AA558" s="54"/>
      <c r="AB558" s="5"/>
      <c r="AC558" s="53" t="s">
        <v>49</v>
      </c>
      <c r="AD558" s="49"/>
      <c r="AE558" s="95"/>
      <c r="AF558" s="96"/>
      <c r="AG558" s="51" t="s">
        <v>4</v>
      </c>
      <c r="AH558" s="1" t="s">
        <v>70</v>
      </c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43"/>
      <c r="B559" s="11" t="s">
        <v>40</v>
      </c>
      <c r="C559" s="92"/>
      <c r="D559" s="1"/>
      <c r="E559" s="3" t="s">
        <v>1460</v>
      </c>
      <c r="F559" s="3" t="s">
        <v>1471</v>
      </c>
      <c r="G559" s="6" t="s">
        <v>43</v>
      </c>
      <c r="H559" s="6" t="n">
        <v>6846</v>
      </c>
      <c r="I559" s="4" t="n">
        <v>601</v>
      </c>
      <c r="J559" s="4" t="s">
        <v>44</v>
      </c>
      <c r="L559" s="1" t="s">
        <v>45</v>
      </c>
      <c r="M559" s="3" t="s">
        <v>1460</v>
      </c>
      <c r="N559" s="44"/>
      <c r="O559" s="1" t="s">
        <v>129</v>
      </c>
      <c r="Q559" s="1" t="n">
        <v>112</v>
      </c>
      <c r="R559" s="1" t="n">
        <v>127</v>
      </c>
      <c r="S559" s="1" t="n">
        <v>127</v>
      </c>
      <c r="T559" s="1" t="n">
        <v>214</v>
      </c>
      <c r="U559" s="1" t="n">
        <v>214</v>
      </c>
      <c r="V559" s="45" t="n">
        <f aca="false">+U559-R559</f>
        <v>87</v>
      </c>
      <c r="W559" s="14" t="n">
        <f aca="false">+U559-T559</f>
        <v>0</v>
      </c>
      <c r="X559" s="46" t="s">
        <v>48</v>
      </c>
      <c r="Y559" s="47"/>
      <c r="Z559" s="44"/>
      <c r="AA559" s="5" t="n">
        <v>346138</v>
      </c>
      <c r="AB559" s="5" t="n">
        <v>136171</v>
      </c>
      <c r="AC559" s="48" t="s">
        <v>59</v>
      </c>
      <c r="AD559" s="49" t="n">
        <v>0.08</v>
      </c>
      <c r="AE559" s="50" t="n">
        <v>9812</v>
      </c>
      <c r="AF559" s="51" t="s">
        <v>160</v>
      </c>
      <c r="AG559" s="51" t="s">
        <v>4</v>
      </c>
      <c r="AH559" s="4" t="s">
        <v>1472</v>
      </c>
      <c r="AI559" s="52" t="s">
        <v>82</v>
      </c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3"/>
      <c r="B560" s="11"/>
      <c r="C560" s="92"/>
      <c r="D560" s="1"/>
      <c r="E560" s="3" t="s">
        <v>1473</v>
      </c>
      <c r="F560" s="3" t="s">
        <v>1474</v>
      </c>
      <c r="G560" s="6"/>
      <c r="H560" s="6" t="n">
        <v>9847</v>
      </c>
      <c r="I560" s="4"/>
      <c r="J560" s="4"/>
      <c r="L560" s="1"/>
      <c r="N560" s="44"/>
      <c r="O560" s="61" t="s">
        <v>69</v>
      </c>
      <c r="Q560" s="1"/>
      <c r="R560" s="1" t="n">
        <v>400</v>
      </c>
      <c r="S560" s="1" t="n">
        <v>406</v>
      </c>
      <c r="T560" s="1" t="n">
        <v>319</v>
      </c>
      <c r="U560" s="1" t="n">
        <v>319</v>
      </c>
      <c r="V560" s="45" t="n">
        <f aca="false">+U560-R560</f>
        <v>-81</v>
      </c>
      <c r="W560" s="14"/>
      <c r="X560" s="46" t="s">
        <v>1475</v>
      </c>
      <c r="Y560" s="47"/>
      <c r="Z560" s="44"/>
      <c r="AA560" s="5"/>
      <c r="AB560" s="5" t="n">
        <v>348760</v>
      </c>
      <c r="AC560" s="48"/>
      <c r="AD560" s="49"/>
      <c r="AE560" s="50"/>
      <c r="AF560" s="51"/>
      <c r="AG560" s="51"/>
      <c r="AH560" s="4"/>
      <c r="AI560" s="52" t="s">
        <v>94</v>
      </c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22.5" hidden="false" customHeight="false" outlineLevel="0" collapsed="false">
      <c r="A561" s="43"/>
      <c r="B561" s="11" t="s">
        <v>40</v>
      </c>
      <c r="E561" s="3" t="s">
        <v>1476</v>
      </c>
      <c r="F561" s="3" t="s">
        <v>509</v>
      </c>
      <c r="G561" s="6" t="s">
        <v>43</v>
      </c>
      <c r="H561" s="6" t="n">
        <v>6598</v>
      </c>
      <c r="I561" s="4" t="n">
        <v>764</v>
      </c>
      <c r="J561" s="4" t="s">
        <v>44</v>
      </c>
      <c r="L561" s="1" t="s">
        <v>45</v>
      </c>
      <c r="M561" s="3" t="s">
        <v>1477</v>
      </c>
      <c r="N561" s="44"/>
      <c r="O561" s="1" t="s">
        <v>239</v>
      </c>
      <c r="Q561" s="1" t="n">
        <v>3375</v>
      </c>
      <c r="R561" s="1" t="n">
        <v>4297</v>
      </c>
      <c r="S561" s="1" t="n">
        <v>3473</v>
      </c>
      <c r="T561" s="1" t="n">
        <v>0</v>
      </c>
      <c r="U561" s="1" t="n">
        <v>0</v>
      </c>
      <c r="V561" s="45" t="n">
        <f aca="false">+U561-R561</f>
        <v>-4297</v>
      </c>
      <c r="W561" s="14" t="n">
        <f aca="false">+U561-T561</f>
        <v>0</v>
      </c>
      <c r="X561" s="46" t="s">
        <v>1120</v>
      </c>
      <c r="Y561" s="47"/>
      <c r="Z561" s="44"/>
      <c r="AA561" s="44"/>
      <c r="AB561" s="5" t="n">
        <v>138856</v>
      </c>
      <c r="AC561" s="48" t="s">
        <v>59</v>
      </c>
      <c r="AD561" s="49" t="n">
        <v>0.06</v>
      </c>
      <c r="AE561" s="50"/>
      <c r="AF561" s="51" t="s">
        <v>60</v>
      </c>
      <c r="AG561" s="51" t="s">
        <v>4</v>
      </c>
      <c r="AH561" s="4" t="s">
        <v>70</v>
      </c>
      <c r="AI561" s="52" t="s">
        <v>82</v>
      </c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43"/>
      <c r="B562" s="11"/>
      <c r="E562" s="92" t="s">
        <v>1478</v>
      </c>
      <c r="F562" s="92" t="s">
        <v>186</v>
      </c>
      <c r="G562" s="6"/>
      <c r="H562" s="5" t="n">
        <v>5053</v>
      </c>
      <c r="I562" s="1"/>
      <c r="J562" s="94"/>
      <c r="K562" s="1"/>
      <c r="L562" s="92"/>
      <c r="M562" s="92"/>
      <c r="N562" s="1"/>
      <c r="O562" s="1" t="s">
        <v>105</v>
      </c>
      <c r="Q562" s="1" t="n">
        <v>75</v>
      </c>
      <c r="R562" s="1" t="n">
        <v>132</v>
      </c>
      <c r="S562" s="1" t="n">
        <v>65</v>
      </c>
      <c r="T562" s="1" t="n">
        <v>71</v>
      </c>
      <c r="U562" s="1" t="n">
        <v>71</v>
      </c>
      <c r="V562" s="45" t="n">
        <f aca="false">+U562-R562</f>
        <v>-61</v>
      </c>
      <c r="W562" s="14"/>
      <c r="X562" s="15" t="s">
        <v>140</v>
      </c>
      <c r="Y562" s="47"/>
      <c r="Z562" s="44"/>
      <c r="AA562" s="5"/>
      <c r="AB562" s="5" t="n">
        <v>132477</v>
      </c>
      <c r="AC562" s="53"/>
      <c r="AD562" s="49"/>
      <c r="AE562" s="95"/>
      <c r="AF562" s="51"/>
      <c r="AG562" s="51"/>
      <c r="AH562" s="1"/>
      <c r="AI562" s="52" t="s">
        <v>52</v>
      </c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43"/>
      <c r="B563" s="11" t="s">
        <v>40</v>
      </c>
      <c r="E563" s="92" t="s">
        <v>1478</v>
      </c>
      <c r="F563" s="92" t="s">
        <v>1479</v>
      </c>
      <c r="G563" s="6" t="s">
        <v>43</v>
      </c>
      <c r="H563" s="5" t="n">
        <v>6898</v>
      </c>
      <c r="I563" s="1"/>
      <c r="J563" s="94"/>
      <c r="K563" s="1"/>
      <c r="L563" s="92"/>
      <c r="M563" s="92" t="s">
        <v>1478</v>
      </c>
      <c r="N563" s="1"/>
      <c r="O563" s="1" t="s">
        <v>447</v>
      </c>
      <c r="Q563" s="1" t="n">
        <v>110</v>
      </c>
      <c r="R563" s="1" t="n">
        <v>1</v>
      </c>
      <c r="S563" s="1" t="n">
        <v>1</v>
      </c>
      <c r="T563" s="1" t="n">
        <v>1</v>
      </c>
      <c r="U563" s="1" t="n">
        <v>1</v>
      </c>
      <c r="V563" s="45" t="n">
        <f aca="false">+U563-R563</f>
        <v>0</v>
      </c>
      <c r="W563" s="14" t="n">
        <f aca="false">+U563-T563</f>
        <v>0</v>
      </c>
      <c r="X563" s="8" t="s">
        <v>195</v>
      </c>
      <c r="Y563" s="15"/>
      <c r="Z563" s="44"/>
      <c r="AA563" s="5" t="n">
        <v>347222</v>
      </c>
      <c r="AB563" s="5" t="n">
        <v>130512</v>
      </c>
      <c r="AC563" s="53" t="s">
        <v>59</v>
      </c>
      <c r="AD563" s="49" t="n">
        <v>0.21</v>
      </c>
      <c r="AE563" s="50" t="n">
        <v>9904</v>
      </c>
      <c r="AF563" s="51" t="s">
        <v>50</v>
      </c>
      <c r="AG563" s="51" t="s">
        <v>4</v>
      </c>
      <c r="AH563" s="1" t="s">
        <v>1480</v>
      </c>
      <c r="AI563" s="91" t="s">
        <v>52</v>
      </c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5"/>
      <c r="B564" s="56" t="s">
        <v>40</v>
      </c>
      <c r="C564" s="57"/>
      <c r="D564" s="58"/>
      <c r="E564" s="57" t="s">
        <v>1481</v>
      </c>
      <c r="F564" s="57" t="s">
        <v>1482</v>
      </c>
      <c r="G564" s="59" t="s">
        <v>43</v>
      </c>
      <c r="H564" s="59" t="n">
        <v>4284</v>
      </c>
      <c r="I564" s="58" t="n">
        <v>556</v>
      </c>
      <c r="J564" s="58" t="s">
        <v>44</v>
      </c>
      <c r="K564" s="58"/>
      <c r="L564" s="61" t="s">
        <v>45</v>
      </c>
      <c r="M564" s="57" t="s">
        <v>1481</v>
      </c>
      <c r="N564" s="0"/>
      <c r="O564" s="61" t="s">
        <v>447</v>
      </c>
      <c r="P564" s="62"/>
      <c r="Q564" s="61" t="n">
        <v>34</v>
      </c>
      <c r="R564" s="61" t="n">
        <v>9</v>
      </c>
      <c r="S564" s="61" t="n">
        <v>9</v>
      </c>
      <c r="T564" s="61" t="n">
        <v>21</v>
      </c>
      <c r="U564" s="61" t="n">
        <v>21</v>
      </c>
      <c r="V564" s="45" t="n">
        <f aca="false">+U564-R564</f>
        <v>12</v>
      </c>
      <c r="W564" s="63" t="n">
        <f aca="false">+U564-T564</f>
        <v>0</v>
      </c>
      <c r="X564" s="46" t="s">
        <v>48</v>
      </c>
      <c r="Y564" s="52"/>
      <c r="AA564" s="64" t="n">
        <v>369996</v>
      </c>
      <c r="AB564" s="64" t="n">
        <v>130551</v>
      </c>
      <c r="AC564" s="65" t="s">
        <v>59</v>
      </c>
      <c r="AD564" s="66" t="n">
        <v>0.33</v>
      </c>
      <c r="AE564" s="67" t="n">
        <v>9904</v>
      </c>
      <c r="AF564" s="68" t="s">
        <v>50</v>
      </c>
      <c r="AG564" s="68" t="s">
        <v>4</v>
      </c>
      <c r="AH564" s="58" t="s">
        <v>1483</v>
      </c>
      <c r="AI564" s="91" t="s">
        <v>52</v>
      </c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43"/>
      <c r="B565" s="11" t="s">
        <v>40</v>
      </c>
      <c r="E565" s="3" t="s">
        <v>1484</v>
      </c>
      <c r="F565" s="3" t="s">
        <v>1485</v>
      </c>
      <c r="G565" s="6" t="s">
        <v>43</v>
      </c>
      <c r="H565" s="6" t="n">
        <v>566</v>
      </c>
      <c r="I565" s="4" t="n">
        <v>555</v>
      </c>
      <c r="J565" s="4" t="s">
        <v>44</v>
      </c>
      <c r="L565" s="1" t="s">
        <v>45</v>
      </c>
      <c r="M565" s="3" t="s">
        <v>1486</v>
      </c>
      <c r="N565" s="44"/>
      <c r="O565" s="1" t="s">
        <v>447</v>
      </c>
      <c r="Q565" s="79" t="n">
        <v>97</v>
      </c>
      <c r="R565" s="79" t="n">
        <v>220</v>
      </c>
      <c r="S565" s="79" t="n">
        <v>220</v>
      </c>
      <c r="T565" s="79" t="n">
        <v>222</v>
      </c>
      <c r="U565" s="79" t="n">
        <v>222</v>
      </c>
      <c r="V565" s="45" t="n">
        <f aca="false">+U565-R565</f>
        <v>2</v>
      </c>
      <c r="W565" s="14" t="n">
        <f aca="false">+U565-T565</f>
        <v>0</v>
      </c>
      <c r="X565" s="15" t="s">
        <v>48</v>
      </c>
      <c r="Y565" s="47"/>
      <c r="Z565" s="44"/>
      <c r="AA565" s="44"/>
      <c r="AB565" s="5" t="n">
        <v>138542</v>
      </c>
      <c r="AC565" s="48" t="s">
        <v>59</v>
      </c>
      <c r="AD565" s="49"/>
      <c r="AE565" s="50"/>
      <c r="AF565" s="51"/>
      <c r="AG565" s="51" t="s">
        <v>4</v>
      </c>
      <c r="AH565" s="4" t="s">
        <v>1487</v>
      </c>
      <c r="AI565" s="52" t="s">
        <v>82</v>
      </c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true" customHeight="false" outlineLevel="0" collapsed="false">
      <c r="A566" s="55"/>
      <c r="B566" s="182"/>
      <c r="C566" s="93"/>
      <c r="D566" s="61"/>
      <c r="E566" s="93"/>
      <c r="F566" s="93"/>
      <c r="G566" s="59"/>
      <c r="H566" s="64"/>
      <c r="I566" s="61"/>
      <c r="J566" s="98"/>
      <c r="K566" s="61"/>
      <c r="L566" s="93"/>
      <c r="M566" s="93"/>
      <c r="N566" s="61"/>
      <c r="O566" s="61"/>
      <c r="P566" s="62"/>
      <c r="Q566" s="63"/>
      <c r="R566" s="63"/>
      <c r="S566" s="63"/>
      <c r="T566" s="63"/>
      <c r="U566" s="63"/>
      <c r="V566" s="63"/>
      <c r="W566" s="63"/>
      <c r="X566" s="46" t="s">
        <v>1488</v>
      </c>
      <c r="Y566" s="183"/>
      <c r="AA566" s="109"/>
      <c r="AB566" s="64"/>
      <c r="AC566" s="60"/>
      <c r="AD566" s="66"/>
      <c r="AE566" s="99"/>
      <c r="AF566" s="100"/>
      <c r="AG566" s="100"/>
      <c r="AH566" s="61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5"/>
      <c r="B567" s="182"/>
      <c r="C567" s="93"/>
      <c r="D567" s="61"/>
      <c r="E567" s="93"/>
      <c r="F567" s="93"/>
      <c r="G567" s="59"/>
      <c r="H567" s="64"/>
      <c r="I567" s="61"/>
      <c r="J567" s="98"/>
      <c r="K567" s="61"/>
      <c r="L567" s="93"/>
      <c r="M567" s="93"/>
      <c r="N567" s="61"/>
      <c r="O567" s="61"/>
      <c r="P567" s="62"/>
      <c r="Q567" s="63"/>
      <c r="R567" s="63"/>
      <c r="S567" s="63"/>
      <c r="T567" s="63"/>
      <c r="U567" s="63"/>
      <c r="V567" s="63"/>
      <c r="W567" s="63"/>
      <c r="X567" s="46"/>
      <c r="Y567" s="183"/>
      <c r="AA567" s="64"/>
      <c r="AB567" s="64"/>
      <c r="AC567" s="60"/>
      <c r="AD567" s="66"/>
      <c r="AE567" s="99"/>
      <c r="AF567" s="100"/>
      <c r="AG567" s="100"/>
      <c r="AH567" s="61"/>
      <c r="AI567" s="52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5"/>
      <c r="B568" s="184"/>
      <c r="C568" s="57"/>
      <c r="D568" s="58"/>
      <c r="E568" s="57"/>
      <c r="F568" s="57"/>
      <c r="G568" s="59"/>
      <c r="H568" s="59"/>
      <c r="I568" s="58"/>
      <c r="J568" s="58"/>
      <c r="K568" s="58"/>
      <c r="L568" s="61"/>
      <c r="M568" s="57"/>
      <c r="N568" s="0"/>
      <c r="O568" s="61"/>
      <c r="P568" s="185"/>
      <c r="Q568" s="61"/>
      <c r="R568" s="63"/>
      <c r="S568" s="61"/>
      <c r="T568" s="61"/>
      <c r="U568" s="63"/>
      <c r="V568" s="63"/>
      <c r="W568" s="185"/>
      <c r="X568" s="46"/>
      <c r="Y568" s="183"/>
      <c r="AA568" s="64"/>
      <c r="AB568" s="64"/>
      <c r="AC568" s="65"/>
      <c r="AD568" s="66"/>
      <c r="AE568" s="67"/>
      <c r="AF568" s="68"/>
      <c r="AG568" s="68"/>
      <c r="AH568" s="58"/>
      <c r="AI568" s="52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5"/>
      <c r="B569" s="184"/>
      <c r="C569" s="57"/>
      <c r="D569" s="58"/>
      <c r="E569" s="57"/>
      <c r="F569" s="57"/>
      <c r="G569" s="59"/>
      <c r="H569" s="59" t="n">
        <f aca="false">COUNTA(H6:H567)</f>
        <v>560</v>
      </c>
      <c r="I569" s="58"/>
      <c r="J569" s="58"/>
      <c r="K569" s="59" t="n">
        <f aca="false">COUNTA(K6:K567)</f>
        <v>34</v>
      </c>
      <c r="L569" s="61"/>
      <c r="M569" s="57"/>
      <c r="N569" s="0"/>
      <c r="O569" s="61"/>
      <c r="P569" s="63"/>
      <c r="Q569" s="63" t="n">
        <f aca="false">SUBTOTAL(9,Q5:Q568)</f>
        <v>666827</v>
      </c>
      <c r="R569" s="63" t="n">
        <f aca="false">SUBTOTAL(9,R5:R568)</f>
        <v>616432</v>
      </c>
      <c r="S569" s="63" t="n">
        <f aca="false">SUBTOTAL(9,S5:S568)</f>
        <v>653113</v>
      </c>
      <c r="T569" s="63" t="n">
        <f aca="false">SUBTOTAL(9,T5:T568)</f>
        <v>601187</v>
      </c>
      <c r="U569" s="63" t="n">
        <f aca="false">SUBTOTAL(9,U5:U568)</f>
        <v>578987</v>
      </c>
      <c r="V569" s="63" t="n">
        <f aca="false">SUBTOTAL(9,V5:V568)</f>
        <v>-37445</v>
      </c>
      <c r="W569" s="63" t="n">
        <f aca="false">SUBTOTAL(9,W6:W568)</f>
        <v>-21569</v>
      </c>
      <c r="X569" s="46"/>
      <c r="Y569" s="183"/>
      <c r="AA569" s="64"/>
      <c r="AB569" s="22"/>
      <c r="AC569" s="65"/>
      <c r="AD569" s="66"/>
      <c r="AE569" s="67"/>
      <c r="AF569" s="68"/>
      <c r="AG569" s="68"/>
      <c r="AH569" s="58"/>
      <c r="AI569" s="52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186"/>
      <c r="B570" s="187"/>
      <c r="C570" s="188"/>
      <c r="D570" s="186"/>
      <c r="E570" s="188" t="s">
        <v>1489</v>
      </c>
      <c r="F570" s="188"/>
      <c r="G570" s="189"/>
      <c r="H570" s="189"/>
      <c r="I570" s="189"/>
      <c r="J570" s="186"/>
      <c r="K570" s="186"/>
      <c r="L570" s="186"/>
      <c r="M570" s="188"/>
      <c r="N570" s="186"/>
      <c r="O570" s="186"/>
      <c r="P570" s="190"/>
      <c r="Q570" s="186"/>
      <c r="R570" s="190"/>
      <c r="S570" s="186"/>
      <c r="T570" s="186"/>
      <c r="U570" s="190"/>
      <c r="V570" s="190"/>
      <c r="W570" s="190"/>
      <c r="X570" s="191"/>
      <c r="Y570" s="189"/>
      <c r="AA570" s="189"/>
      <c r="AB570" s="189"/>
      <c r="AC570" s="189"/>
      <c r="AD570" s="192"/>
      <c r="AE570" s="189"/>
      <c r="AF570" s="193"/>
      <c r="AG570" s="193"/>
      <c r="AH570" s="189"/>
      <c r="AI570" s="79"/>
      <c r="AJ570" s="73"/>
      <c r="AK570" s="73"/>
      <c r="AL570" s="73"/>
      <c r="AM570" s="73"/>
      <c r="AN570" s="73"/>
      <c r="AO570" s="73"/>
      <c r="AP570" s="73"/>
      <c r="AQ570" s="73"/>
      <c r="AR570" s="73"/>
      <c r="AS570" s="73"/>
      <c r="AT570" s="73"/>
      <c r="AU570" s="73"/>
      <c r="AV570" s="73"/>
      <c r="AW570" s="73"/>
      <c r="AX570" s="73"/>
      <c r="AY570" s="73"/>
      <c r="AZ570" s="73"/>
      <c r="BA570" s="73"/>
      <c r="BB570" s="73"/>
      <c r="BC570" s="73"/>
      <c r="BD570" s="73"/>
      <c r="BE570" s="73"/>
      <c r="BF570" s="73"/>
      <c r="BG570" s="73"/>
      <c r="BH570" s="73"/>
      <c r="BI570" s="73"/>
      <c r="BJ570" s="73"/>
      <c r="BK570" s="73"/>
      <c r="BL570" s="73"/>
      <c r="BM570" s="73"/>
      <c r="BN570" s="73"/>
      <c r="BO570" s="73"/>
      <c r="BP570" s="73"/>
      <c r="BQ570" s="73"/>
      <c r="BR570" s="73"/>
      <c r="BS570" s="73"/>
      <c r="BT570" s="73"/>
      <c r="BU570" s="73"/>
      <c r="BV570" s="73"/>
      <c r="BW570" s="73"/>
      <c r="BX570" s="73"/>
      <c r="BY570" s="73"/>
      <c r="BZ570" s="73"/>
      <c r="CA570" s="73"/>
      <c r="CB570" s="73"/>
      <c r="CC570" s="73"/>
      <c r="CD570" s="73"/>
      <c r="CE570" s="73"/>
      <c r="CF570" s="73"/>
      <c r="CG570" s="73"/>
      <c r="CH570" s="73"/>
      <c r="CI570" s="73"/>
      <c r="CJ570" s="73"/>
      <c r="CK570" s="73"/>
      <c r="CL570" s="73"/>
      <c r="CM570" s="73"/>
      <c r="CN570" s="73"/>
      <c r="CO570" s="73"/>
      <c r="CP570" s="73"/>
      <c r="CQ570" s="73"/>
      <c r="CR570" s="73"/>
      <c r="CS570" s="73"/>
      <c r="CT570" s="73"/>
      <c r="CU570" s="73"/>
      <c r="CV570" s="73"/>
      <c r="CW570" s="73"/>
      <c r="CX570" s="73"/>
      <c r="CY570" s="73"/>
      <c r="CZ570" s="73"/>
      <c r="DA570" s="73"/>
      <c r="DB570" s="73"/>
      <c r="DC570" s="73"/>
      <c r="DD570" s="73"/>
      <c r="DE570" s="73"/>
      <c r="DF570" s="73"/>
      <c r="DG570" s="73"/>
      <c r="DH570" s="73"/>
      <c r="DI570" s="73"/>
      <c r="DJ570" s="73"/>
      <c r="DK570" s="73"/>
      <c r="DL570" s="73"/>
      <c r="DM570" s="73"/>
      <c r="DN570" s="73"/>
      <c r="DO570" s="73"/>
      <c r="DP570" s="73"/>
      <c r="DQ570" s="73"/>
      <c r="DR570" s="73"/>
      <c r="DS570" s="73"/>
      <c r="DT570" s="73"/>
      <c r="DU570" s="73"/>
      <c r="DV570" s="73"/>
      <c r="DW570" s="73"/>
      <c r="DX570" s="73"/>
      <c r="DY570" s="73"/>
      <c r="DZ570" s="73"/>
      <c r="EA570" s="73"/>
      <c r="EB570" s="73"/>
      <c r="EC570" s="73"/>
      <c r="ED570" s="73"/>
      <c r="EE570" s="73"/>
      <c r="EF570" s="73"/>
      <c r="EG570" s="73"/>
      <c r="EH570" s="73"/>
      <c r="EI570" s="73"/>
      <c r="EJ570" s="73"/>
      <c r="EK570" s="73"/>
      <c r="EL570" s="73"/>
      <c r="EM570" s="73"/>
      <c r="EN570" s="73"/>
      <c r="EO570" s="73"/>
      <c r="EP570" s="73"/>
      <c r="EQ570" s="73"/>
      <c r="ER570" s="73"/>
      <c r="ES570" s="73"/>
      <c r="ET570" s="73"/>
      <c r="EU570" s="73"/>
      <c r="EV570" s="73"/>
      <c r="EW570" s="73"/>
      <c r="EX570" s="73"/>
      <c r="EY570" s="73"/>
      <c r="EZ570" s="73"/>
      <c r="FA570" s="73"/>
      <c r="FB570" s="73"/>
      <c r="FC570" s="73"/>
      <c r="FD570" s="73"/>
      <c r="FE570" s="73"/>
      <c r="FF570" s="73"/>
      <c r="FG570" s="73"/>
      <c r="FH570" s="73"/>
      <c r="FI570" s="73"/>
      <c r="FJ570" s="73"/>
      <c r="FK570" s="73"/>
      <c r="FL570" s="73"/>
      <c r="FM570" s="73"/>
      <c r="FN570" s="73"/>
      <c r="FO570" s="73"/>
      <c r="FP570" s="73"/>
      <c r="FQ570" s="73"/>
      <c r="FR570" s="73"/>
      <c r="FS570" s="73"/>
      <c r="FT570" s="73"/>
      <c r="FU570" s="73"/>
      <c r="FV570" s="73"/>
      <c r="FW570" s="73"/>
      <c r="FX570" s="73"/>
      <c r="FY570" s="73"/>
      <c r="FZ570" s="73"/>
      <c r="GA570" s="73"/>
      <c r="GB570" s="73"/>
      <c r="GC570" s="73"/>
      <c r="GD570" s="73"/>
      <c r="GE570" s="73"/>
      <c r="GF570" s="73"/>
      <c r="GG570" s="73"/>
      <c r="GH570" s="73"/>
      <c r="GI570" s="73"/>
      <c r="GJ570" s="73"/>
      <c r="GK570" s="73"/>
      <c r="GL570" s="73"/>
      <c r="GM570" s="73"/>
      <c r="GN570" s="73"/>
      <c r="GO570" s="73"/>
      <c r="GP570" s="73"/>
      <c r="GQ570" s="73"/>
      <c r="GR570" s="73"/>
      <c r="GS570" s="73"/>
      <c r="GT570" s="73"/>
      <c r="GU570" s="73"/>
      <c r="GV570" s="73"/>
      <c r="GW570" s="73"/>
      <c r="GX570" s="73"/>
      <c r="GY570" s="73"/>
      <c r="GZ570" s="73"/>
      <c r="HA570" s="73"/>
      <c r="HB570" s="73"/>
      <c r="HC570" s="73"/>
      <c r="HD570" s="73"/>
      <c r="HE570" s="73"/>
      <c r="HF570" s="73"/>
      <c r="HG570" s="73"/>
      <c r="HH570" s="73"/>
      <c r="HI570" s="73"/>
      <c r="HJ570" s="73"/>
      <c r="HK570" s="73"/>
      <c r="HL570" s="73"/>
      <c r="HM570" s="73"/>
      <c r="HN570" s="73"/>
      <c r="HO570" s="73"/>
      <c r="HP570" s="73"/>
      <c r="HQ570" s="73"/>
      <c r="HR570" s="73"/>
      <c r="HS570" s="73"/>
      <c r="HT570" s="73"/>
      <c r="HU570" s="73"/>
      <c r="HV570" s="73"/>
      <c r="HW570" s="73"/>
      <c r="HX570" s="73"/>
      <c r="HY570" s="73"/>
      <c r="HZ570" s="73"/>
      <c r="IA570" s="73"/>
      <c r="IB570" s="73"/>
      <c r="IC570" s="73"/>
      <c r="ID570" s="73"/>
      <c r="IE570" s="73"/>
      <c r="IF570" s="73"/>
      <c r="IG570" s="73"/>
      <c r="IH570" s="73"/>
      <c r="II570" s="73"/>
      <c r="IJ570" s="73"/>
      <c r="IK570" s="73"/>
      <c r="IL570" s="73"/>
      <c r="IM570" s="73"/>
      <c r="IN570" s="73"/>
      <c r="IO570" s="73"/>
      <c r="IP570" s="73"/>
      <c r="IQ570" s="73"/>
      <c r="IR570" s="73"/>
      <c r="IS570" s="73"/>
      <c r="IT570" s="73"/>
      <c r="IU570" s="73"/>
      <c r="IV570" s="73"/>
      <c r="IW570" s="73"/>
    </row>
    <row r="571" customFormat="false" ht="12.75" hidden="false" customHeight="false" outlineLevel="0" collapsed="false">
      <c r="A571" s="55"/>
      <c r="B571" s="184"/>
      <c r="C571" s="57"/>
      <c r="D571" s="58"/>
      <c r="E571" s="57" t="s">
        <v>1490</v>
      </c>
      <c r="F571" s="57" t="s">
        <v>1490</v>
      </c>
      <c r="G571" s="59"/>
      <c r="H571" s="59"/>
      <c r="I571" s="58"/>
      <c r="J571" s="58"/>
      <c r="K571" s="58"/>
      <c r="L571" s="61"/>
      <c r="N571" s="0"/>
      <c r="P571" s="185"/>
      <c r="Q571" s="58" t="n">
        <v>140</v>
      </c>
      <c r="R571" s="63" t="n">
        <v>-140</v>
      </c>
      <c r="S571" s="58" t="n">
        <v>140</v>
      </c>
      <c r="T571" s="58" t="n">
        <v>140</v>
      </c>
      <c r="U571" s="63" t="n">
        <v>-140</v>
      </c>
      <c r="V571" s="63"/>
      <c r="W571" s="185"/>
      <c r="X571" s="194"/>
      <c r="Y571" s="183"/>
      <c r="AA571" s="64"/>
      <c r="AB571" s="0"/>
      <c r="AC571" s="65"/>
      <c r="AD571" s="66"/>
      <c r="AE571" s="67"/>
      <c r="AF571" s="68"/>
      <c r="AG571" s="68"/>
      <c r="AH571" s="58"/>
      <c r="AI571" s="52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5"/>
      <c r="B572" s="184"/>
      <c r="C572" s="57"/>
      <c r="D572" s="58"/>
      <c r="E572" s="57" t="s">
        <v>1491</v>
      </c>
      <c r="F572" s="57" t="s">
        <v>1491</v>
      </c>
      <c r="G572" s="59"/>
      <c r="H572" s="59"/>
      <c r="I572" s="58"/>
      <c r="J572" s="58"/>
      <c r="K572" s="58"/>
      <c r="L572" s="61"/>
      <c r="N572" s="0"/>
      <c r="P572" s="185"/>
      <c r="Q572" s="61" t="n">
        <v>24</v>
      </c>
      <c r="R572" s="63" t="n">
        <v>-24</v>
      </c>
      <c r="S572" s="61" t="n">
        <v>24</v>
      </c>
      <c r="T572" s="61" t="n">
        <v>24</v>
      </c>
      <c r="U572" s="63" t="n">
        <v>-24</v>
      </c>
      <c r="V572" s="63"/>
      <c r="W572" s="185"/>
      <c r="X572" s="194"/>
      <c r="Y572" s="183"/>
      <c r="AA572" s="64"/>
      <c r="AB572" s="0"/>
      <c r="AC572" s="65"/>
      <c r="AD572" s="66"/>
      <c r="AE572" s="67"/>
      <c r="AF572" s="68"/>
      <c r="AG572" s="68"/>
      <c r="AH572" s="58"/>
      <c r="AI572" s="52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5"/>
      <c r="B573" s="184"/>
      <c r="C573" s="57"/>
      <c r="D573" s="58"/>
      <c r="E573" s="57" t="s">
        <v>1492</v>
      </c>
      <c r="F573" s="57" t="s">
        <v>1492</v>
      </c>
      <c r="G573" s="59"/>
      <c r="H573" s="59"/>
      <c r="I573" s="58"/>
      <c r="J573" s="58"/>
      <c r="K573" s="58"/>
      <c r="L573" s="61"/>
      <c r="N573" s="0"/>
      <c r="P573" s="185"/>
      <c r="Q573" s="61" t="n">
        <v>25</v>
      </c>
      <c r="R573" s="63" t="n">
        <v>-43</v>
      </c>
      <c r="S573" s="61" t="n">
        <v>25</v>
      </c>
      <c r="T573" s="61" t="n">
        <v>25</v>
      </c>
      <c r="U573" s="63" t="n">
        <v>-43</v>
      </c>
      <c r="V573" s="63"/>
      <c r="W573" s="185"/>
      <c r="X573" s="194"/>
      <c r="Y573" s="183"/>
      <c r="AA573" s="64"/>
      <c r="AB573" s="0"/>
      <c r="AC573" s="65"/>
      <c r="AD573" s="66"/>
      <c r="AE573" s="67"/>
      <c r="AF573" s="68"/>
      <c r="AG573" s="68"/>
      <c r="AH573" s="58"/>
      <c r="AI573" s="52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5"/>
      <c r="B574" s="184"/>
      <c r="C574" s="57"/>
      <c r="D574" s="58"/>
      <c r="E574" s="57"/>
      <c r="F574" s="57"/>
      <c r="G574" s="59"/>
      <c r="H574" s="59"/>
      <c r="I574" s="58"/>
      <c r="J574" s="58"/>
      <c r="K574" s="58"/>
      <c r="L574" s="61"/>
      <c r="N574" s="0"/>
      <c r="P574" s="185"/>
      <c r="Q574" s="61"/>
      <c r="R574" s="63"/>
      <c r="S574" s="61"/>
      <c r="T574" s="61"/>
      <c r="U574" s="63"/>
      <c r="V574" s="63"/>
      <c r="W574" s="185"/>
      <c r="X574" s="194"/>
      <c r="Y574" s="183"/>
      <c r="AA574" s="64"/>
      <c r="AB574" s="0"/>
      <c r="AC574" s="65"/>
      <c r="AD574" s="66"/>
      <c r="AE574" s="67"/>
      <c r="AF574" s="68"/>
      <c r="AG574" s="68"/>
      <c r="AH574" s="58"/>
      <c r="AI574" s="52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5"/>
      <c r="B575" s="184"/>
      <c r="C575" s="57"/>
      <c r="D575" s="58"/>
      <c r="E575" s="57" t="s">
        <v>1493</v>
      </c>
      <c r="F575" s="57" t="s">
        <v>1493</v>
      </c>
      <c r="G575" s="59"/>
      <c r="H575" s="59"/>
      <c r="I575" s="58"/>
      <c r="J575" s="58"/>
      <c r="K575" s="58"/>
      <c r="L575" s="61"/>
      <c r="N575" s="0"/>
      <c r="P575" s="185"/>
      <c r="Q575" s="61" t="n">
        <v>1000</v>
      </c>
      <c r="R575" s="63" t="n">
        <v>-1000</v>
      </c>
      <c r="S575" s="61" t="n">
        <v>1000</v>
      </c>
      <c r="T575" s="61" t="n">
        <v>1000</v>
      </c>
      <c r="U575" s="63" t="n">
        <v>-1000</v>
      </c>
      <c r="V575" s="63"/>
      <c r="W575" s="185" t="n">
        <f aca="false">65518/30</f>
        <v>2183.93333333333</v>
      </c>
      <c r="X575" s="194"/>
      <c r="Y575" s="183"/>
      <c r="AA575" s="64"/>
      <c r="AB575" s="0"/>
      <c r="AC575" s="65"/>
      <c r="AD575" s="66"/>
      <c r="AE575" s="67"/>
      <c r="AF575" s="68"/>
      <c r="AG575" s="68"/>
      <c r="AH575" s="58"/>
      <c r="AI575" s="52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5"/>
      <c r="B576" s="184"/>
      <c r="C576" s="57"/>
      <c r="D576" s="58"/>
      <c r="E576" s="57" t="s">
        <v>1494</v>
      </c>
      <c r="F576" s="57" t="s">
        <v>1495</v>
      </c>
      <c r="G576" s="59"/>
      <c r="H576" s="59"/>
      <c r="I576" s="58"/>
      <c r="J576" s="58"/>
      <c r="K576" s="58"/>
      <c r="L576" s="61"/>
      <c r="N576" s="0"/>
      <c r="P576" s="185"/>
      <c r="Q576" s="61" t="n">
        <v>705</v>
      </c>
      <c r="R576" s="63" t="n">
        <v>-705</v>
      </c>
      <c r="S576" s="61" t="n">
        <v>705</v>
      </c>
      <c r="T576" s="61" t="n">
        <v>705</v>
      </c>
      <c r="U576" s="63" t="n">
        <v>-705</v>
      </c>
      <c r="V576" s="63"/>
      <c r="W576" s="185"/>
      <c r="X576" s="194"/>
      <c r="Y576" s="183"/>
      <c r="AA576" s="64"/>
      <c r="AB576" s="0"/>
      <c r="AC576" s="65"/>
      <c r="AD576" s="66"/>
      <c r="AE576" s="67"/>
      <c r="AF576" s="68"/>
      <c r="AG576" s="68"/>
      <c r="AH576" s="58"/>
      <c r="AI576" s="52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5"/>
      <c r="B577" s="184"/>
      <c r="C577" s="57"/>
      <c r="D577" s="58"/>
      <c r="E577" s="57" t="s">
        <v>1496</v>
      </c>
      <c r="F577" s="57" t="s">
        <v>1496</v>
      </c>
      <c r="G577" s="59"/>
      <c r="H577" s="59"/>
      <c r="I577" s="58"/>
      <c r="J577" s="58"/>
      <c r="K577" s="58"/>
      <c r="L577" s="61"/>
      <c r="N577" s="0"/>
      <c r="P577" s="185"/>
      <c r="Q577" s="61" t="n">
        <v>1273</v>
      </c>
      <c r="R577" s="63" t="n">
        <v>0</v>
      </c>
      <c r="S577" s="61" t="n">
        <v>1273</v>
      </c>
      <c r="T577" s="61" t="n">
        <v>1273</v>
      </c>
      <c r="U577" s="63" t="n">
        <v>0</v>
      </c>
      <c r="V577" s="63"/>
      <c r="W577" s="185"/>
      <c r="X577" s="194"/>
      <c r="Y577" s="183"/>
      <c r="AA577" s="64"/>
      <c r="AB577" s="0"/>
      <c r="AC577" s="65"/>
      <c r="AD577" s="66"/>
      <c r="AE577" s="67"/>
      <c r="AF577" s="68"/>
      <c r="AG577" s="68"/>
      <c r="AH577" s="58"/>
      <c r="AI577" s="52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5"/>
      <c r="B578" s="184"/>
      <c r="C578" s="57"/>
      <c r="D578" s="58"/>
      <c r="E578" s="57" t="s">
        <v>1497</v>
      </c>
      <c r="F578" s="57" t="s">
        <v>1497</v>
      </c>
      <c r="G578" s="59"/>
      <c r="H578" s="59"/>
      <c r="I578" s="58"/>
      <c r="J578" s="58"/>
      <c r="K578" s="58"/>
      <c r="L578" s="61"/>
      <c r="N578" s="0"/>
      <c r="P578" s="185"/>
      <c r="Q578" s="61" t="n">
        <v>1000</v>
      </c>
      <c r="R578" s="63" t="n">
        <v>-1000</v>
      </c>
      <c r="S578" s="61" t="n">
        <v>1000</v>
      </c>
      <c r="T578" s="61" t="n">
        <v>1000</v>
      </c>
      <c r="U578" s="63" t="n">
        <v>-1000</v>
      </c>
      <c r="V578" s="63"/>
      <c r="W578" s="185"/>
      <c r="X578" s="194"/>
      <c r="Y578" s="183"/>
      <c r="AA578" s="64"/>
      <c r="AB578" s="0"/>
      <c r="AC578" s="65"/>
      <c r="AD578" s="66"/>
      <c r="AE578" s="67"/>
      <c r="AF578" s="68"/>
      <c r="AG578" s="68"/>
      <c r="AH578" s="58"/>
      <c r="AI578" s="52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5"/>
      <c r="B579" s="184"/>
      <c r="C579" s="57"/>
      <c r="D579" s="58"/>
      <c r="E579" s="57"/>
      <c r="F579" s="57"/>
      <c r="G579" s="59"/>
      <c r="H579" s="59"/>
      <c r="I579" s="58"/>
      <c r="J579" s="58"/>
      <c r="K579" s="58"/>
      <c r="L579" s="61"/>
      <c r="N579" s="0"/>
      <c r="P579" s="185"/>
      <c r="Q579" s="61"/>
      <c r="R579" s="63"/>
      <c r="S579" s="61"/>
      <c r="T579" s="61"/>
      <c r="U579" s="63"/>
      <c r="V579" s="63"/>
      <c r="W579" s="185"/>
      <c r="X579" s="194"/>
      <c r="Y579" s="183"/>
      <c r="AA579" s="64"/>
      <c r="AB579" s="0"/>
      <c r="AC579" s="65"/>
      <c r="AD579" s="66"/>
      <c r="AE579" s="67"/>
      <c r="AF579" s="68"/>
      <c r="AG579" s="68"/>
      <c r="AH579" s="58"/>
      <c r="AI579" s="52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55"/>
      <c r="B580" s="184"/>
      <c r="C580" s="57"/>
      <c r="D580" s="58"/>
      <c r="E580" s="57" t="s">
        <v>1498</v>
      </c>
      <c r="F580" s="57" t="s">
        <v>1498</v>
      </c>
      <c r="G580" s="59"/>
      <c r="H580" s="59"/>
      <c r="I580" s="58"/>
      <c r="J580" s="58"/>
      <c r="K580" s="58"/>
      <c r="L580" s="61"/>
      <c r="N580" s="0"/>
      <c r="P580" s="185"/>
      <c r="Q580" s="61" t="n">
        <v>10000</v>
      </c>
      <c r="R580" s="63" t="n">
        <v>-10000</v>
      </c>
      <c r="S580" s="61" t="n">
        <v>10000</v>
      </c>
      <c r="T580" s="61" t="n">
        <v>10000</v>
      </c>
      <c r="U580" s="63" t="n">
        <v>-10000</v>
      </c>
      <c r="V580" s="63"/>
      <c r="W580" s="185"/>
      <c r="X580" s="194"/>
      <c r="Y580" s="183"/>
      <c r="AA580" s="64"/>
      <c r="AB580" s="0"/>
      <c r="AC580" s="65"/>
      <c r="AD580" s="66"/>
      <c r="AE580" s="67"/>
      <c r="AF580" s="68"/>
      <c r="AG580" s="68"/>
      <c r="AH580" s="58"/>
      <c r="AI580" s="52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5"/>
      <c r="B581" s="184"/>
      <c r="C581" s="57"/>
      <c r="D581" s="58"/>
      <c r="E581" s="57"/>
      <c r="F581" s="57"/>
      <c r="G581" s="59"/>
      <c r="H581" s="59"/>
      <c r="I581" s="58"/>
      <c r="J581" s="58"/>
      <c r="K581" s="58"/>
      <c r="L581" s="61"/>
      <c r="N581" s="0"/>
      <c r="P581" s="185"/>
      <c r="Q581" s="61"/>
      <c r="R581" s="63"/>
      <c r="S581" s="61"/>
      <c r="T581" s="61"/>
      <c r="U581" s="63"/>
      <c r="V581" s="63"/>
      <c r="W581" s="185"/>
      <c r="X581" s="194"/>
      <c r="Y581" s="183"/>
      <c r="AA581" s="64"/>
      <c r="AB581" s="0"/>
      <c r="AC581" s="65"/>
      <c r="AD581" s="66"/>
      <c r="AE581" s="67"/>
      <c r="AF581" s="68"/>
      <c r="AG581" s="68"/>
      <c r="AH581" s="58"/>
      <c r="AI581" s="52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5"/>
      <c r="B582" s="184"/>
      <c r="C582" s="57"/>
      <c r="D582" s="58"/>
      <c r="E582" s="57" t="s">
        <v>1499</v>
      </c>
      <c r="F582" s="57" t="s">
        <v>1499</v>
      </c>
      <c r="G582" s="59"/>
      <c r="H582" s="59"/>
      <c r="I582" s="58"/>
      <c r="J582" s="58"/>
      <c r="K582" s="58"/>
      <c r="L582" s="61"/>
      <c r="N582" s="0"/>
      <c r="P582" s="185"/>
      <c r="Q582" s="61" t="n">
        <v>4333</v>
      </c>
      <c r="R582" s="63" t="n">
        <v>-4333</v>
      </c>
      <c r="S582" s="61" t="n">
        <v>4333</v>
      </c>
      <c r="T582" s="61" t="n">
        <v>4333</v>
      </c>
      <c r="U582" s="63" t="n">
        <v>-4333</v>
      </c>
      <c r="V582" s="63"/>
      <c r="W582" s="185"/>
      <c r="X582" s="194"/>
      <c r="Y582" s="183"/>
      <c r="AA582" s="64"/>
      <c r="AB582" s="0"/>
      <c r="AC582" s="65"/>
      <c r="AD582" s="66"/>
      <c r="AE582" s="67"/>
      <c r="AF582" s="68"/>
      <c r="AG582" s="68"/>
      <c r="AH582" s="58"/>
      <c r="AI582" s="52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55"/>
      <c r="B583" s="184"/>
      <c r="C583" s="57"/>
      <c r="D583" s="58"/>
      <c r="E583" s="57"/>
      <c r="F583" s="57"/>
      <c r="G583" s="59"/>
      <c r="H583" s="59"/>
      <c r="I583" s="58"/>
      <c r="J583" s="58"/>
      <c r="K583" s="58"/>
      <c r="L583" s="61"/>
      <c r="N583" s="0"/>
      <c r="P583" s="185"/>
      <c r="Q583" s="61"/>
      <c r="R583" s="63"/>
      <c r="S583" s="61"/>
      <c r="T583" s="61"/>
      <c r="U583" s="63"/>
      <c r="V583" s="63"/>
      <c r="W583" s="185"/>
      <c r="X583" s="194"/>
      <c r="Y583" s="183"/>
      <c r="AA583" s="64"/>
      <c r="AB583" s="0"/>
      <c r="AC583" s="65"/>
      <c r="AD583" s="66"/>
      <c r="AE583" s="67"/>
      <c r="AF583" s="68"/>
      <c r="AG583" s="68"/>
      <c r="AH583" s="58"/>
      <c r="AI583" s="52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5"/>
      <c r="B584" s="184"/>
      <c r="C584" s="57"/>
      <c r="D584" s="58"/>
      <c r="E584" s="57" t="s">
        <v>1500</v>
      </c>
      <c r="F584" s="57" t="s">
        <v>1500</v>
      </c>
      <c r="G584" s="59"/>
      <c r="H584" s="59"/>
      <c r="I584" s="58"/>
      <c r="J584" s="58"/>
      <c r="K584" s="58"/>
      <c r="L584" s="61"/>
      <c r="N584" s="0"/>
      <c r="P584" s="185"/>
      <c r="Q584" s="61"/>
      <c r="R584" s="63" t="n">
        <v>-17</v>
      </c>
      <c r="S584" s="61"/>
      <c r="T584" s="61"/>
      <c r="U584" s="63" t="n">
        <v>-17</v>
      </c>
      <c r="V584" s="63"/>
      <c r="W584" s="185"/>
      <c r="X584" s="194"/>
      <c r="Y584" s="183"/>
      <c r="AA584" s="64"/>
      <c r="AB584" s="0"/>
      <c r="AC584" s="65"/>
      <c r="AD584" s="66"/>
      <c r="AE584" s="67"/>
      <c r="AF584" s="68"/>
      <c r="AG584" s="68"/>
      <c r="AH584" s="58"/>
      <c r="AI584" s="52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55"/>
      <c r="B585" s="184"/>
      <c r="C585" s="57"/>
      <c r="D585" s="58"/>
      <c r="E585" s="57"/>
      <c r="F585" s="57"/>
      <c r="G585" s="59"/>
      <c r="H585" s="59"/>
      <c r="I585" s="58"/>
      <c r="J585" s="58"/>
      <c r="K585" s="58"/>
      <c r="L585" s="61"/>
      <c r="N585" s="0"/>
      <c r="P585" s="185"/>
      <c r="Q585" s="61"/>
      <c r="R585" s="63"/>
      <c r="S585" s="61"/>
      <c r="T585" s="61"/>
      <c r="U585" s="63"/>
      <c r="V585" s="63"/>
      <c r="W585" s="185"/>
      <c r="X585" s="194"/>
      <c r="Y585" s="183"/>
      <c r="AA585" s="64"/>
      <c r="AB585" s="0"/>
      <c r="AC585" s="65"/>
      <c r="AD585" s="66"/>
      <c r="AE585" s="67"/>
      <c r="AF585" s="68"/>
      <c r="AG585" s="68"/>
      <c r="AH585" s="58"/>
      <c r="AI585" s="52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55"/>
      <c r="B586" s="184"/>
      <c r="C586" s="57"/>
      <c r="D586" s="58"/>
      <c r="E586" s="57" t="s">
        <v>1501</v>
      </c>
      <c r="F586" s="57" t="s">
        <v>1501</v>
      </c>
      <c r="G586" s="59"/>
      <c r="H586" s="59"/>
      <c r="I586" s="58"/>
      <c r="J586" s="58"/>
      <c r="K586" s="58"/>
      <c r="L586" s="61"/>
      <c r="N586" s="0"/>
      <c r="P586" s="185"/>
      <c r="Q586" s="61"/>
      <c r="R586" s="63" t="n">
        <v>-396</v>
      </c>
      <c r="S586" s="61"/>
      <c r="T586" s="61"/>
      <c r="U586" s="63" t="n">
        <v>-396</v>
      </c>
      <c r="V586" s="63"/>
      <c r="W586" s="185"/>
      <c r="X586" s="194"/>
      <c r="Y586" s="183"/>
      <c r="AA586" s="64"/>
      <c r="AB586" s="0"/>
      <c r="AC586" s="65"/>
      <c r="AD586" s="66"/>
      <c r="AE586" s="67"/>
      <c r="AF586" s="68"/>
      <c r="AG586" s="68"/>
      <c r="AH586" s="58"/>
      <c r="AI586" s="52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5"/>
      <c r="B587" s="184"/>
      <c r="C587" s="57"/>
      <c r="D587" s="58"/>
      <c r="E587" s="57"/>
      <c r="F587" s="57"/>
      <c r="G587" s="59"/>
      <c r="H587" s="59"/>
      <c r="I587" s="58"/>
      <c r="J587" s="58"/>
      <c r="K587" s="58"/>
      <c r="L587" s="61"/>
      <c r="N587" s="0"/>
      <c r="O587" s="61"/>
      <c r="P587" s="185"/>
      <c r="Q587" s="61"/>
      <c r="R587" s="63"/>
      <c r="S587" s="61"/>
      <c r="T587" s="61"/>
      <c r="U587" s="63"/>
      <c r="V587" s="63"/>
      <c r="W587" s="185"/>
      <c r="X587" s="194"/>
      <c r="Y587" s="183"/>
      <c r="AA587" s="64"/>
      <c r="AB587" s="0"/>
      <c r="AC587" s="65"/>
      <c r="AD587" s="66"/>
      <c r="AE587" s="67"/>
      <c r="AF587" s="68"/>
      <c r="AG587" s="68"/>
      <c r="AH587" s="58"/>
      <c r="AI587" s="52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55"/>
      <c r="B588" s="184"/>
      <c r="C588" s="57"/>
      <c r="D588" s="58"/>
      <c r="E588" s="57" t="s">
        <v>1502</v>
      </c>
      <c r="F588" s="57" t="s">
        <v>1502</v>
      </c>
      <c r="G588" s="59"/>
      <c r="H588" s="59"/>
      <c r="I588" s="58"/>
      <c r="J588" s="58"/>
      <c r="K588" s="58"/>
      <c r="L588" s="61"/>
      <c r="N588" s="0"/>
      <c r="O588" s="61"/>
      <c r="P588" s="185"/>
      <c r="Q588" s="61"/>
      <c r="R588" s="63" t="n">
        <v>-11500</v>
      </c>
      <c r="S588" s="61"/>
      <c r="T588" s="61"/>
      <c r="U588" s="63" t="n">
        <v>-11500</v>
      </c>
      <c r="V588" s="63"/>
      <c r="W588" s="185"/>
      <c r="X588" s="194"/>
      <c r="Y588" s="183"/>
      <c r="AA588" s="64"/>
      <c r="AB588" s="0"/>
      <c r="AC588" s="65"/>
      <c r="AD588" s="66"/>
      <c r="AE588" s="67"/>
      <c r="AF588" s="68"/>
      <c r="AG588" s="68"/>
      <c r="AH588" s="58"/>
      <c r="AI588" s="52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55"/>
      <c r="B589" s="184"/>
      <c r="C589" s="57"/>
      <c r="D589" s="58"/>
      <c r="E589" s="57" t="s">
        <v>1503</v>
      </c>
      <c r="F589" s="57" t="s">
        <v>1503</v>
      </c>
      <c r="G589" s="59"/>
      <c r="H589" s="59"/>
      <c r="I589" s="58"/>
      <c r="J589" s="58"/>
      <c r="K589" s="58"/>
      <c r="L589" s="61"/>
      <c r="N589" s="0"/>
      <c r="O589" s="61"/>
      <c r="P589" s="185"/>
      <c r="Q589" s="61"/>
      <c r="R589" s="63" t="n">
        <v>-2417</v>
      </c>
      <c r="S589" s="61"/>
      <c r="T589" s="61"/>
      <c r="U589" s="63" t="n">
        <v>-2417</v>
      </c>
      <c r="V589" s="63"/>
      <c r="W589" s="185"/>
      <c r="X589" s="194"/>
      <c r="Y589" s="183"/>
      <c r="AA589" s="64"/>
      <c r="AB589" s="0"/>
      <c r="AC589" s="65"/>
      <c r="AD589" s="66"/>
      <c r="AE589" s="67"/>
      <c r="AF589" s="68"/>
      <c r="AG589" s="68"/>
      <c r="AH589" s="58"/>
      <c r="AI589" s="52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55"/>
      <c r="B590" s="184"/>
      <c r="C590" s="57"/>
      <c r="D590" s="58"/>
      <c r="E590" s="57"/>
      <c r="F590" s="57"/>
      <c r="G590" s="59"/>
      <c r="H590" s="59"/>
      <c r="I590" s="58"/>
      <c r="J590" s="58"/>
      <c r="K590" s="58"/>
      <c r="L590" s="61"/>
      <c r="N590" s="0"/>
      <c r="O590" s="61"/>
      <c r="P590" s="185"/>
      <c r="Q590" s="61"/>
      <c r="R590" s="63"/>
      <c r="S590" s="61"/>
      <c r="T590" s="61"/>
      <c r="U590" s="63"/>
      <c r="V590" s="63"/>
      <c r="W590" s="185"/>
      <c r="X590" s="194"/>
      <c r="Y590" s="183"/>
      <c r="AA590" s="64"/>
      <c r="AB590" s="0"/>
      <c r="AC590" s="65"/>
      <c r="AD590" s="66"/>
      <c r="AE590" s="67"/>
      <c r="AF590" s="68"/>
      <c r="AG590" s="68"/>
      <c r="AH590" s="58"/>
      <c r="AI590" s="52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55"/>
      <c r="B591" s="184"/>
      <c r="C591" s="57"/>
      <c r="D591" s="58"/>
      <c r="E591" s="57" t="s">
        <v>1504</v>
      </c>
      <c r="F591" s="57" t="s">
        <v>1504</v>
      </c>
      <c r="G591" s="59"/>
      <c r="H591" s="59"/>
      <c r="I591" s="58"/>
      <c r="J591" s="58"/>
      <c r="K591" s="58"/>
      <c r="L591" s="61"/>
      <c r="N591" s="0"/>
      <c r="O591" s="61"/>
      <c r="P591" s="185"/>
      <c r="Q591" s="61"/>
      <c r="R591" s="63" t="n">
        <v>0</v>
      </c>
      <c r="S591" s="61"/>
      <c r="T591" s="61"/>
      <c r="U591" s="63" t="n">
        <v>0</v>
      </c>
      <c r="V591" s="63"/>
      <c r="W591" s="185"/>
      <c r="X591" s="194"/>
      <c r="Y591" s="183"/>
      <c r="AA591" s="64"/>
      <c r="AB591" s="0"/>
      <c r="AC591" s="65"/>
      <c r="AD591" s="66"/>
      <c r="AE591" s="67"/>
      <c r="AF591" s="68"/>
      <c r="AG591" s="68"/>
      <c r="AH591" s="58"/>
      <c r="AI591" s="52"/>
      <c r="AJ591" s="0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55"/>
      <c r="B592" s="184"/>
      <c r="C592" s="57"/>
      <c r="D592" s="58"/>
      <c r="E592" s="57"/>
      <c r="F592" s="57"/>
      <c r="G592" s="59"/>
      <c r="H592" s="59"/>
      <c r="I592" s="58"/>
      <c r="J592" s="58"/>
      <c r="K592" s="58"/>
      <c r="L592" s="61"/>
      <c r="N592" s="0"/>
      <c r="O592" s="61"/>
      <c r="P592" s="185"/>
      <c r="Q592" s="61"/>
      <c r="R592" s="63"/>
      <c r="S592" s="61"/>
      <c r="T592" s="61"/>
      <c r="U592" s="63"/>
      <c r="V592" s="63"/>
      <c r="W592" s="185"/>
      <c r="X592" s="194"/>
      <c r="Y592" s="183"/>
      <c r="AA592" s="64"/>
      <c r="AB592" s="0"/>
      <c r="AC592" s="65"/>
      <c r="AD592" s="66"/>
      <c r="AE592" s="67"/>
      <c r="AF592" s="68"/>
      <c r="AG592" s="68"/>
      <c r="AH592" s="58"/>
      <c r="AI592" s="52"/>
      <c r="AJ592" s="0"/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false" customHeight="false" outlineLevel="0" collapsed="false">
      <c r="A593" s="55"/>
      <c r="B593" s="184"/>
      <c r="C593" s="57"/>
      <c r="D593" s="58"/>
      <c r="E593" s="57" t="s">
        <v>1505</v>
      </c>
      <c r="F593" s="57" t="s">
        <v>1505</v>
      </c>
      <c r="G593" s="59"/>
      <c r="H593" s="59"/>
      <c r="I593" s="58"/>
      <c r="J593" s="58"/>
      <c r="K593" s="58"/>
      <c r="L593" s="61"/>
      <c r="N593" s="0"/>
      <c r="O593" s="61"/>
      <c r="P593" s="185"/>
      <c r="Q593" s="61"/>
      <c r="R593" s="63" t="n">
        <v>-176</v>
      </c>
      <c r="S593" s="61"/>
      <c r="T593" s="61"/>
      <c r="U593" s="63" t="n">
        <v>-176</v>
      </c>
      <c r="V593" s="63"/>
      <c r="W593" s="185"/>
      <c r="X593" s="194"/>
      <c r="Y593" s="183"/>
      <c r="AA593" s="64"/>
      <c r="AB593" s="0"/>
      <c r="AC593" s="65"/>
      <c r="AD593" s="66"/>
      <c r="AE593" s="67"/>
      <c r="AF593" s="68"/>
      <c r="AG593" s="68"/>
      <c r="AH593" s="58"/>
      <c r="AI593" s="52"/>
      <c r="AJ593" s="0"/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55"/>
      <c r="B594" s="184"/>
      <c r="C594" s="57"/>
      <c r="D594" s="58"/>
      <c r="E594" s="57"/>
      <c r="F594" s="57"/>
      <c r="G594" s="59"/>
      <c r="H594" s="59"/>
      <c r="I594" s="58"/>
      <c r="J594" s="58"/>
      <c r="K594" s="58"/>
      <c r="L594" s="61"/>
      <c r="N594" s="0"/>
      <c r="O594" s="61"/>
      <c r="P594" s="185"/>
      <c r="Q594" s="61"/>
      <c r="R594" s="63"/>
      <c r="S594" s="61"/>
      <c r="T594" s="61"/>
      <c r="U594" s="63"/>
      <c r="V594" s="63"/>
      <c r="W594" s="185"/>
      <c r="X594" s="194"/>
      <c r="Y594" s="183"/>
      <c r="AA594" s="64"/>
      <c r="AB594" s="0"/>
      <c r="AC594" s="65"/>
      <c r="AD594" s="66"/>
      <c r="AE594" s="67"/>
      <c r="AF594" s="68"/>
      <c r="AG594" s="68"/>
      <c r="AH594" s="58"/>
      <c r="AI594" s="52"/>
      <c r="AJ594" s="0"/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55"/>
      <c r="B595" s="184"/>
      <c r="C595" s="57"/>
      <c r="D595" s="58"/>
      <c r="E595" s="57" t="s">
        <v>1506</v>
      </c>
      <c r="F595" s="57" t="s">
        <v>1506</v>
      </c>
      <c r="G595" s="59"/>
      <c r="H595" s="59"/>
      <c r="I595" s="58"/>
      <c r="J595" s="58"/>
      <c r="K595" s="58"/>
      <c r="L595" s="61"/>
      <c r="N595" s="0"/>
      <c r="O595" s="61"/>
      <c r="P595" s="185"/>
      <c r="Q595" s="61"/>
      <c r="R595" s="63" t="n">
        <f aca="false">SUM(R569:R594)</f>
        <v>584681</v>
      </c>
      <c r="S595" s="61"/>
      <c r="T595" s="61"/>
      <c r="U595" s="63" t="n">
        <f aca="false">SUM(U569:U594)</f>
        <v>547236</v>
      </c>
      <c r="V595" s="63"/>
      <c r="W595" s="185"/>
      <c r="X595" s="194"/>
      <c r="Y595" s="183"/>
      <c r="AA595" s="64"/>
      <c r="AB595" s="0"/>
      <c r="AC595" s="65"/>
      <c r="AD595" s="66"/>
      <c r="AE595" s="67"/>
      <c r="AF595" s="68"/>
      <c r="AG595" s="68"/>
      <c r="AH595" s="58"/>
      <c r="AI595" s="52"/>
      <c r="AJ595" s="0"/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F596" s="57"/>
    </row>
    <row r="597" customFormat="false" ht="12.75" hidden="false" customHeight="false" outlineLevel="0" collapsed="false">
      <c r="E597" s="195" t="s">
        <v>1507</v>
      </c>
      <c r="F597" s="57" t="s">
        <v>1507</v>
      </c>
      <c r="R597" s="7" t="s">
        <v>1508</v>
      </c>
      <c r="U597" s="7" t="s">
        <v>1508</v>
      </c>
    </row>
    <row r="598" customFormat="false" ht="12.75" hidden="false" customHeight="false" outlineLevel="0" collapsed="false">
      <c r="A598" s="196"/>
      <c r="C598" s="2"/>
      <c r="D598" s="11"/>
      <c r="E598" s="2" t="s">
        <v>1509</v>
      </c>
      <c r="F598" s="57" t="s">
        <v>1509</v>
      </c>
      <c r="G598" s="196"/>
      <c r="H598" s="196"/>
      <c r="I598" s="11"/>
      <c r="J598" s="196"/>
      <c r="K598" s="11"/>
      <c r="L598" s="11"/>
      <c r="M598" s="2"/>
      <c r="N598" s="11"/>
      <c r="O598" s="11"/>
      <c r="P598" s="11"/>
      <c r="Q598" s="11"/>
      <c r="R598" s="11" t="n">
        <f aca="false">+O598</f>
        <v>0</v>
      </c>
      <c r="S598" s="11"/>
      <c r="T598" s="11"/>
      <c r="U598" s="11" t="n">
        <f aca="false">+R598</f>
        <v>0</v>
      </c>
      <c r="V598" s="11"/>
      <c r="W598" s="11"/>
      <c r="X598" s="197"/>
      <c r="Y598" s="11"/>
      <c r="AA598" s="11"/>
      <c r="AB598" s="11"/>
      <c r="AC598" s="11"/>
      <c r="AF598" s="197"/>
      <c r="AG598" s="197"/>
      <c r="AH598" s="11"/>
      <c r="AI598" s="11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</row>
    <row r="599" customFormat="false" ht="12.75" hidden="false" customHeight="false" outlineLevel="0" collapsed="false">
      <c r="A599" s="198"/>
      <c r="C599" s="199"/>
      <c r="D599" s="200"/>
      <c r="E599" s="199" t="s">
        <v>1510</v>
      </c>
      <c r="F599" s="57" t="s">
        <v>1510</v>
      </c>
      <c r="G599" s="198"/>
      <c r="H599" s="198"/>
      <c r="I599" s="200"/>
      <c r="J599" s="198"/>
      <c r="K599" s="200"/>
      <c r="L599" s="200"/>
      <c r="M599" s="199"/>
      <c r="N599" s="200"/>
      <c r="O599" s="200"/>
      <c r="P599" s="200"/>
      <c r="Q599" s="200"/>
      <c r="R599" s="201" t="n">
        <f aca="false">+O599</f>
        <v>0</v>
      </c>
      <c r="S599" s="200"/>
      <c r="T599" s="200"/>
      <c r="U599" s="201" t="n">
        <f aca="false">+R599</f>
        <v>0</v>
      </c>
      <c r="V599" s="201"/>
      <c r="W599" s="200"/>
      <c r="X599" s="197"/>
      <c r="Y599" s="200"/>
      <c r="AA599" s="200"/>
      <c r="AB599" s="200"/>
      <c r="AC599" s="200"/>
      <c r="AF599" s="202"/>
      <c r="AG599" s="202"/>
      <c r="AH599" s="200"/>
      <c r="AI599" s="200"/>
      <c r="AJ599" s="199"/>
      <c r="AK599" s="199"/>
      <c r="AL599" s="199"/>
      <c r="AM599" s="199"/>
      <c r="AN599" s="199"/>
      <c r="AO599" s="199"/>
      <c r="AP599" s="199"/>
      <c r="AQ599" s="199"/>
      <c r="AR599" s="199"/>
      <c r="AS599" s="199"/>
      <c r="AT599" s="199"/>
      <c r="AU599" s="199"/>
      <c r="AV599" s="199"/>
      <c r="AW599" s="199"/>
      <c r="AX599" s="199"/>
      <c r="AY599" s="199"/>
      <c r="AZ599" s="199"/>
      <c r="BA599" s="199"/>
      <c r="BB599" s="199"/>
      <c r="BC599" s="199"/>
      <c r="BD599" s="199"/>
      <c r="BE599" s="199"/>
      <c r="BF599" s="199"/>
      <c r="BG599" s="199"/>
      <c r="BH599" s="199"/>
      <c r="BI599" s="199"/>
      <c r="BJ599" s="199"/>
      <c r="BK599" s="199"/>
      <c r="BL599" s="199"/>
      <c r="BM599" s="199"/>
      <c r="BN599" s="199"/>
      <c r="BO599" s="199"/>
      <c r="BP599" s="199"/>
      <c r="BQ599" s="199"/>
      <c r="BR599" s="199"/>
      <c r="BS599" s="199"/>
      <c r="BT599" s="199"/>
      <c r="BU599" s="199"/>
      <c r="BV599" s="199"/>
      <c r="BW599" s="199"/>
      <c r="BX599" s="199"/>
      <c r="BY599" s="199"/>
      <c r="BZ599" s="199"/>
      <c r="CA599" s="199"/>
      <c r="CB599" s="199"/>
      <c r="CC599" s="199"/>
      <c r="CD599" s="199"/>
      <c r="CE599" s="199"/>
      <c r="CF599" s="199"/>
      <c r="CG599" s="199"/>
      <c r="CH599" s="199"/>
      <c r="CI599" s="199"/>
      <c r="CJ599" s="199"/>
      <c r="CK599" s="199"/>
      <c r="CL599" s="199"/>
      <c r="CM599" s="199"/>
      <c r="CN599" s="199"/>
      <c r="CO599" s="199"/>
      <c r="CP599" s="199"/>
      <c r="CQ599" s="199"/>
      <c r="CR599" s="199"/>
      <c r="CS599" s="199"/>
      <c r="CT599" s="199"/>
      <c r="CU599" s="199"/>
      <c r="CV599" s="199"/>
      <c r="CW599" s="199"/>
      <c r="CX599" s="199"/>
      <c r="CY599" s="199"/>
      <c r="CZ599" s="199"/>
      <c r="DA599" s="199"/>
      <c r="DB599" s="199"/>
      <c r="DC599" s="199"/>
      <c r="DD599" s="199"/>
      <c r="DE599" s="199"/>
      <c r="DF599" s="199"/>
      <c r="DG599" s="199"/>
      <c r="DH599" s="199"/>
      <c r="DI599" s="199"/>
      <c r="DJ599" s="199"/>
      <c r="DK599" s="199"/>
      <c r="DL599" s="199"/>
      <c r="DM599" s="199"/>
      <c r="DN599" s="199"/>
      <c r="DO599" s="199"/>
      <c r="DP599" s="199"/>
      <c r="DQ599" s="199"/>
      <c r="DR599" s="199"/>
      <c r="DS599" s="199"/>
      <c r="DT599" s="199"/>
      <c r="DU599" s="199"/>
      <c r="DV599" s="199"/>
      <c r="DW599" s="199"/>
      <c r="DX599" s="199"/>
      <c r="DY599" s="199"/>
      <c r="DZ599" s="199"/>
      <c r="EA599" s="199"/>
      <c r="EB599" s="199"/>
      <c r="EC599" s="199"/>
      <c r="ED599" s="199"/>
      <c r="EE599" s="199"/>
      <c r="EF599" s="199"/>
      <c r="EG599" s="199"/>
      <c r="EH599" s="199"/>
      <c r="EI599" s="199"/>
      <c r="EJ599" s="199"/>
      <c r="EK599" s="199"/>
      <c r="EL599" s="199"/>
      <c r="EM599" s="199"/>
      <c r="EN599" s="199"/>
      <c r="EO599" s="199"/>
      <c r="EP599" s="199"/>
      <c r="EQ599" s="199"/>
      <c r="ER599" s="199"/>
      <c r="ES599" s="199"/>
      <c r="ET599" s="199"/>
      <c r="EU599" s="199"/>
      <c r="EV599" s="199"/>
      <c r="EW599" s="199"/>
      <c r="EX599" s="199"/>
      <c r="EY599" s="199"/>
      <c r="EZ599" s="199"/>
      <c r="FA599" s="199"/>
      <c r="FB599" s="199"/>
      <c r="FC599" s="199"/>
      <c r="FD599" s="199"/>
      <c r="FE599" s="199"/>
      <c r="FF599" s="199"/>
      <c r="FG599" s="199"/>
      <c r="FH599" s="199"/>
      <c r="FI599" s="199"/>
      <c r="FJ599" s="199"/>
      <c r="FK599" s="199"/>
      <c r="FL599" s="199"/>
      <c r="FM599" s="199"/>
      <c r="FN599" s="199"/>
      <c r="FO599" s="199"/>
      <c r="FP599" s="199"/>
      <c r="FQ599" s="199"/>
      <c r="FR599" s="199"/>
      <c r="FS599" s="199"/>
      <c r="FT599" s="199"/>
      <c r="FU599" s="199"/>
      <c r="FV599" s="199"/>
      <c r="FW599" s="199"/>
      <c r="FX599" s="199"/>
      <c r="FY599" s="199"/>
      <c r="FZ599" s="199"/>
      <c r="GA599" s="199"/>
      <c r="GB599" s="199"/>
      <c r="GC599" s="199"/>
      <c r="GD599" s="199"/>
      <c r="GE599" s="199"/>
      <c r="GF599" s="199"/>
      <c r="GG599" s="199"/>
      <c r="GH599" s="199"/>
      <c r="GI599" s="199"/>
      <c r="GJ599" s="199"/>
      <c r="GK599" s="199"/>
      <c r="GL599" s="199"/>
      <c r="GM599" s="199"/>
      <c r="GN599" s="199"/>
      <c r="GO599" s="199"/>
      <c r="GP599" s="199"/>
      <c r="GQ599" s="199"/>
      <c r="GR599" s="199"/>
      <c r="GS599" s="199"/>
      <c r="GT599" s="199"/>
      <c r="GU599" s="199"/>
      <c r="GV599" s="199"/>
      <c r="GW599" s="199"/>
      <c r="GX599" s="199"/>
      <c r="GY599" s="199"/>
      <c r="GZ599" s="199"/>
      <c r="HA599" s="199"/>
      <c r="HB599" s="199"/>
      <c r="HC599" s="199"/>
      <c r="HD599" s="199"/>
      <c r="HE599" s="199"/>
      <c r="HF599" s="199"/>
      <c r="HG599" s="199"/>
      <c r="HH599" s="199"/>
      <c r="HI599" s="199"/>
      <c r="HJ599" s="199"/>
      <c r="HK599" s="199"/>
      <c r="HL599" s="199"/>
      <c r="HM599" s="199"/>
      <c r="HN599" s="199"/>
      <c r="HO599" s="199"/>
      <c r="HP599" s="199"/>
      <c r="HQ599" s="199"/>
      <c r="HR599" s="199"/>
      <c r="HS599" s="199"/>
      <c r="HT599" s="199"/>
      <c r="HU599" s="199"/>
      <c r="HV599" s="199"/>
      <c r="HW599" s="199"/>
      <c r="HX599" s="199"/>
      <c r="HY599" s="199"/>
      <c r="HZ599" s="199"/>
      <c r="IA599" s="199"/>
      <c r="IB599" s="199"/>
      <c r="IC599" s="199"/>
      <c r="ID599" s="199"/>
      <c r="IE599" s="199"/>
      <c r="IF599" s="199"/>
      <c r="IG599" s="199"/>
      <c r="IH599" s="199"/>
      <c r="II599" s="199"/>
      <c r="IJ599" s="199"/>
      <c r="IK599" s="199"/>
      <c r="IL599" s="199"/>
      <c r="IM599" s="199"/>
      <c r="IN599" s="199"/>
      <c r="IO599" s="199"/>
      <c r="IP599" s="199"/>
      <c r="IQ599" s="199"/>
      <c r="IR599" s="199"/>
      <c r="IS599" s="199"/>
      <c r="IT599" s="199"/>
      <c r="IU599" s="199"/>
      <c r="IV599" s="199"/>
      <c r="IW599" s="199"/>
    </row>
    <row r="601" customFormat="false" ht="12.75" hidden="false" customHeight="false" outlineLevel="0" collapsed="false">
      <c r="R601" s="200"/>
      <c r="U601" s="200"/>
      <c r="V601" s="200"/>
    </row>
    <row r="602" customFormat="false" ht="12.75" hidden="false" customHeight="false" outlineLevel="0" collapsed="false">
      <c r="R602" s="11"/>
      <c r="U602" s="11"/>
      <c r="V602" s="11"/>
    </row>
    <row r="1057" customFormat="false" ht="12.75" hidden="false" customHeight="false" outlineLevel="0" collapsed="false">
      <c r="E1057" s="3" t="n">
        <v>0</v>
      </c>
    </row>
  </sheetData>
  <autoFilter ref="A4:AI566"/>
  <printOptions headings="true" gridLines="true" gridLinesSet="true" horizontalCentered="true" verticalCentered="false"/>
  <pageMargins left="0.25" right="0.25" top="0.5" bottom="0.75" header="0.511811023622047" footer="0.5"/>
  <pageSetup paperSize="1" scale="63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6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3" t="n">
        <v>36336.4137887731</v>
      </c>
    </row>
    <row r="2" customFormat="false" ht="12.75" hidden="false" customHeight="false" outlineLevel="0" collapsed="false">
      <c r="A2" s="52" t="s">
        <v>1511</v>
      </c>
    </row>
    <row r="3" customFormat="false" ht="12.75" hidden="false" customHeight="true" outlineLevel="0" collapsed="false">
      <c r="F3" s="204" t="s">
        <v>1512</v>
      </c>
      <c r="G3" s="204"/>
      <c r="I3" s="204" t="s">
        <v>1513</v>
      </c>
      <c r="J3" s="204"/>
      <c r="L3" s="205" t="s">
        <v>1514</v>
      </c>
      <c r="M3" s="205"/>
    </row>
    <row r="4" customFormat="false" ht="12.75" hidden="false" customHeight="false" outlineLevel="0" collapsed="false">
      <c r="A4" s="206" t="s">
        <v>20</v>
      </c>
      <c r="B4" s="207" t="s">
        <v>59</v>
      </c>
      <c r="C4" s="208" t="s">
        <v>49</v>
      </c>
      <c r="D4" s="206" t="s">
        <v>1515</v>
      </c>
      <c r="E4" s="52"/>
      <c r="F4" s="207" t="s">
        <v>59</v>
      </c>
      <c r="G4" s="209" t="s">
        <v>49</v>
      </c>
      <c r="H4" s="47"/>
      <c r="I4" s="207" t="s">
        <v>59</v>
      </c>
      <c r="J4" s="209" t="s">
        <v>49</v>
      </c>
      <c r="K4" s="52"/>
      <c r="L4" s="207" t="s">
        <v>59</v>
      </c>
      <c r="M4" s="209" t="s">
        <v>49</v>
      </c>
    </row>
    <row r="5" customFormat="false" ht="12.75" hidden="false" customHeight="false" outlineLevel="0" collapsed="false">
      <c r="A5" s="61" t="s">
        <v>406</v>
      </c>
      <c r="B5" s="210" t="n">
        <v>858</v>
      </c>
      <c r="C5" s="210" t="n">
        <v>0</v>
      </c>
      <c r="D5" s="210" t="n">
        <f aca="false">+B5+C5</f>
        <v>858</v>
      </c>
      <c r="E5" s="52"/>
      <c r="F5" s="211"/>
      <c r="G5" s="212"/>
      <c r="H5" s="47"/>
      <c r="I5" s="213" t="n">
        <f aca="false">+B5/$D$31*$J$32</f>
        <v>-24.4786647037455</v>
      </c>
      <c r="J5" s="214" t="n">
        <f aca="false">+C5/$D$31*$J$32</f>
        <v>-0</v>
      </c>
      <c r="K5" s="52"/>
      <c r="L5" s="215" t="n">
        <f aca="false">+B5+F5+I5</f>
        <v>833.521335296255</v>
      </c>
      <c r="M5" s="216" t="n">
        <f aca="false">+C5+G5+J5</f>
        <v>0</v>
      </c>
    </row>
    <row r="6" customFormat="false" ht="12.75" hidden="false" customHeight="false" outlineLevel="0" collapsed="false">
      <c r="A6" s="1" t="s">
        <v>147</v>
      </c>
      <c r="B6" s="210" t="n">
        <v>4172</v>
      </c>
      <c r="C6" s="210" t="n">
        <v>1270</v>
      </c>
      <c r="D6" s="210" t="n">
        <f aca="false">+B6+C6</f>
        <v>5442</v>
      </c>
      <c r="E6" s="52"/>
      <c r="F6" s="211"/>
      <c r="G6" s="212"/>
      <c r="H6" s="47"/>
      <c r="I6" s="213" t="n">
        <f aca="false">+B6/$D$31*$J$32</f>
        <v>-119.026793874156</v>
      </c>
      <c r="J6" s="214" t="n">
        <f aca="false">+C6/$D$31*$J$32</f>
        <v>-36.2329885475021</v>
      </c>
      <c r="K6" s="52"/>
      <c r="L6" s="215" t="n">
        <f aca="false">+B6+F6+I6</f>
        <v>4052.97320612584</v>
      </c>
      <c r="M6" s="216" t="n">
        <f aca="false">+C6+G6+J6</f>
        <v>1233.7670114525</v>
      </c>
    </row>
    <row r="7" customFormat="false" ht="12.75" hidden="false" customHeight="false" outlineLevel="0" collapsed="false">
      <c r="A7" s="211" t="s">
        <v>154</v>
      </c>
      <c r="B7" s="210" t="n">
        <v>19275</v>
      </c>
      <c r="C7" s="210" t="n">
        <v>2115</v>
      </c>
      <c r="D7" s="210" t="n">
        <f aca="false">+B7+C7</f>
        <v>21390</v>
      </c>
      <c r="F7" s="213"/>
      <c r="G7" s="214" t="n">
        <f aca="false">-171-705</f>
        <v>-876</v>
      </c>
      <c r="H7" s="217"/>
      <c r="I7" s="213" t="n">
        <f aca="false">+B7/$D$31*$J$32</f>
        <v>-549.91405846701</v>
      </c>
      <c r="J7" s="214" t="n">
        <f aca="false">+C7/$D$31*$J$32</f>
        <v>-60.3407643920999</v>
      </c>
      <c r="L7" s="215" t="n">
        <f aca="false">+B7+F7+I7</f>
        <v>18725.085941533</v>
      </c>
      <c r="M7" s="216" t="n">
        <f aca="false">+C7+G7+J7</f>
        <v>1178.6592356079</v>
      </c>
    </row>
    <row r="8" customFormat="false" ht="12.75" hidden="false" customHeight="false" outlineLevel="0" collapsed="false">
      <c r="A8" s="211" t="s">
        <v>379</v>
      </c>
      <c r="B8" s="210" t="n">
        <v>2222</v>
      </c>
      <c r="C8" s="210" t="n">
        <v>12823</v>
      </c>
      <c r="D8" s="210" t="n">
        <f aca="false">+B8+C8</f>
        <v>15045</v>
      </c>
      <c r="F8" s="213"/>
      <c r="G8" s="214"/>
      <c r="H8" s="217"/>
      <c r="I8" s="213" t="n">
        <f aca="false">+B8/$D$31*$J$32</f>
        <v>-63.3934650020075</v>
      </c>
      <c r="J8" s="214" t="n">
        <f aca="false">+C8/$D$31*$J$32</f>
        <v>-365.839064680802</v>
      </c>
      <c r="L8" s="215" t="n">
        <f aca="false">+B8+F8+I8</f>
        <v>2158.60653499799</v>
      </c>
      <c r="M8" s="216" t="n">
        <f aca="false">+C8+G8+J8</f>
        <v>12457.1609353192</v>
      </c>
    </row>
    <row r="9" customFormat="false" ht="12.75" hidden="false" customHeight="false" outlineLevel="0" collapsed="false">
      <c r="A9" s="211" t="s">
        <v>122</v>
      </c>
      <c r="B9" s="210" t="n">
        <v>2707</v>
      </c>
      <c r="C9" s="210" t="n">
        <v>983</v>
      </c>
      <c r="D9" s="210" t="n">
        <f aca="false">+B9+C9</f>
        <v>3690</v>
      </c>
      <c r="F9" s="213"/>
      <c r="G9" s="214"/>
      <c r="H9" s="217"/>
      <c r="I9" s="213" t="n">
        <f aca="false">+B9/$D$31*$J$32</f>
        <v>-77.2304724394394</v>
      </c>
      <c r="J9" s="214" t="n">
        <f aca="false">+C9/$D$31*$J$32</f>
        <v>-28.0449037340114</v>
      </c>
      <c r="L9" s="215" t="n">
        <f aca="false">+B9+F9+I9</f>
        <v>2629.76952756056</v>
      </c>
      <c r="M9" s="216" t="n">
        <f aca="false">+C9+G9+J9</f>
        <v>954.955096265989</v>
      </c>
    </row>
    <row r="10" customFormat="false" ht="12.75" hidden="false" customHeight="false" outlineLevel="0" collapsed="false">
      <c r="A10" s="211" t="s">
        <v>968</v>
      </c>
      <c r="B10" s="210" t="n">
        <v>123</v>
      </c>
      <c r="C10" s="210" t="n">
        <v>0</v>
      </c>
      <c r="D10" s="210" t="n">
        <f aca="false">+B10+C10</f>
        <v>123</v>
      </c>
      <c r="F10" s="213"/>
      <c r="G10" s="214"/>
      <c r="H10" s="217"/>
      <c r="I10" s="213" t="n">
        <f aca="false">+B10/$D$31*$J$32</f>
        <v>-3.5091792057817</v>
      </c>
      <c r="J10" s="214" t="n">
        <f aca="false">+C10/$D$31*$J$32</f>
        <v>-0</v>
      </c>
      <c r="L10" s="215" t="n">
        <f aca="false">+B10+F10+I10</f>
        <v>119.490820794218</v>
      </c>
      <c r="M10" s="216" t="n">
        <f aca="false">+C10+G10+J10</f>
        <v>0</v>
      </c>
    </row>
    <row r="11" customFormat="false" ht="12.75" hidden="false" customHeight="false" outlineLevel="0" collapsed="false">
      <c r="A11" s="211" t="s">
        <v>105</v>
      </c>
      <c r="B11" s="210" t="n">
        <v>29802</v>
      </c>
      <c r="C11" s="210" t="n">
        <v>159498</v>
      </c>
      <c r="D11" s="210" t="n">
        <f aca="false">+B11+C11</f>
        <v>189300</v>
      </c>
      <c r="F11" s="213"/>
      <c r="G11" s="214"/>
      <c r="H11" s="217"/>
      <c r="I11" s="213" t="n">
        <f aca="false">+B11/$D$31*$J$32</f>
        <v>-850.248444639887</v>
      </c>
      <c r="J11" s="214" t="n">
        <f aca="false">+C11/$D$31*$J$32</f>
        <v>-4550.46394279487</v>
      </c>
      <c r="L11" s="215" t="n">
        <f aca="false">+B11+F11+I11</f>
        <v>28951.7515553601</v>
      </c>
      <c r="M11" s="216" t="n">
        <f aca="false">+C11+G11+J11</f>
        <v>154947.536057205</v>
      </c>
    </row>
    <row r="12" customFormat="false" ht="12.75" hidden="false" customHeight="false" outlineLevel="0" collapsed="false">
      <c r="A12" s="211" t="s">
        <v>129</v>
      </c>
      <c r="B12" s="210" t="n">
        <v>2984</v>
      </c>
      <c r="C12" s="210" t="n">
        <v>20755</v>
      </c>
      <c r="D12" s="210" t="n">
        <f aca="false">+B12+C12</f>
        <v>23739</v>
      </c>
      <c r="F12" s="213"/>
      <c r="G12" s="214"/>
      <c r="H12" s="217"/>
      <c r="I12" s="213" t="n">
        <f aca="false">+B12/$D$31*$J$32</f>
        <v>-85.1332581305088</v>
      </c>
      <c r="J12" s="214" t="n">
        <f aca="false">+C12/$D$31*$J$32</f>
        <v>-592.138328585358</v>
      </c>
      <c r="L12" s="215" t="n">
        <f aca="false">+B12+F12+I12</f>
        <v>2898.86674186949</v>
      </c>
      <c r="M12" s="216" t="n">
        <f aca="false">+C12+G12+J12</f>
        <v>20162.8616714146</v>
      </c>
    </row>
    <row r="13" customFormat="false" ht="12.75" hidden="false" customHeight="false" outlineLevel="0" collapsed="false">
      <c r="A13" s="211" t="s">
        <v>298</v>
      </c>
      <c r="B13" s="210" t="n">
        <v>1210</v>
      </c>
      <c r="C13" s="210" t="n">
        <v>4500</v>
      </c>
      <c r="D13" s="210" t="n">
        <f aca="false">+B13+C13</f>
        <v>5710</v>
      </c>
      <c r="F13" s="213"/>
      <c r="G13" s="214"/>
      <c r="H13" s="217"/>
      <c r="I13" s="213" t="n">
        <f aca="false">+B13/$D$31*$J$32</f>
        <v>-34.5211938129744</v>
      </c>
      <c r="J13" s="214" t="n">
        <f aca="false">+C13/$D$31*$J$32</f>
        <v>-128.384605089574</v>
      </c>
      <c r="L13" s="215" t="n">
        <f aca="false">+B13+F13+I13</f>
        <v>1175.47880618703</v>
      </c>
      <c r="M13" s="216" t="n">
        <f aca="false">+C13+G13+J13</f>
        <v>4371.61539491043</v>
      </c>
    </row>
    <row r="14" customFormat="false" ht="12.75" hidden="false" customHeight="false" outlineLevel="0" collapsed="false">
      <c r="A14" s="211" t="s">
        <v>79</v>
      </c>
      <c r="B14" s="210" t="n">
        <v>74234</v>
      </c>
      <c r="C14" s="210" t="n">
        <v>9719</v>
      </c>
      <c r="D14" s="210" t="n">
        <f aca="false">+B14+C14</f>
        <v>83953</v>
      </c>
      <c r="F14" s="213"/>
      <c r="G14" s="214" t="n">
        <v>0</v>
      </c>
      <c r="H14" s="217"/>
      <c r="I14" s="213" t="n">
        <f aca="false">+B14/$D$31*$J$32</f>
        <v>-2117.8895053821</v>
      </c>
      <c r="J14" s="214" t="n">
        <f aca="false">+C14/$D$31*$J$32</f>
        <v>-277.282217081238</v>
      </c>
      <c r="L14" s="215" t="n">
        <f aca="false">+B14+F14+I14</f>
        <v>72116.1104946179</v>
      </c>
      <c r="M14" s="216" t="n">
        <f aca="false">+C14+G14+J14</f>
        <v>9441.71778291876</v>
      </c>
    </row>
    <row r="15" customFormat="false" ht="12.75" hidden="false" customHeight="false" outlineLevel="0" collapsed="false">
      <c r="A15" s="211" t="s">
        <v>227</v>
      </c>
      <c r="B15" s="210" t="n">
        <v>4066</v>
      </c>
      <c r="C15" s="210" t="n">
        <v>2128</v>
      </c>
      <c r="D15" s="210" t="n">
        <f aca="false">+B15+C15</f>
        <v>6194</v>
      </c>
      <c r="F15" s="213"/>
      <c r="G15" s="214"/>
      <c r="H15" s="217"/>
      <c r="I15" s="213" t="n">
        <f aca="false">+B15/$D$31*$J$32</f>
        <v>-116.002623176491</v>
      </c>
      <c r="J15" s="214" t="n">
        <f aca="false">+C15/$D$31*$J$32</f>
        <v>-60.7116532512475</v>
      </c>
      <c r="L15" s="215" t="n">
        <f aca="false">+B15+F15+I15</f>
        <v>3949.99737682351</v>
      </c>
      <c r="M15" s="216" t="n">
        <f aca="false">+C15+G15+J15</f>
        <v>2067.28834674875</v>
      </c>
    </row>
    <row r="16" customFormat="false" ht="12.75" hidden="false" customHeight="false" outlineLevel="0" collapsed="false">
      <c r="A16" s="211" t="s">
        <v>57</v>
      </c>
      <c r="B16" s="210" t="n">
        <v>9250</v>
      </c>
      <c r="C16" s="210" t="n">
        <v>9719</v>
      </c>
      <c r="D16" s="210" t="n">
        <f aca="false">+B16+C16</f>
        <v>18969</v>
      </c>
      <c r="F16" s="213" t="n">
        <v>-1000</v>
      </c>
      <c r="G16" s="214"/>
      <c r="H16" s="217"/>
      <c r="I16" s="213" t="n">
        <f aca="false">+B16/$D$31*$J$32</f>
        <v>-263.90168823968</v>
      </c>
      <c r="J16" s="214" t="n">
        <f aca="false">+C16/$D$31*$J$32</f>
        <v>-277.282217081238</v>
      </c>
      <c r="L16" s="215" t="n">
        <f aca="false">+B16+F16+I16</f>
        <v>7986.09831176032</v>
      </c>
      <c r="M16" s="216" t="n">
        <f aca="false">+C16+G16+J16</f>
        <v>9441.71778291876</v>
      </c>
    </row>
    <row r="17" customFormat="false" ht="12.75" hidden="false" customHeight="false" outlineLevel="0" collapsed="false">
      <c r="A17" s="211" t="s">
        <v>701</v>
      </c>
      <c r="B17" s="210" t="n">
        <v>1314</v>
      </c>
      <c r="C17" s="210" t="n">
        <v>0</v>
      </c>
      <c r="D17" s="210" t="n">
        <f aca="false">+B17+C17</f>
        <v>1314</v>
      </c>
      <c r="F17" s="213"/>
      <c r="G17" s="214"/>
      <c r="H17" s="217"/>
      <c r="I17" s="213" t="n">
        <f aca="false">+B17/$D$31*$J$32</f>
        <v>-37.4883046861557</v>
      </c>
      <c r="J17" s="214" t="n">
        <f aca="false">+C17/$D$31*$J$32</f>
        <v>-0</v>
      </c>
      <c r="L17" s="215" t="n">
        <f aca="false">+B17+F17+I17</f>
        <v>1276.51169531384</v>
      </c>
      <c r="M17" s="216" t="n">
        <f aca="false">+C17+G17+J17</f>
        <v>0</v>
      </c>
    </row>
    <row r="18" customFormat="false" ht="12.75" hidden="false" customHeight="false" outlineLevel="0" collapsed="false">
      <c r="A18" s="211" t="s">
        <v>447</v>
      </c>
      <c r="B18" s="210" t="n">
        <v>1408</v>
      </c>
      <c r="C18" s="210" t="n">
        <v>5727</v>
      </c>
      <c r="D18" s="210" t="n">
        <f aca="false">+B18+C18</f>
        <v>7135</v>
      </c>
      <c r="F18" s="213"/>
      <c r="G18" s="214" t="n">
        <v>-1000</v>
      </c>
      <c r="H18" s="217"/>
      <c r="I18" s="213" t="n">
        <f aca="false">+B18/$D$31*$J$32</f>
        <v>-40.1701164369157</v>
      </c>
      <c r="J18" s="214" t="n">
        <f aca="false">+C18/$D$31*$J$32</f>
        <v>-163.390807410665</v>
      </c>
      <c r="L18" s="215" t="n">
        <f aca="false">+B18+F18+I18</f>
        <v>1367.82988356308</v>
      </c>
      <c r="M18" s="216" t="n">
        <f aca="false">+C18+G18+J18</f>
        <v>4563.60919258934</v>
      </c>
    </row>
    <row r="19" customFormat="false" ht="12.75" hidden="false" customHeight="false" outlineLevel="0" collapsed="false">
      <c r="A19" s="211" t="n">
        <v>13</v>
      </c>
      <c r="B19" s="210" t="n">
        <v>0</v>
      </c>
      <c r="C19" s="210" t="n">
        <v>995</v>
      </c>
      <c r="D19" s="210" t="n">
        <f aca="false">+B19+C19</f>
        <v>995</v>
      </c>
      <c r="F19" s="213"/>
      <c r="G19" s="214"/>
      <c r="H19" s="217"/>
      <c r="I19" s="213" t="n">
        <v>0</v>
      </c>
      <c r="J19" s="214" t="n">
        <f aca="false">+C19/$D$31*$J$32</f>
        <v>-28.387262680917</v>
      </c>
      <c r="L19" s="215" t="n">
        <f aca="false">+B19+F19+I19</f>
        <v>0</v>
      </c>
      <c r="M19" s="216" t="n">
        <f aca="false">+C19+G19+J19</f>
        <v>966.612737319083</v>
      </c>
    </row>
    <row r="20" customFormat="false" ht="12.75" hidden="false" customHeight="false" outlineLevel="0" collapsed="false">
      <c r="A20" s="211" t="s">
        <v>47</v>
      </c>
      <c r="B20" s="210" t="n">
        <v>6558</v>
      </c>
      <c r="C20" s="210" t="n">
        <v>16616</v>
      </c>
      <c r="D20" s="210" t="n">
        <f aca="false">+B20+C20</f>
        <v>23174</v>
      </c>
      <c r="F20" s="213"/>
      <c r="G20" s="214"/>
      <c r="H20" s="217"/>
      <c r="I20" s="213" t="n">
        <f aca="false">+B20/$D$31*$J$32</f>
        <v>-187.099164483873</v>
      </c>
      <c r="J20" s="214" t="n">
        <f aca="false">+C20/$D$31*$J$32</f>
        <v>-474.053021815192</v>
      </c>
      <c r="L20" s="215" t="n">
        <f aca="false">+B20+F20+I20</f>
        <v>6370.90083551613</v>
      </c>
      <c r="M20" s="216" t="n">
        <f aca="false">+C20+G20+J20</f>
        <v>16141.9469781848</v>
      </c>
    </row>
    <row r="21" customFormat="false" ht="12.75" hidden="false" customHeight="false" outlineLevel="0" collapsed="false">
      <c r="A21" s="211" t="s">
        <v>139</v>
      </c>
      <c r="B21" s="210" t="n">
        <v>2105</v>
      </c>
      <c r="C21" s="210" t="n">
        <v>0</v>
      </c>
      <c r="D21" s="210" t="n">
        <f aca="false">+B21+C21</f>
        <v>2105</v>
      </c>
      <c r="F21" s="213"/>
      <c r="G21" s="214"/>
      <c r="H21" s="217"/>
      <c r="I21" s="213" t="n">
        <f aca="false">+B21/$D$31*$J$32</f>
        <v>-60.0554652696786</v>
      </c>
      <c r="J21" s="214" t="n">
        <f aca="false">+C21/$D$31*$J$32</f>
        <v>-0</v>
      </c>
      <c r="L21" s="215" t="n">
        <f aca="false">+B21+F21+I21</f>
        <v>2044.94453473032</v>
      </c>
      <c r="M21" s="216" t="n">
        <f aca="false">+C21+G21+J21</f>
        <v>0</v>
      </c>
    </row>
    <row r="22" customFormat="false" ht="12.75" hidden="false" customHeight="false" outlineLevel="0" collapsed="false">
      <c r="A22" s="211" t="s">
        <v>349</v>
      </c>
      <c r="B22" s="210" t="n">
        <v>6007</v>
      </c>
      <c r="C22" s="210" t="n">
        <v>8000</v>
      </c>
      <c r="D22" s="210" t="n">
        <f aca="false">+B22+C22</f>
        <v>14007</v>
      </c>
      <c r="F22" s="213"/>
      <c r="G22" s="214"/>
      <c r="H22" s="217"/>
      <c r="I22" s="213" t="n">
        <f aca="false">+B22/$D$31*$J$32</f>
        <v>-171.379182838461</v>
      </c>
      <c r="J22" s="214" t="n">
        <f aca="false">+C22/$D$31*$J$32</f>
        <v>-228.239297937021</v>
      </c>
      <c r="L22" s="215" t="n">
        <f aca="false">+B22+F22+I22</f>
        <v>5835.62081716154</v>
      </c>
      <c r="M22" s="216" t="n">
        <f aca="false">+C22+G22+J22</f>
        <v>7771.76070206298</v>
      </c>
    </row>
    <row r="23" customFormat="false" ht="12.75" hidden="false" customHeight="false" outlineLevel="0" collapsed="false">
      <c r="A23" s="211" t="s">
        <v>307</v>
      </c>
      <c r="B23" s="210" t="n">
        <v>1378</v>
      </c>
      <c r="C23" s="210" t="n">
        <v>5386</v>
      </c>
      <c r="D23" s="210" t="n">
        <f aca="false">+B23+C23</f>
        <v>6764</v>
      </c>
      <c r="F23" s="213"/>
      <c r="G23" s="214"/>
      <c r="H23" s="217"/>
      <c r="I23" s="213" t="n">
        <f aca="false">+B23/$D$31*$J$32</f>
        <v>-39.3142190696518</v>
      </c>
      <c r="J23" s="214" t="n">
        <f aca="false">+C23/$D$31*$J$32</f>
        <v>-153.662107336099</v>
      </c>
      <c r="L23" s="215" t="n">
        <f aca="false">+B23+F23+I23</f>
        <v>1338.68578093035</v>
      </c>
      <c r="M23" s="216" t="n">
        <f aca="false">+C23+G23+J23</f>
        <v>5232.3378926639</v>
      </c>
    </row>
    <row r="24" customFormat="false" ht="12.75" hidden="false" customHeight="false" outlineLevel="0" collapsed="false">
      <c r="A24" s="211" t="s">
        <v>69</v>
      </c>
      <c r="B24" s="210" t="n">
        <v>15455</v>
      </c>
      <c r="C24" s="210" t="n">
        <v>4367</v>
      </c>
      <c r="D24" s="210" t="n">
        <f aca="false">+B24+C24</f>
        <v>19822</v>
      </c>
      <c r="F24" s="213" t="n">
        <v>-1280</v>
      </c>
      <c r="G24" s="214" t="n">
        <f aca="false">-25-46-1137</f>
        <v>-1208</v>
      </c>
      <c r="H24" s="217"/>
      <c r="I24" s="213" t="n">
        <f aca="false">+B24/$D$31*$J$32</f>
        <v>-440.929793702082</v>
      </c>
      <c r="J24" s="214" t="n">
        <f aca="false">+C24/$D$31*$J$32</f>
        <v>-124.590126761371</v>
      </c>
      <c r="L24" s="215" t="n">
        <f aca="false">+B24+F24+I24</f>
        <v>13734.0702062979</v>
      </c>
      <c r="M24" s="216" t="n">
        <f aca="false">+C24+G24+J24</f>
        <v>3034.40987323863</v>
      </c>
    </row>
    <row r="25" customFormat="false" ht="12.75" hidden="false" customHeight="false" outlineLevel="0" collapsed="false">
      <c r="A25" s="211" t="s">
        <v>277</v>
      </c>
      <c r="B25" s="210" t="n">
        <v>12601</v>
      </c>
      <c r="C25" s="210" t="n">
        <v>3501</v>
      </c>
      <c r="D25" s="210" t="n">
        <f aca="false">+B25+C25</f>
        <v>16102</v>
      </c>
      <c r="F25" s="213" t="n">
        <v>-1882.15942956157</v>
      </c>
      <c r="G25" s="214" t="n">
        <f aca="false">-1500</f>
        <v>-1500</v>
      </c>
      <c r="H25" s="217"/>
      <c r="I25" s="213" t="n">
        <f aca="false">+B25/$D$31*$J$32</f>
        <v>-359.50542416305</v>
      </c>
      <c r="J25" s="214" t="n">
        <f aca="false">+C25/$D$31*$J$32</f>
        <v>-99.8832227596887</v>
      </c>
      <c r="L25" s="215" t="n">
        <f aca="false">+B25+F25+I25</f>
        <v>10359.3351462754</v>
      </c>
      <c r="M25" s="216" t="n">
        <f aca="false">+C25+G25+J25</f>
        <v>1901.11677724031</v>
      </c>
    </row>
    <row r="26" customFormat="false" ht="12.75" hidden="false" customHeight="false" outlineLevel="0" collapsed="false">
      <c r="A26" s="211" t="s">
        <v>86</v>
      </c>
      <c r="B26" s="210" t="n">
        <v>2107</v>
      </c>
      <c r="C26" s="210" t="n">
        <v>200</v>
      </c>
      <c r="D26" s="210" t="n">
        <f aca="false">+B26+C26</f>
        <v>2307</v>
      </c>
      <c r="F26" s="213"/>
      <c r="G26" s="214"/>
      <c r="H26" s="217"/>
      <c r="I26" s="213" t="n">
        <f aca="false">+B26/$D$31*$J$32</f>
        <v>-60.1125250941629</v>
      </c>
      <c r="J26" s="214" t="n">
        <f aca="false">+C26/$D$31*$J$32</f>
        <v>-5.70598244842552</v>
      </c>
      <c r="L26" s="215" t="n">
        <f aca="false">+B26+F26+I26</f>
        <v>2046.88747490584</v>
      </c>
      <c r="M26" s="216" t="n">
        <f aca="false">+C26+G26+J26</f>
        <v>194.294017551574</v>
      </c>
    </row>
    <row r="27" customFormat="false" ht="12.75" hidden="false" customHeight="false" outlineLevel="0" collapsed="false">
      <c r="A27" s="211" t="s">
        <v>231</v>
      </c>
      <c r="B27" s="210" t="n">
        <v>30244</v>
      </c>
      <c r="C27" s="210" t="n">
        <v>330</v>
      </c>
      <c r="D27" s="210" t="n">
        <f aca="false">+B27+C27</f>
        <v>30574</v>
      </c>
      <c r="F27" s="213" t="n">
        <v>-8117.84057043843</v>
      </c>
      <c r="G27" s="214"/>
      <c r="H27" s="217"/>
      <c r="I27" s="213" t="n">
        <f aca="false">+B27/$D$31*$J$32</f>
        <v>-862.858665850907</v>
      </c>
      <c r="J27" s="214" t="n">
        <f aca="false">+C27/$D$31*$J$32</f>
        <v>-9.41487103990211</v>
      </c>
      <c r="L27" s="215" t="n">
        <f aca="false">+B27+F27+I27</f>
        <v>21263.3007637107</v>
      </c>
      <c r="M27" s="216" t="n">
        <f aca="false">+C27+G27+J27</f>
        <v>320.585128960098</v>
      </c>
    </row>
    <row r="28" customFormat="false" ht="12.75" hidden="false" customHeight="false" outlineLevel="0" collapsed="false">
      <c r="A28" s="211" t="s">
        <v>239</v>
      </c>
      <c r="B28" s="210" t="n">
        <v>0</v>
      </c>
      <c r="C28" s="210" t="n">
        <v>0</v>
      </c>
      <c r="D28" s="210" t="n">
        <f aca="false">+B28+C28</f>
        <v>0</v>
      </c>
      <c r="F28" s="213"/>
      <c r="G28" s="214"/>
      <c r="H28" s="217"/>
      <c r="I28" s="213" t="n">
        <f aca="false">+B28/$D$31*$J$32</f>
        <v>-0</v>
      </c>
      <c r="J28" s="214" t="n">
        <f aca="false">+C28/$D$31*$J$32</f>
        <v>-0</v>
      </c>
      <c r="L28" s="215" t="n">
        <f aca="false">+B28+F28+I28</f>
        <v>0</v>
      </c>
      <c r="M28" s="216" t="n">
        <f aca="false">+C28+G28+J28</f>
        <v>0</v>
      </c>
    </row>
    <row r="29" customFormat="false" ht="12.75" hidden="false" customHeight="false" outlineLevel="0" collapsed="false">
      <c r="A29" s="211" t="s">
        <v>534</v>
      </c>
      <c r="B29" s="210" t="n">
        <v>10608</v>
      </c>
      <c r="C29" s="210" t="n">
        <v>12760</v>
      </c>
      <c r="D29" s="210" t="n">
        <f aca="false">+B29+C29</f>
        <v>23368</v>
      </c>
      <c r="F29" s="213"/>
      <c r="G29" s="214"/>
      <c r="H29" s="217"/>
      <c r="I29" s="213" t="n">
        <f aca="false">+B29/$D$31*$J$32</f>
        <v>-302.64530906449</v>
      </c>
      <c r="J29" s="214" t="n">
        <f aca="false">+C29/$D$31*$J$32</f>
        <v>-364.041680209548</v>
      </c>
      <c r="L29" s="215" t="n">
        <f aca="false">+B29+F29+I29</f>
        <v>10305.3546909355</v>
      </c>
      <c r="M29" s="216" t="n">
        <f aca="false">+C29+G29+J29</f>
        <v>12395.9583197905</v>
      </c>
    </row>
    <row r="30" customFormat="false" ht="13.5" hidden="false" customHeight="false" outlineLevel="0" collapsed="false">
      <c r="A30" s="211" t="s">
        <v>98</v>
      </c>
      <c r="B30" s="210" t="n">
        <v>950</v>
      </c>
      <c r="C30" s="210" t="n">
        <v>0</v>
      </c>
      <c r="D30" s="210" t="n">
        <f aca="false">+B30+C30</f>
        <v>950</v>
      </c>
      <c r="F30" s="213"/>
      <c r="G30" s="214"/>
      <c r="H30" s="217"/>
      <c r="I30" s="213" t="n">
        <f aca="false">+B30/$D$31*$J$32</f>
        <v>-27.1034166300212</v>
      </c>
      <c r="J30" s="214" t="n">
        <f aca="false">+C30/$D$31*$J$32</f>
        <v>-0</v>
      </c>
      <c r="L30" s="215" t="n">
        <f aca="false">+B30+F30+I30</f>
        <v>922.896583369979</v>
      </c>
      <c r="M30" s="216" t="n">
        <f aca="false">+C30+G30+J30</f>
        <v>0</v>
      </c>
    </row>
    <row r="31" customFormat="false" ht="13.5" hidden="false" customHeight="false" outlineLevel="0" collapsed="false">
      <c r="A31" s="207" t="s">
        <v>1515</v>
      </c>
      <c r="B31" s="218" t="n">
        <f aca="false">SUM(B5:B30)</f>
        <v>241638</v>
      </c>
      <c r="C31" s="219" t="n">
        <f aca="false">SUM(C5:C30)</f>
        <v>281392</v>
      </c>
      <c r="D31" s="220" t="n">
        <f aca="false">SUM(D5:D30)</f>
        <v>523030</v>
      </c>
      <c r="F31" s="221" t="n">
        <f aca="false">SUM(F5:F30)</f>
        <v>-12280</v>
      </c>
      <c r="G31" s="222" t="n">
        <f aca="false">SUM(G5:G30)</f>
        <v>-4584</v>
      </c>
      <c r="H31" s="217"/>
      <c r="I31" s="221" t="n">
        <f aca="false">+B31/$D$31*$J$32</f>
        <v>-6893.91093436323</v>
      </c>
      <c r="J31" s="222" t="n">
        <f aca="false">+C31/$D$31*$J$32</f>
        <v>-8028.08906563677</v>
      </c>
      <c r="L31" s="223" t="n">
        <f aca="false">+B31+F31+I31</f>
        <v>222464.089065637</v>
      </c>
      <c r="M31" s="223" t="n">
        <f aca="false">+C31+G31+J31</f>
        <v>268779.910934363</v>
      </c>
    </row>
    <row r="32" customFormat="false" ht="12.75" hidden="false" customHeight="false" outlineLevel="0" collapsed="false">
      <c r="A32" s="47"/>
      <c r="B32" s="224" t="n">
        <f aca="false">+B31/D31</f>
        <v>0.461996443798635</v>
      </c>
      <c r="C32" s="224" t="n">
        <f aca="false">+C31/D31</f>
        <v>0.538003556201365</v>
      </c>
      <c r="D32" s="225"/>
      <c r="F32" s="217"/>
      <c r="G32" s="226" t="n">
        <f aca="false">+G31+F31</f>
        <v>-16864</v>
      </c>
      <c r="H32" s="226"/>
      <c r="I32" s="52"/>
      <c r="J32" s="227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25"/>
      <c r="C33" s="225"/>
      <c r="D33" s="225"/>
    </row>
    <row r="34" customFormat="false" ht="13.5" hidden="false" customHeight="false" outlineLevel="0" collapsed="false">
      <c r="A34" s="47"/>
      <c r="B34" s="225"/>
      <c r="C34" s="225"/>
      <c r="D34" s="225"/>
    </row>
    <row r="35" customFormat="false" ht="12.75" hidden="false" customHeight="false" outlineLevel="0" collapsed="false">
      <c r="A35" s="228" t="s">
        <v>1516</v>
      </c>
      <c r="B35" s="229"/>
      <c r="C35" s="229" t="n">
        <v>-171</v>
      </c>
      <c r="D35" s="229" t="n">
        <v>-171</v>
      </c>
      <c r="E35" s="230"/>
      <c r="F35" s="230"/>
      <c r="G35" s="231"/>
    </row>
    <row r="36" customFormat="false" ht="12.75" hidden="false" customHeight="false" outlineLevel="0" collapsed="false">
      <c r="A36" s="232" t="s">
        <v>1517</v>
      </c>
      <c r="B36" s="233"/>
      <c r="C36" s="233" t="n">
        <v>-25</v>
      </c>
      <c r="D36" s="233" t="n">
        <v>-25</v>
      </c>
      <c r="E36" s="44"/>
      <c r="F36" s="44"/>
      <c r="G36" s="234"/>
    </row>
    <row r="37" customFormat="false" ht="12.75" hidden="false" customHeight="false" outlineLevel="0" collapsed="false">
      <c r="A37" s="232" t="s">
        <v>1518</v>
      </c>
      <c r="B37" s="233"/>
      <c r="C37" s="233" t="n">
        <v>-46</v>
      </c>
      <c r="D37" s="233" t="n">
        <v>-46</v>
      </c>
      <c r="E37" s="44"/>
      <c r="F37" s="44"/>
      <c r="G37" s="234"/>
    </row>
    <row r="38" customFormat="false" ht="12.75" hidden="false" customHeight="false" outlineLevel="0" collapsed="false">
      <c r="A38" s="232"/>
      <c r="B38" s="233"/>
      <c r="C38" s="233"/>
      <c r="D38" s="233"/>
      <c r="E38" s="44"/>
      <c r="F38" s="44"/>
      <c r="G38" s="234"/>
    </row>
    <row r="39" customFormat="false" ht="12.75" hidden="false" customHeight="false" outlineLevel="0" collapsed="false">
      <c r="A39" s="232" t="s">
        <v>1519</v>
      </c>
      <c r="B39" s="233" t="n">
        <v>-10000</v>
      </c>
      <c r="C39" s="233" t="n">
        <v>-1500</v>
      </c>
      <c r="D39" s="233" t="n">
        <f aca="false">+B39+C39</f>
        <v>-11500</v>
      </c>
      <c r="E39" s="44"/>
      <c r="F39" s="44"/>
      <c r="G39" s="235"/>
    </row>
    <row r="40" customFormat="false" ht="12.75" hidden="false" customHeight="false" outlineLevel="0" collapsed="false">
      <c r="A40" s="232" t="s">
        <v>1520</v>
      </c>
      <c r="B40" s="233" t="n">
        <f aca="false">+$D40*B$32</f>
        <v>-1116.6454046613</v>
      </c>
      <c r="C40" s="233" t="n">
        <f aca="false">+$D40*C$32</f>
        <v>-1300.3545953387</v>
      </c>
      <c r="D40" s="233" t="n">
        <v>-2417</v>
      </c>
      <c r="E40" s="44"/>
      <c r="F40" s="44"/>
      <c r="G40" s="235"/>
    </row>
    <row r="41" customFormat="false" ht="12.75" hidden="false" customHeight="false" outlineLevel="0" collapsed="false">
      <c r="A41" s="232"/>
      <c r="B41" s="233"/>
      <c r="C41" s="233"/>
      <c r="D41" s="233"/>
      <c r="E41" s="44"/>
      <c r="F41" s="44"/>
      <c r="G41" s="235"/>
    </row>
    <row r="42" customFormat="false" ht="12.75" hidden="false" customHeight="false" outlineLevel="0" collapsed="false">
      <c r="A42" s="232" t="s">
        <v>1521</v>
      </c>
      <c r="B42" s="233"/>
      <c r="C42" s="233" t="n">
        <v>-705</v>
      </c>
      <c r="D42" s="233" t="n">
        <v>-705</v>
      </c>
      <c r="E42" s="44"/>
      <c r="F42" s="44"/>
      <c r="G42" s="235"/>
    </row>
    <row r="43" customFormat="false" ht="12.75" hidden="false" customHeight="false" outlineLevel="0" collapsed="false">
      <c r="A43" s="232" t="s">
        <v>1522</v>
      </c>
      <c r="B43" s="233"/>
      <c r="C43" s="233" t="n">
        <v>0</v>
      </c>
      <c r="D43" s="233" t="n">
        <v>0</v>
      </c>
      <c r="E43" s="44"/>
      <c r="F43" s="44"/>
      <c r="G43" s="235"/>
    </row>
    <row r="44" customFormat="false" ht="12.75" hidden="false" customHeight="false" outlineLevel="0" collapsed="false">
      <c r="A44" s="232" t="s">
        <v>1523</v>
      </c>
      <c r="B44" s="233"/>
      <c r="C44" s="233" t="n">
        <v>-1000</v>
      </c>
      <c r="D44" s="233" t="n">
        <v>-1000</v>
      </c>
      <c r="E44" s="44"/>
      <c r="F44" s="44"/>
      <c r="G44" s="235"/>
    </row>
    <row r="45" customFormat="false" ht="12.75" hidden="false" customHeight="false" outlineLevel="0" collapsed="false">
      <c r="A45" s="232"/>
      <c r="B45" s="233"/>
      <c r="C45" s="233"/>
      <c r="D45" s="233"/>
      <c r="E45" s="44"/>
      <c r="F45" s="44"/>
      <c r="G45" s="235"/>
    </row>
    <row r="46" customFormat="false" ht="13.5" hidden="false" customHeight="false" outlineLevel="0" collapsed="false">
      <c r="A46" s="236" t="s">
        <v>1524</v>
      </c>
      <c r="B46" s="237" t="n">
        <f aca="false">+D46</f>
        <v>-1000</v>
      </c>
      <c r="C46" s="237"/>
      <c r="D46" s="237" t="n">
        <v>-1000</v>
      </c>
      <c r="E46" s="238"/>
      <c r="F46" s="238"/>
      <c r="G46" s="239" t="n">
        <f aca="false">SUM(D35:D46)</f>
        <v>-16864</v>
      </c>
    </row>
    <row r="47" customFormat="false" ht="13.5" hidden="false" customHeight="false" outlineLevel="0" collapsed="false">
      <c r="A47" s="4"/>
      <c r="B47" s="233"/>
      <c r="C47" s="233"/>
      <c r="D47" s="233"/>
      <c r="G47" s="217"/>
    </row>
    <row r="48" customFormat="false" ht="12.75" hidden="false" customHeight="false" outlineLevel="0" collapsed="false">
      <c r="A48" s="228" t="s">
        <v>1498</v>
      </c>
      <c r="B48" s="229" t="n">
        <f aca="false">+$D48*B$32</f>
        <v>-4619.96443798635</v>
      </c>
      <c r="C48" s="229" t="n">
        <f aca="false">+$D48*C$32</f>
        <v>-5380.03556201365</v>
      </c>
      <c r="D48" s="229" t="n">
        <v>-10000</v>
      </c>
      <c r="E48" s="230"/>
      <c r="F48" s="230"/>
      <c r="G48" s="240"/>
    </row>
    <row r="49" customFormat="false" ht="12.75" hidden="false" customHeight="false" outlineLevel="0" collapsed="false">
      <c r="A49" s="232"/>
      <c r="B49" s="233"/>
      <c r="C49" s="233"/>
      <c r="D49" s="233"/>
      <c r="E49" s="44"/>
      <c r="F49" s="44"/>
      <c r="G49" s="235"/>
    </row>
    <row r="50" customFormat="false" ht="12.75" hidden="false" customHeight="false" outlineLevel="0" collapsed="false">
      <c r="A50" s="232" t="s">
        <v>1499</v>
      </c>
      <c r="B50" s="233" t="n">
        <f aca="false">+$D50*B$32</f>
        <v>-2001.83059097949</v>
      </c>
      <c r="C50" s="233" t="n">
        <f aca="false">+$D50*C$32</f>
        <v>-2331.16940902052</v>
      </c>
      <c r="D50" s="233" t="n">
        <v>-4333</v>
      </c>
      <c r="E50" s="44"/>
      <c r="F50" s="44"/>
      <c r="G50" s="235"/>
    </row>
    <row r="51" customFormat="false" ht="12.75" hidden="false" customHeight="false" outlineLevel="0" collapsed="false">
      <c r="A51" s="232"/>
      <c r="B51" s="233"/>
      <c r="C51" s="233"/>
      <c r="D51" s="233"/>
      <c r="E51" s="44"/>
      <c r="F51" s="44"/>
      <c r="G51" s="235"/>
    </row>
    <row r="52" customFormat="false" ht="12.75" hidden="false" customHeight="false" outlineLevel="0" collapsed="false">
      <c r="A52" s="232" t="s">
        <v>1500</v>
      </c>
      <c r="B52" s="233" t="n">
        <f aca="false">+$D52*B$32</f>
        <v>-7.85393954457679</v>
      </c>
      <c r="C52" s="233" t="n">
        <f aca="false">+$D52*C$32</f>
        <v>-9.14606045542321</v>
      </c>
      <c r="D52" s="233" t="n">
        <v>-17</v>
      </c>
      <c r="E52" s="44"/>
      <c r="F52" s="44"/>
      <c r="G52" s="235"/>
    </row>
    <row r="53" customFormat="false" ht="12.75" hidden="false" customHeight="false" outlineLevel="0" collapsed="false">
      <c r="A53" s="232"/>
      <c r="B53" s="233"/>
      <c r="C53" s="233"/>
      <c r="D53" s="233"/>
      <c r="E53" s="44"/>
      <c r="F53" s="44"/>
      <c r="G53" s="235"/>
    </row>
    <row r="54" customFormat="false" ht="12.75" hidden="false" customHeight="false" outlineLevel="0" collapsed="false">
      <c r="A54" s="232" t="s">
        <v>1501</v>
      </c>
      <c r="B54" s="233" t="n">
        <f aca="false">+$D54*B$32</f>
        <v>-182.950591744259</v>
      </c>
      <c r="C54" s="233" t="n">
        <f aca="false">+$D54*C$32</f>
        <v>-213.049408255741</v>
      </c>
      <c r="D54" s="233" t="n">
        <v>-396</v>
      </c>
      <c r="E54" s="44"/>
      <c r="F54" s="44"/>
      <c r="G54" s="235"/>
    </row>
    <row r="55" customFormat="false" ht="12.75" hidden="false" customHeight="false" outlineLevel="0" collapsed="false">
      <c r="A55" s="232"/>
      <c r="B55" s="233"/>
      <c r="C55" s="233"/>
      <c r="D55" s="233"/>
      <c r="E55" s="44"/>
      <c r="F55" s="44"/>
      <c r="G55" s="235"/>
    </row>
    <row r="56" customFormat="false" ht="12.75" hidden="false" customHeight="false" outlineLevel="0" collapsed="false">
      <c r="A56" s="232" t="s">
        <v>1504</v>
      </c>
      <c r="B56" s="233" t="n">
        <v>0</v>
      </c>
      <c r="C56" s="233" t="n">
        <v>0</v>
      </c>
      <c r="D56" s="233" t="n">
        <v>0</v>
      </c>
      <c r="E56" s="44"/>
      <c r="F56" s="44"/>
      <c r="G56" s="235"/>
    </row>
    <row r="57" customFormat="false" ht="12.75" hidden="false" customHeight="false" outlineLevel="0" collapsed="false">
      <c r="A57" s="232"/>
      <c r="B57" s="233"/>
      <c r="C57" s="233"/>
      <c r="D57" s="233"/>
      <c r="E57" s="44"/>
      <c r="F57" s="44"/>
      <c r="G57" s="235"/>
    </row>
    <row r="58" customFormat="false" ht="13.5" hidden="false" customHeight="false" outlineLevel="0" collapsed="false">
      <c r="A58" s="236" t="s">
        <v>1505</v>
      </c>
      <c r="B58" s="237" t="n">
        <f aca="false">+$D58*B$32</f>
        <v>-81.3113741085597</v>
      </c>
      <c r="C58" s="237" t="n">
        <f aca="false">+$D58*C$32</f>
        <v>-94.6886258914403</v>
      </c>
      <c r="D58" s="237" t="n">
        <v>-176</v>
      </c>
      <c r="E58" s="238"/>
      <c r="F58" s="238"/>
      <c r="G58" s="239" t="n">
        <f aca="false">SUM(D48:D58)</f>
        <v>-14922</v>
      </c>
    </row>
    <row r="59" customFormat="false" ht="12.75" hidden="false" customHeight="false" outlineLevel="0" collapsed="false">
      <c r="A59" s="4"/>
      <c r="B59" s="233"/>
      <c r="C59" s="233"/>
      <c r="D59" s="233"/>
      <c r="G59" s="217"/>
    </row>
    <row r="60" customFormat="false" ht="12.75" hidden="false" customHeight="false" outlineLevel="0" collapsed="false">
      <c r="A60" s="4" t="s">
        <v>1525</v>
      </c>
      <c r="B60" s="233" t="n">
        <f aca="false">SUM(B35:B59)</f>
        <v>-19010.5563390245</v>
      </c>
      <c r="C60" s="233" t="n">
        <f aca="false">SUM(C35:C59)</f>
        <v>-12775.4436609755</v>
      </c>
      <c r="D60" s="233" t="n">
        <f aca="false">+B60+C60</f>
        <v>-31786</v>
      </c>
      <c r="G60" s="217" t="n">
        <f aca="false">SUM(G46:G59)</f>
        <v>-31786</v>
      </c>
    </row>
    <row r="61" customFormat="false" ht="12.75" hidden="false" customHeight="false" outlineLevel="0" collapsed="false">
      <c r="A61" s="4"/>
      <c r="B61" s="225"/>
      <c r="C61" s="225"/>
      <c r="D61" s="225"/>
    </row>
    <row r="62" customFormat="false" ht="12.75" hidden="false" customHeight="false" outlineLevel="0" collapsed="false">
      <c r="A62" s="47"/>
      <c r="B62" s="225"/>
      <c r="C62" s="225"/>
      <c r="D62" s="225"/>
    </row>
    <row r="63" customFormat="false" ht="13.5" hidden="false" customHeight="false" outlineLevel="0" collapsed="false">
      <c r="A63" s="52" t="s">
        <v>1526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1527</v>
      </c>
      <c r="B64" s="223" t="n">
        <f aca="false">+B31+B60</f>
        <v>222627.443660975</v>
      </c>
      <c r="C64" s="223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2000-09-20T17:56:39Z</cp:lastPrinted>
  <cp:revision>0</cp:revision>
  <dc:subject/>
  <dc:title/>
</cp:coreProperties>
</file>