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Consolidated!$A$1:$AG$571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Consolidated!$A$4:$AH$538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Consolidated!$4:$537</definedName>
    <definedName function="false" hidden="false" localSheetId="0" name="AUGUST" vbProcedure="false">Consolidated!$4:$541</definedName>
    <definedName function="false" hidden="false" localSheetId="0" name="DECEM" vbProcedure="false">Consolidated!$4:$541</definedName>
    <definedName function="false" hidden="false" localSheetId="0" name="NOM" vbProcedure="false">Consolidated!$4:$539</definedName>
    <definedName function="false" hidden="false" localSheetId="0" name="PRINT" vbProcedure="false">Consolidated!$A$4:$AE$571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<sst xmlns="http://schemas.openxmlformats.org/spreadsheetml/2006/main" count="6474" uniqueCount="1431">
  <si>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</si>
  <si>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</si>
  <si>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</si>
  <si>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</si>
  <si>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</si>
  <si>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</si>
  <si>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</si>
  <si>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</si>
  <si>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</si>
  <si>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</si>
  <si>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</si>
  <si>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</si>
  <si>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</si>
  <si>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</si>
  <si>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</si>
  <si>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</si>
  <si>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</si>
  <si>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</si>
  <si>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</si>
  <si>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</si>
  <si>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</si>
  <si>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</si>
  <si>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MARCH ACTUAL/BAV</t>
  </si>
  <si>
    <t xml:space="preserve">MAY ACTUAL NOM</t>
  </si>
  <si>
    <t xml:space="preserve">APRIL ACTUAL/BAV</t>
  </si>
  <si>
    <t xml:space="preserve">JUNE ACTUAL NOM</t>
  </si>
  <si>
    <t xml:space="preserve">DIFF APR NOM vs. MAY NOM</t>
  </si>
  <si>
    <t xml:space="preserve">JANUARY VARIANCE
FACILITATION REPORT VS
ACTUAL NOM</t>
  </si>
  <si>
    <t xml:space="preserve">APRIL 2000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</si>
  <si>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</si>
  <si>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</si>
  <si>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</si>
  <si>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</si>
  <si>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</si>
  <si>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</si>
  <si>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</si>
  <si>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</si>
  <si>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</si>
  <si>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</si>
  <si>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ACOCK ENGINEERING</t>
  </si>
  <si>
    <t xml:space="preserve">O'CONNOR C/P                  </t>
  </si>
  <si>
    <t xml:space="preserve">FIRM</t>
  </si>
  <si>
    <t xml:space="preserve">WELLHEAD</t>
  </si>
  <si>
    <t xml:space="preserve">THIRD</t>
  </si>
  <si>
    <t xml:space="preserve">JAMES C FREEMAN</t>
  </si>
  <si>
    <t xml:space="preserve">14</t>
  </si>
  <si>
    <t xml:space="preserve">faciltation reprot</t>
  </si>
  <si>
    <t xml:space="preserve">PIPELINE</t>
  </si>
  <si>
    <t xml:space="preserve">documented on 1999 deal ticket</t>
  </si>
  <si>
    <t xml:space="preserve">99TG05</t>
  </si>
  <si>
    <t xml:space="preserve">AMES GAS GATHERING C</t>
  </si>
  <si>
    <t xml:space="preserve">PARTLOW OIL UNIT 1 #1 F &amp; #1 H</t>
  </si>
  <si>
    <t xml:space="preserve">SPOT</t>
  </si>
  <si>
    <t xml:space="preserve">AMES GAS GATHERING</t>
  </si>
  <si>
    <t xml:space="preserve">10</t>
  </si>
  <si>
    <t xml:space="preserve">desk contract</t>
  </si>
  <si>
    <t xml:space="preserve">GRANDPA</t>
  </si>
  <si>
    <t xml:space="preserve">Skip Simmons low volume</t>
  </si>
  <si>
    <t xml:space="preserve">99TG21</t>
  </si>
  <si>
    <t xml:space="preserve">AMES/HULL C/P                 </t>
  </si>
  <si>
    <t xml:space="preserve">no flow in 7 mos.</t>
  </si>
  <si>
    <t xml:space="preserve">99TG20</t>
  </si>
  <si>
    <t xml:space="preserve">ANDERSON PETRO-EQUIP</t>
  </si>
  <si>
    <t xml:space="preserve">SANGER HEIRS NO 1             </t>
  </si>
  <si>
    <t xml:space="preserve">ANDERSON PETRO</t>
  </si>
  <si>
    <t xml:space="preserve">18</t>
  </si>
  <si>
    <t xml:space="preserve">faciltation report</t>
  </si>
  <si>
    <t xml:space="preserve">NO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</si>
  <si>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</si>
  <si>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</si>
  <si>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</si>
  <si>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</si>
  <si>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98JZ18</t>
  </si>
  <si>
    <t xml:space="preserve">ARANSAS DRILLING &amp; W</t>
  </si>
  <si>
    <t xml:space="preserve">HAMMON E AMOCO GAS HPL        </t>
  </si>
  <si>
    <t xml:space="preserve">ARANSAS DRILLING</t>
  </si>
  <si>
    <t xml:space="preserve">12</t>
  </si>
  <si>
    <t xml:space="preserve">deal ticket dtd 3/23/97</t>
  </si>
  <si>
    <t xml:space="preserve">97JZ18</t>
  </si>
  <si>
    <t xml:space="preserve">ASHER RESOURCES, INC.</t>
  </si>
  <si>
    <t xml:space="preserve">ASHER CAMPANA C/P</t>
  </si>
  <si>
    <t xml:space="preserve">per Lisa Hesse list 6/10/99</t>
  </si>
  <si>
    <t xml:space="preserve">98MK09</t>
  </si>
  <si>
    <t xml:space="preserve">ATASCA RESOURCES, IN</t>
  </si>
  <si>
    <t xml:space="preserve">CORDELE FIELD COMMONPOINT     </t>
  </si>
  <si>
    <t xml:space="preserve">ATASCA RESOURCES</t>
  </si>
  <si>
    <t xml:space="preserve">05</t>
  </si>
  <si>
    <t xml:space="preserve">99GV08</t>
  </si>
  <si>
    <t xml:space="preserve">KANE C/P</t>
  </si>
  <si>
    <t xml:space="preserve">99GV07</t>
  </si>
  <si>
    <t xml:space="preserve">AURORA RESOURCES</t>
  </si>
  <si>
    <t xml:space="preserve">CRABTREE #1 &amp; #2</t>
  </si>
  <si>
    <t xml:space="preserve">98JA14</t>
  </si>
  <si>
    <t xml:space="preserve">BASIN EXPLORATION, I</t>
  </si>
  <si>
    <t xml:space="preserve">BASIN - MITCHELL CENTRAL POINT</t>
  </si>
  <si>
    <t xml:space="preserve">BASIN EXPLORATION</t>
  </si>
  <si>
    <t xml:space="preserve">06</t>
  </si>
  <si>
    <t xml:space="preserve">Per customer nom</t>
  </si>
  <si>
    <t xml:space="preserve">98BZ01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</si>
  <si>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</si>
  <si>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</si>
  <si>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</si>
  <si>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</si>
  <si>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99BR07</t>
  </si>
  <si>
    <t xml:space="preserve">BELLWETHER EXPLORATION</t>
  </si>
  <si>
    <t xml:space="preserve">VOLPE BROTHERS #1    (trade zone 14) (GE23473)</t>
  </si>
  <si>
    <t xml:space="preserve">001Gulf Energy</t>
  </si>
  <si>
    <t xml:space="preserve">99MJ05</t>
  </si>
  <si>
    <t xml:space="preserve">VASQUEZ ROMEO #1   (trade zone 14) (GE23481)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</si>
  <si>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</si>
  <si>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</si>
  <si>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</si>
  <si>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VASQUEZ-SHARP-ANDERS G.U. #2  </t>
  </si>
  <si>
    <t xml:space="preserve">01</t>
  </si>
  <si>
    <t xml:space="preserve">BETTIS, BOYLE &amp; STOVALL</t>
  </si>
  <si>
    <t xml:space="preserve">PAYNE, J. C. #1               </t>
  </si>
  <si>
    <t xml:space="preserve">GARDNER ENERGY</t>
  </si>
  <si>
    <t xml:space="preserve">98JA07</t>
  </si>
  <si>
    <t xml:space="preserve">BETTIS, BOYLE &amp; STOVALL CDP</t>
  </si>
  <si>
    <t xml:space="preserve">BJD-ESS CORPORATION</t>
  </si>
  <si>
    <t xml:space="preserve">TEXACO GOUGER FEE #1          </t>
  </si>
  <si>
    <t xml:space="preserve">HIGH SIERRA</t>
  </si>
  <si>
    <t xml:space="preserve">facilitation report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</si>
  <si>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</si>
  <si>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</si>
  <si>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</si>
  <si>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</si>
  <si>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PGTT JUNCTION 16 LEASE LINE  "</t>
  </si>
  <si>
    <t xml:space="preserve">May Actual - 1-15 days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</si>
  <si>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</si>
  <si>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</si>
  <si>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</si>
  <si>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</si>
  <si>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</si>
  <si>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</si>
  <si>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</si>
  <si>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</si>
  <si>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</si>
  <si>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BRISTOL RESOURCES CORPORATION</t>
  </si>
  <si>
    <t xml:space="preserve">MORALES FLD DEL POINT</t>
  </si>
  <si>
    <t xml:space="preserve">CLEAN INSERT ROW</t>
  </si>
  <si>
    <t xml:space="preserve">INSERT</t>
  </si>
  <si>
    <t xml:space="preserve">97JZ13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</si>
  <si>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</si>
  <si>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</si>
  <si>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</si>
  <si>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</si>
  <si>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</si>
  <si>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BERNARD, W. FLD C/P-VENTURE P/</t>
  </si>
  <si>
    <t xml:space="preserve">C &amp; E SWKA CENTRAL POINT      </t>
  </si>
  <si>
    <t xml:space="preserve">03</t>
  </si>
  <si>
    <t xml:space="preserve">Waiting on cus nom -  May Actual (1-14 days)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</si>
  <si>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</si>
  <si>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</si>
  <si>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</si>
  <si>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Waiting on cus nom-facilitation report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</si>
  <si>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</si>
  <si>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</si>
  <si>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</si>
  <si>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Waiting on customer nom - facilitation report</t>
  </si>
  <si>
    <t xml:space="preserve">CABOT OIL &amp; GAS</t>
  </si>
  <si>
    <t xml:space="preserve">E. P. COOPER UNIT WELLS</t>
  </si>
  <si>
    <t xml:space="preserve">Waiting on cus nom -  May Actual (1-15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</si>
  <si>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</si>
  <si>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</si>
  <si>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</si>
  <si>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</si>
  <si>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20</t>
  </si>
  <si>
    <t xml:space="preserve">99GB02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</si>
  <si>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</si>
  <si>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</si>
  <si>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</si>
  <si>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</si>
  <si>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</si>
  <si>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</si>
  <si>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BALTHROP CENTRAL POINT</t>
  </si>
  <si>
    <t xml:space="preserve">HALL HOUSTON OIL</t>
  </si>
  <si>
    <t xml:space="preserve">9 days in Feb - 62.5%</t>
  </si>
  <si>
    <t xml:space="preserve">98JZ04</t>
  </si>
  <si>
    <t xml:space="preserve">HOUSTON MCMILLAN CENTRAL POINT</t>
  </si>
  <si>
    <t xml:space="preserve">May acutal (1-15 days)</t>
  </si>
  <si>
    <t xml:space="preserve">NEED</t>
  </si>
  <si>
    <t xml:space="preserve">CAVALIER</t>
  </si>
  <si>
    <t xml:space="preserve">CAVALIER ROWAN CP</t>
  </si>
  <si>
    <t xml:space="preserve">CAVALIER OIL &amp; GAS</t>
  </si>
  <si>
    <t xml:space="preserve">09</t>
  </si>
  <si>
    <t xml:space="preserve">Need</t>
  </si>
  <si>
    <t xml:space="preserve">CD RESOURCES</t>
  </si>
  <si>
    <t xml:space="preserve">99MJ09</t>
  </si>
  <si>
    <t xml:space="preserve">WEIDING #1</t>
  </si>
  <si>
    <t xml:space="preserve">CICO OIL &amp; GAS COMPANY</t>
  </si>
  <si>
    <t xml:space="preserve">CICO OIL &amp; GAS LENNOX C/P</t>
  </si>
  <si>
    <t xml:space="preserve">22</t>
  </si>
  <si>
    <t xml:space="preserve">Waiting on customer nom - May actual (1-15) days</t>
  </si>
  <si>
    <t xml:space="preserve">CIMA ENERGY</t>
  </si>
  <si>
    <t xml:space="preserve">ADAM C/P - CORDELE FLD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</si>
  <si>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</si>
  <si>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</si>
  <si>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</si>
  <si>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</si>
  <si>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CINERGY (WAS PRODUCERS ENERGY MAR)</t>
  </si>
  <si>
    <t xml:space="preserve">STATE TRACT 336-L SE14 #1-U   </t>
  </si>
  <si>
    <t xml:space="preserve">May actual (1-15 days)</t>
  </si>
  <si>
    <t xml:space="preserve">CJ WOFFORD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</si>
  <si>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</si>
  <si>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</si>
  <si>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</si>
  <si>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</si>
  <si>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</si>
  <si>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</si>
  <si>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</si>
  <si>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</si>
  <si>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</si>
  <si>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CLIFFWOOD OIL &amp; GAS </t>
  </si>
  <si>
    <t xml:space="preserve">LOD MOGLIA #2                 </t>
  </si>
  <si>
    <t xml:space="preserve">CLIFFWOOD OIL &amp; GAS</t>
  </si>
  <si>
    <t xml:space="preserve">May Actual 1-13 days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</si>
  <si>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</si>
  <si>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</si>
  <si>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</si>
  <si>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</si>
  <si>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</si>
  <si>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CNG (DOMINION E&amp;P)</t>
  </si>
  <si>
    <t xml:space="preserve">SAXET THOMPSONVILLE C/P (OSPRY #3)</t>
  </si>
  <si>
    <t xml:space="preserve">SAXET</t>
  </si>
  <si>
    <t xml:space="preserve">Waiting on cus nom -   May actual (1-12 days)</t>
  </si>
  <si>
    <t xml:space="preserve">SAXET THOMPSONVILLE C/P (OSPRY #2)</t>
  </si>
  <si>
    <t xml:space="preserve">99GB11</t>
  </si>
  <si>
    <t xml:space="preserve">SAXET THOMPSONVILLE C/P (OSPRY #1)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</si>
  <si>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</si>
  <si>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</si>
  <si>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</si>
  <si>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</si>
  <si>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</si>
  <si>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</si>
  <si>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</si>
  <si>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</si>
  <si>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</si>
  <si>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COBRA OPERATING</t>
  </si>
  <si>
    <t xml:space="preserve">COBRA DESTEC C/P</t>
  </si>
  <si>
    <t xml:space="preserve">May Actual (1-15days) </t>
  </si>
  <si>
    <t xml:space="preserve">99JA03</t>
  </si>
  <si>
    <t xml:space="preserve">CODY ENERGY</t>
  </si>
  <si>
    <t xml:space="preserve">DELHI/HPL (THREE RIVERS)      </t>
  </si>
  <si>
    <t xml:space="preserve">Waiting on cus nom - May actual (1-15 days)</t>
  </si>
  <si>
    <t xml:space="preserve">metervols.xls for georgis</t>
  </si>
  <si>
    <t xml:space="preserve">COKINOS NATURAL GAS </t>
  </si>
  <si>
    <t xml:space="preserve">SUGAREK GAS UNIT C/P</t>
  </si>
  <si>
    <t xml:space="preserve">ARCO FEE G #1</t>
  </si>
  <si>
    <t xml:space="preserve">FULBRIGHT C/P</t>
  </si>
  <si>
    <t xml:space="preserve">17</t>
  </si>
  <si>
    <t xml:space="preserve">ROOS #1 CDP</t>
  </si>
  <si>
    <t xml:space="preserve">Frmly desk contract</t>
  </si>
  <si>
    <t xml:space="preserve">COKINOS BONUS CENTRAL POINT   </t>
  </si>
  <si>
    <t xml:space="preserve">COKINOS NATURAL GAS</t>
  </si>
  <si>
    <t xml:space="preserve">Waiting on customer nom-facilitation report</t>
  </si>
  <si>
    <t xml:space="preserve">97JZ04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</si>
  <si>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</si>
  <si>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</si>
  <si>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</si>
  <si>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</si>
  <si>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</si>
  <si>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</si>
  <si>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</si>
  <si>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</si>
  <si>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</si>
  <si>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</si>
  <si>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COMSTOCK OIL &amp; GAS, </t>
  </si>
  <si>
    <t xml:space="preserve">COMSTOCK OIL &amp; GAS</t>
  </si>
  <si>
    <t xml:space="preserve">96SB02</t>
  </si>
  <si>
    <t xml:space="preserve">CONOCO INC.</t>
  </si>
  <si>
    <t xml:space="preserve">EXXON PLANT HPL KATY</t>
  </si>
  <si>
    <t xml:space="preserve">CONOCO INC.         </t>
  </si>
  <si>
    <t xml:space="preserve">DIX RANCH C/P-TEXACO INC.     </t>
  </si>
  <si>
    <t xml:space="preserve">21</t>
  </si>
  <si>
    <t xml:space="preserve">BIG COWBOY C/P #1 SOUTH-EO&amp;G  </t>
  </si>
  <si>
    <t xml:space="preserve">BIG COWBOY CMP 2 NORTH        </t>
  </si>
  <si>
    <t xml:space="preserve">May Actual 1-12 days</t>
  </si>
  <si>
    <t xml:space="preserve">HIRSCH ESTATE 2094 #2         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</si>
  <si>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</si>
  <si>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</si>
  <si>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</si>
  <si>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</si>
  <si>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</si>
  <si>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</si>
  <si>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</si>
  <si>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JOSEY RANCH-PETRO-LEWIS C/P   </t>
  </si>
  <si>
    <t xml:space="preserve">16</t>
  </si>
  <si>
    <t xml:space="preserve">99JZ22</t>
  </si>
  <si>
    <t xml:space="preserve">EGYPT LATERAL - BRIDGE LATERAL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</si>
  <si>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</si>
  <si>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</si>
  <si>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</si>
  <si>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</si>
  <si>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COSTILLA PILGREEN C/P</t>
  </si>
  <si>
    <t xml:space="preserve">CROSSTECH ENERGY, LTD</t>
  </si>
  <si>
    <t xml:space="preserve">ROECKER #1</t>
  </si>
  <si>
    <t xml:space="preserve">97MV08</t>
  </si>
  <si>
    <t xml:space="preserve">D. W. PICKETT</t>
  </si>
  <si>
    <t xml:space="preserve">PICKETT TEXAM CENTRAL POINT</t>
  </si>
  <si>
    <t xml:space="preserve">98MK06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</si>
  <si>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</si>
  <si>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</si>
  <si>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</si>
  <si>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</si>
  <si>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</si>
  <si>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</si>
  <si>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</si>
  <si>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</si>
  <si>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</si>
  <si>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</si>
  <si>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</si>
  <si>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</si>
  <si>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AGUA DULCE F/D-HUGHES C/P</t>
  </si>
  <si>
    <t xml:space="preserve">DAN A HUGHES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</si>
  <si>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</si>
  <si>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</si>
  <si>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</si>
  <si>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</si>
  <si>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</si>
  <si>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</si>
  <si>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</si>
  <si>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</si>
  <si>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</si>
  <si>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DANEX ENERGY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</si>
  <si>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</si>
  <si>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</si>
  <si>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</si>
  <si>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</si>
  <si>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</si>
  <si>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</si>
  <si>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</si>
  <si>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</si>
  <si>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</si>
  <si>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</si>
  <si>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</si>
  <si>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</si>
  <si>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</si>
  <si>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</si>
  <si>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</si>
  <si>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</si>
  <si>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DELRAY OIL</t>
  </si>
  <si>
    <t xml:space="preserve">DEWBRE PETROEUM CORPORATION</t>
  </si>
  <si>
    <t xml:space="preserve">MOUNT LUCAS FLD-CORPENING C/P</t>
  </si>
  <si>
    <t xml:space="preserve">98GV07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</si>
  <si>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</si>
  <si>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</si>
  <si>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</si>
  <si>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</si>
  <si>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</si>
  <si>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</si>
  <si>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</si>
  <si>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</si>
  <si>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</si>
  <si>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</si>
  <si>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</si>
  <si>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</si>
  <si>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</si>
  <si>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</si>
  <si>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</si>
  <si>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</si>
  <si>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No Dec or Jan flow</t>
  </si>
  <si>
    <t xml:space="preserve">98GV06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</si>
  <si>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</si>
  <si>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</si>
  <si>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</si>
  <si>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</si>
  <si>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</si>
  <si>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</si>
  <si>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</si>
  <si>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</si>
  <si>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</si>
  <si>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</si>
  <si>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</si>
  <si>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</si>
  <si>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EEX CORPORATION     </t>
  </si>
  <si>
    <t xml:space="preserve">VERGARA 1680 #9               </t>
  </si>
  <si>
    <t xml:space="preserve">EEX CORPORATION</t>
  </si>
  <si>
    <t xml:space="preserve">May Actual (1-15 days)</t>
  </si>
  <si>
    <t xml:space="preserve">GRUY ESTATE C/P-GUERRA FLD    </t>
  </si>
  <si>
    <t xml:space="preserve">waiting on customer nom-faciliation</t>
  </si>
  <si>
    <t xml:space="preserve">EEX E &amp; P COMPANY</t>
  </si>
  <si>
    <t xml:space="preserve">TESORO LOPEZ CENTRAL POINT    </t>
  </si>
  <si>
    <t xml:space="preserve">TESORO E &amp; P COMPANY</t>
  </si>
  <si>
    <t xml:space="preserve">98JZ07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</si>
  <si>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</si>
  <si>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</si>
  <si>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</si>
  <si>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</si>
  <si>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</si>
  <si>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</si>
  <si>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EL PASO PRODUCTION</t>
  </si>
  <si>
    <t xml:space="preserve">VAQUILLAS RANCH CO. LTD. 67 #4</t>
  </si>
  <si>
    <t xml:space="preserve">SONAT EXPLORATION CO</t>
  </si>
  <si>
    <t xml:space="preserve">May Actual (1-12days) </t>
  </si>
  <si>
    <t xml:space="preserve">96SS02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</si>
  <si>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</si>
  <si>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</si>
  <si>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</si>
  <si>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</si>
  <si>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</si>
  <si>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</si>
  <si>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</si>
  <si>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</si>
  <si>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</si>
  <si>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</t>
  </si>
  <si>
    <t xml:space="preserve">ENCINA GAS PIPELINE</t>
  </si>
  <si>
    <t xml:space="preserve">ATKINSON, MARY E. #1          </t>
  </si>
  <si>
    <t xml:space="preserve">ONYX GAS MARKETING</t>
  </si>
  <si>
    <t xml:space="preserve">98JZ29</t>
  </si>
  <si>
    <t xml:space="preserve">MACO STEWART ET AL GU#2       </t>
  </si>
  <si>
    <t xml:space="preserve">BLUNTZER, ROBERT D ET AL #2   </t>
  </si>
  <si>
    <t xml:space="preserve">HOUDMAN #1                    </t>
  </si>
  <si>
    <t xml:space="preserve">No longer buying gas</t>
  </si>
  <si>
    <t xml:space="preserve">FOX, W.J. #1                  </t>
  </si>
  <si>
    <t xml:space="preserve">BARBER CDP - BAYOU ENERGY     </t>
  </si>
  <si>
    <t xml:space="preserve">FLATO FRANKLIN C/P</t>
  </si>
  <si>
    <t xml:space="preserve">98JA05</t>
  </si>
  <si>
    <t xml:space="preserve">ENCINA GAS PIPELINE </t>
  </si>
  <si>
    <t xml:space="preserve">BRAYTON O'CONNOR CENTRAL POINT</t>
  </si>
  <si>
    <t xml:space="preserve">ENCINA GAS MARKETING</t>
  </si>
  <si>
    <t xml:space="preserve">Hesse 6/23/99 memo</t>
  </si>
  <si>
    <t xml:space="preserve">98JZ22</t>
  </si>
  <si>
    <t xml:space="preserve">Engage Energy (was Coastal  Oil &amp; Gas)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</si>
  <si>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</si>
  <si>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</si>
  <si>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</si>
  <si>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</si>
  <si>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</si>
  <si>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EOG RESOURCES, INC</t>
  </si>
  <si>
    <t xml:space="preserve">BAMMEL-CENTRAL SEPARATOR</t>
  </si>
  <si>
    <t xml:space="preserve">EOG</t>
  </si>
  <si>
    <t xml:space="preserve">ENRON OIL &amp; GAS</t>
  </si>
  <si>
    <t xml:space="preserve">23</t>
  </si>
  <si>
    <t xml:space="preserve">Customer nom at 3082</t>
  </si>
  <si>
    <t xml:space="preserve">97MV11</t>
  </si>
  <si>
    <t xml:space="preserve">ZEVEX/MANOR LAKE</t>
  </si>
  <si>
    <t xml:space="preserve">MARTINEZ, EUDOXIO #10         </t>
  </si>
  <si>
    <t xml:space="preserve">97MV13</t>
  </si>
  <si>
    <t xml:space="preserve">EOG/LAS OVEJAS</t>
  </si>
  <si>
    <t xml:space="preserve">LAS OVEJAS (M&amp;F)-ARCO D/P     </t>
  </si>
  <si>
    <t xml:space="preserve">LAS OVEJAS COMNPT - ARCO      </t>
  </si>
  <si>
    <t xml:space="preserve">MARSHALL, S.G. C/P - J.C.MARTI</t>
  </si>
  <si>
    <t xml:space="preserve">THOMPSONVILLE STA PGEV HPL    </t>
  </si>
  <si>
    <t xml:space="preserve">APPLEGATE ALLEY GAS UNIT #1   </t>
  </si>
  <si>
    <t xml:space="preserve">DESPAIN/EOG</t>
  </si>
  <si>
    <t xml:space="preserve">BRISCOE D #14                 </t>
  </si>
  <si>
    <t xml:space="preserve">BENAVIDES, BELIA R. C" #1A   "</t>
  </si>
  <si>
    <t xml:space="preserve">MARTINEZ, S. #1               </t>
  </si>
  <si>
    <t xml:space="preserve">SPRINT SOUTH</t>
  </si>
  <si>
    <t xml:space="preserve">BRISCOE M #1  (trade zone off) (GE27-008-08)</t>
  </si>
  <si>
    <t xml:space="preserve">97MV07</t>
  </si>
  <si>
    <t xml:space="preserve">EOG MCLAUGHLIN #1 AND #2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</si>
  <si>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</si>
  <si>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</si>
  <si>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</si>
  <si>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</si>
  <si>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</si>
  <si>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</si>
  <si>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</si>
  <si>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99JA10</t>
  </si>
  <si>
    <t xml:space="preserve">TEXACO FEE</t>
  </si>
  <si>
    <t xml:space="preserve">126275</t>
  </si>
  <si>
    <t xml:space="preserve">99JA17</t>
  </si>
  <si>
    <t xml:space="preserve">HUEBER</t>
  </si>
  <si>
    <t xml:space="preserve">99JA18</t>
  </si>
  <si>
    <t xml:space="preserve">ETOCO, INC.</t>
  </si>
  <si>
    <t xml:space="preserve">ETOCO INC. - KAECHELE #1</t>
  </si>
  <si>
    <t xml:space="preserve">13</t>
  </si>
  <si>
    <t xml:space="preserve">Waiting on customer nom May actual (1-15 days)</t>
  </si>
  <si>
    <t xml:space="preserve">98JA08</t>
  </si>
  <si>
    <t xml:space="preserve">99JA05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</si>
  <si>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</si>
  <si>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</si>
  <si>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</si>
  <si>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</si>
  <si>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ETOCO HARGROVE CENTRAL POINT  </t>
  </si>
  <si>
    <t xml:space="preserve">ETOCO ULRICH CENTRAL POINT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</si>
  <si>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</si>
  <si>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</si>
  <si>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</si>
  <si>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</si>
  <si>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</si>
  <si>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</si>
  <si>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</si>
  <si>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</si>
  <si>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</si>
  <si>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</si>
  <si>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</si>
  <si>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</si>
  <si>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</si>
  <si>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</si>
  <si>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</si>
  <si>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</si>
  <si>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</si>
  <si>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</si>
  <si>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</si>
  <si>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</si>
  <si>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</si>
  <si>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</si>
  <si>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</si>
  <si>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</si>
  <si>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</si>
  <si>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</si>
  <si>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</si>
  <si>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</si>
  <si>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</si>
  <si>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</si>
  <si>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</si>
  <si>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</si>
  <si>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BONEBRAKE DELVRY - AMERICAN P/</t>
  </si>
  <si>
    <t xml:space="preserve">desk  meter</t>
  </si>
  <si>
    <t xml:space="preserve">FOUR SQUARE GAS COMPANY</t>
  </si>
  <si>
    <t xml:space="preserve">FOUR SQUARE GAS - PURCHASE</t>
  </si>
  <si>
    <t xml:space="preserve">CHRISTIAIN #1 CDP</t>
  </si>
  <si>
    <t xml:space="preserve">RINEHART #1</t>
  </si>
  <si>
    <t xml:space="preserve">Well Dormant</t>
  </si>
  <si>
    <t xml:space="preserve">98GB05</t>
  </si>
  <si>
    <t xml:space="preserve">CHAMPION/FOUR SQUARE RECEIPT P</t>
  </si>
  <si>
    <t xml:space="preserve">FOUR SQUARE DOORNBS</t>
  </si>
  <si>
    <t xml:space="preserve">FREDONIA RESOURCES, IN</t>
  </si>
  <si>
    <t xml:space="preserve">BENAVIDES, B.R. #1            </t>
  </si>
  <si>
    <t xml:space="preserve">GARDNER ENERGY CORPO</t>
  </si>
  <si>
    <t xml:space="preserve">JAMBERS, GEORGE T. #4         </t>
  </si>
  <si>
    <t xml:space="preserve">No flow per Meter Stm.</t>
  </si>
  <si>
    <t xml:space="preserve">HUNTER PEELER RANCH #1</t>
  </si>
  <si>
    <t xml:space="preserve">96MV04</t>
  </si>
  <si>
    <t xml:space="preserve">HAMILL(WILCOX)GAS UNIT NO.1 #3</t>
  </si>
  <si>
    <t xml:space="preserve">all Bammel volume @ 3082</t>
  </si>
  <si>
    <t xml:space="preserve">GARY A. LONG        </t>
  </si>
  <si>
    <t xml:space="preserve">SLIVA FLD-CENTRAL COMMONPOINT </t>
  </si>
  <si>
    <t xml:space="preserve">99GV02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</si>
  <si>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</si>
  <si>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</si>
  <si>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</si>
  <si>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</si>
  <si>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</si>
  <si>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</si>
  <si>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</si>
  <si>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</si>
  <si>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</si>
  <si>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</si>
  <si>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</si>
  <si>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</si>
  <si>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LYNES, J.R. ET AL #1          </t>
  </si>
  <si>
    <t xml:space="preserve">ONYX GAS MARKETING C</t>
  </si>
  <si>
    <t xml:space="preserve">SUGAR VALLEY -SUN COMMONPOINT </t>
  </si>
  <si>
    <t xml:space="preserve">HAMMAN OIL</t>
  </si>
  <si>
    <t xml:space="preserve">all appear to be Houston Hydrocarbons vols</t>
  </si>
  <si>
    <t xml:space="preserve">GAS SOLUTIONS</t>
  </si>
  <si>
    <t xml:space="preserve">GAS SOLUTIONS C/P</t>
  </si>
  <si>
    <t xml:space="preserve">WILMAR PIPELINES</t>
  </si>
  <si>
    <t xml:space="preserve">STODDARD A" #1U              "</t>
  </si>
  <si>
    <t xml:space="preserve">Appears to be no flow</t>
  </si>
  <si>
    <t xml:space="preserve">HILCORP ENERGY</t>
  </si>
  <si>
    <t xml:space="preserve">HOUSTON FARMS DEVELOPMENT #1  </t>
  </si>
  <si>
    <t xml:space="preserve">Per unify entire may actual to Samson????</t>
  </si>
  <si>
    <t xml:space="preserve">98MJ03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</si>
  <si>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</si>
  <si>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</si>
  <si>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</si>
  <si>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</si>
  <si>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GASPER RICE RESOURCES, LTD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</si>
  <si>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</si>
  <si>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</si>
  <si>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</si>
  <si>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</si>
  <si>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</si>
  <si>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GMT COMPANY</t>
  </si>
  <si>
    <t xml:space="preserve">VASTAR PDC</t>
  </si>
  <si>
    <t xml:space="preserve">99JZ06</t>
  </si>
  <si>
    <t xml:space="preserve">SHORELINE GAS INC.  </t>
  </si>
  <si>
    <t xml:space="preserve">WALLACE #3                    </t>
  </si>
  <si>
    <t xml:space="preserve">k terminated</t>
  </si>
  <si>
    <t xml:space="preserve">98GV18</t>
  </si>
  <si>
    <t xml:space="preserve">GMT, INC.</t>
  </si>
  <si>
    <t xml:space="preserve">GMT, INC. C/P-TILLISON</t>
  </si>
  <si>
    <t xml:space="preserve">See Falcon</t>
  </si>
  <si>
    <t xml:space="preserve">99AM03</t>
  </si>
  <si>
    <t xml:space="preserve">GOLDSTON</t>
  </si>
  <si>
    <t xml:space="preserve">COYLE CONCORD</t>
  </si>
  <si>
    <t xml:space="preserve">REAGAN, L. A. #3              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</si>
  <si>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</si>
  <si>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</si>
  <si>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</si>
  <si>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</si>
  <si>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98MV03</t>
  </si>
  <si>
    <t xml:space="preserve">GOLDSTON/TEXOMA</t>
  </si>
  <si>
    <t xml:space="preserve">waiting on cus nom</t>
  </si>
  <si>
    <t xml:space="preserve">TAFT PLANT RESID ARCO HPL     </t>
  </si>
  <si>
    <t xml:space="preserve">INTERCONNECT</t>
  </si>
  <si>
    <t xml:space="preserve">11</t>
  </si>
  <si>
    <t xml:space="preserve">BRUNI MINERAL -C- #1          </t>
  </si>
  <si>
    <t xml:space="preserve">SAMSON LONE STAR LIM</t>
  </si>
  <si>
    <t xml:space="preserve">SPARKS #1</t>
  </si>
  <si>
    <t xml:space="preserve">SAMSON LONE STAR LIMITED</t>
  </si>
  <si>
    <t xml:space="preserve">SEE METER 0680</t>
  </si>
  <si>
    <t xml:space="preserve">99MJ23</t>
  </si>
  <si>
    <t xml:space="preserve">RUBICON PETROLEUM, I</t>
  </si>
  <si>
    <t xml:space="preserve">SCHOENJOHN #1                 </t>
  </si>
  <si>
    <t xml:space="preserve">RUBICON PETROLEUM</t>
  </si>
  <si>
    <t xml:space="preserve">07</t>
  </si>
  <si>
    <t xml:space="preserve">98GV14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</si>
  <si>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</si>
  <si>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</si>
  <si>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</si>
  <si>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</si>
  <si>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ZENGERLE WELLS-ARNECKEVILLE   </t>
  </si>
  <si>
    <t xml:space="preserve">No sep flow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</si>
  <si>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</si>
  <si>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</si>
  <si>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</si>
  <si>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</si>
  <si>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</si>
  <si>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</si>
  <si>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</si>
  <si>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</si>
  <si>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</si>
  <si>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</si>
  <si>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</si>
  <si>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</si>
  <si>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SEMINOLE PRODUCTION </t>
  </si>
  <si>
    <t xml:space="preserve">ARCO FEE #1 (TYLER COUNTY)    </t>
  </si>
  <si>
    <t xml:space="preserve">OGA 1994-1 LTD.     </t>
  </si>
  <si>
    <t xml:space="preserve">CARTER, W.T. -C- #3           </t>
  </si>
  <si>
    <t xml:space="preserve">OGA 1994-1 LTD</t>
  </si>
  <si>
    <t xml:space="preserve">99GV10</t>
  </si>
  <si>
    <t xml:space="preserve">DOROTHY HITE #1</t>
  </si>
  <si>
    <t xml:space="preserve">99JZ05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</si>
  <si>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</si>
  <si>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</si>
  <si>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</si>
  <si>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</si>
  <si>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SANGER HEIRS C/P-HANSON MINERA</t>
  </si>
  <si>
    <t xml:space="preserve">This is all Rio Vista</t>
  </si>
  <si>
    <t xml:space="preserve">HAMMON</t>
  </si>
  <si>
    <t xml:space="preserve">STB ENERGY, INC (FORMERLY COX EXPL)</t>
  </si>
  <si>
    <t xml:space="preserve">COX EXPLORATION</t>
  </si>
  <si>
    <t xml:space="preserve">Cus terminated K eff March prod</t>
  </si>
  <si>
    <t xml:space="preserve">HANSON PRODUCTION CO</t>
  </si>
  <si>
    <t xml:space="preserve">DOLAN GAS UNIT #1A CDP        </t>
  </si>
  <si>
    <t xml:space="preserve">HANSON PRODUCTION</t>
  </si>
  <si>
    <t xml:space="preserve">No Jan flow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</si>
  <si>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</si>
  <si>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</si>
  <si>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</si>
  <si>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</si>
  <si>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</si>
  <si>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EO&amp;G BIG COWBOY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</si>
  <si>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</si>
  <si>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</si>
  <si>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</si>
  <si>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</si>
  <si>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</si>
  <si>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</si>
  <si>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</si>
  <si>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</si>
  <si>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</si>
  <si>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</si>
  <si>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</si>
  <si>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</si>
  <si>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</si>
  <si>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</si>
  <si>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</si>
  <si>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</si>
  <si>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</si>
  <si>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</si>
  <si>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</si>
  <si>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</si>
  <si>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HOUSTON HYDROCARBONS</t>
  </si>
  <si>
    <t xml:space="preserve">WELDER, PATRICK C/P           </t>
  </si>
  <si>
    <t xml:space="preserve">99AM09</t>
  </si>
  <si>
    <t xml:space="preserve">HELMERICH &amp; PAYNE</t>
  </si>
  <si>
    <t xml:space="preserve">HELMERICH HOLLOWAY C/P</t>
  </si>
  <si>
    <t xml:space="preserve">New asset team deal - MJJ; has yet to flow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</si>
  <si>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</si>
  <si>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</si>
  <si>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</si>
  <si>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</si>
  <si>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LOUIS DREYFUS NATURA</t>
  </si>
  <si>
    <t xml:space="preserve">PARKS #1                      </t>
  </si>
  <si>
    <t xml:space="preserve">LOUIS DREYFUS</t>
  </si>
  <si>
    <t xml:space="preserve">HENNING PRODUCTION CO. INC.</t>
  </si>
  <si>
    <t xml:space="preserve">HENGEL #1-2 C/P</t>
  </si>
  <si>
    <t xml:space="preserve">Hesse 1998 re-look</t>
  </si>
  <si>
    <t xml:space="preserve">O'CONNOR, L.W. EST. -A- #49   </t>
  </si>
  <si>
    <t xml:space="preserve">99MJ08</t>
  </si>
  <si>
    <t xml:space="preserve">SCHERER A" 1                 "</t>
  </si>
  <si>
    <t xml:space="preserve">BONUS FIELD C/P               </t>
  </si>
  <si>
    <t xml:space="preserve">STEELE, L.M. TRUST #1</t>
  </si>
  <si>
    <t xml:space="preserve">98MC01</t>
  </si>
  <si>
    <t xml:space="preserve">ENCINA BOLING CENTRAL POINT</t>
  </si>
  <si>
    <t xml:space="preserve">11/2 turn-on - 11/3 shut-in H2S exposure</t>
  </si>
  <si>
    <t xml:space="preserve">HILCORP REDMOND CREEK C/P     </t>
  </si>
  <si>
    <t xml:space="preserve">97MJ02</t>
  </si>
  <si>
    <t xml:space="preserve">I.P. FAMRS 1-A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</si>
  <si>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</si>
  <si>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</si>
  <si>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</si>
  <si>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</si>
  <si>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</si>
  <si>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D &amp; P OPERATING COMP</t>
  </si>
  <si>
    <t xml:space="preserve">D&amp;P OPERATING-DRYERSDALE CDP</t>
  </si>
  <si>
    <t xml:space="preserve">D &amp; P OPERATING</t>
  </si>
  <si>
    <t xml:space="preserve">98AM02</t>
  </si>
  <si>
    <t xml:space="preserve">Mtr assigned to Vincero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</si>
  <si>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</si>
  <si>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</si>
  <si>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</si>
  <si>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</si>
  <si>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</si>
  <si>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</si>
  <si>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</si>
  <si>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</si>
  <si>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AARON FINGER #1 C/P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</si>
  <si>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</si>
  <si>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</si>
  <si>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</si>
  <si>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</si>
  <si>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98JZ05</t>
  </si>
  <si>
    <t xml:space="preserve">HOUSTON PETROLEUM</t>
  </si>
  <si>
    <t xml:space="preserve">DANBURY FIELD - BROWN C.L.    </t>
  </si>
  <si>
    <t xml:space="preserve">98JZ19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</si>
  <si>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</si>
  <si>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</si>
  <si>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</si>
  <si>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</si>
  <si>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</si>
  <si>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</si>
  <si>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</si>
  <si>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</si>
  <si>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</si>
  <si>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</si>
  <si>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COASTAL KORENEK CENTRAL</t>
  </si>
  <si>
    <t xml:space="preserve">98JZ26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</si>
  <si>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</si>
  <si>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</si>
  <si>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</si>
  <si>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</si>
  <si>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JOY RESOURCES, INC. </t>
  </si>
  <si>
    <t xml:space="preserve">JOSEY B" #5                  "</t>
  </si>
  <si>
    <t xml:space="preserve">JOY RESOURCES</t>
  </si>
  <si>
    <t xml:space="preserve">SUN DEL PT TETCO HPL          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</si>
  <si>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</si>
  <si>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</si>
  <si>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</si>
  <si>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</si>
  <si>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</si>
  <si>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</si>
  <si>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</si>
  <si>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</si>
  <si>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</si>
  <si>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SE PIPELINE CONSOLIDATORS, INC.</t>
  </si>
  <si>
    <t xml:space="preserve">H. C. CLUB #1</t>
  </si>
  <si>
    <t xml:space="preserve">96SB01</t>
  </si>
  <si>
    <t xml:space="preserve">HS RESOURCES, INC</t>
  </si>
  <si>
    <t xml:space="preserve">GARTH A-1</t>
  </si>
  <si>
    <t xml:space="preserve">Waiting on customer nom-May actual  (1-14 days)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</si>
  <si>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</si>
  <si>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</si>
  <si>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</si>
  <si>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</si>
  <si>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HURD ENTERPRISES LTD</t>
  </si>
  <si>
    <t xml:space="preserve">BRUNI FLD-HUGHES C/P          </t>
  </si>
  <si>
    <t xml:space="preserve">HURD ENTERPRISES</t>
  </si>
  <si>
    <t xml:space="preserve">BLESSING PLT DEHYD-CHAN SUE   </t>
  </si>
  <si>
    <t xml:space="preserve">FULLBRIGHT C/P                </t>
  </si>
  <si>
    <t xml:space="preserve">99JM05</t>
  </si>
  <si>
    <t xml:space="preserve">HURD WELDER HEIRS C/P         </t>
  </si>
  <si>
    <t xml:space="preserve">97JZ07</t>
  </si>
  <si>
    <t xml:space="preserve">INLAND OCEAN, INC.</t>
  </si>
  <si>
    <t xml:space="preserve">INLAND OCEAN - JOLLY CDP</t>
  </si>
  <si>
    <t xml:space="preserve">98JZ23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</si>
  <si>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</si>
  <si>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</si>
  <si>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</si>
  <si>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</si>
  <si>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PETRO PRO ENERGY PAR</t>
  </si>
  <si>
    <t xml:space="preserve">TALON DEVELOPMENT D-1 CDP     </t>
  </si>
  <si>
    <t xml:space="preserve">PETRO PRO ENERGY</t>
  </si>
  <si>
    <t xml:space="preserve">No flow in 2 mos.</t>
  </si>
  <si>
    <t xml:space="preserve">99JA09</t>
  </si>
  <si>
    <t xml:space="preserve">TINDOL UNIT 1                 </t>
  </si>
  <si>
    <t xml:space="preserve">99GB07</t>
  </si>
  <si>
    <t xml:space="preserve">KORENEK UNIT #1               </t>
  </si>
  <si>
    <t xml:space="preserve">99GB08</t>
  </si>
  <si>
    <t xml:space="preserve">SUEMAUR EXPL-EXXON CAGE 647 #1</t>
  </si>
  <si>
    <t xml:space="preserve">No flow per Meter Stm.-all gas flowing behind #9610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</si>
  <si>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</si>
  <si>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</si>
  <si>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</si>
  <si>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</si>
  <si>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</si>
  <si>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</si>
  <si>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</si>
  <si>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</si>
  <si>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</si>
  <si>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</si>
  <si>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</si>
  <si>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</si>
  <si>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</si>
  <si>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KCS RESOURCES, INC. </t>
  </si>
  <si>
    <t xml:space="preserve">JOSEY GAS UNIT 7 #14          </t>
  </si>
  <si>
    <t xml:space="preserve">KCS RESOURCES</t>
  </si>
  <si>
    <t xml:space="preserve">All gas at this point purchased from KCS only</t>
  </si>
  <si>
    <t xml:space="preserve">98JZ11</t>
  </si>
  <si>
    <t xml:space="preserve">C&amp;E HEARD RANCH CENTRAL POINT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</si>
  <si>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</si>
  <si>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</si>
  <si>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</si>
  <si>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</si>
  <si>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</si>
  <si>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SHORELINE PETERSON CENTRAL PT </t>
  </si>
  <si>
    <t xml:space="preserve">appears to be no flow - Waiting on customer nom</t>
  </si>
  <si>
    <t xml:space="preserve">97JZ09</t>
  </si>
  <si>
    <t xml:space="preserve">HOUSTON WENDEL CENTRAL POINT  </t>
  </si>
  <si>
    <t xml:space="preserve">Terminated</t>
  </si>
  <si>
    <t xml:space="preserve">97JZ14</t>
  </si>
  <si>
    <t xml:space="preserve">97JZ20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</si>
  <si>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</si>
  <si>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</si>
  <si>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</si>
  <si>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</si>
  <si>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</si>
  <si>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</si>
  <si>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BRADEN #1 </t>
  </si>
  <si>
    <t xml:space="preserve">KAISER-FRANCIS OIL</t>
  </si>
  <si>
    <t xml:space="preserve">99GB03</t>
  </si>
  <si>
    <t xml:space="preserve">HOLLIMON TREYBIG CENTRAL POINT</t>
  </si>
  <si>
    <t xml:space="preserve">98JZ09</t>
  </si>
  <si>
    <t xml:space="preserve">UNITED OIL &amp; MINERAL</t>
  </si>
  <si>
    <t xml:space="preserve">QUIN CENTRAL POINT            </t>
  </si>
  <si>
    <t xml:space="preserve">98JZ15</t>
  </si>
  <si>
    <t xml:space="preserve">ANDERSON LYNE CENTRAL POINT   </t>
  </si>
  <si>
    <t xml:space="preserve">deal ticket dtd 6/17/98</t>
  </si>
  <si>
    <t xml:space="preserve">98MK02</t>
  </si>
  <si>
    <t xml:space="preserve">DRUMMOND CENTRAL POINT        </t>
  </si>
  <si>
    <t xml:space="preserve">98JZ17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</si>
  <si>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</si>
  <si>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</si>
  <si>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</si>
  <si>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</si>
  <si>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</si>
  <si>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</si>
  <si>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</si>
  <si>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EAGLE NATURAL GAS COMPANY</t>
  </si>
  <si>
    <t xml:space="preserve">LOCIN DOUCETTE CENTRAL POINT</t>
  </si>
  <si>
    <t xml:space="preserve">98MK03</t>
  </si>
  <si>
    <t xml:space="preserve">KCS - JOSEY RANCH CENTRAL PT  </t>
  </si>
  <si>
    <t xml:space="preserve">Waiting on cus nom -  May Actual (1-13 days)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</si>
  <si>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</si>
  <si>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</si>
  <si>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</si>
  <si>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</si>
  <si>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</si>
  <si>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</si>
  <si>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</si>
  <si>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</si>
  <si>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</si>
  <si>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WALTER WOLF #1</t>
  </si>
  <si>
    <t xml:space="preserve">KENNE EXPLORATION, INC.</t>
  </si>
  <si>
    <t xml:space="preserve">99TG04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</si>
  <si>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</si>
  <si>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</si>
  <si>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</si>
  <si>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</si>
  <si>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check relationship to GMT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</si>
  <si>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</si>
  <si>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</si>
  <si>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</si>
  <si>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</si>
  <si>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</si>
  <si>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ENGAGE</t>
  </si>
  <si>
    <t xml:space="preserve">LAMPLEY WELLS CDP</t>
  </si>
  <si>
    <t xml:space="preserve">No Dec vols-Per J. Zivley terminate spot deal</t>
  </si>
  <si>
    <t xml:space="preserve">LAMAY CORPORATION   </t>
  </si>
  <si>
    <t xml:space="preserve">LAMAY CORPORATION</t>
  </si>
  <si>
    <t xml:space="preserve">98GV10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</si>
  <si>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</si>
  <si>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</si>
  <si>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</si>
  <si>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</si>
  <si>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</si>
  <si>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UNKNOWN</t>
  </si>
  <si>
    <t xml:space="preserve">UNK</t>
  </si>
  <si>
    <t xml:space="preserve">J.D. WILLIAMS #33</t>
  </si>
  <si>
    <t xml:space="preserve">HAT OIL &amp; GAS</t>
  </si>
  <si>
    <t xml:space="preserve">Not on yet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</si>
  <si>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</si>
  <si>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</si>
  <si>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</si>
  <si>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</si>
  <si>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HERBST-TOREL #1               </t>
  </si>
  <si>
    <t xml:space="preserve">LOUIS DREYFUS NATURAL RESOURCES</t>
  </si>
  <si>
    <t xml:space="preserve">PAN GRANDE/SUEMAUR EXPL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</si>
  <si>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</si>
  <si>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</si>
  <si>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</si>
  <si>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</si>
  <si>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</si>
  <si>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</si>
  <si>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</si>
  <si>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</si>
  <si>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</si>
  <si>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</si>
  <si>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MAGNUM PRODUCING &amp; OPERATING</t>
  </si>
  <si>
    <t xml:space="preserve">NASSER CENTRAL POINT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</si>
  <si>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</si>
  <si>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</si>
  <si>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</si>
  <si>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</si>
  <si>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MARQUEE CORPORATION</t>
  </si>
  <si>
    <t xml:space="preserve">99BR03</t>
  </si>
  <si>
    <t xml:space="preserve">MARQUEE MORALES C/P           </t>
  </si>
  <si>
    <t xml:space="preserve">98BR01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</si>
  <si>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</si>
  <si>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</si>
  <si>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</si>
  <si>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</si>
  <si>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</si>
  <si>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</si>
  <si>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</si>
  <si>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</si>
  <si>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</si>
  <si>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</si>
  <si>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</si>
  <si>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</si>
  <si>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</si>
  <si>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</si>
  <si>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</si>
  <si>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</si>
  <si>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</si>
  <si>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</si>
  <si>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</si>
  <si>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</si>
  <si>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</si>
  <si>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</si>
  <si>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</si>
  <si>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</si>
  <si>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</si>
  <si>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</si>
  <si>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</si>
  <si>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</si>
  <si>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</si>
  <si>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</si>
  <si>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</si>
  <si>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</si>
  <si>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</si>
  <si>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</si>
  <si>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</si>
  <si>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</si>
  <si>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</si>
  <si>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</si>
  <si>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</si>
  <si>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</si>
  <si>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</si>
  <si>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</si>
  <si>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</si>
  <si>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</si>
  <si>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</si>
  <si>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</si>
  <si>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NORTH CENTRAL OIL CORPORATION</t>
  </si>
  <si>
    <t xml:space="preserve">PGEV/HPL TEXOMA</t>
  </si>
  <si>
    <t xml:space="preserve">NORTH CENTRAL OIL CO</t>
  </si>
  <si>
    <t xml:space="preserve">IHPLC DEAL - C. Falbaum</t>
  </si>
  <si>
    <t xml:space="preserve">MANVEL-TEXACO COMMONPOINT     </t>
  </si>
  <si>
    <t xml:space="preserve">98BR05</t>
  </si>
  <si>
    <t xml:space="preserve">NORTH CENTRAL OIL CORP-CDP</t>
  </si>
  <si>
    <t xml:space="preserve">NORTH CENTRAL</t>
  </si>
  <si>
    <t xml:space="preserve">99BR12</t>
  </si>
  <si>
    <t xml:space="preserve">O'CONNOR &amp; HEWITT LT</t>
  </si>
  <si>
    <t xml:space="preserve">O'CONNOR -E- #E2              </t>
  </si>
  <si>
    <t xml:space="preserve">O'CONNOR &amp; HEWITT</t>
  </si>
  <si>
    <t xml:space="preserve">LAKE PASTURE C/P              </t>
  </si>
  <si>
    <t xml:space="preserve">OCONNOR, THOMAS -B- # 25      </t>
  </si>
  <si>
    <t xml:space="preserve">OCONNOR DELIVERY POINT #1     </t>
  </si>
  <si>
    <t xml:space="preserve">O'CONNOR, DENNIS ET AL #2T    </t>
  </si>
  <si>
    <t xml:space="preserve">HUFF FLD COMMONPOINT #4 #2    </t>
  </si>
  <si>
    <t xml:space="preserve">OCONNER BP CENTRAL POINT     "</t>
  </si>
  <si>
    <t xml:space="preserve">CARTER, W.T. B #2             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</si>
  <si>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</si>
  <si>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</si>
  <si>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</si>
  <si>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</si>
  <si>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</si>
  <si>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</si>
  <si>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</si>
  <si>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</si>
  <si>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</si>
  <si>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</si>
  <si>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NUECES BAY C/P - TEXLINE GAS  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</si>
  <si>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</si>
  <si>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</si>
  <si>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</si>
  <si>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</si>
  <si>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OXY USA INC.        </t>
  </si>
  <si>
    <t xml:space="preserve">FENTON, A. GAS UNIT #1        </t>
  </si>
  <si>
    <t xml:space="preserve">99TG24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</si>
  <si>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</si>
  <si>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</si>
  <si>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</si>
  <si>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</si>
  <si>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</si>
  <si>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</si>
  <si>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</si>
  <si>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</si>
  <si>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</si>
  <si>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</si>
  <si>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</si>
  <si>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PETRA OLOEUM</t>
  </si>
  <si>
    <t xml:space="preserve">COLETTO CREEK C/P             </t>
  </si>
  <si>
    <t xml:space="preserve">99MJ21</t>
  </si>
  <si>
    <t xml:space="preserve">KUBALAFIELD CMP               </t>
  </si>
  <si>
    <t xml:space="preserve">WELDER HEIRS E #1             </t>
  </si>
  <si>
    <t xml:space="preserve">KORENEK ET AL #1              </t>
  </si>
  <si>
    <t xml:space="preserve">no flow last 5 mos.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</si>
  <si>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</si>
  <si>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</si>
  <si>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</si>
  <si>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</si>
  <si>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</si>
  <si>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</si>
  <si>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</si>
  <si>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</si>
  <si>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</si>
  <si>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</si>
  <si>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PETROMAC, INC.      </t>
  </si>
  <si>
    <t xml:space="preserve">SHERIDAN SHELL OIL - HPL      </t>
  </si>
  <si>
    <t xml:space="preserve">99AM13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</si>
  <si>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</si>
  <si>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</si>
  <si>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</si>
  <si>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</si>
  <si>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</si>
  <si>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</si>
  <si>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</si>
  <si>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</si>
  <si>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SHELTON/AGNES C/P             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</si>
  <si>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</si>
  <si>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</si>
  <si>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</si>
  <si>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</si>
  <si>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 E BRUNI LEASE CMP           </t>
  </si>
  <si>
    <t xml:space="preserve">VAQUILLAS RANCH S.E.A. #1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</si>
  <si>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</si>
  <si>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</si>
  <si>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</si>
  <si>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</si>
  <si>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</si>
  <si>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</si>
  <si>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</si>
  <si>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</si>
  <si>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PRIDE ENERGY COMPANY</t>
  </si>
  <si>
    <t xml:space="preserve">TRIBO PETROLEUM</t>
  </si>
  <si>
    <t xml:space="preserve">PRIME ENERGY</t>
  </si>
  <si>
    <t xml:space="preserve">PRIME ENERGY CORPORATION</t>
  </si>
  <si>
    <t xml:space="preserve">EL MESQUITE FLD-C/P LOBO</t>
  </si>
  <si>
    <t xml:space="preserve">BENAVIDES CMP</t>
  </si>
  <si>
    <t xml:space="preserve">PRIZE ENERGY RESOURCES, INC.</t>
  </si>
  <si>
    <t xml:space="preserve">BAKER CP</t>
  </si>
  <si>
    <t xml:space="preserve">PRIZE ENERGY</t>
  </si>
  <si>
    <t xml:space="preserve">CLAYWEST</t>
  </si>
  <si>
    <t xml:space="preserve">OSTER  CREEK</t>
  </si>
  <si>
    <t xml:space="preserve">PIONEER NATURAL RES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</si>
  <si>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</si>
  <si>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</si>
  <si>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</si>
  <si>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</si>
  <si>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</si>
  <si>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PIONEER RESOURCES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</si>
  <si>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</si>
  <si>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</si>
  <si>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</si>
  <si>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</si>
  <si>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</si>
  <si>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</si>
  <si>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</si>
  <si>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</si>
  <si>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</si>
  <si>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</si>
  <si>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</si>
  <si>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</si>
  <si>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</si>
  <si>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</si>
  <si>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</si>
  <si>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</si>
  <si>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</si>
  <si>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</si>
  <si>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</si>
  <si>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</si>
  <si>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</si>
  <si>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</si>
  <si>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</si>
  <si>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RICHARDSON PRODUCTS </t>
  </si>
  <si>
    <t xml:space="preserve">HULL #1                       </t>
  </si>
  <si>
    <t xml:space="preserve">LINDHOLM 80-1                 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</si>
  <si>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</si>
  <si>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</si>
  <si>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</si>
  <si>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</si>
  <si>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</si>
  <si>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</si>
  <si>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</si>
  <si>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</si>
  <si>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</si>
  <si>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</si>
  <si>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</si>
  <si>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</si>
  <si>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</si>
  <si>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</si>
  <si>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</si>
  <si>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</si>
  <si>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</si>
  <si>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</si>
  <si>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</si>
  <si>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</si>
  <si>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</si>
  <si>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TULLY, L.V. ET AL #1          </t>
  </si>
  <si>
    <t xml:space="preserve">99MJ25</t>
  </si>
  <si>
    <t xml:space="preserve">PREMIER-ZIMMERMAN CENTRAL PT  </t>
  </si>
  <si>
    <t xml:space="preserve">99MJ18</t>
  </si>
  <si>
    <t xml:space="preserve">INDIAN ROCK PLANT RESIDUE</t>
  </si>
  <si>
    <t xml:space="preserve">SAMSON LONESTAR LIMITED</t>
  </si>
  <si>
    <t xml:space="preserve">BOISE SOUTHERN #1             </t>
  </si>
  <si>
    <t xml:space="preserve">DUER WAGNER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</si>
  <si>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</si>
  <si>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</si>
  <si>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</si>
  <si>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</si>
  <si>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</si>
  <si>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#1 CENTRAL POINT</t>
  </si>
  <si>
    <t xml:space="preserve">99TG08</t>
  </si>
  <si>
    <t xml:space="preserve">HIGHLANDER #2 CENTRAL POINT</t>
  </si>
  <si>
    <t xml:space="preserve">WHORTEN CENTRAL POINT</t>
  </si>
  <si>
    <t xml:space="preserve">Whorten #1 shutin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</si>
  <si>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</si>
  <si>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</si>
  <si>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</si>
  <si>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</si>
  <si>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SETEX OIL COMPANY LP</t>
  </si>
  <si>
    <t xml:space="preserve">BLACK STONE MINERALS FEE #1   </t>
  </si>
  <si>
    <t xml:space="preserve">SETEX OIL</t>
  </si>
  <si>
    <t xml:space="preserve">98MV05</t>
  </si>
  <si>
    <t xml:space="preserve">BLACK STONE MINERALS FEE #1U  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</si>
  <si>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</si>
  <si>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</si>
  <si>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</si>
  <si>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</si>
  <si>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LUNDELL RANCH C/P -GATO CREEK </t>
  </si>
  <si>
    <t xml:space="preserve">SHORELINE GAS INC.</t>
  </si>
  <si>
    <t xml:space="preserve">KMID/HPL INTERCONNECT</t>
  </si>
  <si>
    <t xml:space="preserve">not purhasing gas at meter</t>
  </si>
  <si>
    <t xml:space="preserve">CARRIZO WILSON C/P</t>
  </si>
  <si>
    <t xml:space="preserve">SUGAREK, MOLLIE #3            </t>
  </si>
  <si>
    <t xml:space="preserve">UNION CENTRAL B" #19         "</t>
  </si>
  <si>
    <t xml:space="preserve">99JZ10</t>
  </si>
  <si>
    <t xml:space="preserve">SHANGHAI ROCK ISLAND CDP</t>
  </si>
  <si>
    <t xml:space="preserve">NEw asset team deal - JM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</si>
  <si>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</si>
  <si>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</si>
  <si>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</si>
  <si>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</si>
  <si>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</si>
  <si>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</si>
  <si>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</si>
  <si>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</si>
  <si>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</si>
  <si>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SHORELINE DREYER CENTRAL PT   </t>
  </si>
  <si>
    <t xml:space="preserve">97JZ15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</si>
  <si>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</si>
  <si>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</si>
  <si>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</si>
  <si>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</si>
  <si>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</si>
  <si>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</si>
  <si>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</si>
  <si>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</si>
  <si>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</si>
  <si>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</si>
  <si>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SIMRAY OIL &amp; GAS, INC.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</si>
  <si>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</si>
  <si>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</si>
  <si>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</si>
  <si>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</si>
  <si>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</si>
  <si>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</si>
  <si>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</si>
  <si>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</si>
  <si>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</si>
  <si>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</si>
  <si>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</si>
  <si>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</si>
  <si>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</si>
  <si>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</si>
  <si>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</si>
  <si>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</si>
  <si>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</si>
  <si>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</si>
  <si>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SAN YGNACIO PURCHASES EOG  (GE23-348-08)</t>
  </si>
  <si>
    <t xml:space="preserve">STATES, INC.</t>
  </si>
  <si>
    <t xml:space="preserve">98MV01</t>
  </si>
  <si>
    <t xml:space="preserve">RANGEL, B. M. #2              </t>
  </si>
  <si>
    <t xml:space="preserve">LUNDELL 40 #2 CMP             </t>
  </si>
  <si>
    <t xml:space="preserve">STB ENERGY, INC.</t>
  </si>
  <si>
    <t xml:space="preserve">S. COOK </t>
  </si>
  <si>
    <t xml:space="preserve">DOUBLE EAGLE PETROLEUM</t>
  </si>
  <si>
    <t xml:space="preserve">SUE-ANN PRODUCTION C</t>
  </si>
  <si>
    <t xml:space="preserve">HURTA #1 CENTRAL POINT</t>
  </si>
  <si>
    <t xml:space="preserve">SUE-ANN PRODUCTION</t>
  </si>
  <si>
    <t xml:space="preserve">99MJ03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</si>
  <si>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</si>
  <si>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</si>
  <si>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</si>
  <si>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</si>
  <si>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</si>
  <si>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</si>
  <si>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BERRYMAN CDP</t>
  </si>
  <si>
    <t xml:space="preserve">99MB01</t>
  </si>
  <si>
    <t xml:space="preserve">GILLESPIE</t>
  </si>
  <si>
    <t xml:space="preserve">BURNETT</t>
  </si>
  <si>
    <t xml:space="preserve">SUN OPERATING LIMITE</t>
  </si>
  <si>
    <t xml:space="preserve">SUN OPERATING</t>
  </si>
  <si>
    <t xml:space="preserve">VASTAR-DUNCAN E4 C/P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</si>
  <si>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</si>
  <si>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</si>
  <si>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</si>
  <si>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</si>
  <si>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</si>
  <si>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</si>
  <si>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</si>
  <si>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</si>
  <si>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</si>
  <si>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</si>
  <si>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</si>
  <si>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</si>
  <si>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</si>
  <si>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</si>
  <si>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</si>
  <si>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DELIVERY POINT 27 CROWN CENTRA</t>
  </si>
  <si>
    <t xml:space="preserve">VENOCO, INC.</t>
  </si>
  <si>
    <t xml:space="preserve">MCCOY VASTAR CENTRAL POINT    </t>
  </si>
  <si>
    <t xml:space="preserve">MCCOY PETROLEUM</t>
  </si>
  <si>
    <t xml:space="preserve">99JA07</t>
  </si>
  <si>
    <t xml:space="preserve">TEPEE PETROLEUM COMP</t>
  </si>
  <si>
    <t xml:space="preserve">TEEPEE DRYER CENTRAL POINT    </t>
  </si>
  <si>
    <t xml:space="preserve">TEPEE PETROLEUM</t>
  </si>
  <si>
    <t xml:space="preserve">sporadic vol in 3/00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</si>
  <si>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</si>
  <si>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</si>
  <si>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</si>
  <si>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</si>
  <si>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</si>
  <si>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Waiting on customer nom - May actual (1-7) days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</si>
  <si>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</si>
  <si>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</si>
  <si>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</si>
  <si>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</si>
  <si>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</si>
  <si>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</si>
  <si>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</si>
  <si>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</si>
  <si>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</si>
  <si>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New asset deal - J Zivley</t>
  </si>
  <si>
    <t xml:space="preserve">GARRISON CRANZ C/P</t>
  </si>
  <si>
    <t xml:space="preserve">TEXLAN OIL COMPANY</t>
  </si>
  <si>
    <t xml:space="preserve">TEXOMA/CEDAR ITE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</si>
  <si>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</si>
  <si>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</si>
  <si>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</si>
  <si>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</si>
  <si>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</si>
  <si>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</si>
  <si>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</si>
  <si>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</si>
  <si>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</si>
  <si>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</si>
  <si>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</si>
  <si>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</si>
  <si>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</si>
  <si>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</si>
  <si>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</si>
  <si>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TORCH-RALLY PARTNERS, LP</t>
  </si>
  <si>
    <t xml:space="preserve">RALLY PIPELINE</t>
  </si>
  <si>
    <t xml:space="preserve">Desk deal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</si>
  <si>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</si>
  <si>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</si>
  <si>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</si>
  <si>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</si>
  <si>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EAST TEXAS OIL CO. B-3        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</si>
  <si>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</si>
  <si>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</si>
  <si>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</si>
  <si>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</si>
  <si>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</si>
  <si>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</si>
  <si>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</si>
  <si>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</si>
  <si>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</si>
  <si>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</si>
  <si>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</si>
  <si>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</si>
  <si>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</si>
  <si>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THAMM C/P</t>
  </si>
  <si>
    <t xml:space="preserve">UNION GAS DOEHRMAN C/P</t>
  </si>
  <si>
    <t xml:space="preserve">UNION GAS COLETO POINT C/P</t>
  </si>
  <si>
    <t xml:space="preserve">UNITED OIL &amp; MINERALS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</si>
  <si>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</si>
  <si>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</si>
  <si>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</si>
  <si>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</si>
  <si>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</si>
  <si>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99GB06</t>
  </si>
  <si>
    <t xml:space="preserve">SCHOELLER, KATE A" #2        "</t>
  </si>
  <si>
    <t xml:space="preserve">H.L. PENA #1 C/P              </t>
  </si>
  <si>
    <t xml:space="preserve">98MV04</t>
  </si>
  <si>
    <t xml:space="preserve">VALENCE OPERATING</t>
  </si>
  <si>
    <t xml:space="preserve">VALENCE OPERATING CO</t>
  </si>
  <si>
    <t xml:space="preserve">WELDER, J. F. HEIRS -R- #3    </t>
  </si>
  <si>
    <t xml:space="preserve">BENAVIDES, CARLOS #2          </t>
  </si>
  <si>
    <t xml:space="preserve">VASTAR DUNCAN C/P             </t>
  </si>
  <si>
    <t xml:space="preserve">VASTAR RESOURCES</t>
  </si>
  <si>
    <t xml:space="preserve">96MV09</t>
  </si>
  <si>
    <t xml:space="preserve">VASTAR RAGSDALE CENTRAL POINT </t>
  </si>
  <si>
    <t xml:space="preserve">VASTAR GAS MARKETING</t>
  </si>
  <si>
    <t xml:space="preserve">98JZ02</t>
  </si>
  <si>
    <t xml:space="preserve">VERNON E. FAULCONER,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</si>
  <si>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</si>
  <si>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</si>
  <si>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</si>
  <si>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</si>
  <si>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</si>
  <si>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</si>
  <si>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</si>
  <si>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</si>
  <si>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</si>
  <si>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</si>
  <si>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</si>
  <si>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</si>
  <si>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</si>
  <si>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</si>
  <si>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</si>
  <si>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</si>
  <si>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BALDWIN FLD C/P-AMOCO         </t>
  </si>
  <si>
    <t xml:space="preserve">Wagner Oil</t>
  </si>
  <si>
    <t xml:space="preserve">WAGNER OIL COMPANY</t>
  </si>
  <si>
    <t xml:space="preserve">RISER C/P</t>
  </si>
  <si>
    <t xml:space="preserve">BIG COWBOY FIELD (trade zone 21) (GE27-006-08)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</si>
  <si>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</si>
  <si>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</si>
  <si>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</si>
  <si>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</si>
  <si>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99JZ02</t>
  </si>
  <si>
    <t xml:space="preserve">NORTHINGTON</t>
  </si>
  <si>
    <t xml:space="preserve">Waiting on customer nom - May actual (1-9) days</t>
  </si>
  <si>
    <t xml:space="preserve">99JZ13</t>
  </si>
  <si>
    <t xml:space="preserve">FORGASON #1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</si>
  <si>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</si>
  <si>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</si>
  <si>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</si>
  <si>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</si>
  <si>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</si>
  <si>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</si>
  <si>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</si>
  <si>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</si>
  <si>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WELHAUSEN MCMULLEN C/P</t>
  </si>
  <si>
    <t xml:space="preserve">WHITING PETROLEUM</t>
  </si>
  <si>
    <t xml:space="preserve">TIERRA DAVID</t>
  </si>
  <si>
    <t xml:space="preserve">98GV16</t>
  </si>
  <si>
    <t xml:space="preserve">DEVILLIER UNIT #2             </t>
  </si>
  <si>
    <t xml:space="preserve">PANACO PRODUCTION</t>
  </si>
  <si>
    <t xml:space="preserve">New well connect</t>
  </si>
  <si>
    <t xml:space="preserve">CINCO LTD #1                  </t>
  </si>
  <si>
    <t xml:space="preserve">facitation report</t>
  </si>
  <si>
    <t xml:space="preserve">98JZ30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</si>
  <si>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</si>
  <si>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</si>
  <si>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</si>
  <si>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</si>
  <si>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YATES ENERGY CORPORA</t>
  </si>
  <si>
    <t xml:space="preserve">YATES ENERGY</t>
  </si>
  <si>
    <t xml:space="preserve">Waiting on customer nom - May actual (1-14) days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</si>
  <si>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</si>
  <si>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</si>
  <si>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</si>
  <si>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</si>
  <si>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</si>
  <si>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</si>
  <si>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</si>
  <si>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</si>
  <si>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</si>
  <si>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</si>
  <si>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.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</si>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</sst>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false" outlineLevel="0" max="17" min="17" style="4" width="12.56"/>
    <col collapsed="false" customWidth="true" hidden="false" outlineLevel="0" max="18" min="18" style="7" width="12.85"/>
    <col collapsed="false" customWidth="true" hidden="false" outlineLevel="0" max="19" min="19" style="4" width="12.56"/>
    <col collapsed="false" customWidth="true" hidden="false" outlineLevel="0" max="21" min="20" style="7" width="12.85"/>
    <col collapsed="false" customWidth="true" hidden="true" outlineLevel="0" max="22" min="22" style="7" width="12.56"/>
    <col collapsed="false" customWidth="true" hidden="false" outlineLevel="0" max="23" min="23" style="8" width="24.99"/>
    <col collapsed="false" customWidth="true" hidden="true" outlineLevel="0" max="24" min="24" style="6" width="11.13"/>
    <col collapsed="false" customWidth="true" hidden="true" outlineLevel="0" max="25" min="25" style="0" width="19.85"/>
    <col collapsed="false" customWidth="true" hidden="true" outlineLevel="0" max="26" min="26" style="6" width="12.56"/>
    <col collapsed="false" customWidth="true" hidden="false" outlineLevel="0" max="27" min="27" style="6" width="11.28"/>
    <col collapsed="false" customWidth="true" hidden="true" outlineLevel="0" max="28" min="28" style="6" width="11.56"/>
    <col collapsed="false" customWidth="true" hidden="true" outlineLevel="0" max="29" min="29" style="9" width="11.56"/>
    <col collapsed="false" customWidth="true" hidden="true" outlineLevel="0" max="30" min="30" style="6" width="11.56"/>
    <col collapsed="false" customWidth="true" hidden="true" outlineLevel="0" max="31" min="31" style="10" width="23.14"/>
    <col collapsed="false" customWidth="true" hidden="true" outlineLevel="0" max="32" min="32" style="10" width="7.7"/>
    <col collapsed="false" customWidth="false" hidden="false" outlineLevel="0" max="33" min="33" style="6" width="10.56"/>
    <col collapsed="false" customWidth="false" hidden="false" outlineLevel="0" max="257" min="34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36636.4163453704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4"/>
      <c r="U1" s="14"/>
      <c r="V1" s="14" t="s">
        <v>0</v>
      </c>
      <c r="W1" s="15"/>
      <c r="X1" s="1" t="s">
        <v>0</v>
      </c>
      <c r="Z1" s="5"/>
      <c r="AA1" s="5"/>
      <c r="AC1" s="9" t="s">
        <v>1</v>
      </c>
      <c r="AD1" s="6" t="s">
        <v>1</v>
      </c>
      <c r="AE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19" t="s">
        <v>3</v>
      </c>
      <c r="U2" s="19"/>
      <c r="V2" s="19" t="s">
        <v>3</v>
      </c>
      <c r="W2" s="20" t="s">
        <v>3</v>
      </c>
      <c r="X2" s="18"/>
      <c r="AA2" s="18" t="s">
        <v>4</v>
      </c>
      <c r="AB2" s="18" t="s">
        <v>4</v>
      </c>
      <c r="AD2" s="18"/>
      <c r="AE2" s="21"/>
      <c r="AF2" s="21"/>
      <c r="AG2" s="18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10"/>
      <c r="T3" s="26"/>
      <c r="U3" s="26"/>
      <c r="V3" s="26"/>
      <c r="Z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4" t="s">
        <v>24</v>
      </c>
      <c r="T4" s="35" t="s">
        <v>25</v>
      </c>
      <c r="U4" s="35" t="s">
        <v>26</v>
      </c>
      <c r="V4" s="35" t="s">
        <v>27</v>
      </c>
      <c r="W4" s="34" t="s">
        <v>28</v>
      </c>
      <c r="X4" s="36" t="s">
        <v>29</v>
      </c>
      <c r="Y4" s="37" t="s">
        <v>30</v>
      </c>
      <c r="Z4" s="37" t="s">
        <v>31</v>
      </c>
      <c r="AA4" s="37" t="s">
        <v>32</v>
      </c>
      <c r="AB4" s="36" t="s">
        <v>33</v>
      </c>
      <c r="AC4" s="38" t="s">
        <v>34</v>
      </c>
      <c r="AD4" s="39" t="s">
        <v>35</v>
      </c>
      <c r="AE4" s="40" t="s">
        <v>36</v>
      </c>
      <c r="AF4" s="41" t="s">
        <v>30</v>
      </c>
      <c r="AG4" s="41" t="s">
        <v>37</v>
      </c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38</v>
      </c>
      <c r="E5" s="3" t="s">
        <v>39</v>
      </c>
      <c r="F5" s="3" t="s">
        <v>40</v>
      </c>
      <c r="G5" s="6" t="s">
        <v>41</v>
      </c>
      <c r="H5" s="6" t="n">
        <v>5547</v>
      </c>
      <c r="I5" s="4" t="n">
        <v>479</v>
      </c>
      <c r="J5" s="4" t="s">
        <v>42</v>
      </c>
      <c r="L5" s="1" t="s">
        <v>43</v>
      </c>
      <c r="M5" s="3" t="s">
        <v>44</v>
      </c>
      <c r="N5" s="44"/>
      <c r="O5" s="1" t="s">
        <v>45</v>
      </c>
      <c r="Q5" s="1" t="n">
        <v>73</v>
      </c>
      <c r="R5" s="1" t="n">
        <v>73</v>
      </c>
      <c r="S5" s="1" t="n">
        <v>38</v>
      </c>
      <c r="T5" s="1" t="n">
        <v>38</v>
      </c>
      <c r="U5" s="45" t="n">
        <f aca="false">+T5-R5</f>
        <v>-35</v>
      </c>
      <c r="V5" s="14" t="n">
        <f aca="false">+T5-S5</f>
        <v>0</v>
      </c>
      <c r="W5" s="46" t="s">
        <v>46</v>
      </c>
      <c r="X5" s="47"/>
      <c r="Y5" s="44"/>
      <c r="Z5" s="5" t="n">
        <v>358913</v>
      </c>
      <c r="AA5" s="5" t="n">
        <v>133168</v>
      </c>
      <c r="AB5" s="48" t="s">
        <v>47</v>
      </c>
      <c r="AC5" s="49" t="n">
        <v>0.245</v>
      </c>
      <c r="AD5" s="50" t="n">
        <v>9903</v>
      </c>
      <c r="AE5" s="51" t="s">
        <v>48</v>
      </c>
      <c r="AF5" s="51" t="s">
        <v>4</v>
      </c>
      <c r="AG5" s="4" t="s">
        <v>49</v>
      </c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38</v>
      </c>
      <c r="E6" s="3" t="s">
        <v>50</v>
      </c>
      <c r="F6" s="3" t="s">
        <v>51</v>
      </c>
      <c r="G6" s="6" t="s">
        <v>52</v>
      </c>
      <c r="H6" s="6" t="n">
        <v>5077</v>
      </c>
      <c r="I6" s="4" t="n">
        <v>649</v>
      </c>
      <c r="J6" s="4" t="s">
        <v>42</v>
      </c>
      <c r="L6" s="52" t="s">
        <v>43</v>
      </c>
      <c r="M6" s="3" t="s">
        <v>53</v>
      </c>
      <c r="N6" s="44"/>
      <c r="O6" s="1" t="s">
        <v>54</v>
      </c>
      <c r="Q6" s="1" t="n">
        <v>0</v>
      </c>
      <c r="R6" s="1" t="n">
        <v>0</v>
      </c>
      <c r="S6" s="1" t="n">
        <v>0</v>
      </c>
      <c r="T6" s="1" t="n">
        <v>0</v>
      </c>
      <c r="U6" s="45" t="n">
        <f aca="false">+T6-R6</f>
        <v>0</v>
      </c>
      <c r="V6" s="14" t="n">
        <f aca="false">+T6-S6</f>
        <v>0</v>
      </c>
      <c r="W6" s="46" t="s">
        <v>55</v>
      </c>
      <c r="X6" s="47"/>
      <c r="Y6" s="44"/>
      <c r="Z6" s="5" t="n">
        <v>370006</v>
      </c>
      <c r="AA6" s="5" t="n">
        <v>27489</v>
      </c>
      <c r="AB6" s="48" t="s">
        <v>56</v>
      </c>
      <c r="AC6" s="49" t="n">
        <v>0.03</v>
      </c>
      <c r="AD6" s="50"/>
      <c r="AE6" s="51" t="s">
        <v>57</v>
      </c>
      <c r="AF6" s="51" t="s">
        <v>4</v>
      </c>
      <c r="AG6" s="4" t="s">
        <v>58</v>
      </c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 t="s">
        <v>38</v>
      </c>
      <c r="E7" s="3" t="s">
        <v>50</v>
      </c>
      <c r="F7" s="3" t="s">
        <v>59</v>
      </c>
      <c r="G7" s="6" t="s">
        <v>52</v>
      </c>
      <c r="H7" s="6" t="n">
        <v>6765</v>
      </c>
      <c r="I7" s="4" t="n">
        <v>649</v>
      </c>
      <c r="J7" s="4" t="s">
        <v>42</v>
      </c>
      <c r="L7" s="52" t="s">
        <v>43</v>
      </c>
      <c r="M7" s="3" t="s">
        <v>53</v>
      </c>
      <c r="N7" s="44"/>
      <c r="O7" s="1" t="s">
        <v>54</v>
      </c>
      <c r="Q7" s="1" t="n">
        <v>0</v>
      </c>
      <c r="R7" s="1" t="n">
        <v>0</v>
      </c>
      <c r="S7" s="1" t="n">
        <v>0</v>
      </c>
      <c r="T7" s="1" t="n">
        <v>0</v>
      </c>
      <c r="U7" s="45" t="n">
        <f aca="false">+T7-R7</f>
        <v>0</v>
      </c>
      <c r="V7" s="14" t="n">
        <f aca="false">+T7-S7</f>
        <v>0</v>
      </c>
      <c r="W7" s="46" t="s">
        <v>60</v>
      </c>
      <c r="X7" s="47"/>
      <c r="Y7" s="44"/>
      <c r="Z7" s="5" t="n">
        <v>316111</v>
      </c>
      <c r="AA7" s="5" t="n">
        <v>28008</v>
      </c>
      <c r="AB7" s="48" t="s">
        <v>56</v>
      </c>
      <c r="AC7" s="49" t="n">
        <v>0.03</v>
      </c>
      <c r="AD7" s="50"/>
      <c r="AE7" s="51" t="s">
        <v>57</v>
      </c>
      <c r="AF7" s="51" t="s">
        <v>4</v>
      </c>
      <c r="AG7" s="4" t="s">
        <v>61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38</v>
      </c>
      <c r="E8" s="3" t="s">
        <v>62</v>
      </c>
      <c r="F8" s="3" t="s">
        <v>63</v>
      </c>
      <c r="G8" s="6" t="s">
        <v>41</v>
      </c>
      <c r="H8" s="6" t="n">
        <v>6581</v>
      </c>
      <c r="I8" s="4" t="n">
        <v>441</v>
      </c>
      <c r="J8" s="4" t="s">
        <v>42</v>
      </c>
      <c r="L8" s="52" t="s">
        <v>43</v>
      </c>
      <c r="M8" s="3" t="s">
        <v>64</v>
      </c>
      <c r="N8" s="44"/>
      <c r="O8" s="1" t="s">
        <v>65</v>
      </c>
      <c r="Q8" s="1" t="n">
        <v>217</v>
      </c>
      <c r="R8" s="1" t="n">
        <v>217</v>
      </c>
      <c r="S8" s="1" t="n">
        <v>246</v>
      </c>
      <c r="T8" s="1" t="n">
        <v>246</v>
      </c>
      <c r="U8" s="45" t="n">
        <f aca="false">+T8-R8</f>
        <v>29</v>
      </c>
      <c r="V8" s="14" t="n">
        <f aca="false">+T8-S8</f>
        <v>0</v>
      </c>
      <c r="W8" s="15" t="s">
        <v>66</v>
      </c>
      <c r="X8" s="47"/>
      <c r="Y8" s="44"/>
      <c r="Z8" s="5" t="n">
        <v>309839</v>
      </c>
      <c r="AA8" s="5" t="n">
        <v>130865</v>
      </c>
      <c r="AB8" s="48" t="s">
        <v>56</v>
      </c>
      <c r="AC8" s="49" t="n">
        <v>0.06</v>
      </c>
      <c r="AD8" s="50"/>
      <c r="AE8" s="51" t="s">
        <v>57</v>
      </c>
      <c r="AF8" s="51" t="s">
        <v>4</v>
      </c>
      <c r="AG8" s="4" t="s">
        <v>67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3"/>
      <c r="B9" s="54" t="s">
        <v>38</v>
      </c>
      <c r="C9" s="55"/>
      <c r="D9" s="56"/>
      <c r="E9" s="55" t="s">
        <v>68</v>
      </c>
      <c r="F9" s="55" t="s">
        <v>69</v>
      </c>
      <c r="G9" s="57" t="s">
        <v>41</v>
      </c>
      <c r="H9" s="57" t="n">
        <v>9716</v>
      </c>
      <c r="I9" s="56" t="n">
        <v>650</v>
      </c>
      <c r="J9" s="56" t="s">
        <v>42</v>
      </c>
      <c r="K9" s="56"/>
      <c r="L9" s="58" t="s">
        <v>43</v>
      </c>
      <c r="M9" s="55" t="s">
        <v>70</v>
      </c>
      <c r="N9" s="0"/>
      <c r="O9" s="59" t="s">
        <v>71</v>
      </c>
      <c r="P9" s="60"/>
      <c r="Q9" s="59" t="n">
        <v>24</v>
      </c>
      <c r="R9" s="59" t="n">
        <v>24</v>
      </c>
      <c r="S9" s="59" t="n">
        <v>24</v>
      </c>
      <c r="T9" s="59" t="n">
        <v>24</v>
      </c>
      <c r="U9" s="45" t="n">
        <f aca="false">+T9-R9</f>
        <v>0</v>
      </c>
      <c r="V9" s="61" t="n">
        <f aca="false">+T9-S9</f>
        <v>0</v>
      </c>
      <c r="W9" s="46" t="s">
        <v>46</v>
      </c>
      <c r="X9" s="46"/>
      <c r="Z9" s="62" t="n">
        <v>358904</v>
      </c>
      <c r="AA9" s="62" t="n">
        <v>125823</v>
      </c>
      <c r="AB9" s="63" t="s">
        <v>47</v>
      </c>
      <c r="AC9" s="64" t="n">
        <v>0.178</v>
      </c>
      <c r="AD9" s="65" t="n">
        <v>9905</v>
      </c>
      <c r="AE9" s="66" t="s">
        <v>48</v>
      </c>
      <c r="AF9" s="66" t="s">
        <v>4</v>
      </c>
      <c r="AG9" s="56" t="s">
        <v>72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38</v>
      </c>
      <c r="E10" s="3" t="s">
        <v>73</v>
      </c>
      <c r="F10" s="3" t="s">
        <v>74</v>
      </c>
      <c r="G10" s="6" t="s">
        <v>41</v>
      </c>
      <c r="H10" s="6" t="n">
        <v>9645</v>
      </c>
      <c r="I10" s="4" t="n">
        <v>555</v>
      </c>
      <c r="J10" s="4" t="s">
        <v>42</v>
      </c>
      <c r="L10" s="52" t="s">
        <v>43</v>
      </c>
      <c r="M10" s="3" t="s">
        <v>75</v>
      </c>
      <c r="N10" s="44"/>
      <c r="O10" s="1" t="s">
        <v>76</v>
      </c>
      <c r="Q10" s="1" t="n">
        <v>56</v>
      </c>
      <c r="R10" s="1" t="n">
        <v>56</v>
      </c>
      <c r="S10" s="1" t="n">
        <v>57</v>
      </c>
      <c r="T10" s="1" t="n">
        <v>57</v>
      </c>
      <c r="U10" s="45" t="n">
        <f aca="false">+T10-R10</f>
        <v>1</v>
      </c>
      <c r="V10" s="14" t="n">
        <f aca="false">+T10-S10</f>
        <v>0</v>
      </c>
      <c r="W10" s="46" t="s">
        <v>46</v>
      </c>
      <c r="X10" s="47"/>
      <c r="Y10" s="44"/>
      <c r="Z10" s="5" t="n">
        <v>361743</v>
      </c>
      <c r="AA10" s="5" t="n">
        <v>130880</v>
      </c>
      <c r="AB10" s="48" t="s">
        <v>56</v>
      </c>
      <c r="AC10" s="9" t="n">
        <v>0.06</v>
      </c>
      <c r="AD10" s="67" t="n">
        <v>9704</v>
      </c>
      <c r="AE10" s="1" t="s">
        <v>77</v>
      </c>
      <c r="AF10" s="51" t="s">
        <v>4</v>
      </c>
      <c r="AG10" s="4" t="s">
        <v>78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38</v>
      </c>
      <c r="E11" s="68" t="s">
        <v>79</v>
      </c>
      <c r="F11" s="68" t="s">
        <v>80</v>
      </c>
      <c r="G11" s="6" t="s">
        <v>41</v>
      </c>
      <c r="H11" s="5" t="n">
        <v>9740</v>
      </c>
      <c r="I11" s="1"/>
      <c r="J11" s="69"/>
      <c r="K11" s="1"/>
      <c r="L11" s="68"/>
      <c r="M11" s="68" t="s">
        <v>79</v>
      </c>
      <c r="N11" s="1"/>
      <c r="O11" s="1" t="s">
        <v>65</v>
      </c>
      <c r="Q11" s="1" t="n">
        <v>628</v>
      </c>
      <c r="R11" s="1" t="n">
        <v>628</v>
      </c>
      <c r="S11" s="1" t="n">
        <v>615</v>
      </c>
      <c r="T11" s="1" t="n">
        <v>615</v>
      </c>
      <c r="U11" s="45" t="n">
        <f aca="false">+T11-R11</f>
        <v>-13</v>
      </c>
      <c r="V11" s="14" t="n">
        <f aca="false">+T11-S11</f>
        <v>0</v>
      </c>
      <c r="W11" s="15" t="s">
        <v>66</v>
      </c>
      <c r="X11" s="47"/>
      <c r="Y11" s="44"/>
      <c r="Z11" s="5" t="n">
        <v>336972</v>
      </c>
      <c r="AA11" s="5" t="n">
        <v>133432</v>
      </c>
      <c r="AB11" s="52" t="s">
        <v>47</v>
      </c>
      <c r="AC11" s="49" t="n">
        <v>0.198</v>
      </c>
      <c r="AD11" s="50" t="n">
        <v>9812</v>
      </c>
      <c r="AE11" s="51" t="s">
        <v>81</v>
      </c>
      <c r="AF11" s="51" t="s">
        <v>4</v>
      </c>
      <c r="AG11" s="1" t="s">
        <v>82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38</v>
      </c>
      <c r="E12" s="3" t="s">
        <v>83</v>
      </c>
      <c r="F12" s="3" t="s">
        <v>84</v>
      </c>
      <c r="G12" s="6" t="s">
        <v>41</v>
      </c>
      <c r="H12" s="6" t="n">
        <v>4071</v>
      </c>
      <c r="I12" s="4" t="n">
        <v>550</v>
      </c>
      <c r="J12" s="4" t="s">
        <v>42</v>
      </c>
      <c r="L12" s="52" t="s">
        <v>43</v>
      </c>
      <c r="M12" s="3" t="s">
        <v>85</v>
      </c>
      <c r="N12" s="44"/>
      <c r="O12" s="1" t="s">
        <v>86</v>
      </c>
      <c r="Q12" s="1" t="n">
        <v>1</v>
      </c>
      <c r="R12" s="1" t="n">
        <v>1</v>
      </c>
      <c r="S12" s="1" t="n">
        <v>3</v>
      </c>
      <c r="T12" s="1" t="n">
        <v>3</v>
      </c>
      <c r="U12" s="45" t="n">
        <f aca="false">+T12-R12</f>
        <v>2</v>
      </c>
      <c r="V12" s="14" t="n">
        <f aca="false">+T12-S12</f>
        <v>0</v>
      </c>
      <c r="W12" s="15" t="s">
        <v>46</v>
      </c>
      <c r="X12" s="47"/>
      <c r="Y12" s="44"/>
      <c r="Z12" s="5" t="n">
        <v>358920</v>
      </c>
      <c r="AA12" s="5" t="n">
        <v>138045</v>
      </c>
      <c r="AB12" s="48" t="s">
        <v>47</v>
      </c>
      <c r="AC12" s="49" t="n">
        <v>0.187</v>
      </c>
      <c r="AD12" s="50" t="n">
        <v>9903</v>
      </c>
      <c r="AE12" s="51" t="s">
        <v>48</v>
      </c>
      <c r="AF12" s="51" t="s">
        <v>4</v>
      </c>
      <c r="AG12" s="4" t="s">
        <v>87</v>
      </c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38</v>
      </c>
      <c r="E13" s="3" t="s">
        <v>83</v>
      </c>
      <c r="F13" s="3" t="s">
        <v>88</v>
      </c>
      <c r="G13" s="6" t="s">
        <v>41</v>
      </c>
      <c r="H13" s="6" t="n">
        <v>6414</v>
      </c>
      <c r="I13" s="4" t="n">
        <v>550</v>
      </c>
      <c r="J13" s="4" t="s">
        <v>42</v>
      </c>
      <c r="L13" s="52" t="s">
        <v>43</v>
      </c>
      <c r="M13" s="3" t="s">
        <v>85</v>
      </c>
      <c r="N13" s="44"/>
      <c r="O13" s="1" t="s">
        <v>86</v>
      </c>
      <c r="Q13" s="1" t="n">
        <v>613</v>
      </c>
      <c r="R13" s="1" t="n">
        <v>613</v>
      </c>
      <c r="S13" s="1" t="n">
        <v>306</v>
      </c>
      <c r="T13" s="1" t="n">
        <v>306</v>
      </c>
      <c r="U13" s="45" t="n">
        <f aca="false">+T13-R13</f>
        <v>-307</v>
      </c>
      <c r="V13" s="14" t="n">
        <f aca="false">+T13-S13</f>
        <v>0</v>
      </c>
      <c r="W13" s="15" t="s">
        <v>66</v>
      </c>
      <c r="X13" s="47"/>
      <c r="Y13" s="44"/>
      <c r="Z13" s="5" t="n">
        <v>361736</v>
      </c>
      <c r="AA13" s="5" t="n">
        <v>138098</v>
      </c>
      <c r="AB13" s="48" t="s">
        <v>47</v>
      </c>
      <c r="AC13" s="49" t="n">
        <v>0.207</v>
      </c>
      <c r="AD13" s="50" t="n">
        <v>9903</v>
      </c>
      <c r="AE13" s="51" t="s">
        <v>48</v>
      </c>
      <c r="AF13" s="51" t="s">
        <v>4</v>
      </c>
      <c r="AG13" s="4" t="s">
        <v>89</v>
      </c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 t="s">
        <v>38</v>
      </c>
      <c r="E14" s="68" t="s">
        <v>90</v>
      </c>
      <c r="F14" s="68" t="s">
        <v>91</v>
      </c>
      <c r="G14" s="6" t="s">
        <v>41</v>
      </c>
      <c r="H14" s="5" t="n">
        <v>6051</v>
      </c>
      <c r="I14" s="1"/>
      <c r="J14" s="69"/>
      <c r="K14" s="1"/>
      <c r="L14" s="68"/>
      <c r="M14" s="68" t="s">
        <v>90</v>
      </c>
      <c r="N14" s="1"/>
      <c r="O14" s="1" t="s">
        <v>86</v>
      </c>
      <c r="Q14" s="1" t="n">
        <v>36</v>
      </c>
      <c r="R14" s="1" t="n">
        <v>36</v>
      </c>
      <c r="S14" s="1" t="n">
        <v>54</v>
      </c>
      <c r="T14" s="1" t="n">
        <v>54</v>
      </c>
      <c r="U14" s="45" t="n">
        <f aca="false">+T14-R14</f>
        <v>18</v>
      </c>
      <c r="V14" s="14" t="n">
        <f aca="false">+T14-S14</f>
        <v>0</v>
      </c>
      <c r="W14" s="46" t="s">
        <v>46</v>
      </c>
      <c r="X14" s="47"/>
      <c r="Y14" s="44"/>
      <c r="Z14" s="67"/>
      <c r="AA14" s="5" t="n">
        <v>138470</v>
      </c>
      <c r="AB14" s="52" t="s">
        <v>47</v>
      </c>
      <c r="AC14" s="49" t="n">
        <v>0.15</v>
      </c>
      <c r="AD14" s="50" t="n">
        <v>9901</v>
      </c>
      <c r="AE14" s="51" t="s">
        <v>48</v>
      </c>
      <c r="AF14" s="51" t="s">
        <v>4</v>
      </c>
      <c r="AG14" s="1" t="s">
        <v>92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53"/>
      <c r="B15" s="54" t="s">
        <v>38</v>
      </c>
      <c r="C15" s="55"/>
      <c r="D15" s="56"/>
      <c r="E15" s="55" t="s">
        <v>93</v>
      </c>
      <c r="F15" s="55" t="s">
        <v>94</v>
      </c>
      <c r="G15" s="57" t="s">
        <v>41</v>
      </c>
      <c r="H15" s="57" t="n">
        <v>9696</v>
      </c>
      <c r="I15" s="56" t="n">
        <v>601</v>
      </c>
      <c r="J15" s="56" t="s">
        <v>42</v>
      </c>
      <c r="K15" s="56" t="n">
        <v>1</v>
      </c>
      <c r="L15" s="58" t="s">
        <v>43</v>
      </c>
      <c r="M15" s="55" t="s">
        <v>95</v>
      </c>
      <c r="N15" s="0"/>
      <c r="O15" s="59" t="s">
        <v>96</v>
      </c>
      <c r="P15" s="60"/>
      <c r="Q15" s="59" t="n">
        <v>1</v>
      </c>
      <c r="R15" s="59" t="n">
        <v>1</v>
      </c>
      <c r="S15" s="59" t="n">
        <v>1</v>
      </c>
      <c r="T15" s="59" t="n">
        <v>1</v>
      </c>
      <c r="U15" s="45" t="n">
        <f aca="false">+T15-R15</f>
        <v>0</v>
      </c>
      <c r="V15" s="61" t="n">
        <f aca="false">+T15-S15</f>
        <v>0</v>
      </c>
      <c r="W15" s="15" t="s">
        <v>97</v>
      </c>
      <c r="X15" s="70"/>
      <c r="Z15" s="62" t="n">
        <v>127290</v>
      </c>
      <c r="AA15" s="62" t="n">
        <v>125781</v>
      </c>
      <c r="AB15" s="63" t="s">
        <v>47</v>
      </c>
      <c r="AC15" s="64" t="n">
        <v>0.086</v>
      </c>
      <c r="AD15" s="65" t="n">
        <v>9904</v>
      </c>
      <c r="AE15" s="66" t="s">
        <v>48</v>
      </c>
      <c r="AF15" s="66" t="s">
        <v>4</v>
      </c>
      <c r="AG15" s="56" t="s">
        <v>98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38</v>
      </c>
      <c r="C16" s="68"/>
      <c r="D16" s="1"/>
      <c r="E16" s="3" t="s">
        <v>99</v>
      </c>
      <c r="F16" s="3" t="s">
        <v>100</v>
      </c>
      <c r="G16" s="6" t="s">
        <v>41</v>
      </c>
      <c r="H16" s="6" t="n">
        <v>6390</v>
      </c>
      <c r="I16" s="4" t="n">
        <v>600</v>
      </c>
      <c r="J16" s="4" t="s">
        <v>42</v>
      </c>
      <c r="L16" s="52" t="s">
        <v>43</v>
      </c>
      <c r="M16" s="3" t="s">
        <v>101</v>
      </c>
      <c r="N16" s="44"/>
      <c r="O16" s="1" t="s">
        <v>102</v>
      </c>
      <c r="Q16" s="1" t="n">
        <v>101</v>
      </c>
      <c r="R16" s="1" t="n">
        <v>77</v>
      </c>
      <c r="S16" s="1" t="n">
        <v>97</v>
      </c>
      <c r="T16" s="1" t="n">
        <v>97</v>
      </c>
      <c r="U16" s="45" t="n">
        <f aca="false">+T16-R16</f>
        <v>20</v>
      </c>
      <c r="V16" s="14" t="n">
        <f aca="false">+T16-S16</f>
        <v>0</v>
      </c>
      <c r="W16" s="15" t="s">
        <v>97</v>
      </c>
      <c r="X16" s="47"/>
      <c r="Y16" s="44"/>
      <c r="Z16" s="5" t="n">
        <v>344208</v>
      </c>
      <c r="AA16" s="5" t="n">
        <v>135685</v>
      </c>
      <c r="AB16" s="48" t="s">
        <v>56</v>
      </c>
      <c r="AC16" s="49" t="n">
        <v>0.097</v>
      </c>
      <c r="AD16" s="50" t="n">
        <v>9905</v>
      </c>
      <c r="AE16" s="51" t="s">
        <v>48</v>
      </c>
      <c r="AF16" s="51" t="s">
        <v>4</v>
      </c>
      <c r="AG16" s="4" t="s">
        <v>103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53"/>
      <c r="B17" s="54" t="s">
        <v>38</v>
      </c>
      <c r="C17" s="55"/>
      <c r="D17" s="56"/>
      <c r="E17" s="55" t="s">
        <v>104</v>
      </c>
      <c r="F17" s="55" t="s">
        <v>105</v>
      </c>
      <c r="G17" s="57" t="s">
        <v>41</v>
      </c>
      <c r="H17" s="57" t="n">
        <v>39</v>
      </c>
      <c r="I17" s="56" t="n">
        <v>429</v>
      </c>
      <c r="J17" s="56" t="s">
        <v>42</v>
      </c>
      <c r="K17" s="56"/>
      <c r="L17" s="58" t="s">
        <v>43</v>
      </c>
      <c r="M17" s="55" t="s">
        <v>104</v>
      </c>
      <c r="N17" s="0"/>
      <c r="O17" s="59" t="s">
        <v>106</v>
      </c>
      <c r="P17" s="60"/>
      <c r="Q17" s="59" t="n">
        <v>399</v>
      </c>
      <c r="R17" s="59" t="n">
        <v>399</v>
      </c>
      <c r="S17" s="59" t="n">
        <v>399</v>
      </c>
      <c r="T17" s="59" t="n">
        <v>399</v>
      </c>
      <c r="U17" s="45" t="n">
        <f aca="false">+T17-R17</f>
        <v>0</v>
      </c>
      <c r="V17" s="61" t="n">
        <f aca="false">+T17-S17</f>
        <v>0</v>
      </c>
      <c r="W17" s="46" t="s">
        <v>46</v>
      </c>
      <c r="X17" s="70"/>
      <c r="Z17" s="0"/>
      <c r="AA17" s="62" t="n">
        <v>138355</v>
      </c>
      <c r="AB17" s="63" t="s">
        <v>47</v>
      </c>
      <c r="AC17" s="64" t="n">
        <v>0.11</v>
      </c>
      <c r="AD17" s="65" t="n">
        <v>9903</v>
      </c>
      <c r="AE17" s="66" t="s">
        <v>48</v>
      </c>
      <c r="AF17" s="66" t="s">
        <v>4</v>
      </c>
      <c r="AG17" s="56" t="s">
        <v>107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 t="s">
        <v>38</v>
      </c>
      <c r="E18" s="3" t="s">
        <v>104</v>
      </c>
      <c r="F18" s="3" t="s">
        <v>108</v>
      </c>
      <c r="G18" s="6" t="s">
        <v>41</v>
      </c>
      <c r="H18" s="6" t="n">
        <v>40</v>
      </c>
      <c r="I18" s="4" t="n">
        <v>429</v>
      </c>
      <c r="J18" s="4" t="s">
        <v>42</v>
      </c>
      <c r="L18" s="52" t="s">
        <v>43</v>
      </c>
      <c r="M18" s="3" t="s">
        <v>104</v>
      </c>
      <c r="N18" s="44"/>
      <c r="O18" s="1" t="s">
        <v>106</v>
      </c>
      <c r="Q18" s="1" t="n">
        <v>176</v>
      </c>
      <c r="R18" s="1" t="n">
        <v>176</v>
      </c>
      <c r="S18" s="1" t="n">
        <v>176</v>
      </c>
      <c r="T18" s="1" t="n">
        <v>176</v>
      </c>
      <c r="U18" s="45" t="n">
        <f aca="false">+T18-R18</f>
        <v>0</v>
      </c>
      <c r="V18" s="14" t="n">
        <f aca="false">+T18-S18</f>
        <v>0</v>
      </c>
      <c r="W18" s="15" t="s">
        <v>66</v>
      </c>
      <c r="X18" s="15"/>
      <c r="Y18" s="44"/>
      <c r="Z18" s="44"/>
      <c r="AA18" s="5" t="n">
        <v>138367</v>
      </c>
      <c r="AB18" s="48" t="s">
        <v>47</v>
      </c>
      <c r="AC18" s="49" t="n">
        <v>0.11</v>
      </c>
      <c r="AD18" s="50" t="n">
        <v>9903</v>
      </c>
      <c r="AE18" s="51" t="s">
        <v>48</v>
      </c>
      <c r="AF18" s="51" t="s">
        <v>4</v>
      </c>
      <c r="AG18" s="4" t="s">
        <v>107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53"/>
      <c r="B19" s="54" t="s">
        <v>38</v>
      </c>
      <c r="C19" s="55"/>
      <c r="D19" s="56"/>
      <c r="E19" s="55" t="s">
        <v>104</v>
      </c>
      <c r="F19" s="55" t="s">
        <v>109</v>
      </c>
      <c r="G19" s="57" t="s">
        <v>41</v>
      </c>
      <c r="H19" s="57" t="n">
        <v>321</v>
      </c>
      <c r="I19" s="56" t="s">
        <v>110</v>
      </c>
      <c r="J19" s="56" t="s">
        <v>42</v>
      </c>
      <c r="K19" s="56"/>
      <c r="L19" s="58" t="s">
        <v>43</v>
      </c>
      <c r="M19" s="55" t="s">
        <v>104</v>
      </c>
      <c r="N19" s="0"/>
      <c r="O19" s="59" t="s">
        <v>106</v>
      </c>
      <c r="P19" s="60"/>
      <c r="Q19" s="59" t="n">
        <v>240</v>
      </c>
      <c r="R19" s="59" t="n">
        <v>240</v>
      </c>
      <c r="S19" s="59" t="n">
        <v>240</v>
      </c>
      <c r="T19" s="59" t="n">
        <v>240</v>
      </c>
      <c r="U19" s="45" t="n">
        <f aca="false">+T19-R19</f>
        <v>0</v>
      </c>
      <c r="V19" s="61" t="n">
        <f aca="false">+T19-S19</f>
        <v>0</v>
      </c>
      <c r="W19" s="46" t="s">
        <v>46</v>
      </c>
      <c r="X19" s="70"/>
      <c r="Z19" s="0"/>
      <c r="AA19" s="62" t="n">
        <v>138202</v>
      </c>
      <c r="AB19" s="63" t="s">
        <v>47</v>
      </c>
      <c r="AC19" s="64" t="n">
        <v>0.11</v>
      </c>
      <c r="AD19" s="65" t="n">
        <v>9903</v>
      </c>
      <c r="AE19" s="66" t="s">
        <v>48</v>
      </c>
      <c r="AF19" s="66" t="s">
        <v>4</v>
      </c>
      <c r="AG19" s="56" t="s">
        <v>107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43"/>
      <c r="B20" s="11" t="s">
        <v>38</v>
      </c>
      <c r="C20" s="68"/>
      <c r="D20" s="1"/>
      <c r="E20" s="3" t="s">
        <v>104</v>
      </c>
      <c r="F20" s="3" t="s">
        <v>111</v>
      </c>
      <c r="G20" s="6" t="s">
        <v>41</v>
      </c>
      <c r="H20" s="6" t="n">
        <v>322</v>
      </c>
      <c r="I20" s="4" t="n">
        <v>764</v>
      </c>
      <c r="J20" s="4" t="s">
        <v>42</v>
      </c>
      <c r="L20" s="52" t="s">
        <v>43</v>
      </c>
      <c r="M20" s="3" t="s">
        <v>104</v>
      </c>
      <c r="N20" s="44"/>
      <c r="O20" s="1" t="s">
        <v>106</v>
      </c>
      <c r="Q20" s="1" t="n">
        <v>239</v>
      </c>
      <c r="R20" s="1" t="n">
        <v>239</v>
      </c>
      <c r="S20" s="1" t="n">
        <v>239</v>
      </c>
      <c r="T20" s="1" t="n">
        <v>239</v>
      </c>
      <c r="U20" s="45" t="n">
        <f aca="false">+T20-R20</f>
        <v>0</v>
      </c>
      <c r="V20" s="14" t="n">
        <f aca="false">+T20-S20</f>
        <v>0</v>
      </c>
      <c r="W20" s="46" t="s">
        <v>46</v>
      </c>
      <c r="X20" s="47"/>
      <c r="Y20" s="44"/>
      <c r="Z20" s="44"/>
      <c r="AA20" s="5" t="n">
        <v>138201</v>
      </c>
      <c r="AB20" s="48" t="s">
        <v>47</v>
      </c>
      <c r="AC20" s="49" t="n">
        <v>0.11</v>
      </c>
      <c r="AD20" s="50" t="n">
        <v>9903</v>
      </c>
      <c r="AE20" s="51" t="s">
        <v>48</v>
      </c>
      <c r="AF20" s="51" t="s">
        <v>4</v>
      </c>
      <c r="AG20" s="4" t="s">
        <v>107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53"/>
      <c r="B21" s="54" t="s">
        <v>38</v>
      </c>
      <c r="C21" s="71"/>
      <c r="D21" s="59"/>
      <c r="E21" s="55" t="s">
        <v>104</v>
      </c>
      <c r="F21" s="55" t="s">
        <v>112</v>
      </c>
      <c r="G21" s="57" t="s">
        <v>41</v>
      </c>
      <c r="H21" s="57" t="n">
        <v>6351</v>
      </c>
      <c r="I21" s="56" t="n">
        <v>440</v>
      </c>
      <c r="J21" s="56" t="s">
        <v>42</v>
      </c>
      <c r="K21" s="56"/>
      <c r="L21" s="58" t="s">
        <v>43</v>
      </c>
      <c r="M21" s="55" t="s">
        <v>104</v>
      </c>
      <c r="N21" s="0"/>
      <c r="O21" s="59" t="s">
        <v>113</v>
      </c>
      <c r="P21" s="60"/>
      <c r="Q21" s="59" t="n">
        <v>86</v>
      </c>
      <c r="R21" s="59" t="n">
        <v>86</v>
      </c>
      <c r="S21" s="59" t="n">
        <v>105</v>
      </c>
      <c r="T21" s="59" t="n">
        <v>105</v>
      </c>
      <c r="U21" s="45" t="n">
        <f aca="false">+T21-R21</f>
        <v>19</v>
      </c>
      <c r="V21" s="61" t="n">
        <f aca="false">+T21-S21</f>
        <v>0</v>
      </c>
      <c r="W21" s="46" t="s">
        <v>46</v>
      </c>
      <c r="X21" s="46"/>
      <c r="Z21" s="0"/>
      <c r="AA21" s="62" t="n">
        <v>71285</v>
      </c>
      <c r="AB21" s="63" t="s">
        <v>47</v>
      </c>
      <c r="AC21" s="64" t="n">
        <v>0.065</v>
      </c>
      <c r="AD21" s="65"/>
      <c r="AE21" s="66" t="s">
        <v>57</v>
      </c>
      <c r="AF21" s="66" t="s">
        <v>4</v>
      </c>
      <c r="AG21" s="56" t="s">
        <v>107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53"/>
      <c r="B22" s="54" t="s">
        <v>38</v>
      </c>
      <c r="C22" s="55"/>
      <c r="D22" s="56"/>
      <c r="E22" s="55" t="s">
        <v>114</v>
      </c>
      <c r="F22" s="55" t="s">
        <v>115</v>
      </c>
      <c r="G22" s="57" t="s">
        <v>41</v>
      </c>
      <c r="H22" s="57" t="n">
        <v>6140</v>
      </c>
      <c r="I22" s="56" t="n">
        <v>479</v>
      </c>
      <c r="J22" s="56" t="s">
        <v>42</v>
      </c>
      <c r="K22" s="56"/>
      <c r="L22" s="59" t="s">
        <v>43</v>
      </c>
      <c r="M22" s="55" t="s">
        <v>116</v>
      </c>
      <c r="N22" s="0"/>
      <c r="O22" s="59" t="s">
        <v>45</v>
      </c>
      <c r="P22" s="60"/>
      <c r="Q22" s="59" t="n">
        <v>368</v>
      </c>
      <c r="R22" s="59" t="n">
        <v>368</v>
      </c>
      <c r="S22" s="59" t="n">
        <v>367</v>
      </c>
      <c r="T22" s="59" t="n">
        <v>367</v>
      </c>
      <c r="U22" s="45" t="n">
        <f aca="false">+T22-R22</f>
        <v>-1</v>
      </c>
      <c r="V22" s="61" t="n">
        <f aca="false">+T22-S22</f>
        <v>0</v>
      </c>
      <c r="W22" s="15" t="s">
        <v>66</v>
      </c>
      <c r="X22" s="70"/>
      <c r="Z22" s="62" t="n">
        <v>313397</v>
      </c>
      <c r="AA22" s="62" t="n">
        <v>139513</v>
      </c>
      <c r="AB22" s="63" t="s">
        <v>56</v>
      </c>
      <c r="AC22" s="64"/>
      <c r="AD22" s="65"/>
      <c r="AE22" s="66"/>
      <c r="AF22" s="66" t="s">
        <v>4</v>
      </c>
      <c r="AG22" s="56" t="s">
        <v>117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43"/>
      <c r="B23" s="11" t="s">
        <v>38</v>
      </c>
      <c r="E23" s="68" t="s">
        <v>114</v>
      </c>
      <c r="F23" s="68" t="s">
        <v>118</v>
      </c>
      <c r="G23" s="6" t="s">
        <v>41</v>
      </c>
      <c r="H23" s="5" t="n">
        <v>9730</v>
      </c>
      <c r="I23" s="1"/>
      <c r="J23" s="69"/>
      <c r="K23" s="1"/>
      <c r="L23" s="68"/>
      <c r="M23" s="68" t="s">
        <v>114</v>
      </c>
      <c r="N23" s="1"/>
      <c r="O23" s="1" t="s">
        <v>45</v>
      </c>
      <c r="Q23" s="1" t="n">
        <v>160</v>
      </c>
      <c r="R23" s="1" t="n">
        <v>160</v>
      </c>
      <c r="S23" s="1" t="n">
        <v>160</v>
      </c>
      <c r="T23" s="1" t="n">
        <v>160</v>
      </c>
      <c r="U23" s="45" t="n">
        <f aca="false">+T23-R23</f>
        <v>0</v>
      </c>
      <c r="V23" s="14" t="n">
        <f aca="false">+T23-S23</f>
        <v>0</v>
      </c>
      <c r="W23" s="46" t="s">
        <v>46</v>
      </c>
      <c r="X23" s="47"/>
      <c r="Y23" s="44"/>
      <c r="Z23" s="5" t="n">
        <v>336670</v>
      </c>
      <c r="AA23" s="5" t="n">
        <v>126288</v>
      </c>
      <c r="AB23" s="52" t="s">
        <v>47</v>
      </c>
      <c r="AC23" s="49" t="n">
        <v>0.143</v>
      </c>
      <c r="AD23" s="50" t="n">
        <v>9812</v>
      </c>
      <c r="AE23" s="51" t="s">
        <v>81</v>
      </c>
      <c r="AF23" s="51" t="s">
        <v>4</v>
      </c>
      <c r="AG23" s="1" t="s">
        <v>117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38</v>
      </c>
      <c r="E24" s="3" t="s">
        <v>119</v>
      </c>
      <c r="F24" s="3" t="s">
        <v>120</v>
      </c>
      <c r="G24" s="6" t="s">
        <v>41</v>
      </c>
      <c r="H24" s="6" t="n">
        <v>6563</v>
      </c>
      <c r="I24" s="4" t="n">
        <v>441</v>
      </c>
      <c r="J24" s="4" t="s">
        <v>42</v>
      </c>
      <c r="L24" s="1" t="s">
        <v>43</v>
      </c>
      <c r="M24" s="3" t="s">
        <v>121</v>
      </c>
      <c r="N24" s="44"/>
      <c r="O24" s="1" t="s">
        <v>65</v>
      </c>
      <c r="Q24" s="1"/>
      <c r="R24" s="1" t="n">
        <v>0</v>
      </c>
      <c r="S24" s="1" t="n">
        <v>10</v>
      </c>
      <c r="T24" s="1" t="n">
        <v>10</v>
      </c>
      <c r="U24" s="45" t="n">
        <f aca="false">+T24-R24</f>
        <v>10</v>
      </c>
      <c r="V24" s="14" t="n">
        <f aca="false">+T24-S24</f>
        <v>0</v>
      </c>
      <c r="W24" s="15" t="s">
        <v>122</v>
      </c>
      <c r="X24" s="47"/>
      <c r="Y24" s="44"/>
      <c r="Z24" s="5" t="n">
        <v>309874</v>
      </c>
      <c r="AA24" s="5" t="n">
        <v>130913</v>
      </c>
      <c r="AB24" s="48" t="s">
        <v>56</v>
      </c>
      <c r="AC24" s="49" t="n">
        <v>0.06</v>
      </c>
      <c r="AD24" s="50"/>
      <c r="AE24" s="51" t="s">
        <v>57</v>
      </c>
      <c r="AF24" s="51" t="s">
        <v>4</v>
      </c>
      <c r="AG24" s="4" t="s">
        <v>67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2.5" hidden="false" customHeight="false" outlineLevel="0" collapsed="false">
      <c r="A25" s="53"/>
      <c r="B25" s="54" t="s">
        <v>38</v>
      </c>
      <c r="C25" s="55"/>
      <c r="D25" s="56"/>
      <c r="E25" s="55" t="s">
        <v>123</v>
      </c>
      <c r="F25" s="55" t="s">
        <v>124</v>
      </c>
      <c r="G25" s="57" t="s">
        <v>41</v>
      </c>
      <c r="H25" s="57" t="n">
        <v>8322</v>
      </c>
      <c r="I25" s="56" t="n">
        <v>767</v>
      </c>
      <c r="J25" s="56" t="s">
        <v>42</v>
      </c>
      <c r="K25" s="56"/>
      <c r="L25" s="58" t="s">
        <v>43</v>
      </c>
      <c r="M25" s="55" t="s">
        <v>104</v>
      </c>
      <c r="N25" s="0"/>
      <c r="O25" s="59" t="s">
        <v>106</v>
      </c>
      <c r="P25" s="60"/>
      <c r="Q25" s="59" t="n">
        <v>670</v>
      </c>
      <c r="R25" s="59" t="n">
        <v>670</v>
      </c>
      <c r="S25" s="59" t="n">
        <v>670</v>
      </c>
      <c r="T25" s="59" t="n">
        <v>670</v>
      </c>
      <c r="U25" s="45" t="n">
        <f aca="false">+T25-R25</f>
        <v>0</v>
      </c>
      <c r="V25" s="61" t="n">
        <f aca="false">+T25-S25</f>
        <v>0</v>
      </c>
      <c r="W25" s="15" t="s">
        <v>66</v>
      </c>
      <c r="X25" s="70"/>
      <c r="Z25" s="62" t="n">
        <v>317019</v>
      </c>
      <c r="AA25" s="62" t="n">
        <v>133255</v>
      </c>
      <c r="AB25" s="63" t="s">
        <v>56</v>
      </c>
      <c r="AC25" s="64" t="n">
        <v>0.06</v>
      </c>
      <c r="AD25" s="65"/>
      <c r="AE25" s="66" t="s">
        <v>125</v>
      </c>
      <c r="AF25" s="66" t="s">
        <v>4</v>
      </c>
      <c r="AG25" s="56" t="s">
        <v>67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53"/>
      <c r="B26" s="54" t="s">
        <v>38</v>
      </c>
      <c r="C26" s="71"/>
      <c r="D26" s="59"/>
      <c r="E26" s="55" t="s">
        <v>126</v>
      </c>
      <c r="F26" s="55" t="s">
        <v>127</v>
      </c>
      <c r="G26" s="57" t="s">
        <v>41</v>
      </c>
      <c r="H26" s="57" t="n">
        <v>6884</v>
      </c>
      <c r="I26" s="56" t="n">
        <v>650</v>
      </c>
      <c r="J26" s="56" t="s">
        <v>42</v>
      </c>
      <c r="K26" s="56"/>
      <c r="L26" s="58" t="s">
        <v>43</v>
      </c>
      <c r="M26" s="55" t="s">
        <v>126</v>
      </c>
      <c r="N26" s="0"/>
      <c r="O26" s="59" t="s">
        <v>71</v>
      </c>
      <c r="P26" s="60"/>
      <c r="Q26" s="72" t="n">
        <v>3391</v>
      </c>
      <c r="R26" s="1" t="n">
        <v>3463</v>
      </c>
      <c r="S26" s="72" t="n">
        <v>3633</v>
      </c>
      <c r="T26" s="1" t="n">
        <v>3831</v>
      </c>
      <c r="U26" s="45" t="n">
        <f aca="false">+T26-R26</f>
        <v>368</v>
      </c>
      <c r="V26" s="61" t="n">
        <f aca="false">+T26-S26</f>
        <v>198</v>
      </c>
      <c r="W26" s="46" t="s">
        <v>128</v>
      </c>
      <c r="X26" s="70"/>
      <c r="Z26" s="62" t="n">
        <v>304495</v>
      </c>
      <c r="AA26" s="62" t="n">
        <v>133434</v>
      </c>
      <c r="AB26" s="63" t="s">
        <v>47</v>
      </c>
      <c r="AC26" s="64" t="n">
        <v>0.113</v>
      </c>
      <c r="AD26" s="65" t="n">
        <v>9812</v>
      </c>
      <c r="AE26" s="66" t="s">
        <v>81</v>
      </c>
      <c r="AF26" s="66"/>
      <c r="AG26" s="56" t="s">
        <v>129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43"/>
      <c r="B27" s="11" t="s">
        <v>38</v>
      </c>
      <c r="C27" s="68"/>
      <c r="D27" s="1"/>
      <c r="E27" s="68" t="s">
        <v>130</v>
      </c>
      <c r="F27" s="68" t="s">
        <v>131</v>
      </c>
      <c r="G27" s="6" t="s">
        <v>41</v>
      </c>
      <c r="H27" s="5" t="n">
        <v>2691</v>
      </c>
      <c r="I27" s="1"/>
      <c r="J27" s="69"/>
      <c r="K27" s="1"/>
      <c r="L27" s="68"/>
      <c r="M27" s="68" t="s">
        <v>132</v>
      </c>
      <c r="N27" s="1"/>
      <c r="O27" s="1" t="s">
        <v>65</v>
      </c>
      <c r="Q27" s="1" t="n">
        <v>19</v>
      </c>
      <c r="R27" s="1" t="n">
        <v>19</v>
      </c>
      <c r="S27" s="1" t="n">
        <v>25</v>
      </c>
      <c r="T27" s="1" t="n">
        <v>25</v>
      </c>
      <c r="U27" s="45" t="n">
        <f aca="false">+T27-R27</f>
        <v>6</v>
      </c>
      <c r="V27" s="14" t="n">
        <f aca="false">+T27-S27</f>
        <v>0</v>
      </c>
      <c r="W27" s="15" t="s">
        <v>66</v>
      </c>
      <c r="X27" s="47"/>
      <c r="Y27" s="44"/>
      <c r="Z27" s="5" t="n">
        <v>313273</v>
      </c>
      <c r="AA27" s="5" t="n">
        <v>138456</v>
      </c>
      <c r="AB27" s="52" t="s">
        <v>56</v>
      </c>
      <c r="AC27" s="49" t="n">
        <v>0.215</v>
      </c>
      <c r="AD27" s="50" t="n">
        <v>9904</v>
      </c>
      <c r="AE27" s="51" t="s">
        <v>48</v>
      </c>
      <c r="AF27" s="51" t="s">
        <v>4</v>
      </c>
      <c r="AG27" s="1" t="s">
        <v>133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38</v>
      </c>
      <c r="C28" s="68"/>
      <c r="D28" s="1"/>
      <c r="E28" s="3" t="s">
        <v>134</v>
      </c>
      <c r="F28" s="3" t="s">
        <v>135</v>
      </c>
      <c r="G28" s="6" t="s">
        <v>41</v>
      </c>
      <c r="H28" s="6" t="n">
        <v>9623</v>
      </c>
      <c r="I28" s="4" t="n">
        <v>487</v>
      </c>
      <c r="J28" s="4" t="s">
        <v>42</v>
      </c>
      <c r="L28" s="52" t="s">
        <v>43</v>
      </c>
      <c r="M28" s="3" t="s">
        <v>136</v>
      </c>
      <c r="N28" s="44"/>
      <c r="O28" s="1" t="s">
        <v>86</v>
      </c>
      <c r="Q28" s="1" t="n">
        <v>274</v>
      </c>
      <c r="R28" s="1" t="n">
        <v>266</v>
      </c>
      <c r="S28" s="1" t="n">
        <v>280</v>
      </c>
      <c r="T28" s="1" t="n">
        <v>280</v>
      </c>
      <c r="U28" s="45" t="n">
        <f aca="false">+T28-R28</f>
        <v>14</v>
      </c>
      <c r="V28" s="14" t="n">
        <f aca="false">+T28-S28</f>
        <v>0</v>
      </c>
      <c r="W28" s="15" t="s">
        <v>97</v>
      </c>
      <c r="X28" s="47"/>
      <c r="Y28" s="44"/>
      <c r="Z28" s="5" t="n">
        <v>319577</v>
      </c>
      <c r="AA28" s="5" t="n">
        <v>138558</v>
      </c>
      <c r="AB28" s="48" t="s">
        <v>56</v>
      </c>
      <c r="AC28" s="49" t="n">
        <v>0.055</v>
      </c>
      <c r="AD28" s="50"/>
      <c r="AE28" s="51" t="s">
        <v>57</v>
      </c>
      <c r="AF28" s="51" t="s">
        <v>4</v>
      </c>
      <c r="AG28" s="4" t="s">
        <v>137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43"/>
      <c r="B29" s="11" t="n">
        <v>36325</v>
      </c>
      <c r="E29" s="68" t="s">
        <v>138</v>
      </c>
      <c r="F29" s="68" t="s">
        <v>139</v>
      </c>
      <c r="G29" s="6" t="s">
        <v>41</v>
      </c>
      <c r="H29" s="5" t="n">
        <v>5053</v>
      </c>
      <c r="I29" s="1"/>
      <c r="J29" s="69"/>
      <c r="K29" s="1"/>
      <c r="L29" s="68"/>
      <c r="M29" s="68" t="s">
        <v>140</v>
      </c>
      <c r="N29" s="1" t="s">
        <v>141</v>
      </c>
      <c r="O29" s="1" t="s">
        <v>86</v>
      </c>
      <c r="Q29" s="1" t="n">
        <v>278</v>
      </c>
      <c r="R29" s="1" t="n">
        <v>264</v>
      </c>
      <c r="S29" s="1" t="n">
        <v>248</v>
      </c>
      <c r="T29" s="1" t="n">
        <v>248</v>
      </c>
      <c r="U29" s="45" t="n">
        <f aca="false">+T29-R29</f>
        <v>-16</v>
      </c>
      <c r="V29" s="14" t="n">
        <f aca="false">+T29-S29</f>
        <v>0</v>
      </c>
      <c r="W29" s="15" t="s">
        <v>97</v>
      </c>
      <c r="X29" s="47"/>
      <c r="Y29" s="44"/>
      <c r="Z29" s="5"/>
      <c r="AA29" s="5" t="n">
        <v>138482</v>
      </c>
      <c r="AB29" s="52" t="s">
        <v>47</v>
      </c>
      <c r="AC29" s="49" t="n">
        <v>0.055</v>
      </c>
      <c r="AD29" s="73"/>
      <c r="AE29" s="51" t="s">
        <v>57</v>
      </c>
      <c r="AF29" s="51" t="s">
        <v>4</v>
      </c>
      <c r="AG29" s="1" t="s">
        <v>142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43"/>
      <c r="B30" s="11" t="s">
        <v>38</v>
      </c>
      <c r="E30" s="3" t="s">
        <v>143</v>
      </c>
      <c r="F30" s="3" t="s">
        <v>144</v>
      </c>
      <c r="G30" s="6" t="s">
        <v>41</v>
      </c>
      <c r="H30" s="6" t="n">
        <v>6297</v>
      </c>
      <c r="I30" s="4" t="n">
        <v>550</v>
      </c>
      <c r="J30" s="4" t="s">
        <v>42</v>
      </c>
      <c r="L30" s="52" t="s">
        <v>43</v>
      </c>
      <c r="M30" s="3" t="s">
        <v>145</v>
      </c>
      <c r="N30" s="44"/>
      <c r="O30" s="1" t="s">
        <v>86</v>
      </c>
      <c r="Q30" s="74" t="n">
        <v>107</v>
      </c>
      <c r="R30" s="74" t="n">
        <v>107</v>
      </c>
      <c r="S30" s="74" t="n">
        <v>107</v>
      </c>
      <c r="T30" s="74" t="n">
        <v>107</v>
      </c>
      <c r="U30" s="45" t="n">
        <f aca="false">+T30-R30</f>
        <v>0</v>
      </c>
      <c r="V30" s="14" t="n">
        <f aca="false">+T30-S30</f>
        <v>0</v>
      </c>
      <c r="W30" s="46" t="s">
        <v>46</v>
      </c>
      <c r="X30" s="47"/>
      <c r="Y30" s="44"/>
      <c r="Z30" s="5" t="n">
        <v>358916</v>
      </c>
      <c r="AA30" s="5" t="n">
        <v>137603</v>
      </c>
      <c r="AB30" s="48" t="s">
        <v>56</v>
      </c>
      <c r="AC30" s="75" t="n">
        <v>0.33</v>
      </c>
      <c r="AD30" s="76" t="n">
        <v>9906</v>
      </c>
      <c r="AE30" s="5" t="s">
        <v>48</v>
      </c>
      <c r="AF30" s="51" t="s">
        <v>4</v>
      </c>
      <c r="AG30" s="4" t="s">
        <v>146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38</v>
      </c>
      <c r="E31" s="3" t="s">
        <v>147</v>
      </c>
      <c r="F31" s="3" t="s">
        <v>148</v>
      </c>
      <c r="G31" s="6" t="s">
        <v>41</v>
      </c>
      <c r="H31" s="6" t="n">
        <v>6259</v>
      </c>
      <c r="I31" s="4" t="n">
        <v>550</v>
      </c>
      <c r="J31" s="4" t="s">
        <v>42</v>
      </c>
      <c r="L31" s="52" t="s">
        <v>43</v>
      </c>
      <c r="M31" s="3" t="s">
        <v>147</v>
      </c>
      <c r="N31" s="44"/>
      <c r="O31" s="1" t="s">
        <v>86</v>
      </c>
      <c r="Q31" s="1" t="n">
        <v>171</v>
      </c>
      <c r="R31" s="1" t="n">
        <v>0</v>
      </c>
      <c r="S31" s="1" t="n">
        <v>151</v>
      </c>
      <c r="T31" s="1" t="n">
        <v>151</v>
      </c>
      <c r="U31" s="45" t="n">
        <f aca="false">+T31-R31</f>
        <v>151</v>
      </c>
      <c r="V31" s="14" t="n">
        <f aca="false">+T31-S31</f>
        <v>0</v>
      </c>
      <c r="W31" s="46" t="s">
        <v>97</v>
      </c>
      <c r="X31" s="15"/>
      <c r="Y31" s="44"/>
      <c r="Z31" s="5" t="n">
        <v>309415</v>
      </c>
      <c r="AA31" s="5" t="n">
        <v>125890</v>
      </c>
      <c r="AB31" s="48" t="s">
        <v>56</v>
      </c>
      <c r="AC31" s="49" t="n">
        <v>0.055</v>
      </c>
      <c r="AD31" s="50"/>
      <c r="AE31" s="51" t="s">
        <v>57</v>
      </c>
      <c r="AF31" s="51" t="s">
        <v>4</v>
      </c>
      <c r="AG31" s="4" t="s">
        <v>67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33.75" hidden="false" customHeight="false" outlineLevel="0" collapsed="false">
      <c r="A32" s="43"/>
      <c r="B32" s="11" t="s">
        <v>38</v>
      </c>
      <c r="E32" s="3" t="s">
        <v>147</v>
      </c>
      <c r="F32" s="3" t="s">
        <v>149</v>
      </c>
      <c r="G32" s="6" t="s">
        <v>41</v>
      </c>
      <c r="H32" s="6" t="n">
        <v>9708</v>
      </c>
      <c r="I32" s="4" t="n">
        <v>550</v>
      </c>
      <c r="J32" s="4" t="s">
        <v>42</v>
      </c>
      <c r="L32" s="52" t="s">
        <v>43</v>
      </c>
      <c r="M32" s="3" t="s">
        <v>147</v>
      </c>
      <c r="N32" s="44"/>
      <c r="O32" s="4" t="s">
        <v>150</v>
      </c>
      <c r="Q32" s="4" t="n">
        <v>13377</v>
      </c>
      <c r="R32" s="1" t="n">
        <v>12270</v>
      </c>
      <c r="S32" s="4" t="n">
        <v>12377</v>
      </c>
      <c r="T32" s="1" t="n">
        <v>12537</v>
      </c>
      <c r="U32" s="45" t="n">
        <f aca="false">+T32-R32</f>
        <v>267</v>
      </c>
      <c r="V32" s="14" t="n">
        <f aca="false">+T32-S32</f>
        <v>160</v>
      </c>
      <c r="W32" s="77" t="s">
        <v>151</v>
      </c>
      <c r="X32" s="47"/>
      <c r="Y32" s="44"/>
      <c r="Z32" s="5" t="n">
        <v>304428</v>
      </c>
      <c r="AA32" s="5" t="n">
        <v>125825</v>
      </c>
      <c r="AB32" s="48" t="s">
        <v>47</v>
      </c>
      <c r="AC32" s="49" t="n">
        <v>0.07</v>
      </c>
      <c r="AD32" s="50" t="n">
        <v>9812</v>
      </c>
      <c r="AE32" s="51" t="s">
        <v>152</v>
      </c>
      <c r="AF32" s="51" t="s">
        <v>4</v>
      </c>
      <c r="AG32" s="4" t="s">
        <v>153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false" customHeight="false" outlineLevel="0" collapsed="false">
      <c r="A33" s="43"/>
      <c r="B33" s="11" t="s">
        <v>38</v>
      </c>
      <c r="E33" s="68" t="s">
        <v>147</v>
      </c>
      <c r="F33" s="68" t="s">
        <v>154</v>
      </c>
      <c r="G33" s="6" t="s">
        <v>41</v>
      </c>
      <c r="H33" s="5" t="n">
        <v>9736</v>
      </c>
      <c r="I33" s="1"/>
      <c r="J33" s="69"/>
      <c r="K33" s="1"/>
      <c r="L33" s="68"/>
      <c r="M33" s="68" t="s">
        <v>147</v>
      </c>
      <c r="N33" s="1"/>
      <c r="O33" s="59" t="s">
        <v>45</v>
      </c>
      <c r="Q33" s="4" t="n">
        <v>2909</v>
      </c>
      <c r="R33" s="1" t="n">
        <v>2200</v>
      </c>
      <c r="S33" s="4" t="n">
        <v>2417</v>
      </c>
      <c r="T33" s="1" t="n">
        <v>2417</v>
      </c>
      <c r="U33" s="45" t="n">
        <f aca="false">+T33-R33</f>
        <v>217</v>
      </c>
      <c r="V33" s="14" t="n">
        <f aca="false">+T33-S33</f>
        <v>0</v>
      </c>
      <c r="W33" s="15" t="s">
        <v>155</v>
      </c>
      <c r="X33" s="47"/>
      <c r="Y33" s="44"/>
      <c r="Z33" s="67"/>
      <c r="AA33" s="5" t="n">
        <v>125894</v>
      </c>
      <c r="AB33" s="52" t="s">
        <v>47</v>
      </c>
      <c r="AC33" s="9" t="n">
        <v>0.1</v>
      </c>
      <c r="AD33" s="78" t="n">
        <v>9908</v>
      </c>
      <c r="AE33" s="1" t="s">
        <v>156</v>
      </c>
      <c r="AF33" s="51" t="s">
        <v>4</v>
      </c>
      <c r="AG33" s="1" t="s">
        <v>153</v>
      </c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53"/>
      <c r="B34" s="54" t="s">
        <v>38</v>
      </c>
      <c r="C34" s="71"/>
      <c r="D34" s="59"/>
      <c r="E34" s="55" t="s">
        <v>147</v>
      </c>
      <c r="F34" s="55" t="s">
        <v>157</v>
      </c>
      <c r="G34" s="57" t="s">
        <v>41</v>
      </c>
      <c r="H34" s="57" t="n">
        <v>9751</v>
      </c>
      <c r="I34" s="56" t="n">
        <v>550</v>
      </c>
      <c r="J34" s="56" t="s">
        <v>42</v>
      </c>
      <c r="K34" s="56"/>
      <c r="L34" s="58" t="s">
        <v>43</v>
      </c>
      <c r="M34" s="55" t="s">
        <v>147</v>
      </c>
      <c r="N34" s="0"/>
      <c r="O34" s="56" t="s">
        <v>150</v>
      </c>
      <c r="P34" s="60"/>
      <c r="Q34" s="56" t="n">
        <v>290</v>
      </c>
      <c r="R34" s="56" t="n">
        <v>0</v>
      </c>
      <c r="S34" s="56" t="n">
        <v>481</v>
      </c>
      <c r="T34" s="56" t="n">
        <v>481</v>
      </c>
      <c r="U34" s="45" t="n">
        <f aca="false">+T34-R34</f>
        <v>481</v>
      </c>
      <c r="V34" s="61" t="n">
        <f aca="false">+T34-S34</f>
        <v>0</v>
      </c>
      <c r="W34" s="46" t="s">
        <v>97</v>
      </c>
      <c r="X34" s="70"/>
      <c r="Z34" s="62"/>
      <c r="AA34" s="62" t="n">
        <v>138379</v>
      </c>
      <c r="AB34" s="63" t="s">
        <v>47</v>
      </c>
      <c r="AC34" s="64" t="n">
        <v>0.04</v>
      </c>
      <c r="AD34" s="65" t="n">
        <v>9903</v>
      </c>
      <c r="AE34" s="66" t="s">
        <v>48</v>
      </c>
      <c r="AF34" s="66" t="s">
        <v>4</v>
      </c>
      <c r="AG34" s="56" t="s">
        <v>153</v>
      </c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33.75" hidden="false" customHeight="false" outlineLevel="0" collapsed="false">
      <c r="A35" s="43"/>
      <c r="B35" s="11" t="n">
        <v>36480</v>
      </c>
      <c r="E35" s="3" t="s">
        <v>147</v>
      </c>
      <c r="F35" s="3" t="s">
        <v>158</v>
      </c>
      <c r="G35" s="6" t="s">
        <v>41</v>
      </c>
      <c r="H35" s="6" t="n">
        <v>9813</v>
      </c>
      <c r="I35" s="4" t="n">
        <v>550</v>
      </c>
      <c r="J35" s="4" t="s">
        <v>42</v>
      </c>
      <c r="L35" s="52" t="s">
        <v>43</v>
      </c>
      <c r="M35" s="3" t="s">
        <v>147</v>
      </c>
      <c r="N35" s="44"/>
      <c r="O35" s="59" t="s">
        <v>45</v>
      </c>
      <c r="Q35" s="4" t="n">
        <v>786</v>
      </c>
      <c r="R35" s="4" t="n">
        <v>570</v>
      </c>
      <c r="S35" s="4" t="n">
        <v>626</v>
      </c>
      <c r="T35" s="4" t="n">
        <v>626</v>
      </c>
      <c r="U35" s="45" t="n">
        <f aca="false">+T35-R35</f>
        <v>56</v>
      </c>
      <c r="V35" s="14" t="n">
        <f aca="false">+T35-S35</f>
        <v>0</v>
      </c>
      <c r="W35" s="15" t="s">
        <v>159</v>
      </c>
      <c r="X35" s="47"/>
      <c r="Y35" s="44"/>
      <c r="Z35" s="5" t="n">
        <v>304428</v>
      </c>
      <c r="AA35" s="5" t="n">
        <v>132030</v>
      </c>
      <c r="AB35" s="48" t="s">
        <v>47</v>
      </c>
      <c r="AC35" s="49" t="n">
        <v>0.07</v>
      </c>
      <c r="AD35" s="50" t="n">
        <v>9812</v>
      </c>
      <c r="AE35" s="51" t="s">
        <v>152</v>
      </c>
      <c r="AF35" s="51" t="s">
        <v>4</v>
      </c>
      <c r="AG35" s="4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22.5" hidden="false" customHeight="false" outlineLevel="0" collapsed="false">
      <c r="A36" s="43"/>
      <c r="B36" s="11" t="s">
        <v>38</v>
      </c>
      <c r="E36" s="68" t="s">
        <v>160</v>
      </c>
      <c r="F36" s="68" t="s">
        <v>161</v>
      </c>
      <c r="G36" s="6" t="s">
        <v>41</v>
      </c>
      <c r="H36" s="5" t="n">
        <v>9746</v>
      </c>
      <c r="I36" s="1"/>
      <c r="J36" s="69"/>
      <c r="K36" s="1"/>
      <c r="L36" s="68"/>
      <c r="M36" s="68" t="s">
        <v>160</v>
      </c>
      <c r="N36" s="1"/>
      <c r="O36" s="1" t="s">
        <v>86</v>
      </c>
      <c r="Q36" s="74" t="n">
        <v>20015</v>
      </c>
      <c r="R36" s="1" t="n">
        <v>19383</v>
      </c>
      <c r="S36" s="74" t="n">
        <v>19029</v>
      </c>
      <c r="T36" s="1" t="n">
        <v>17920</v>
      </c>
      <c r="U36" s="45" t="n">
        <f aca="false">+T36-R36</f>
        <v>-1463</v>
      </c>
      <c r="V36" s="14" t="n">
        <f aca="false">+T36-S36</f>
        <v>-1109</v>
      </c>
      <c r="W36" s="77" t="s">
        <v>162</v>
      </c>
      <c r="X36" s="47"/>
      <c r="Y36" s="44"/>
      <c r="Z36" s="5" t="n">
        <v>357739</v>
      </c>
      <c r="AA36" s="5" t="n">
        <v>137880</v>
      </c>
      <c r="AB36" s="52" t="s">
        <v>47</v>
      </c>
      <c r="AC36" s="49" t="n">
        <v>0.09</v>
      </c>
      <c r="AD36" s="50" t="n">
        <v>9901</v>
      </c>
      <c r="AE36" s="51" t="s">
        <v>48</v>
      </c>
      <c r="AF36" s="51" t="s">
        <v>4</v>
      </c>
      <c r="AG36" s="1" t="s">
        <v>163</v>
      </c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n">
        <v>36325</v>
      </c>
      <c r="E37" s="68" t="s">
        <v>164</v>
      </c>
      <c r="F37" s="68" t="s">
        <v>165</v>
      </c>
      <c r="G37" s="6" t="s">
        <v>41</v>
      </c>
      <c r="H37" s="5" t="n">
        <v>6027</v>
      </c>
      <c r="I37" s="1"/>
      <c r="J37" s="69"/>
      <c r="K37" s="1"/>
      <c r="L37" s="68"/>
      <c r="M37" s="68" t="s">
        <v>166</v>
      </c>
      <c r="N37" s="1" t="s">
        <v>141</v>
      </c>
      <c r="O37" s="1" t="s">
        <v>167</v>
      </c>
      <c r="Q37" s="1" t="n">
        <v>257</v>
      </c>
      <c r="R37" s="1" t="n">
        <v>257</v>
      </c>
      <c r="S37" s="1" t="n">
        <v>147</v>
      </c>
      <c r="T37" s="1" t="n">
        <v>147</v>
      </c>
      <c r="U37" s="45" t="n">
        <f aca="false">+T37-R37</f>
        <v>-110</v>
      </c>
      <c r="V37" s="14" t="n">
        <f aca="false">+T37-S37</f>
        <v>0</v>
      </c>
      <c r="W37" s="46" t="s">
        <v>46</v>
      </c>
      <c r="X37" s="47"/>
      <c r="Y37" s="44"/>
      <c r="Z37" s="5"/>
      <c r="AA37" s="5" t="n">
        <v>138646</v>
      </c>
      <c r="AB37" s="52" t="s">
        <v>47</v>
      </c>
      <c r="AC37" s="9" t="n">
        <v>0.045</v>
      </c>
      <c r="AD37" s="73"/>
      <c r="AE37" s="51" t="s">
        <v>57</v>
      </c>
      <c r="AF37" s="51" t="s">
        <v>4</v>
      </c>
      <c r="AG37" s="1" t="s">
        <v>168</v>
      </c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n">
        <v>36329</v>
      </c>
      <c r="E38" s="3" t="s">
        <v>169</v>
      </c>
      <c r="F38" s="3" t="s">
        <v>88</v>
      </c>
      <c r="G38" s="6" t="s">
        <v>41</v>
      </c>
      <c r="H38" s="5" t="n">
        <v>6414</v>
      </c>
      <c r="I38" s="1"/>
      <c r="J38" s="69"/>
      <c r="K38" s="1"/>
      <c r="L38" s="68"/>
      <c r="M38" s="68" t="s">
        <v>170</v>
      </c>
      <c r="N38" s="1" t="s">
        <v>141</v>
      </c>
      <c r="O38" s="1" t="s">
        <v>86</v>
      </c>
      <c r="Q38" s="1" t="n">
        <v>750</v>
      </c>
      <c r="R38" s="1" t="n">
        <v>750</v>
      </c>
      <c r="S38" s="1" t="n">
        <v>388</v>
      </c>
      <c r="T38" s="1" t="n">
        <v>388</v>
      </c>
      <c r="U38" s="45" t="n">
        <f aca="false">+T38-R38</f>
        <v>-362</v>
      </c>
      <c r="V38" s="14" t="n">
        <f aca="false">+T38-S38</f>
        <v>0</v>
      </c>
      <c r="W38" s="15" t="s">
        <v>66</v>
      </c>
      <c r="X38" s="47"/>
      <c r="Y38" s="44"/>
      <c r="Z38" s="5"/>
      <c r="AA38" s="5" t="n">
        <v>125830</v>
      </c>
      <c r="AB38" s="52" t="s">
        <v>47</v>
      </c>
      <c r="AC38" s="49"/>
      <c r="AD38" s="73"/>
      <c r="AE38" s="79"/>
      <c r="AF38" s="51" t="s">
        <v>4</v>
      </c>
      <c r="AG38" s="1" t="s">
        <v>171</v>
      </c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43"/>
      <c r="B39" s="11" t="s">
        <v>38</v>
      </c>
      <c r="E39" s="3" t="s">
        <v>169</v>
      </c>
      <c r="F39" s="3" t="s">
        <v>172</v>
      </c>
      <c r="G39" s="6" t="s">
        <v>41</v>
      </c>
      <c r="H39" s="6" t="n">
        <v>9715</v>
      </c>
      <c r="I39" s="4" t="n">
        <v>550</v>
      </c>
      <c r="J39" s="4" t="s">
        <v>42</v>
      </c>
      <c r="L39" s="52" t="s">
        <v>43</v>
      </c>
      <c r="M39" s="3" t="s">
        <v>170</v>
      </c>
      <c r="N39" s="44"/>
      <c r="O39" s="1" t="s">
        <v>86</v>
      </c>
      <c r="Q39" s="1" t="n">
        <v>210</v>
      </c>
      <c r="R39" s="1" t="n">
        <v>210</v>
      </c>
      <c r="S39" s="1" t="n">
        <v>56</v>
      </c>
      <c r="T39" s="1" t="n">
        <v>56</v>
      </c>
      <c r="U39" s="45" t="n">
        <f aca="false">+T39-R39</f>
        <v>-154</v>
      </c>
      <c r="V39" s="14" t="n">
        <f aca="false">+T39-S39</f>
        <v>0</v>
      </c>
      <c r="W39" s="46" t="s">
        <v>46</v>
      </c>
      <c r="X39" s="47"/>
      <c r="Y39" s="44"/>
      <c r="Z39" s="5" t="n">
        <v>304696</v>
      </c>
      <c r="AA39" s="5" t="n">
        <v>125830</v>
      </c>
      <c r="AB39" s="48" t="s">
        <v>47</v>
      </c>
      <c r="AC39" s="49" t="n">
        <v>0.055</v>
      </c>
      <c r="AD39" s="50"/>
      <c r="AE39" s="51" t="s">
        <v>57</v>
      </c>
      <c r="AF39" s="51" t="s">
        <v>4</v>
      </c>
      <c r="AG39" s="4" t="s">
        <v>173</v>
      </c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43"/>
      <c r="B40" s="11" t="s">
        <v>38</v>
      </c>
      <c r="C40" s="68"/>
      <c r="D40" s="1"/>
      <c r="E40" s="3" t="s">
        <v>174</v>
      </c>
      <c r="F40" s="3" t="s">
        <v>175</v>
      </c>
      <c r="G40" s="6" t="s">
        <v>41</v>
      </c>
      <c r="H40" s="6" t="n">
        <v>9693</v>
      </c>
      <c r="I40" s="4" t="n">
        <v>550</v>
      </c>
      <c r="J40" s="4" t="s">
        <v>42</v>
      </c>
      <c r="L40" s="1" t="s">
        <v>43</v>
      </c>
      <c r="M40" s="3" t="s">
        <v>176</v>
      </c>
      <c r="N40" s="44"/>
      <c r="O40" s="1" t="s">
        <v>86</v>
      </c>
      <c r="Q40" s="74" t="n">
        <v>148</v>
      </c>
      <c r="R40" s="74" t="n">
        <v>148</v>
      </c>
      <c r="S40" s="74" t="n">
        <v>594</v>
      </c>
      <c r="T40" s="74" t="n">
        <v>594</v>
      </c>
      <c r="U40" s="45" t="n">
        <f aca="false">+T40-R40</f>
        <v>446</v>
      </c>
      <c r="V40" s="14" t="n">
        <f aca="false">+T40-S40</f>
        <v>0</v>
      </c>
      <c r="W40" s="15" t="s">
        <v>177</v>
      </c>
      <c r="X40" s="47"/>
      <c r="Y40" s="44"/>
      <c r="Z40" s="5" t="n">
        <v>366963</v>
      </c>
      <c r="AA40" s="5" t="n">
        <v>65516</v>
      </c>
      <c r="AB40" s="48" t="s">
        <v>56</v>
      </c>
      <c r="AC40" s="49" t="n">
        <v>0.05</v>
      </c>
      <c r="AD40" s="50"/>
      <c r="AE40" s="51" t="s">
        <v>125</v>
      </c>
      <c r="AF40" s="51" t="s">
        <v>4</v>
      </c>
      <c r="AG40" s="4" t="s">
        <v>178</v>
      </c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2.5" hidden="false" customHeight="false" outlineLevel="0" collapsed="false">
      <c r="A41" s="53"/>
      <c r="B41" s="54" t="s">
        <v>38</v>
      </c>
      <c r="C41" s="55"/>
      <c r="D41" s="56"/>
      <c r="E41" s="3" t="s">
        <v>174</v>
      </c>
      <c r="F41" s="55" t="s">
        <v>179</v>
      </c>
      <c r="G41" s="57" t="s">
        <v>41</v>
      </c>
      <c r="H41" s="57" t="n">
        <v>9694</v>
      </c>
      <c r="I41" s="56" t="n">
        <v>550</v>
      </c>
      <c r="J41" s="56" t="s">
        <v>42</v>
      </c>
      <c r="K41" s="56"/>
      <c r="L41" s="59" t="s">
        <v>43</v>
      </c>
      <c r="M41" s="55" t="s">
        <v>176</v>
      </c>
      <c r="N41" s="0"/>
      <c r="O41" s="59" t="s">
        <v>86</v>
      </c>
      <c r="P41" s="60"/>
      <c r="Q41" s="59" t="n">
        <v>3205</v>
      </c>
      <c r="R41" s="1" t="n">
        <v>3243</v>
      </c>
      <c r="S41" s="59" t="n">
        <v>3265</v>
      </c>
      <c r="T41" s="1" t="n">
        <v>3129</v>
      </c>
      <c r="U41" s="45" t="n">
        <f aca="false">+T41-R41</f>
        <v>-114</v>
      </c>
      <c r="V41" s="61" t="n">
        <f aca="false">+T41-S41</f>
        <v>-136</v>
      </c>
      <c r="W41" s="46" t="s">
        <v>180</v>
      </c>
      <c r="X41" s="70"/>
      <c r="Z41" s="62" t="n">
        <v>366970</v>
      </c>
      <c r="AA41" s="62" t="s">
        <v>181</v>
      </c>
      <c r="AB41" s="63" t="s">
        <v>56</v>
      </c>
      <c r="AC41" s="64" t="n">
        <v>0.05</v>
      </c>
      <c r="AD41" s="65"/>
      <c r="AE41" s="66" t="s">
        <v>125</v>
      </c>
      <c r="AF41" s="66" t="s">
        <v>4</v>
      </c>
      <c r="AG41" s="56" t="s">
        <v>178</v>
      </c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53"/>
      <c r="B42" s="54" t="n">
        <v>36423</v>
      </c>
      <c r="C42" s="55"/>
      <c r="D42" s="56"/>
      <c r="E42" s="71" t="s">
        <v>182</v>
      </c>
      <c r="F42" s="71" t="s">
        <v>183</v>
      </c>
      <c r="G42" s="57" t="s">
        <v>41</v>
      </c>
      <c r="H42" s="62" t="n">
        <v>9800</v>
      </c>
      <c r="I42" s="59"/>
      <c r="J42" s="80"/>
      <c r="K42" s="59"/>
      <c r="L42" s="71"/>
      <c r="M42" s="71" t="s">
        <v>184</v>
      </c>
      <c r="N42" s="59" t="s">
        <v>141</v>
      </c>
      <c r="O42" s="59" t="s">
        <v>185</v>
      </c>
      <c r="P42" s="60"/>
      <c r="Q42" s="59" t="n">
        <v>260</v>
      </c>
      <c r="R42" s="59" t="n">
        <v>260</v>
      </c>
      <c r="S42" s="59" t="n">
        <v>260</v>
      </c>
      <c r="T42" s="59" t="n">
        <v>260</v>
      </c>
      <c r="U42" s="45" t="n">
        <f aca="false">+T42-R42</f>
        <v>0</v>
      </c>
      <c r="V42" s="61" t="n">
        <f aca="false">+T42-S42</f>
        <v>0</v>
      </c>
      <c r="W42" s="46" t="s">
        <v>46</v>
      </c>
      <c r="X42" s="70"/>
      <c r="Z42" s="62"/>
      <c r="AA42" s="62" t="n">
        <v>138555</v>
      </c>
      <c r="AB42" s="58" t="s">
        <v>47</v>
      </c>
      <c r="AC42" s="64"/>
      <c r="AD42" s="81"/>
      <c r="AE42" s="66"/>
      <c r="AF42" s="66" t="s">
        <v>4</v>
      </c>
      <c r="AG42" s="59" t="s">
        <v>186</v>
      </c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s">
        <v>38</v>
      </c>
      <c r="E43" s="68" t="s">
        <v>187</v>
      </c>
      <c r="F43" s="68"/>
      <c r="G43" s="6" t="s">
        <v>41</v>
      </c>
      <c r="H43" s="5" t="n">
        <v>2673</v>
      </c>
      <c r="I43" s="1"/>
      <c r="J43" s="69"/>
      <c r="K43" s="1"/>
      <c r="L43" s="68"/>
      <c r="M43" s="68" t="s">
        <v>187</v>
      </c>
      <c r="N43" s="1"/>
      <c r="O43" s="1" t="s">
        <v>65</v>
      </c>
      <c r="Q43" s="1" t="n">
        <v>5</v>
      </c>
      <c r="R43" s="1" t="n">
        <v>5</v>
      </c>
      <c r="S43" s="1" t="n">
        <v>5</v>
      </c>
      <c r="T43" s="1" t="n">
        <v>5</v>
      </c>
      <c r="U43" s="45" t="n">
        <f aca="false">+T43-R43</f>
        <v>0</v>
      </c>
      <c r="V43" s="14" t="n">
        <f aca="false">+T43-S43</f>
        <v>0</v>
      </c>
      <c r="W43" s="46" t="s">
        <v>46</v>
      </c>
      <c r="X43" s="47"/>
      <c r="Y43" s="44"/>
      <c r="Z43" s="5"/>
      <c r="AA43" s="5" t="n">
        <v>137850</v>
      </c>
      <c r="AB43" s="52" t="s">
        <v>47</v>
      </c>
      <c r="AC43" s="49" t="n">
        <v>0.06</v>
      </c>
      <c r="AD43" s="73"/>
      <c r="AE43" s="51" t="s">
        <v>57</v>
      </c>
      <c r="AF43" s="51" t="s">
        <v>4</v>
      </c>
      <c r="AG43" s="1" t="s">
        <v>188</v>
      </c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38</v>
      </c>
      <c r="E44" s="68" t="s">
        <v>187</v>
      </c>
      <c r="F44" s="68" t="s">
        <v>189</v>
      </c>
      <c r="G44" s="6" t="s">
        <v>41</v>
      </c>
      <c r="H44" s="5" t="n">
        <v>2677</v>
      </c>
      <c r="I44" s="1"/>
      <c r="J44" s="69"/>
      <c r="K44" s="1"/>
      <c r="L44" s="68"/>
      <c r="M44" s="68" t="s">
        <v>187</v>
      </c>
      <c r="N44" s="1"/>
      <c r="O44" s="1" t="s">
        <v>65</v>
      </c>
      <c r="Q44" s="1" t="n">
        <v>0</v>
      </c>
      <c r="R44" s="1" t="n">
        <v>1</v>
      </c>
      <c r="S44" s="1" t="n">
        <v>0</v>
      </c>
      <c r="T44" s="1" t="n">
        <v>0</v>
      </c>
      <c r="U44" s="45" t="n">
        <f aca="false">+T44-R44</f>
        <v>-1</v>
      </c>
      <c r="V44" s="14" t="n">
        <f aca="false">+T44-S44</f>
        <v>0</v>
      </c>
      <c r="W44" s="15" t="s">
        <v>66</v>
      </c>
      <c r="X44" s="47"/>
      <c r="Y44" s="44"/>
      <c r="Z44" s="5" t="n">
        <v>313274</v>
      </c>
      <c r="AA44" s="5" t="n">
        <v>137858</v>
      </c>
      <c r="AB44" s="52" t="s">
        <v>47</v>
      </c>
      <c r="AC44" s="49" t="n">
        <v>0.06</v>
      </c>
      <c r="AD44" s="73"/>
      <c r="AE44" s="51" t="s">
        <v>57</v>
      </c>
      <c r="AF44" s="51" t="s">
        <v>4</v>
      </c>
      <c r="AG44" s="1" t="s">
        <v>188</v>
      </c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22.5" hidden="false" customHeight="false" outlineLevel="0" collapsed="false">
      <c r="A45" s="43"/>
      <c r="B45" s="11" t="n">
        <v>36325</v>
      </c>
      <c r="E45" s="68" t="s">
        <v>190</v>
      </c>
      <c r="F45" s="68" t="s">
        <v>191</v>
      </c>
      <c r="G45" s="6" t="s">
        <v>41</v>
      </c>
      <c r="H45" s="5" t="n">
        <v>9828</v>
      </c>
      <c r="I45" s="1"/>
      <c r="J45" s="69"/>
      <c r="K45" s="1"/>
      <c r="L45" s="68"/>
      <c r="M45" s="68"/>
      <c r="N45" s="1" t="s">
        <v>141</v>
      </c>
      <c r="O45" s="59" t="s">
        <v>192</v>
      </c>
      <c r="Q45" s="1" t="n">
        <v>1200</v>
      </c>
      <c r="R45" s="14" t="n">
        <v>2000</v>
      </c>
      <c r="S45" s="1" t="n">
        <v>1200</v>
      </c>
      <c r="T45" s="14" t="n">
        <v>1499</v>
      </c>
      <c r="U45" s="45" t="n">
        <f aca="false">+T45-R45</f>
        <v>-501</v>
      </c>
      <c r="V45" s="14" t="n">
        <f aca="false">+T45-S45</f>
        <v>299</v>
      </c>
      <c r="W45" s="15" t="s">
        <v>193</v>
      </c>
      <c r="X45" s="47"/>
      <c r="Y45" s="44"/>
      <c r="Z45" s="5"/>
      <c r="AA45" s="5" t="n">
        <v>224517</v>
      </c>
      <c r="AB45" s="52" t="s">
        <v>47</v>
      </c>
      <c r="AC45" s="49"/>
      <c r="AD45" s="73"/>
      <c r="AE45" s="51"/>
      <c r="AF45" s="51" t="s">
        <v>4</v>
      </c>
      <c r="AG45" s="1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2.5" hidden="false" customHeight="false" outlineLevel="0" collapsed="false">
      <c r="A46" s="43"/>
      <c r="B46" s="11"/>
      <c r="E46" s="68" t="s">
        <v>194</v>
      </c>
      <c r="F46" s="82" t="s">
        <v>195</v>
      </c>
      <c r="G46" s="6"/>
      <c r="H46" s="5" t="n">
        <v>6284</v>
      </c>
      <c r="I46" s="1"/>
      <c r="J46" s="69"/>
      <c r="K46" s="1"/>
      <c r="L46" s="68"/>
      <c r="M46" s="68"/>
      <c r="N46" s="1"/>
      <c r="O46" s="1" t="s">
        <v>86</v>
      </c>
      <c r="Q46" s="1" t="n">
        <v>573</v>
      </c>
      <c r="R46" s="1" t="n">
        <v>559</v>
      </c>
      <c r="S46" s="1" t="n">
        <v>506</v>
      </c>
      <c r="T46" s="1" t="n">
        <v>506</v>
      </c>
      <c r="U46" s="45" t="n">
        <f aca="false">+T46-R46</f>
        <v>-53</v>
      </c>
      <c r="V46" s="14"/>
      <c r="W46" s="15" t="s">
        <v>159</v>
      </c>
      <c r="X46" s="47"/>
      <c r="Y46" s="44"/>
      <c r="Z46" s="5"/>
      <c r="AA46" s="5"/>
      <c r="AB46" s="52"/>
      <c r="AC46" s="49"/>
      <c r="AD46" s="73"/>
      <c r="AE46" s="51"/>
      <c r="AF46" s="51"/>
      <c r="AG46" s="1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43"/>
      <c r="B47" s="11" t="s">
        <v>38</v>
      </c>
      <c r="E47" s="3" t="s">
        <v>196</v>
      </c>
      <c r="F47" s="3" t="s">
        <v>197</v>
      </c>
      <c r="G47" s="6" t="s">
        <v>41</v>
      </c>
      <c r="H47" s="6" t="n">
        <v>5579</v>
      </c>
      <c r="I47" s="4" t="n">
        <v>550</v>
      </c>
      <c r="J47" s="4" t="s">
        <v>42</v>
      </c>
      <c r="L47" s="1" t="s">
        <v>43</v>
      </c>
      <c r="M47" s="3" t="s">
        <v>198</v>
      </c>
      <c r="N47" s="44"/>
      <c r="O47" s="1" t="s">
        <v>86</v>
      </c>
      <c r="Q47" s="1" t="n">
        <v>96</v>
      </c>
      <c r="R47" s="1" t="n">
        <v>96</v>
      </c>
      <c r="S47" s="1" t="n">
        <v>189</v>
      </c>
      <c r="T47" s="1" t="n">
        <v>189</v>
      </c>
      <c r="U47" s="45" t="n">
        <f aca="false">+T47-R47</f>
        <v>93</v>
      </c>
      <c r="V47" s="14" t="n">
        <f aca="false">+T47-S47</f>
        <v>0</v>
      </c>
      <c r="W47" s="46" t="s">
        <v>46</v>
      </c>
      <c r="X47" s="15"/>
      <c r="Y47" s="44"/>
      <c r="Z47" s="5" t="n">
        <v>313293</v>
      </c>
      <c r="AA47" s="5" t="n">
        <v>138533</v>
      </c>
      <c r="AB47" s="48" t="s">
        <v>56</v>
      </c>
      <c r="AC47" s="49" t="n">
        <v>0.055</v>
      </c>
      <c r="AD47" s="3"/>
      <c r="AE47" s="51" t="s">
        <v>57</v>
      </c>
      <c r="AF47" s="51" t="s">
        <v>4</v>
      </c>
      <c r="AG47" s="4" t="s">
        <v>199</v>
      </c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43"/>
      <c r="B48" s="11" t="s">
        <v>38</v>
      </c>
      <c r="E48" s="3" t="s">
        <v>200</v>
      </c>
      <c r="F48" s="3" t="s">
        <v>201</v>
      </c>
      <c r="G48" s="6" t="s">
        <v>41</v>
      </c>
      <c r="H48" s="6" t="n">
        <v>5225</v>
      </c>
      <c r="I48" s="4" t="n">
        <v>601</v>
      </c>
      <c r="J48" s="4" t="s">
        <v>42</v>
      </c>
      <c r="K48" s="4" t="n">
        <v>1</v>
      </c>
      <c r="L48" s="1" t="s">
        <v>43</v>
      </c>
      <c r="M48" s="3" t="s">
        <v>198</v>
      </c>
      <c r="N48" s="44"/>
      <c r="O48" s="1" t="s">
        <v>185</v>
      </c>
      <c r="Q48" s="1" t="n">
        <v>304</v>
      </c>
      <c r="R48" s="1" t="n">
        <v>357</v>
      </c>
      <c r="S48" s="1" t="n">
        <v>300</v>
      </c>
      <c r="T48" s="1" t="n">
        <v>330</v>
      </c>
      <c r="U48" s="45" t="n">
        <f aca="false">+T48-R48</f>
        <v>-27</v>
      </c>
      <c r="V48" s="14" t="n">
        <f aca="false">+T48-S48</f>
        <v>30</v>
      </c>
      <c r="W48" s="46" t="s">
        <v>202</v>
      </c>
      <c r="X48" s="47"/>
      <c r="Y48" s="44"/>
      <c r="Z48" s="5"/>
      <c r="AA48" s="5" t="n">
        <v>133475</v>
      </c>
      <c r="AB48" s="48" t="s">
        <v>56</v>
      </c>
      <c r="AC48" s="49" t="n">
        <v>0.06</v>
      </c>
      <c r="AD48" s="50"/>
      <c r="AE48" s="51" t="s">
        <v>57</v>
      </c>
      <c r="AF48" s="51" t="s">
        <v>4</v>
      </c>
      <c r="AG48" s="4" t="s">
        <v>199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53"/>
      <c r="B49" s="54" t="s">
        <v>38</v>
      </c>
      <c r="C49" s="55"/>
      <c r="D49" s="56"/>
      <c r="E49" s="55" t="s">
        <v>203</v>
      </c>
      <c r="F49" s="55" t="s">
        <v>204</v>
      </c>
      <c r="G49" s="57" t="s">
        <v>41</v>
      </c>
      <c r="H49" s="57" t="n">
        <v>4062</v>
      </c>
      <c r="I49" s="56" t="n">
        <v>487</v>
      </c>
      <c r="J49" s="56" t="s">
        <v>42</v>
      </c>
      <c r="K49" s="56"/>
      <c r="L49" s="59" t="s">
        <v>43</v>
      </c>
      <c r="M49" s="55" t="s">
        <v>205</v>
      </c>
      <c r="N49" s="0"/>
      <c r="O49" s="59" t="s">
        <v>86</v>
      </c>
      <c r="P49" s="60"/>
      <c r="Q49" s="59" t="n">
        <v>190</v>
      </c>
      <c r="R49" s="59" t="n">
        <v>190</v>
      </c>
      <c r="S49" s="59" t="n">
        <v>183</v>
      </c>
      <c r="T49" s="59" t="n">
        <v>183</v>
      </c>
      <c r="U49" s="45" t="n">
        <f aca="false">+T49-R49</f>
        <v>-7</v>
      </c>
      <c r="V49" s="61" t="n">
        <f aca="false">+T49-S49</f>
        <v>0</v>
      </c>
      <c r="W49" s="83" t="s">
        <v>206</v>
      </c>
      <c r="X49" s="70"/>
      <c r="Z49" s="62" t="n">
        <v>348355</v>
      </c>
      <c r="AA49" s="62" t="n">
        <v>51700</v>
      </c>
      <c r="AB49" s="63" t="s">
        <v>56</v>
      </c>
      <c r="AC49" s="64" t="n">
        <v>0.16</v>
      </c>
      <c r="AD49" s="65" t="n">
        <v>9812</v>
      </c>
      <c r="AE49" s="66" t="s">
        <v>81</v>
      </c>
      <c r="AF49" s="66" t="s">
        <v>4</v>
      </c>
      <c r="AG49" s="56" t="s">
        <v>207</v>
      </c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53"/>
      <c r="B50" s="54" t="s">
        <v>38</v>
      </c>
      <c r="C50" s="55"/>
      <c r="D50" s="56"/>
      <c r="E50" s="55" t="s">
        <v>208</v>
      </c>
      <c r="F50" s="55" t="s">
        <v>209</v>
      </c>
      <c r="G50" s="57" t="s">
        <v>41</v>
      </c>
      <c r="H50" s="57" t="n">
        <v>6595</v>
      </c>
      <c r="I50" s="56" t="n">
        <v>601</v>
      </c>
      <c r="J50" s="56" t="s">
        <v>42</v>
      </c>
      <c r="K50" s="56"/>
      <c r="L50" s="58" t="s">
        <v>43</v>
      </c>
      <c r="M50" s="55" t="s">
        <v>210</v>
      </c>
      <c r="N50" s="0"/>
      <c r="O50" s="59" t="s">
        <v>96</v>
      </c>
      <c r="P50" s="60"/>
      <c r="Q50" s="59" t="n">
        <v>60</v>
      </c>
      <c r="R50" s="59" t="n">
        <v>60</v>
      </c>
      <c r="S50" s="59" t="n">
        <v>57</v>
      </c>
      <c r="T50" s="59" t="n">
        <v>57</v>
      </c>
      <c r="U50" s="45" t="n">
        <f aca="false">+T50-R50</f>
        <v>-3</v>
      </c>
      <c r="V50" s="61" t="n">
        <f aca="false">+T50-S50</f>
        <v>0</v>
      </c>
      <c r="W50" s="46" t="s">
        <v>46</v>
      </c>
      <c r="X50" s="70"/>
      <c r="Z50" s="62" t="n">
        <v>358922</v>
      </c>
      <c r="AA50" s="62" t="n">
        <v>138472</v>
      </c>
      <c r="AB50" s="63" t="s">
        <v>56</v>
      </c>
      <c r="AC50" s="9" t="n">
        <v>0.33</v>
      </c>
      <c r="AD50" s="78" t="n">
        <v>9907</v>
      </c>
      <c r="AE50" s="59" t="s">
        <v>211</v>
      </c>
      <c r="AF50" s="66" t="s">
        <v>4</v>
      </c>
      <c r="AG50" s="56" t="s">
        <v>212</v>
      </c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43"/>
      <c r="B51" s="11" t="s">
        <v>38</v>
      </c>
      <c r="E51" s="3" t="s">
        <v>213</v>
      </c>
      <c r="F51" s="3" t="s">
        <v>214</v>
      </c>
      <c r="G51" s="6" t="s">
        <v>41</v>
      </c>
      <c r="H51" s="6" t="n">
        <v>6569</v>
      </c>
      <c r="I51" s="4" t="n">
        <v>764</v>
      </c>
      <c r="J51" s="4" t="s">
        <v>42</v>
      </c>
      <c r="K51" s="4" t="n">
        <v>1</v>
      </c>
      <c r="L51" s="52" t="s">
        <v>43</v>
      </c>
      <c r="M51" s="3" t="s">
        <v>215</v>
      </c>
      <c r="N51" s="44"/>
      <c r="O51" s="1" t="s">
        <v>45</v>
      </c>
      <c r="Q51" s="1" t="n">
        <v>647</v>
      </c>
      <c r="R51" s="1" t="n">
        <v>3387</v>
      </c>
      <c r="S51" s="1" t="n">
        <v>3427</v>
      </c>
      <c r="T51" s="1" t="n">
        <v>3237</v>
      </c>
      <c r="U51" s="45" t="n">
        <f aca="false">+T51-R51</f>
        <v>-150</v>
      </c>
      <c r="V51" s="14" t="n">
        <f aca="false">+T51-S51</f>
        <v>-190</v>
      </c>
      <c r="W51" s="15" t="s">
        <v>216</v>
      </c>
      <c r="X51" s="47"/>
      <c r="Y51" s="44"/>
      <c r="Z51" s="5" t="n">
        <v>370007</v>
      </c>
      <c r="AA51" s="5" t="n">
        <v>138528</v>
      </c>
      <c r="AB51" s="48" t="s">
        <v>56</v>
      </c>
      <c r="AC51" s="49" t="n">
        <v>0.06</v>
      </c>
      <c r="AD51" s="50"/>
      <c r="AE51" s="51" t="s">
        <v>125</v>
      </c>
      <c r="AF51" s="51" t="s">
        <v>4</v>
      </c>
      <c r="AG51" s="4" t="s">
        <v>217</v>
      </c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53"/>
      <c r="B52" s="54" t="s">
        <v>38</v>
      </c>
      <c r="C52" s="55"/>
      <c r="D52" s="56"/>
      <c r="E52" s="71" t="s">
        <v>218</v>
      </c>
      <c r="F52" s="71" t="s">
        <v>219</v>
      </c>
      <c r="G52" s="57" t="s">
        <v>41</v>
      </c>
      <c r="H52" s="62" t="n">
        <v>6778</v>
      </c>
      <c r="I52" s="59"/>
      <c r="J52" s="80"/>
      <c r="K52" s="59"/>
      <c r="L52" s="71"/>
      <c r="M52" s="71" t="s">
        <v>220</v>
      </c>
      <c r="N52" s="59"/>
      <c r="O52" s="59" t="s">
        <v>65</v>
      </c>
      <c r="P52" s="60"/>
      <c r="Q52" s="59" t="n">
        <v>203</v>
      </c>
      <c r="R52" s="59" t="n">
        <v>203</v>
      </c>
      <c r="S52" s="59" t="n">
        <v>198</v>
      </c>
      <c r="T52" s="59" t="n">
        <v>198</v>
      </c>
      <c r="U52" s="45" t="n">
        <f aca="false">+T52-R52</f>
        <v>-5</v>
      </c>
      <c r="V52" s="61" t="n">
        <f aca="false">+T52-S52</f>
        <v>0</v>
      </c>
      <c r="W52" s="46" t="s">
        <v>46</v>
      </c>
      <c r="X52" s="70"/>
      <c r="Z52" s="62" t="n">
        <v>361742</v>
      </c>
      <c r="AA52" s="62" t="n">
        <v>137206</v>
      </c>
      <c r="AB52" s="58" t="s">
        <v>56</v>
      </c>
      <c r="AC52" s="64" t="n">
        <v>0.06</v>
      </c>
      <c r="AD52" s="81"/>
      <c r="AE52" s="66" t="s">
        <v>57</v>
      </c>
      <c r="AF52" s="66" t="s">
        <v>4</v>
      </c>
      <c r="AG52" s="59" t="s">
        <v>221</v>
      </c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22.5" hidden="false" customHeight="false" outlineLevel="0" collapsed="false">
      <c r="A53" s="53"/>
      <c r="B53" s="54" t="n">
        <v>36452</v>
      </c>
      <c r="C53" s="55"/>
      <c r="D53" s="56"/>
      <c r="E53" s="68" t="s">
        <v>222</v>
      </c>
      <c r="F53" s="71" t="s">
        <v>223</v>
      </c>
      <c r="G53" s="57" t="s">
        <v>41</v>
      </c>
      <c r="H53" s="62" t="n">
        <v>9794</v>
      </c>
      <c r="I53" s="59"/>
      <c r="J53" s="80"/>
      <c r="K53" s="59"/>
      <c r="L53" s="71"/>
      <c r="M53" s="71" t="s">
        <v>224</v>
      </c>
      <c r="N53" s="59" t="s">
        <v>141</v>
      </c>
      <c r="O53" s="59" t="s">
        <v>113</v>
      </c>
      <c r="P53" s="60"/>
      <c r="Q53" s="72" t="n">
        <v>1</v>
      </c>
      <c r="R53" s="1" t="n">
        <v>6118</v>
      </c>
      <c r="S53" s="72" t="n">
        <v>8563</v>
      </c>
      <c r="T53" s="1" t="n">
        <v>7092</v>
      </c>
      <c r="U53" s="45" t="n">
        <f aca="false">+T53-R53</f>
        <v>974</v>
      </c>
      <c r="V53" s="61" t="n">
        <f aca="false">+T53-S53</f>
        <v>-1471</v>
      </c>
      <c r="W53" s="46" t="s">
        <v>225</v>
      </c>
      <c r="X53" s="70"/>
      <c r="Z53" s="62"/>
      <c r="AA53" s="62" t="s">
        <v>181</v>
      </c>
      <c r="AB53" s="58" t="s">
        <v>47</v>
      </c>
      <c r="AC53" s="64"/>
      <c r="AD53" s="81"/>
      <c r="AE53" s="66"/>
      <c r="AF53" s="66" t="s">
        <v>4</v>
      </c>
      <c r="AG53" s="59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22.5" hidden="false" customHeight="false" outlineLevel="0" collapsed="false">
      <c r="A54" s="53"/>
      <c r="B54" s="54" t="n">
        <v>36452</v>
      </c>
      <c r="C54" s="55"/>
      <c r="D54" s="56"/>
      <c r="E54" s="68" t="s">
        <v>222</v>
      </c>
      <c r="F54" s="71" t="s">
        <v>226</v>
      </c>
      <c r="G54" s="57" t="s">
        <v>41</v>
      </c>
      <c r="H54" s="62" t="n">
        <v>9794</v>
      </c>
      <c r="I54" s="59"/>
      <c r="J54" s="80"/>
      <c r="K54" s="59"/>
      <c r="L54" s="71"/>
      <c r="M54" s="71" t="s">
        <v>224</v>
      </c>
      <c r="N54" s="59" t="s">
        <v>141</v>
      </c>
      <c r="O54" s="59" t="s">
        <v>113</v>
      </c>
      <c r="P54" s="60"/>
      <c r="Q54" s="72" t="n">
        <f aca="false">8291+388</f>
        <v>8679</v>
      </c>
      <c r="R54" s="1" t="n">
        <v>5388</v>
      </c>
      <c r="S54" s="72" t="n">
        <v>7541</v>
      </c>
      <c r="T54" s="1" t="n">
        <v>6245</v>
      </c>
      <c r="U54" s="45" t="n">
        <f aca="false">+T54-R54</f>
        <v>857</v>
      </c>
      <c r="V54" s="61" t="n">
        <f aca="false">+T54-S54</f>
        <v>-1296</v>
      </c>
      <c r="W54" s="46" t="s">
        <v>225</v>
      </c>
      <c r="X54" s="70"/>
      <c r="Z54" s="62"/>
      <c r="AA54" s="62" t="n">
        <v>154608</v>
      </c>
      <c r="AB54" s="58" t="s">
        <v>47</v>
      </c>
      <c r="AC54" s="64"/>
      <c r="AD54" s="81"/>
      <c r="AE54" s="66"/>
      <c r="AF54" s="66" t="s">
        <v>4</v>
      </c>
      <c r="AG54" s="59" t="s">
        <v>227</v>
      </c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2.5" hidden="false" customHeight="false" outlineLevel="0" collapsed="false">
      <c r="A55" s="43"/>
      <c r="B55" s="11" t="n">
        <v>36392</v>
      </c>
      <c r="E55" s="68" t="s">
        <v>222</v>
      </c>
      <c r="F55" s="68" t="s">
        <v>228</v>
      </c>
      <c r="G55" s="6" t="s">
        <v>41</v>
      </c>
      <c r="H55" s="5" t="n">
        <v>9794</v>
      </c>
      <c r="I55" s="1"/>
      <c r="J55" s="69"/>
      <c r="K55" s="1"/>
      <c r="L55" s="68"/>
      <c r="M55" s="68" t="s">
        <v>224</v>
      </c>
      <c r="N55" s="1" t="s">
        <v>141</v>
      </c>
      <c r="O55" s="1" t="s">
        <v>113</v>
      </c>
      <c r="Q55" s="74" t="n">
        <v>6827</v>
      </c>
      <c r="R55" s="1" t="n">
        <v>2944</v>
      </c>
      <c r="S55" s="74" t="n">
        <v>4120</v>
      </c>
      <c r="T55" s="1" t="n">
        <v>3413</v>
      </c>
      <c r="U55" s="45" t="n">
        <f aca="false">+T55-R55</f>
        <v>469</v>
      </c>
      <c r="V55" s="14" t="n">
        <f aca="false">+T55-S55</f>
        <v>-707</v>
      </c>
      <c r="W55" s="46" t="s">
        <v>225</v>
      </c>
      <c r="X55" s="47"/>
      <c r="Y55" s="44"/>
      <c r="Z55" s="5"/>
      <c r="AA55" s="5" t="n">
        <v>138546</v>
      </c>
      <c r="AB55" s="52" t="s">
        <v>47</v>
      </c>
      <c r="AC55" s="49"/>
      <c r="AD55" s="73"/>
      <c r="AE55" s="51"/>
      <c r="AF55" s="51" t="s">
        <v>4</v>
      </c>
      <c r="AG55" s="1" t="s">
        <v>227</v>
      </c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38</v>
      </c>
      <c r="E56" s="3" t="s">
        <v>229</v>
      </c>
      <c r="F56" s="3" t="s">
        <v>230</v>
      </c>
      <c r="G56" s="6" t="s">
        <v>41</v>
      </c>
      <c r="H56" s="6" t="n">
        <v>9610</v>
      </c>
      <c r="I56" s="4" t="n">
        <v>440</v>
      </c>
      <c r="J56" s="4" t="s">
        <v>42</v>
      </c>
      <c r="K56" s="4" t="n">
        <v>1</v>
      </c>
      <c r="L56" s="52" t="s">
        <v>43</v>
      </c>
      <c r="M56" s="3" t="s">
        <v>231</v>
      </c>
      <c r="N56" s="44"/>
      <c r="O56" s="1" t="s">
        <v>232</v>
      </c>
      <c r="Q56" s="74" t="n">
        <f aca="false">9277+52143</f>
        <v>61420</v>
      </c>
      <c r="R56" s="1" t="n">
        <v>61335</v>
      </c>
      <c r="S56" s="74" t="n">
        <f aca="false">9277+6597</f>
        <v>15874</v>
      </c>
      <c r="T56" s="1" t="n">
        <v>51927</v>
      </c>
      <c r="U56" s="45" t="n">
        <f aca="false">+T56-R56</f>
        <v>-9408</v>
      </c>
      <c r="V56" s="14" t="n">
        <f aca="false">+T56-S56</f>
        <v>36053</v>
      </c>
      <c r="W56" s="46" t="s">
        <v>97</v>
      </c>
      <c r="X56" s="47"/>
      <c r="Y56" s="44"/>
      <c r="Z56" s="5" t="n">
        <v>313010</v>
      </c>
      <c r="AA56" s="5" t="n">
        <v>137924</v>
      </c>
      <c r="AB56" s="48" t="s">
        <v>56</v>
      </c>
      <c r="AC56" s="49" t="n">
        <v>0.06</v>
      </c>
      <c r="AD56" s="50"/>
      <c r="AE56" s="51"/>
      <c r="AF56" s="51" t="s">
        <v>4</v>
      </c>
      <c r="AG56" s="4" t="s">
        <v>233</v>
      </c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3"/>
      <c r="B57" s="11" t="s">
        <v>38</v>
      </c>
      <c r="C57" s="68"/>
      <c r="D57" s="1"/>
      <c r="E57" s="68" t="s">
        <v>234</v>
      </c>
      <c r="F57" s="68" t="s">
        <v>235</v>
      </c>
      <c r="G57" s="6" t="s">
        <v>41</v>
      </c>
      <c r="H57" s="5" t="n">
        <v>9771</v>
      </c>
      <c r="I57" s="1"/>
      <c r="J57" s="69"/>
      <c r="K57" s="1"/>
      <c r="L57" s="68"/>
      <c r="M57" s="68" t="s">
        <v>236</v>
      </c>
      <c r="N57" s="1" t="s">
        <v>141</v>
      </c>
      <c r="O57" s="1" t="s">
        <v>86</v>
      </c>
      <c r="Q57" s="74" t="n">
        <v>5216</v>
      </c>
      <c r="R57" s="1" t="n">
        <v>4900</v>
      </c>
      <c r="S57" s="74" t="n">
        <v>4938</v>
      </c>
      <c r="T57" s="1" t="n">
        <v>4938</v>
      </c>
      <c r="U57" s="45" t="n">
        <f aca="false">+T57-R57</f>
        <v>38</v>
      </c>
      <c r="V57" s="14" t="n">
        <f aca="false">+T57-S57</f>
        <v>0</v>
      </c>
      <c r="W57" s="15" t="s">
        <v>159</v>
      </c>
      <c r="X57" s="47"/>
      <c r="Y57" s="44"/>
      <c r="Z57" s="5"/>
      <c r="AA57" s="5" t="n">
        <v>139501</v>
      </c>
      <c r="AB57" s="52" t="s">
        <v>47</v>
      </c>
      <c r="AC57" s="49" t="n">
        <v>0.035</v>
      </c>
      <c r="AD57" s="50" t="n">
        <v>9906</v>
      </c>
      <c r="AE57" s="51" t="s">
        <v>48</v>
      </c>
      <c r="AF57" s="51" t="s">
        <v>4</v>
      </c>
      <c r="AG57" s="1" t="s">
        <v>237</v>
      </c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22.5" hidden="false" customHeight="false" outlineLevel="0" collapsed="false">
      <c r="A58" s="53"/>
      <c r="B58" s="54" t="s">
        <v>38</v>
      </c>
      <c r="C58" s="55"/>
      <c r="D58" s="56"/>
      <c r="E58" s="71" t="s">
        <v>238</v>
      </c>
      <c r="F58" s="71" t="s">
        <v>239</v>
      </c>
      <c r="G58" s="57" t="s">
        <v>41</v>
      </c>
      <c r="H58" s="62" t="n">
        <v>9748</v>
      </c>
      <c r="I58" s="59"/>
      <c r="J58" s="80"/>
      <c r="K58" s="59" t="n">
        <v>1</v>
      </c>
      <c r="L58" s="71"/>
      <c r="M58" s="71" t="s">
        <v>238</v>
      </c>
      <c r="N58" s="59"/>
      <c r="O58" s="59" t="s">
        <v>54</v>
      </c>
      <c r="P58" s="60"/>
      <c r="Q58" s="72" t="n">
        <v>5813</v>
      </c>
      <c r="R58" s="1" t="n">
        <v>7990</v>
      </c>
      <c r="S58" s="72" t="n">
        <v>7906</v>
      </c>
      <c r="T58" s="1" t="n">
        <v>7689</v>
      </c>
      <c r="U58" s="45" t="n">
        <f aca="false">+T58-R58</f>
        <v>-301</v>
      </c>
      <c r="V58" s="61" t="n">
        <f aca="false">+T58-S58</f>
        <v>-217</v>
      </c>
      <c r="W58" s="15" t="s">
        <v>240</v>
      </c>
      <c r="X58" s="70"/>
      <c r="Z58" s="62" t="n">
        <v>370009</v>
      </c>
      <c r="AA58" s="62" t="n">
        <v>137205</v>
      </c>
      <c r="AB58" s="58" t="s">
        <v>47</v>
      </c>
      <c r="AC58" s="64" t="n">
        <v>0.04</v>
      </c>
      <c r="AD58" s="81"/>
      <c r="AE58" s="66" t="s">
        <v>125</v>
      </c>
      <c r="AF58" s="66" t="s">
        <v>4</v>
      </c>
      <c r="AG58" s="59" t="s">
        <v>241</v>
      </c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43"/>
      <c r="B59" s="11" t="s">
        <v>38</v>
      </c>
      <c r="C59" s="68"/>
      <c r="D59" s="1"/>
      <c r="E59" s="68" t="s">
        <v>242</v>
      </c>
      <c r="F59" s="3" t="s">
        <v>243</v>
      </c>
      <c r="G59" s="6" t="s">
        <v>41</v>
      </c>
      <c r="H59" s="5" t="n">
        <v>6722</v>
      </c>
      <c r="I59" s="1"/>
      <c r="J59" s="69"/>
      <c r="K59" s="1"/>
      <c r="L59" s="68"/>
      <c r="M59" s="68"/>
      <c r="N59" s="1"/>
      <c r="O59" s="1" t="s">
        <v>45</v>
      </c>
      <c r="Q59" s="1" t="n">
        <v>7545</v>
      </c>
      <c r="R59" s="1" t="n">
        <v>7250</v>
      </c>
      <c r="S59" s="1" t="n">
        <v>7513</v>
      </c>
      <c r="T59" s="1" t="n">
        <v>11983</v>
      </c>
      <c r="U59" s="45" t="n">
        <f aca="false">+T59-R59</f>
        <v>4733</v>
      </c>
      <c r="V59" s="14" t="n">
        <f aca="false">+T59-S59</f>
        <v>4470</v>
      </c>
      <c r="W59" s="46" t="s">
        <v>244</v>
      </c>
      <c r="X59" s="47"/>
      <c r="Y59" s="44"/>
      <c r="Z59" s="5"/>
      <c r="AA59" s="5" t="n">
        <v>135865</v>
      </c>
      <c r="AB59" s="52" t="s">
        <v>47</v>
      </c>
      <c r="AC59" s="9" t="n">
        <v>0.093</v>
      </c>
      <c r="AD59" s="78" t="n">
        <v>9908</v>
      </c>
      <c r="AE59" s="1" t="s">
        <v>245</v>
      </c>
      <c r="AF59" s="51" t="s">
        <v>4</v>
      </c>
      <c r="AG59" s="1" t="s">
        <v>67</v>
      </c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n">
        <v>36325</v>
      </c>
      <c r="E60" s="68" t="s">
        <v>246</v>
      </c>
      <c r="F60" s="68" t="s">
        <v>247</v>
      </c>
      <c r="G60" s="6" t="s">
        <v>41</v>
      </c>
      <c r="H60" s="5" t="n">
        <v>4286</v>
      </c>
      <c r="I60" s="1"/>
      <c r="J60" s="69"/>
      <c r="K60" s="1"/>
      <c r="L60" s="68"/>
      <c r="M60" s="68"/>
      <c r="N60" s="1" t="s">
        <v>141</v>
      </c>
      <c r="O60" s="59" t="s">
        <v>45</v>
      </c>
      <c r="Q60" s="1" t="n">
        <v>39</v>
      </c>
      <c r="R60" s="1" t="n">
        <v>39</v>
      </c>
      <c r="S60" s="1" t="n">
        <v>39</v>
      </c>
      <c r="T60" s="1" t="n">
        <v>39</v>
      </c>
      <c r="U60" s="45" t="n">
        <f aca="false">+T60-R60</f>
        <v>0</v>
      </c>
      <c r="V60" s="14" t="n">
        <f aca="false">+T60-S60</f>
        <v>0</v>
      </c>
      <c r="W60" s="15" t="s">
        <v>122</v>
      </c>
      <c r="X60" s="47"/>
      <c r="Y60" s="44"/>
      <c r="Z60" s="5"/>
      <c r="AA60" s="5" t="s">
        <v>181</v>
      </c>
      <c r="AB60" s="52" t="s">
        <v>47</v>
      </c>
      <c r="AC60" s="49"/>
      <c r="AD60" s="73"/>
      <c r="AE60" s="51"/>
      <c r="AF60" s="51" t="s">
        <v>4</v>
      </c>
      <c r="AG60" s="1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n">
        <v>36325</v>
      </c>
      <c r="E61" s="68" t="s">
        <v>246</v>
      </c>
      <c r="F61" s="68" t="s">
        <v>248</v>
      </c>
      <c r="G61" s="6" t="s">
        <v>41</v>
      </c>
      <c r="H61" s="5" t="n">
        <v>6480</v>
      </c>
      <c r="I61" s="1"/>
      <c r="J61" s="69"/>
      <c r="K61" s="1"/>
      <c r="L61" s="68"/>
      <c r="M61" s="68"/>
      <c r="N61" s="1" t="s">
        <v>141</v>
      </c>
      <c r="O61" s="1" t="s">
        <v>167</v>
      </c>
      <c r="Q61" s="1" t="n">
        <v>43</v>
      </c>
      <c r="R61" s="1" t="n">
        <v>43</v>
      </c>
      <c r="S61" s="1" t="n">
        <v>35</v>
      </c>
      <c r="T61" s="1" t="n">
        <v>35</v>
      </c>
      <c r="U61" s="45" t="n">
        <f aca="false">+T61-R61</f>
        <v>-8</v>
      </c>
      <c r="V61" s="14" t="n">
        <f aca="false">+T61-S61</f>
        <v>0</v>
      </c>
      <c r="W61" s="15" t="s">
        <v>122</v>
      </c>
      <c r="X61" s="47"/>
      <c r="Y61" s="44"/>
      <c r="Z61" s="5"/>
      <c r="AA61" s="5" t="n">
        <v>114514</v>
      </c>
      <c r="AB61" s="52" t="s">
        <v>47</v>
      </c>
      <c r="AC61" s="49"/>
      <c r="AD61" s="73"/>
      <c r="AE61" s="51"/>
      <c r="AF61" s="51" t="s">
        <v>4</v>
      </c>
      <c r="AG61" s="1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2.75" hidden="false" customHeight="false" outlineLevel="0" collapsed="false">
      <c r="A62" s="43"/>
      <c r="B62" s="11" t="n">
        <v>36325</v>
      </c>
      <c r="E62" s="68" t="s">
        <v>246</v>
      </c>
      <c r="F62" s="68" t="s">
        <v>249</v>
      </c>
      <c r="G62" s="6" t="s">
        <v>41</v>
      </c>
      <c r="H62" s="5" t="n">
        <v>6551</v>
      </c>
      <c r="I62" s="1"/>
      <c r="J62" s="69"/>
      <c r="K62" s="1"/>
      <c r="L62" s="68"/>
      <c r="M62" s="68"/>
      <c r="N62" s="1" t="s">
        <v>141</v>
      </c>
      <c r="O62" s="59" t="s">
        <v>250</v>
      </c>
      <c r="Q62" s="1" t="n">
        <v>127</v>
      </c>
      <c r="R62" s="1" t="n">
        <v>127</v>
      </c>
      <c r="S62" s="1" t="n">
        <v>104</v>
      </c>
      <c r="T62" s="1" t="n">
        <v>104</v>
      </c>
      <c r="U62" s="45" t="n">
        <f aca="false">+T62-R62</f>
        <v>-23</v>
      </c>
      <c r="V62" s="14" t="n">
        <f aca="false">+T62-S62</f>
        <v>0</v>
      </c>
      <c r="W62" s="15" t="s">
        <v>122</v>
      </c>
      <c r="X62" s="47"/>
      <c r="Y62" s="44"/>
      <c r="Z62" s="5"/>
      <c r="AA62" s="5" t="s">
        <v>181</v>
      </c>
      <c r="AB62" s="52" t="s">
        <v>47</v>
      </c>
      <c r="AC62" s="49"/>
      <c r="AD62" s="73"/>
      <c r="AE62" s="51"/>
      <c r="AF62" s="51" t="s">
        <v>4</v>
      </c>
      <c r="AG62" s="1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 t="n">
        <v>36325</v>
      </c>
      <c r="E63" s="68" t="s">
        <v>246</v>
      </c>
      <c r="F63" s="68" t="s">
        <v>251</v>
      </c>
      <c r="G63" s="6" t="s">
        <v>41</v>
      </c>
      <c r="H63" s="5" t="n">
        <v>6835</v>
      </c>
      <c r="I63" s="1"/>
      <c r="J63" s="69"/>
      <c r="K63" s="1"/>
      <c r="L63" s="68"/>
      <c r="M63" s="68" t="s">
        <v>140</v>
      </c>
      <c r="N63" s="1" t="s">
        <v>141</v>
      </c>
      <c r="O63" s="59" t="s">
        <v>65</v>
      </c>
      <c r="Q63" s="1" t="n">
        <v>22</v>
      </c>
      <c r="R63" s="1" t="n">
        <v>22</v>
      </c>
      <c r="S63" s="1" t="n">
        <v>22</v>
      </c>
      <c r="T63" s="1" t="n">
        <v>22</v>
      </c>
      <c r="U63" s="45" t="n">
        <f aca="false">+T63-R63</f>
        <v>0</v>
      </c>
      <c r="V63" s="14" t="n">
        <f aca="false">+T63-S63</f>
        <v>0</v>
      </c>
      <c r="W63" s="15" t="s">
        <v>252</v>
      </c>
      <c r="X63" s="47"/>
      <c r="Y63" s="44"/>
      <c r="Z63" s="5"/>
      <c r="AA63" s="5" t="s">
        <v>181</v>
      </c>
      <c r="AB63" s="52" t="s">
        <v>47</v>
      </c>
      <c r="AC63" s="49" t="n">
        <v>0.025</v>
      </c>
      <c r="AD63" s="73"/>
      <c r="AE63" s="51" t="s">
        <v>57</v>
      </c>
      <c r="AF63" s="79"/>
      <c r="AG63" s="1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22.5" hidden="false" customHeight="false" outlineLevel="0" collapsed="false">
      <c r="A64" s="43"/>
      <c r="B64" s="11" t="s">
        <v>38</v>
      </c>
      <c r="E64" s="3" t="s">
        <v>246</v>
      </c>
      <c r="F64" s="3" t="s">
        <v>253</v>
      </c>
      <c r="G64" s="6" t="s">
        <v>41</v>
      </c>
      <c r="H64" s="6" t="n">
        <v>9656</v>
      </c>
      <c r="I64" s="4" t="n">
        <v>550</v>
      </c>
      <c r="J64" s="4" t="s">
        <v>42</v>
      </c>
      <c r="L64" s="52" t="s">
        <v>43</v>
      </c>
      <c r="M64" s="3" t="s">
        <v>254</v>
      </c>
      <c r="N64" s="44"/>
      <c r="O64" s="1" t="s">
        <v>86</v>
      </c>
      <c r="Q64" s="74" t="n">
        <v>1082</v>
      </c>
      <c r="R64" s="74" t="n">
        <v>1082</v>
      </c>
      <c r="S64" s="74" t="n">
        <v>975</v>
      </c>
      <c r="T64" s="74" t="n">
        <v>975</v>
      </c>
      <c r="U64" s="45" t="n">
        <f aca="false">+T64-R64</f>
        <v>-107</v>
      </c>
      <c r="V64" s="14" t="n">
        <f aca="false">+T64-S64</f>
        <v>0</v>
      </c>
      <c r="W64" s="15" t="s">
        <v>255</v>
      </c>
      <c r="X64" s="47"/>
      <c r="Y64" s="44"/>
      <c r="Z64" s="5" t="n">
        <v>309891</v>
      </c>
      <c r="AA64" s="5" t="n">
        <v>125892</v>
      </c>
      <c r="AB64" s="48" t="s">
        <v>56</v>
      </c>
      <c r="AC64" s="49" t="n">
        <v>0.054</v>
      </c>
      <c r="AD64" s="50" t="n">
        <v>9812</v>
      </c>
      <c r="AE64" s="51" t="s">
        <v>81</v>
      </c>
      <c r="AF64" s="51" t="s">
        <v>4</v>
      </c>
      <c r="AG64" s="4" t="s">
        <v>256</v>
      </c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n">
        <v>36325</v>
      </c>
      <c r="E65" s="68" t="s">
        <v>257</v>
      </c>
      <c r="F65" s="68" t="s">
        <v>258</v>
      </c>
      <c r="G65" s="6" t="s">
        <v>41</v>
      </c>
      <c r="H65" s="5" t="n">
        <v>4056</v>
      </c>
      <c r="I65" s="1"/>
      <c r="J65" s="69"/>
      <c r="K65" s="1"/>
      <c r="L65" s="68"/>
      <c r="M65" s="68"/>
      <c r="N65" s="1" t="s">
        <v>141</v>
      </c>
      <c r="O65" s="59" t="s">
        <v>45</v>
      </c>
      <c r="Q65" s="1" t="n">
        <v>770</v>
      </c>
      <c r="R65" s="1" t="n">
        <v>770</v>
      </c>
      <c r="S65" s="1" t="n">
        <v>799</v>
      </c>
      <c r="T65" s="1" t="n">
        <v>799</v>
      </c>
      <c r="U65" s="45" t="n">
        <f aca="false">+T65-R65</f>
        <v>29</v>
      </c>
      <c r="V65" s="14" t="n">
        <f aca="false">+T65-S65</f>
        <v>0</v>
      </c>
      <c r="W65" s="15" t="s">
        <v>122</v>
      </c>
      <c r="X65" s="47"/>
      <c r="Y65" s="44"/>
      <c r="Z65" s="5"/>
      <c r="AA65" s="5" t="n">
        <v>94120</v>
      </c>
      <c r="AB65" s="52" t="s">
        <v>47</v>
      </c>
      <c r="AC65" s="49"/>
      <c r="AD65" s="73"/>
      <c r="AE65" s="51"/>
      <c r="AF65" s="51" t="s">
        <v>4</v>
      </c>
      <c r="AG65" s="1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43"/>
      <c r="B66" s="11" t="n">
        <v>36325</v>
      </c>
      <c r="E66" s="68" t="s">
        <v>257</v>
      </c>
      <c r="F66" s="68" t="s">
        <v>259</v>
      </c>
      <c r="G66" s="6" t="s">
        <v>41</v>
      </c>
      <c r="H66" s="5" t="n">
        <v>6855</v>
      </c>
      <c r="I66" s="1"/>
      <c r="J66" s="69"/>
      <c r="K66" s="1"/>
      <c r="L66" s="68"/>
      <c r="M66" s="68"/>
      <c r="N66" s="1" t="s">
        <v>141</v>
      </c>
      <c r="O66" s="59" t="s">
        <v>65</v>
      </c>
      <c r="Q66" s="1" t="n">
        <v>292</v>
      </c>
      <c r="R66" s="1" t="n">
        <v>292</v>
      </c>
      <c r="S66" s="1" t="n">
        <v>292</v>
      </c>
      <c r="T66" s="1" t="n">
        <v>292</v>
      </c>
      <c r="U66" s="45" t="n">
        <f aca="false">+T66-R66</f>
        <v>0</v>
      </c>
      <c r="V66" s="14" t="n">
        <f aca="false">+T66-S66</f>
        <v>0</v>
      </c>
      <c r="W66" s="15" t="s">
        <v>122</v>
      </c>
      <c r="X66" s="47"/>
      <c r="Y66" s="44"/>
      <c r="Z66" s="5"/>
      <c r="AA66" s="5" t="n">
        <v>94120</v>
      </c>
      <c r="AB66" s="52" t="s">
        <v>47</v>
      </c>
      <c r="AC66" s="49"/>
      <c r="AD66" s="73"/>
      <c r="AE66" s="51"/>
      <c r="AF66" s="51" t="s">
        <v>4</v>
      </c>
      <c r="AG66" s="1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3"/>
      <c r="B67" s="54" t="n">
        <v>36423</v>
      </c>
      <c r="C67" s="55"/>
      <c r="D67" s="56"/>
      <c r="E67" s="71" t="s">
        <v>260</v>
      </c>
      <c r="F67" s="68" t="s">
        <v>261</v>
      </c>
      <c r="G67" s="57" t="s">
        <v>41</v>
      </c>
      <c r="H67" s="62" t="n">
        <v>9758</v>
      </c>
      <c r="I67" s="59"/>
      <c r="J67" s="80"/>
      <c r="K67" s="59"/>
      <c r="L67" s="71"/>
      <c r="M67" s="71" t="s">
        <v>260</v>
      </c>
      <c r="N67" s="59" t="s">
        <v>141</v>
      </c>
      <c r="O67" s="59" t="s">
        <v>54</v>
      </c>
      <c r="P67" s="60"/>
      <c r="Q67" s="72" t="n">
        <v>847</v>
      </c>
      <c r="R67" s="72" t="n">
        <v>744</v>
      </c>
      <c r="S67" s="72" t="n">
        <v>919</v>
      </c>
      <c r="T67" s="72" t="n">
        <v>924</v>
      </c>
      <c r="U67" s="45" t="n">
        <f aca="false">+T67-R67</f>
        <v>180</v>
      </c>
      <c r="V67" s="61" t="n">
        <f aca="false">+T67-S67</f>
        <v>5</v>
      </c>
      <c r="W67" s="46" t="s">
        <v>202</v>
      </c>
      <c r="X67" s="70"/>
      <c r="Z67" s="62"/>
      <c r="AA67" s="62" t="s">
        <v>181</v>
      </c>
      <c r="AB67" s="58" t="s">
        <v>47</v>
      </c>
      <c r="AC67" s="64"/>
      <c r="AD67" s="81"/>
      <c r="AE67" s="66"/>
      <c r="AF67" s="66" t="s">
        <v>4</v>
      </c>
      <c r="AG67" s="59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53"/>
      <c r="B68" s="54" t="s">
        <v>38</v>
      </c>
      <c r="C68" s="55"/>
      <c r="D68" s="56"/>
      <c r="E68" s="55" t="s">
        <v>262</v>
      </c>
      <c r="F68" s="55" t="s">
        <v>263</v>
      </c>
      <c r="G68" s="57" t="s">
        <v>41</v>
      </c>
      <c r="H68" s="57" t="n">
        <v>6746</v>
      </c>
      <c r="I68" s="56" t="n">
        <v>600</v>
      </c>
      <c r="J68" s="56" t="s">
        <v>42</v>
      </c>
      <c r="K68" s="56"/>
      <c r="L68" s="58" t="s">
        <v>43</v>
      </c>
      <c r="M68" s="55" t="s">
        <v>260</v>
      </c>
      <c r="N68" s="0"/>
      <c r="O68" s="59" t="s">
        <v>54</v>
      </c>
      <c r="P68" s="60"/>
      <c r="Q68" s="59" t="n">
        <v>607</v>
      </c>
      <c r="R68" s="59" t="n">
        <v>607</v>
      </c>
      <c r="S68" s="59" t="n">
        <v>542</v>
      </c>
      <c r="T68" s="59" t="n">
        <v>542</v>
      </c>
      <c r="U68" s="45" t="n">
        <f aca="false">+T68-R68</f>
        <v>-65</v>
      </c>
      <c r="V68" s="61" t="n">
        <f aca="false">+T68-S68</f>
        <v>0</v>
      </c>
      <c r="W68" s="15" t="s">
        <v>122</v>
      </c>
      <c r="X68" s="70"/>
      <c r="Z68" s="62" t="n">
        <v>341314</v>
      </c>
      <c r="AA68" s="62" t="n">
        <v>135872</v>
      </c>
      <c r="AB68" s="63" t="s">
        <v>56</v>
      </c>
      <c r="AC68" s="64" t="n">
        <v>0.085</v>
      </c>
      <c r="AD68" s="65" t="n">
        <v>9812</v>
      </c>
      <c r="AE68" s="66" t="s">
        <v>81</v>
      </c>
      <c r="AF68" s="66" t="s">
        <v>4</v>
      </c>
      <c r="AG68" s="56" t="s">
        <v>264</v>
      </c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53"/>
      <c r="B69" s="54" t="s">
        <v>38</v>
      </c>
      <c r="C69" s="55"/>
      <c r="D69" s="56"/>
      <c r="E69" s="55" t="s">
        <v>262</v>
      </c>
      <c r="F69" s="55" t="s">
        <v>265</v>
      </c>
      <c r="G69" s="57" t="s">
        <v>41</v>
      </c>
      <c r="H69" s="57" t="n">
        <v>6764</v>
      </c>
      <c r="I69" s="56" t="n">
        <v>600</v>
      </c>
      <c r="J69" s="56" t="s">
        <v>42</v>
      </c>
      <c r="K69" s="56"/>
      <c r="L69" s="58" t="s">
        <v>43</v>
      </c>
      <c r="M69" s="55" t="s">
        <v>260</v>
      </c>
      <c r="N69" s="0"/>
      <c r="O69" s="1" t="s">
        <v>54</v>
      </c>
      <c r="P69" s="60"/>
      <c r="Q69" s="59" t="n">
        <v>447</v>
      </c>
      <c r="R69" s="59" t="n">
        <v>447</v>
      </c>
      <c r="S69" s="59" t="n">
        <v>441</v>
      </c>
      <c r="T69" s="59" t="n">
        <v>441</v>
      </c>
      <c r="U69" s="45" t="n">
        <f aca="false">+T69-R69</f>
        <v>-6</v>
      </c>
      <c r="V69" s="61" t="n">
        <f aca="false">+T69-S69</f>
        <v>0</v>
      </c>
      <c r="W69" s="15" t="s">
        <v>66</v>
      </c>
      <c r="X69" s="70"/>
      <c r="Z69" s="62" t="n">
        <v>341315</v>
      </c>
      <c r="AA69" s="62" t="n">
        <v>133274</v>
      </c>
      <c r="AB69" s="56" t="s">
        <v>56</v>
      </c>
      <c r="AC69" s="64" t="n">
        <v>0.087</v>
      </c>
      <c r="AD69" s="65" t="n">
        <v>9812</v>
      </c>
      <c r="AE69" s="66" t="s">
        <v>81</v>
      </c>
      <c r="AF69" s="66" t="s">
        <v>4</v>
      </c>
      <c r="AG69" s="56" t="s">
        <v>264</v>
      </c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43"/>
      <c r="B70" s="11" t="s">
        <v>38</v>
      </c>
      <c r="E70" s="3" t="s">
        <v>262</v>
      </c>
      <c r="F70" s="3" t="s">
        <v>266</v>
      </c>
      <c r="G70" s="6" t="s">
        <v>41</v>
      </c>
      <c r="H70" s="6" t="n">
        <v>9634</v>
      </c>
      <c r="I70" s="4" t="n">
        <v>600</v>
      </c>
      <c r="J70" s="4" t="s">
        <v>42</v>
      </c>
      <c r="L70" s="52" t="s">
        <v>43</v>
      </c>
      <c r="M70" s="3" t="s">
        <v>260</v>
      </c>
      <c r="N70" s="44"/>
      <c r="O70" s="1" t="s">
        <v>54</v>
      </c>
      <c r="Q70" s="1" t="n">
        <v>1492</v>
      </c>
      <c r="R70" s="1" t="n">
        <v>1492</v>
      </c>
      <c r="S70" s="1" t="n">
        <v>1404</v>
      </c>
      <c r="T70" s="1" t="n">
        <v>1404</v>
      </c>
      <c r="U70" s="45" t="n">
        <f aca="false">+T70-R70</f>
        <v>-88</v>
      </c>
      <c r="V70" s="14" t="n">
        <f aca="false">+T70-S70</f>
        <v>0</v>
      </c>
      <c r="W70" s="46" t="s">
        <v>122</v>
      </c>
      <c r="X70" s="47"/>
      <c r="Y70" s="44"/>
      <c r="Z70" s="5" t="n">
        <v>341318</v>
      </c>
      <c r="AA70" s="5" t="n">
        <v>133274</v>
      </c>
      <c r="AB70" s="48" t="s">
        <v>56</v>
      </c>
      <c r="AC70" s="49" t="n">
        <v>0.15</v>
      </c>
      <c r="AD70" s="50" t="n">
        <v>9904</v>
      </c>
      <c r="AE70" s="51" t="s">
        <v>48</v>
      </c>
      <c r="AF70" s="51" t="s">
        <v>4</v>
      </c>
      <c r="AG70" s="4" t="s">
        <v>264</v>
      </c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22.5" hidden="false" customHeight="false" outlineLevel="0" collapsed="false">
      <c r="A71" s="53"/>
      <c r="B71" s="54" t="s">
        <v>38</v>
      </c>
      <c r="C71" s="55"/>
      <c r="D71" s="56"/>
      <c r="E71" s="55" t="s">
        <v>267</v>
      </c>
      <c r="F71" s="55" t="s">
        <v>127</v>
      </c>
      <c r="G71" s="57" t="s">
        <v>41</v>
      </c>
      <c r="H71" s="57" t="n">
        <v>6884</v>
      </c>
      <c r="I71" s="56" t="n">
        <v>650</v>
      </c>
      <c r="J71" s="56" t="s">
        <v>42</v>
      </c>
      <c r="K71" s="56"/>
      <c r="L71" s="58" t="s">
        <v>43</v>
      </c>
      <c r="M71" s="55" t="s">
        <v>268</v>
      </c>
      <c r="N71" s="0"/>
      <c r="O71" s="59" t="s">
        <v>71</v>
      </c>
      <c r="P71" s="60"/>
      <c r="Q71" s="59" t="n">
        <f aca="false">18531+8682+1348</f>
        <v>28561</v>
      </c>
      <c r="R71" s="1" t="n">
        <v>45978</v>
      </c>
      <c r="S71" s="59" t="n">
        <v>48238</v>
      </c>
      <c r="T71" s="1" t="n">
        <v>50864</v>
      </c>
      <c r="U71" s="45" t="n">
        <f aca="false">+T71-R71</f>
        <v>4886</v>
      </c>
      <c r="V71" s="61" t="n">
        <f aca="false">+T71-S71</f>
        <v>2626</v>
      </c>
      <c r="W71" s="46" t="s">
        <v>128</v>
      </c>
      <c r="X71" s="70"/>
      <c r="Z71" s="62" t="n">
        <v>304462</v>
      </c>
      <c r="AA71" s="62" t="n">
        <v>125899</v>
      </c>
      <c r="AB71" s="56" t="s">
        <v>56</v>
      </c>
      <c r="AC71" s="85" t="n">
        <v>0.06</v>
      </c>
      <c r="AD71" s="57"/>
      <c r="AE71" s="83" t="s">
        <v>125</v>
      </c>
      <c r="AF71" s="66"/>
      <c r="AG71" s="56" t="s">
        <v>269</v>
      </c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n">
        <v>36325</v>
      </c>
      <c r="E72" s="68" t="s">
        <v>270</v>
      </c>
      <c r="F72" s="68" t="s">
        <v>271</v>
      </c>
      <c r="G72" s="6" t="s">
        <v>41</v>
      </c>
      <c r="H72" s="5" t="n">
        <v>4132</v>
      </c>
      <c r="I72" s="1"/>
      <c r="J72" s="69"/>
      <c r="K72" s="1"/>
      <c r="L72" s="68"/>
      <c r="M72" s="68"/>
      <c r="N72" s="1" t="s">
        <v>141</v>
      </c>
      <c r="O72" s="1" t="s">
        <v>102</v>
      </c>
      <c r="Q72" s="1"/>
      <c r="R72" s="14" t="n">
        <v>144</v>
      </c>
      <c r="S72" s="1" t="n">
        <v>155</v>
      </c>
      <c r="T72" s="1" t="n">
        <v>155</v>
      </c>
      <c r="U72" s="45" t="n">
        <f aca="false">+T72-R72</f>
        <v>11</v>
      </c>
      <c r="V72" s="14" t="n">
        <f aca="false">+T72-S72</f>
        <v>0</v>
      </c>
      <c r="W72" s="15" t="s">
        <v>122</v>
      </c>
      <c r="X72" s="47"/>
      <c r="Y72" s="44"/>
      <c r="Z72" s="5"/>
      <c r="AA72" s="5" t="s">
        <v>181</v>
      </c>
      <c r="AB72" s="52" t="s">
        <v>47</v>
      </c>
      <c r="AC72" s="49"/>
      <c r="AD72" s="73"/>
      <c r="AE72" s="51"/>
      <c r="AF72" s="51" t="s">
        <v>4</v>
      </c>
      <c r="AG72" s="1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false" customHeight="false" outlineLevel="0" collapsed="false">
      <c r="A73" s="53"/>
      <c r="B73" s="54" t="s">
        <v>38</v>
      </c>
      <c r="C73" s="55"/>
      <c r="D73" s="56"/>
      <c r="E73" s="55" t="s">
        <v>272</v>
      </c>
      <c r="F73" s="55" t="s">
        <v>273</v>
      </c>
      <c r="G73" s="57" t="s">
        <v>41</v>
      </c>
      <c r="H73" s="57" t="n">
        <v>6018</v>
      </c>
      <c r="I73" s="56" t="n">
        <v>430</v>
      </c>
      <c r="J73" s="56" t="s">
        <v>42</v>
      </c>
      <c r="K73" s="56"/>
      <c r="L73" s="58" t="s">
        <v>43</v>
      </c>
      <c r="M73" s="55" t="s">
        <v>270</v>
      </c>
      <c r="N73" s="0"/>
      <c r="O73" s="59" t="s">
        <v>274</v>
      </c>
      <c r="P73" s="60"/>
      <c r="Q73" s="72" t="n">
        <v>4933</v>
      </c>
      <c r="R73" s="1" t="n">
        <v>7581</v>
      </c>
      <c r="S73" s="72" t="n">
        <v>6663</v>
      </c>
      <c r="T73" s="1" t="n">
        <v>6663</v>
      </c>
      <c r="U73" s="45" t="n">
        <f aca="false">+T73-R73</f>
        <v>-918</v>
      </c>
      <c r="V73" s="61" t="n">
        <f aca="false">+T73-S73</f>
        <v>0</v>
      </c>
      <c r="W73" s="15" t="s">
        <v>159</v>
      </c>
      <c r="X73" s="70"/>
      <c r="Z73" s="62" t="n">
        <v>359691</v>
      </c>
      <c r="AA73" s="62" t="n">
        <v>133304</v>
      </c>
      <c r="AB73" s="63" t="s">
        <v>56</v>
      </c>
      <c r="AC73" s="64" t="n">
        <v>0.06</v>
      </c>
      <c r="AD73" s="65"/>
      <c r="AE73" s="66" t="s">
        <v>125</v>
      </c>
      <c r="AF73" s="66" t="s">
        <v>4</v>
      </c>
      <c r="AG73" s="56" t="s">
        <v>67</v>
      </c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22.5" hidden="false" customHeight="false" outlineLevel="0" collapsed="false">
      <c r="A74" s="53"/>
      <c r="B74" s="54" t="s">
        <v>38</v>
      </c>
      <c r="C74" s="55"/>
      <c r="D74" s="56"/>
      <c r="E74" s="55" t="s">
        <v>272</v>
      </c>
      <c r="F74" s="55" t="s">
        <v>275</v>
      </c>
      <c r="G74" s="57" t="s">
        <v>41</v>
      </c>
      <c r="H74" s="57" t="n">
        <v>6029</v>
      </c>
      <c r="I74" s="56" t="n">
        <v>430</v>
      </c>
      <c r="J74" s="56" t="s">
        <v>42</v>
      </c>
      <c r="K74" s="56"/>
      <c r="L74" s="58" t="s">
        <v>43</v>
      </c>
      <c r="M74" s="55" t="s">
        <v>270</v>
      </c>
      <c r="N74" s="0"/>
      <c r="O74" s="59" t="s">
        <v>274</v>
      </c>
      <c r="P74" s="60"/>
      <c r="Q74" s="72" t="n">
        <v>3560</v>
      </c>
      <c r="R74" s="1" t="n">
        <v>3758</v>
      </c>
      <c r="S74" s="72" t="n">
        <v>3840</v>
      </c>
      <c r="T74" s="1" t="n">
        <v>3840</v>
      </c>
      <c r="U74" s="45" t="n">
        <f aca="false">+T74-R74</f>
        <v>82</v>
      </c>
      <c r="V74" s="61" t="n">
        <f aca="false">+T74-S74</f>
        <v>0</v>
      </c>
      <c r="W74" s="15" t="s">
        <v>159</v>
      </c>
      <c r="X74" s="70"/>
      <c r="Z74" s="62" t="n">
        <v>359688</v>
      </c>
      <c r="AA74" s="62" t="n">
        <v>133304</v>
      </c>
      <c r="AB74" s="63" t="s">
        <v>56</v>
      </c>
      <c r="AC74" s="64" t="n">
        <v>0.06</v>
      </c>
      <c r="AD74" s="65"/>
      <c r="AE74" s="66"/>
      <c r="AF74" s="66" t="s">
        <v>4</v>
      </c>
      <c r="AG74" s="56" t="s">
        <v>67</v>
      </c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22.5" hidden="false" customHeight="false" outlineLevel="0" collapsed="false">
      <c r="A75" s="43"/>
      <c r="B75" s="11" t="s">
        <v>38</v>
      </c>
      <c r="E75" s="3" t="s">
        <v>272</v>
      </c>
      <c r="F75" s="3" t="s">
        <v>276</v>
      </c>
      <c r="G75" s="6" t="s">
        <v>41</v>
      </c>
      <c r="H75" s="6" t="n">
        <v>6154</v>
      </c>
      <c r="I75" s="4" t="n">
        <v>767</v>
      </c>
      <c r="J75" s="4" t="s">
        <v>42</v>
      </c>
      <c r="K75" s="4" t="n">
        <v>1</v>
      </c>
      <c r="L75" s="52" t="s">
        <v>43</v>
      </c>
      <c r="M75" s="3" t="s">
        <v>270</v>
      </c>
      <c r="N75" s="44"/>
      <c r="O75" s="1" t="s">
        <v>274</v>
      </c>
      <c r="Q75" s="1" t="n">
        <v>3216</v>
      </c>
      <c r="R75" s="1" t="n">
        <v>3460</v>
      </c>
      <c r="S75" s="1" t="n">
        <v>3379</v>
      </c>
      <c r="T75" s="1" t="n">
        <v>3829</v>
      </c>
      <c r="U75" s="45" t="n">
        <f aca="false">+T75-R75</f>
        <v>369</v>
      </c>
      <c r="V75" s="14" t="n">
        <f aca="false">+T75-S75</f>
        <v>450</v>
      </c>
      <c r="W75" s="15" t="s">
        <v>277</v>
      </c>
      <c r="X75" s="47"/>
      <c r="Y75" s="44"/>
      <c r="Z75" s="5" t="n">
        <v>311694</v>
      </c>
      <c r="AA75" s="5" t="n">
        <v>133304</v>
      </c>
      <c r="AB75" s="48" t="s">
        <v>56</v>
      </c>
      <c r="AC75" s="49" t="n">
        <v>0.06</v>
      </c>
      <c r="AD75" s="50"/>
      <c r="AE75" s="51" t="s">
        <v>125</v>
      </c>
      <c r="AF75" s="51" t="s">
        <v>4</v>
      </c>
      <c r="AG75" s="4" t="s">
        <v>67</v>
      </c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22.5" hidden="false" customHeight="false" outlineLevel="0" collapsed="false">
      <c r="A76" s="43"/>
      <c r="B76" s="11" t="s">
        <v>38</v>
      </c>
      <c r="E76" s="3" t="s">
        <v>272</v>
      </c>
      <c r="F76" s="3" t="s">
        <v>278</v>
      </c>
      <c r="G76" s="6" t="s">
        <v>41</v>
      </c>
      <c r="H76" s="6" t="n">
        <v>6706</v>
      </c>
      <c r="I76" s="4" t="n">
        <v>767</v>
      </c>
      <c r="J76" s="4" t="s">
        <v>42</v>
      </c>
      <c r="K76" s="4" t="n">
        <v>1</v>
      </c>
      <c r="L76" s="52" t="s">
        <v>43</v>
      </c>
      <c r="M76" s="3" t="s">
        <v>270</v>
      </c>
      <c r="N76" s="44"/>
      <c r="O76" s="1" t="s">
        <v>274</v>
      </c>
      <c r="Q76" s="1" t="n">
        <v>1103</v>
      </c>
      <c r="R76" s="1" t="n">
        <v>1886</v>
      </c>
      <c r="S76" s="1" t="n">
        <v>1744</v>
      </c>
      <c r="T76" s="1" t="n">
        <v>1393</v>
      </c>
      <c r="U76" s="45" t="n">
        <f aca="false">+T76-R76</f>
        <v>-493</v>
      </c>
      <c r="V76" s="14" t="n">
        <f aca="false">+T76-S76</f>
        <v>-351</v>
      </c>
      <c r="W76" s="15" t="s">
        <v>193</v>
      </c>
      <c r="X76" s="47"/>
      <c r="Y76" s="44"/>
      <c r="Z76" s="5" t="n">
        <v>359692</v>
      </c>
      <c r="AA76" s="5" t="n">
        <v>133304</v>
      </c>
      <c r="AB76" s="48" t="s">
        <v>56</v>
      </c>
      <c r="AC76" s="49" t="n">
        <v>0.06</v>
      </c>
      <c r="AD76" s="50"/>
      <c r="AE76" s="51" t="s">
        <v>125</v>
      </c>
      <c r="AF76" s="51" t="s">
        <v>4</v>
      </c>
      <c r="AG76" s="4" t="s">
        <v>67</v>
      </c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43"/>
      <c r="B77" s="11" t="s">
        <v>38</v>
      </c>
      <c r="E77" s="3" t="s">
        <v>279</v>
      </c>
      <c r="F77" s="3" t="s">
        <v>280</v>
      </c>
      <c r="G77" s="6" t="s">
        <v>41</v>
      </c>
      <c r="H77" s="6" t="n">
        <v>9698</v>
      </c>
      <c r="I77" s="4" t="n">
        <v>441</v>
      </c>
      <c r="J77" s="4" t="s">
        <v>42</v>
      </c>
      <c r="L77" s="52" t="s">
        <v>43</v>
      </c>
      <c r="M77" s="3" t="s">
        <v>281</v>
      </c>
      <c r="N77" s="44"/>
      <c r="O77" s="1" t="s">
        <v>65</v>
      </c>
      <c r="Q77" s="1" t="n">
        <v>41</v>
      </c>
      <c r="R77" s="1" t="n">
        <v>41</v>
      </c>
      <c r="S77" s="1" t="n">
        <v>42</v>
      </c>
      <c r="T77" s="1" t="n">
        <v>42</v>
      </c>
      <c r="U77" s="45" t="n">
        <f aca="false">+T77-R77</f>
        <v>1</v>
      </c>
      <c r="V77" s="14" t="n">
        <f aca="false">+T77-S77</f>
        <v>0</v>
      </c>
      <c r="W77" s="46" t="s">
        <v>46</v>
      </c>
      <c r="X77" s="15"/>
      <c r="Y77" s="44"/>
      <c r="Z77" s="5" t="n">
        <v>361745</v>
      </c>
      <c r="AA77" s="5" t="n">
        <v>133263</v>
      </c>
      <c r="AB77" s="48" t="s">
        <v>56</v>
      </c>
      <c r="AC77" s="49" t="n">
        <v>0.24</v>
      </c>
      <c r="AD77" s="50" t="n">
        <v>9905</v>
      </c>
      <c r="AE77" s="51" t="s">
        <v>48</v>
      </c>
      <c r="AF77" s="51" t="s">
        <v>4</v>
      </c>
      <c r="AG77" s="4" t="s">
        <v>282</v>
      </c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43"/>
      <c r="B78" s="11" t="n">
        <v>36325</v>
      </c>
      <c r="E78" s="68" t="s">
        <v>283</v>
      </c>
      <c r="F78" s="68" t="s">
        <v>284</v>
      </c>
      <c r="G78" s="6" t="s">
        <v>41</v>
      </c>
      <c r="H78" s="5" t="n">
        <v>6840</v>
      </c>
      <c r="I78" s="1"/>
      <c r="J78" s="69"/>
      <c r="K78" s="1"/>
      <c r="L78" s="68"/>
      <c r="M78" s="68"/>
      <c r="N78" s="1" t="s">
        <v>141</v>
      </c>
      <c r="O78" s="59" t="s">
        <v>86</v>
      </c>
      <c r="Q78" s="1"/>
      <c r="R78" s="14" t="n">
        <v>1200</v>
      </c>
      <c r="S78" s="1" t="n">
        <v>1304</v>
      </c>
      <c r="T78" s="14" t="n">
        <v>1304</v>
      </c>
      <c r="U78" s="45" t="n">
        <f aca="false">+T78-R78</f>
        <v>104</v>
      </c>
      <c r="V78" s="14" t="n">
        <f aca="false">+T78-S78</f>
        <v>0</v>
      </c>
      <c r="W78" s="15" t="s">
        <v>122</v>
      </c>
      <c r="X78" s="47"/>
      <c r="Y78" s="44"/>
      <c r="Z78" s="5"/>
      <c r="AA78" s="5" t="n">
        <v>133125</v>
      </c>
      <c r="AB78" s="52" t="s">
        <v>47</v>
      </c>
      <c r="AC78" s="49"/>
      <c r="AD78" s="73"/>
      <c r="AE78" s="51"/>
      <c r="AF78" s="51" t="s">
        <v>4</v>
      </c>
      <c r="AG78" s="1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53"/>
      <c r="B79" s="54" t="s">
        <v>38</v>
      </c>
      <c r="C79" s="55"/>
      <c r="D79" s="56"/>
      <c r="E79" s="55" t="s">
        <v>285</v>
      </c>
      <c r="F79" s="55" t="s">
        <v>286</v>
      </c>
      <c r="G79" s="57" t="s">
        <v>41</v>
      </c>
      <c r="H79" s="57" t="n">
        <v>5116</v>
      </c>
      <c r="I79" s="56" t="n">
        <v>600</v>
      </c>
      <c r="J79" s="56" t="s">
        <v>42</v>
      </c>
      <c r="K79" s="56"/>
      <c r="L79" s="58" t="s">
        <v>43</v>
      </c>
      <c r="M79" s="55" t="s">
        <v>285</v>
      </c>
      <c r="N79" s="0"/>
      <c r="O79" s="59" t="s">
        <v>287</v>
      </c>
      <c r="P79" s="60"/>
      <c r="Q79" s="59" t="n">
        <v>92</v>
      </c>
      <c r="R79" s="59" t="n">
        <v>92</v>
      </c>
      <c r="S79" s="59" t="n">
        <v>81</v>
      </c>
      <c r="T79" s="59" t="n">
        <v>81</v>
      </c>
      <c r="U79" s="45" t="n">
        <f aca="false">+T79-R79</f>
        <v>-11</v>
      </c>
      <c r="V79" s="61" t="n">
        <f aca="false">+T79-S79</f>
        <v>0</v>
      </c>
      <c r="W79" s="46" t="s">
        <v>97</v>
      </c>
      <c r="X79" s="70"/>
      <c r="Z79" s="62" t="n">
        <v>313288</v>
      </c>
      <c r="AA79" s="62" t="n">
        <v>125897</v>
      </c>
      <c r="AB79" s="63" t="s">
        <v>56</v>
      </c>
      <c r="AC79" s="64" t="n">
        <v>0.1</v>
      </c>
      <c r="AD79" s="65" t="n">
        <v>9905</v>
      </c>
      <c r="AE79" s="66" t="s">
        <v>48</v>
      </c>
      <c r="AF79" s="66" t="s">
        <v>4</v>
      </c>
      <c r="AG79" s="56" t="s">
        <v>288</v>
      </c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53"/>
      <c r="B80" s="54" t="n">
        <v>36452</v>
      </c>
      <c r="C80" s="55"/>
      <c r="D80" s="56"/>
      <c r="E80" s="71" t="s">
        <v>285</v>
      </c>
      <c r="F80" s="71" t="s">
        <v>289</v>
      </c>
      <c r="G80" s="57" t="s">
        <v>41</v>
      </c>
      <c r="H80" s="62" t="n">
        <v>5639</v>
      </c>
      <c r="I80" s="59" t="n">
        <v>550</v>
      </c>
      <c r="J80" s="80" t="s">
        <v>42</v>
      </c>
      <c r="K80" s="59"/>
      <c r="L80" s="59" t="s">
        <v>43</v>
      </c>
      <c r="M80" s="71" t="s">
        <v>285</v>
      </c>
      <c r="N80" s="59" t="s">
        <v>141</v>
      </c>
      <c r="O80" s="59" t="s">
        <v>86</v>
      </c>
      <c r="P80" s="60"/>
      <c r="Q80" s="59" t="n">
        <v>484</v>
      </c>
      <c r="R80" s="59" t="n">
        <v>484</v>
      </c>
      <c r="S80" s="59" t="n">
        <v>412</v>
      </c>
      <c r="T80" s="59" t="n">
        <v>412</v>
      </c>
      <c r="U80" s="45" t="n">
        <f aca="false">+T80-R80</f>
        <v>-72</v>
      </c>
      <c r="V80" s="61" t="n">
        <f aca="false">+T80-S80</f>
        <v>0</v>
      </c>
      <c r="W80" s="46" t="s">
        <v>97</v>
      </c>
      <c r="X80" s="70"/>
      <c r="Z80" s="62"/>
      <c r="AA80" s="62" t="n">
        <v>125898</v>
      </c>
      <c r="AB80" s="58" t="s">
        <v>47</v>
      </c>
      <c r="AC80" s="64"/>
      <c r="AD80" s="81"/>
      <c r="AE80" s="66"/>
      <c r="AF80" s="66" t="s">
        <v>4</v>
      </c>
      <c r="AG80" s="59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53"/>
      <c r="B81" s="54" t="s">
        <v>38</v>
      </c>
      <c r="C81" s="71"/>
      <c r="D81" s="59"/>
      <c r="E81" s="55" t="s">
        <v>285</v>
      </c>
      <c r="F81" s="55" t="s">
        <v>290</v>
      </c>
      <c r="G81" s="57" t="s">
        <v>41</v>
      </c>
      <c r="H81" s="57" t="n">
        <v>9687</v>
      </c>
      <c r="I81" s="56" t="n">
        <v>550</v>
      </c>
      <c r="J81" s="56" t="s">
        <v>42</v>
      </c>
      <c r="K81" s="56" t="n">
        <v>1</v>
      </c>
      <c r="L81" s="58" t="s">
        <v>43</v>
      </c>
      <c r="M81" s="55" t="s">
        <v>285</v>
      </c>
      <c r="N81" s="0"/>
      <c r="O81" s="59" t="s">
        <v>86</v>
      </c>
      <c r="P81" s="60"/>
      <c r="Q81" s="72" t="n">
        <v>14997</v>
      </c>
      <c r="R81" s="1" t="n">
        <v>17000</v>
      </c>
      <c r="S81" s="72" t="n">
        <v>18137</v>
      </c>
      <c r="T81" s="1" t="n">
        <v>17175</v>
      </c>
      <c r="U81" s="45" t="n">
        <f aca="false">+T81-R81</f>
        <v>175</v>
      </c>
      <c r="V81" s="61" t="n">
        <f aca="false">+T81-S81</f>
        <v>-962</v>
      </c>
      <c r="W81" s="77" t="s">
        <v>162</v>
      </c>
      <c r="X81" s="70"/>
      <c r="Z81" s="62" t="n">
        <v>128254</v>
      </c>
      <c r="AA81" s="62" t="n">
        <v>125900</v>
      </c>
      <c r="AB81" s="63" t="s">
        <v>47</v>
      </c>
      <c r="AC81" s="64" t="n">
        <v>0.153</v>
      </c>
      <c r="AD81" s="65" t="n">
        <v>9901</v>
      </c>
      <c r="AE81" s="66" t="s">
        <v>48</v>
      </c>
      <c r="AF81" s="66" t="s">
        <v>4</v>
      </c>
      <c r="AG81" s="56" t="s">
        <v>291</v>
      </c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43"/>
      <c r="B82" s="11" t="s">
        <v>38</v>
      </c>
      <c r="E82" s="68" t="s">
        <v>285</v>
      </c>
      <c r="F82" s="68" t="s">
        <v>292</v>
      </c>
      <c r="G82" s="6" t="s">
        <v>41</v>
      </c>
      <c r="H82" s="5" t="n">
        <v>9723</v>
      </c>
      <c r="I82" s="1"/>
      <c r="J82" s="69"/>
      <c r="K82" s="1"/>
      <c r="L82" s="68"/>
      <c r="M82" s="68" t="s">
        <v>285</v>
      </c>
      <c r="N82" s="1"/>
      <c r="O82" s="1" t="s">
        <v>86</v>
      </c>
      <c r="Q82" s="1" t="n">
        <v>259</v>
      </c>
      <c r="R82" s="1" t="n">
        <v>259</v>
      </c>
      <c r="S82" s="1" t="n">
        <v>260</v>
      </c>
      <c r="T82" s="1" t="n">
        <v>260</v>
      </c>
      <c r="U82" s="45" t="n">
        <f aca="false">+T82-R82</f>
        <v>1</v>
      </c>
      <c r="V82" s="14" t="n">
        <f aca="false">+T82-S82</f>
        <v>0</v>
      </c>
      <c r="W82" s="46" t="s">
        <v>97</v>
      </c>
      <c r="X82" s="47"/>
      <c r="Y82" s="44"/>
      <c r="Z82" s="5" t="n">
        <v>346150</v>
      </c>
      <c r="AA82" s="5" t="n">
        <v>125896</v>
      </c>
      <c r="AB82" s="52" t="s">
        <v>47</v>
      </c>
      <c r="AC82" s="49" t="n">
        <v>0.14</v>
      </c>
      <c r="AD82" s="50" t="n">
        <v>9901</v>
      </c>
      <c r="AE82" s="51" t="s">
        <v>48</v>
      </c>
      <c r="AF82" s="51" t="s">
        <v>4</v>
      </c>
      <c r="AG82" s="1" t="s">
        <v>291</v>
      </c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  <c r="IW82" s="86"/>
    </row>
    <row r="83" customFormat="false" ht="12.75" hidden="false" customHeight="false" outlineLevel="0" collapsed="false">
      <c r="A83" s="53"/>
      <c r="B83" s="54" t="s">
        <v>38</v>
      </c>
      <c r="C83" s="55"/>
      <c r="D83" s="56"/>
      <c r="E83" s="71" t="s">
        <v>285</v>
      </c>
      <c r="F83" s="71" t="s">
        <v>293</v>
      </c>
      <c r="G83" s="57" t="s">
        <v>41</v>
      </c>
      <c r="H83" s="62" t="n">
        <v>9724</v>
      </c>
      <c r="I83" s="59"/>
      <c r="J83" s="80"/>
      <c r="K83" s="59"/>
      <c r="L83" s="71"/>
      <c r="M83" s="71" t="s">
        <v>285</v>
      </c>
      <c r="N83" s="59"/>
      <c r="O83" s="59" t="s">
        <v>86</v>
      </c>
      <c r="P83" s="60"/>
      <c r="Q83" s="59" t="n">
        <v>23</v>
      </c>
      <c r="R83" s="59" t="n">
        <v>23</v>
      </c>
      <c r="S83" s="59" t="n">
        <v>33</v>
      </c>
      <c r="T83" s="59" t="n">
        <v>33</v>
      </c>
      <c r="U83" s="45" t="n">
        <f aca="false">+T83-R83</f>
        <v>10</v>
      </c>
      <c r="V83" s="61" t="n">
        <f aca="false">+T83-S83</f>
        <v>0</v>
      </c>
      <c r="W83" s="46" t="s">
        <v>97</v>
      </c>
      <c r="X83" s="70"/>
      <c r="Z83" s="62" t="n">
        <v>346149</v>
      </c>
      <c r="AA83" s="62" t="n">
        <v>125895</v>
      </c>
      <c r="AB83" s="58" t="s">
        <v>47</v>
      </c>
      <c r="AC83" s="64" t="n">
        <v>0.14</v>
      </c>
      <c r="AD83" s="65" t="n">
        <v>9901</v>
      </c>
      <c r="AE83" s="66" t="s">
        <v>48</v>
      </c>
      <c r="AF83" s="66" t="s">
        <v>4</v>
      </c>
      <c r="AG83" s="59" t="s">
        <v>291</v>
      </c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22.5" hidden="false" customHeight="false" outlineLevel="0" collapsed="false">
      <c r="A84" s="43"/>
      <c r="B84" s="11" t="s">
        <v>38</v>
      </c>
      <c r="C84" s="68"/>
      <c r="D84" s="1"/>
      <c r="E84" s="68" t="s">
        <v>285</v>
      </c>
      <c r="F84" s="68" t="s">
        <v>294</v>
      </c>
      <c r="G84" s="6" t="s">
        <v>41</v>
      </c>
      <c r="H84" s="5" t="n">
        <v>9734</v>
      </c>
      <c r="I84" s="1"/>
      <c r="J84" s="69"/>
      <c r="K84" s="1" t="n">
        <v>1</v>
      </c>
      <c r="L84" s="68"/>
      <c r="M84" s="3" t="s">
        <v>285</v>
      </c>
      <c r="N84" s="1"/>
      <c r="O84" s="1" t="s">
        <v>86</v>
      </c>
      <c r="Q84" s="1" t="n">
        <v>10133</v>
      </c>
      <c r="R84" s="1" t="n">
        <v>13000</v>
      </c>
      <c r="S84" s="1" t="n">
        <v>9932</v>
      </c>
      <c r="T84" s="1" t="n">
        <v>9558</v>
      </c>
      <c r="U84" s="45" t="n">
        <f aca="false">+T84-R84</f>
        <v>-3442</v>
      </c>
      <c r="V84" s="14" t="n">
        <f aca="false">+T84-S84</f>
        <v>-374</v>
      </c>
      <c r="W84" s="77" t="s">
        <v>162</v>
      </c>
      <c r="X84" s="47"/>
      <c r="Y84" s="44"/>
      <c r="Z84" s="5" t="n">
        <v>336643</v>
      </c>
      <c r="AA84" s="5" t="n">
        <v>133388</v>
      </c>
      <c r="AB84" s="52" t="s">
        <v>47</v>
      </c>
      <c r="AC84" s="49" t="n">
        <v>0.155</v>
      </c>
      <c r="AD84" s="50" t="n">
        <v>9901</v>
      </c>
      <c r="AE84" s="51" t="s">
        <v>48</v>
      </c>
      <c r="AF84" s="51" t="s">
        <v>4</v>
      </c>
      <c r="AG84" s="1" t="s">
        <v>291</v>
      </c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n">
        <v>36325</v>
      </c>
      <c r="E85" s="68" t="s">
        <v>295</v>
      </c>
      <c r="F85" s="68" t="s">
        <v>296</v>
      </c>
      <c r="G85" s="6" t="s">
        <v>41</v>
      </c>
      <c r="H85" s="5" t="n">
        <v>6519</v>
      </c>
      <c r="I85" s="1"/>
      <c r="J85" s="69"/>
      <c r="K85" s="1"/>
      <c r="L85" s="68"/>
      <c r="M85" s="68" t="s">
        <v>140</v>
      </c>
      <c r="N85" s="1" t="s">
        <v>141</v>
      </c>
      <c r="O85" s="59" t="s">
        <v>86</v>
      </c>
      <c r="Q85" s="1" t="n">
        <v>2</v>
      </c>
      <c r="R85" s="1" t="n">
        <v>2</v>
      </c>
      <c r="S85" s="1" t="n">
        <v>1</v>
      </c>
      <c r="T85" s="1" t="n">
        <v>1</v>
      </c>
      <c r="U85" s="45" t="n">
        <f aca="false">+T85-R85</f>
        <v>-1</v>
      </c>
      <c r="V85" s="14" t="n">
        <f aca="false">+T85-S85</f>
        <v>0</v>
      </c>
      <c r="W85" s="15" t="s">
        <v>122</v>
      </c>
      <c r="X85" s="47"/>
      <c r="Y85" s="44"/>
      <c r="Z85" s="5"/>
      <c r="AA85" s="5" t="s">
        <v>181</v>
      </c>
      <c r="AB85" s="52" t="s">
        <v>47</v>
      </c>
      <c r="AC85" s="49" t="n">
        <v>0.025</v>
      </c>
      <c r="AD85" s="73"/>
      <c r="AE85" s="51" t="s">
        <v>57</v>
      </c>
      <c r="AF85" s="79"/>
      <c r="AG85" s="1" t="s">
        <v>297</v>
      </c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3"/>
      <c r="B86" s="54" t="s">
        <v>38</v>
      </c>
      <c r="C86" s="55"/>
      <c r="D86" s="56"/>
      <c r="E86" s="71" t="s">
        <v>298</v>
      </c>
      <c r="F86" s="71" t="s">
        <v>299</v>
      </c>
      <c r="G86" s="57" t="s">
        <v>41</v>
      </c>
      <c r="H86" s="62" t="n">
        <v>9737</v>
      </c>
      <c r="I86" s="59"/>
      <c r="J86" s="80"/>
      <c r="K86" s="59"/>
      <c r="L86" s="71"/>
      <c r="M86" s="71" t="s">
        <v>298</v>
      </c>
      <c r="N86" s="59"/>
      <c r="O86" s="59" t="s">
        <v>65</v>
      </c>
      <c r="P86" s="60"/>
      <c r="Q86" s="59" t="n">
        <v>103</v>
      </c>
      <c r="R86" s="59" t="n">
        <v>103</v>
      </c>
      <c r="S86" s="59" t="n">
        <v>87</v>
      </c>
      <c r="T86" s="59" t="n">
        <v>87</v>
      </c>
      <c r="U86" s="45" t="n">
        <f aca="false">+T86-R86</f>
        <v>-16</v>
      </c>
      <c r="V86" s="61" t="n">
        <f aca="false">+T86-S86</f>
        <v>0</v>
      </c>
      <c r="W86" s="46" t="s">
        <v>46</v>
      </c>
      <c r="X86" s="70"/>
      <c r="Z86" s="62" t="n">
        <v>338354</v>
      </c>
      <c r="AA86" s="62" t="n">
        <v>133433</v>
      </c>
      <c r="AB86" s="58" t="s">
        <v>47</v>
      </c>
      <c r="AC86" s="9" t="n">
        <v>0.107</v>
      </c>
      <c r="AD86" s="78" t="n">
        <v>9910</v>
      </c>
      <c r="AE86" s="59" t="s">
        <v>245</v>
      </c>
      <c r="AF86" s="66" t="s">
        <v>4</v>
      </c>
      <c r="AG86" s="59" t="s">
        <v>300</v>
      </c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3"/>
      <c r="B87" s="54" t="s">
        <v>38</v>
      </c>
      <c r="C87" s="55"/>
      <c r="D87" s="56"/>
      <c r="E87" s="55" t="s">
        <v>301</v>
      </c>
      <c r="F87" s="55" t="s">
        <v>302</v>
      </c>
      <c r="G87" s="57" t="s">
        <v>41</v>
      </c>
      <c r="H87" s="57" t="n">
        <v>6369</v>
      </c>
      <c r="I87" s="56" t="n">
        <v>447</v>
      </c>
      <c r="J87" s="56" t="s">
        <v>42</v>
      </c>
      <c r="K87" s="56"/>
      <c r="L87" s="58" t="s">
        <v>43</v>
      </c>
      <c r="M87" s="55" t="s">
        <v>303</v>
      </c>
      <c r="N87" s="0"/>
      <c r="O87" s="59" t="s">
        <v>304</v>
      </c>
      <c r="P87" s="60"/>
      <c r="Q87" s="59" t="n">
        <v>38</v>
      </c>
      <c r="R87" s="59" t="n">
        <v>38</v>
      </c>
      <c r="S87" s="59" t="n">
        <v>45</v>
      </c>
      <c r="T87" s="59" t="n">
        <v>45</v>
      </c>
      <c r="U87" s="45" t="n">
        <f aca="false">+T87-R87</f>
        <v>7</v>
      </c>
      <c r="V87" s="61" t="n">
        <f aca="false">+T87-S87</f>
        <v>0</v>
      </c>
      <c r="W87" s="46" t="s">
        <v>46</v>
      </c>
      <c r="X87" s="70"/>
      <c r="Z87" s="62" t="n">
        <v>313187</v>
      </c>
      <c r="AA87" s="62" t="n">
        <v>130463</v>
      </c>
      <c r="AB87" s="63" t="s">
        <v>56</v>
      </c>
      <c r="AC87" s="64" t="n">
        <v>0.06</v>
      </c>
      <c r="AD87" s="65"/>
      <c r="AE87" s="66" t="s">
        <v>57</v>
      </c>
      <c r="AF87" s="66" t="s">
        <v>4</v>
      </c>
      <c r="AG87" s="56" t="s">
        <v>67</v>
      </c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22.5" hidden="false" customHeight="false" outlineLevel="0" collapsed="false">
      <c r="A88" s="43"/>
      <c r="B88" s="11" t="s">
        <v>38</v>
      </c>
      <c r="C88" s="68"/>
      <c r="D88" s="1"/>
      <c r="E88" s="68" t="s">
        <v>305</v>
      </c>
      <c r="F88" s="68" t="s">
        <v>306</v>
      </c>
      <c r="G88" s="6" t="s">
        <v>41</v>
      </c>
      <c r="H88" s="5" t="n">
        <v>6799</v>
      </c>
      <c r="I88" s="1"/>
      <c r="J88" s="69"/>
      <c r="K88" s="1"/>
      <c r="L88" s="68"/>
      <c r="M88" s="68" t="s">
        <v>305</v>
      </c>
      <c r="N88" s="1"/>
      <c r="O88" s="1" t="s">
        <v>86</v>
      </c>
      <c r="Q88" s="1" t="n">
        <v>572</v>
      </c>
      <c r="R88" s="1" t="n">
        <v>572</v>
      </c>
      <c r="S88" s="1" t="n">
        <v>526</v>
      </c>
      <c r="T88" s="1" t="n">
        <v>526</v>
      </c>
      <c r="U88" s="45" t="n">
        <f aca="false">+T88-R88</f>
        <v>-46</v>
      </c>
      <c r="V88" s="14" t="n">
        <f aca="false">+T88-S88</f>
        <v>0</v>
      </c>
      <c r="W88" s="15" t="s">
        <v>66</v>
      </c>
      <c r="X88" s="47"/>
      <c r="Y88" s="44"/>
      <c r="Z88" s="5" t="n">
        <v>357762</v>
      </c>
      <c r="AA88" s="5" t="n">
        <v>58612</v>
      </c>
      <c r="AB88" s="52" t="s">
        <v>47</v>
      </c>
      <c r="AC88" s="49" t="n">
        <v>0.13</v>
      </c>
      <c r="AD88" s="73"/>
      <c r="AE88" s="51" t="s">
        <v>125</v>
      </c>
      <c r="AF88" s="51" t="s">
        <v>4</v>
      </c>
      <c r="AG88" s="1" t="s">
        <v>307</v>
      </c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n">
        <v>36480</v>
      </c>
      <c r="E89" s="68" t="s">
        <v>308</v>
      </c>
      <c r="F89" s="68" t="s">
        <v>309</v>
      </c>
      <c r="G89" s="6" t="s">
        <v>41</v>
      </c>
      <c r="H89" s="5" t="n">
        <v>9811</v>
      </c>
      <c r="I89" s="1"/>
      <c r="J89" s="69"/>
      <c r="K89" s="1"/>
      <c r="L89" s="68"/>
      <c r="M89" s="68" t="s">
        <v>140</v>
      </c>
      <c r="N89" s="1" t="s">
        <v>141</v>
      </c>
      <c r="O89" s="1" t="s">
        <v>86</v>
      </c>
      <c r="Q89" s="1" t="n">
        <v>521</v>
      </c>
      <c r="R89" s="1" t="n">
        <v>521</v>
      </c>
      <c r="S89" s="1" t="n">
        <v>496</v>
      </c>
      <c r="T89" s="1" t="n">
        <v>496</v>
      </c>
      <c r="U89" s="45" t="n">
        <f aca="false">+T89-R89</f>
        <v>-25</v>
      </c>
      <c r="V89" s="14" t="n">
        <f aca="false">+T89-S89</f>
        <v>0</v>
      </c>
      <c r="W89" s="15" t="s">
        <v>66</v>
      </c>
      <c r="X89" s="47"/>
      <c r="Y89" s="44"/>
      <c r="Z89" s="5"/>
      <c r="AA89" s="5" t="n">
        <v>140955</v>
      </c>
      <c r="AB89" s="52" t="s">
        <v>47</v>
      </c>
      <c r="AC89" s="49" t="n">
        <v>0.055</v>
      </c>
      <c r="AD89" s="73"/>
      <c r="AE89" s="51" t="s">
        <v>57</v>
      </c>
      <c r="AF89" s="51" t="s">
        <v>4</v>
      </c>
      <c r="AG89" s="1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43"/>
      <c r="B90" s="11" t="n">
        <v>36325</v>
      </c>
      <c r="E90" s="68" t="s">
        <v>310</v>
      </c>
      <c r="F90" s="68" t="s">
        <v>311</v>
      </c>
      <c r="G90" s="6" t="s">
        <v>41</v>
      </c>
      <c r="H90" s="5" t="n">
        <v>6789</v>
      </c>
      <c r="I90" s="1"/>
      <c r="J90" s="69"/>
      <c r="K90" s="1"/>
      <c r="L90" s="68"/>
      <c r="M90" s="68" t="s">
        <v>140</v>
      </c>
      <c r="N90" s="1" t="s">
        <v>141</v>
      </c>
      <c r="O90" s="1" t="s">
        <v>71</v>
      </c>
      <c r="Q90" s="1" t="n">
        <v>12237</v>
      </c>
      <c r="R90" s="1" t="n">
        <v>12000</v>
      </c>
      <c r="S90" s="1" t="n">
        <v>11579</v>
      </c>
      <c r="T90" s="1" t="n">
        <v>11692</v>
      </c>
      <c r="U90" s="45" t="n">
        <f aca="false">+T90-R90</f>
        <v>-308</v>
      </c>
      <c r="V90" s="14" t="n">
        <f aca="false">+T90-S90</f>
        <v>113</v>
      </c>
      <c r="W90" s="77" t="s">
        <v>162</v>
      </c>
      <c r="X90" s="47"/>
      <c r="Y90" s="44"/>
      <c r="Z90" s="5"/>
      <c r="AA90" s="5" t="s">
        <v>181</v>
      </c>
      <c r="AB90" s="52" t="s">
        <v>47</v>
      </c>
      <c r="AC90" s="49" t="n">
        <v>0.06</v>
      </c>
      <c r="AD90" s="73"/>
      <c r="AE90" s="51" t="s">
        <v>57</v>
      </c>
      <c r="AF90" s="51" t="s">
        <v>4</v>
      </c>
      <c r="AG90" s="1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53"/>
      <c r="B91" s="54" t="n">
        <v>36452</v>
      </c>
      <c r="C91" s="55"/>
      <c r="D91" s="56"/>
      <c r="E91" s="55" t="s">
        <v>312</v>
      </c>
      <c r="F91" s="71" t="s">
        <v>313</v>
      </c>
      <c r="G91" s="57" t="s">
        <v>41</v>
      </c>
      <c r="H91" s="62" t="n">
        <v>5113</v>
      </c>
      <c r="I91" s="59" t="n">
        <v>447</v>
      </c>
      <c r="J91" s="80" t="s">
        <v>42</v>
      </c>
      <c r="K91" s="59"/>
      <c r="L91" s="59" t="s">
        <v>43</v>
      </c>
      <c r="M91" s="55" t="s">
        <v>314</v>
      </c>
      <c r="N91" s="59" t="s">
        <v>141</v>
      </c>
      <c r="O91" s="59" t="s">
        <v>304</v>
      </c>
      <c r="P91" s="60"/>
      <c r="Q91" s="59" t="n">
        <v>2834</v>
      </c>
      <c r="R91" s="1" t="n">
        <v>2834</v>
      </c>
      <c r="S91" s="59" t="n">
        <v>2629</v>
      </c>
      <c r="T91" s="1" t="n">
        <v>2629</v>
      </c>
      <c r="U91" s="45" t="n">
        <f aca="false">+T91-R91</f>
        <v>-205</v>
      </c>
      <c r="V91" s="61" t="n">
        <f aca="false">+T91-S91</f>
        <v>0</v>
      </c>
      <c r="W91" s="15" t="s">
        <v>122</v>
      </c>
      <c r="X91" s="70"/>
      <c r="Z91" s="62"/>
      <c r="AA91" s="62" t="n">
        <v>138405</v>
      </c>
      <c r="AB91" s="58" t="s">
        <v>47</v>
      </c>
      <c r="AC91" s="64"/>
      <c r="AD91" s="81"/>
      <c r="AE91" s="66"/>
      <c r="AF91" s="66" t="s">
        <v>4</v>
      </c>
      <c r="AG91" s="59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53"/>
      <c r="B92" s="54" t="n">
        <v>36452</v>
      </c>
      <c r="C92" s="55"/>
      <c r="D92" s="56"/>
      <c r="E92" s="55" t="s">
        <v>312</v>
      </c>
      <c r="F92" s="71" t="s">
        <v>315</v>
      </c>
      <c r="G92" s="57" t="s">
        <v>41</v>
      </c>
      <c r="H92" s="62" t="n">
        <v>5156</v>
      </c>
      <c r="I92" s="59" t="n">
        <v>427</v>
      </c>
      <c r="J92" s="80" t="s">
        <v>42</v>
      </c>
      <c r="K92" s="59"/>
      <c r="L92" s="59" t="s">
        <v>43</v>
      </c>
      <c r="M92" s="55" t="s">
        <v>314</v>
      </c>
      <c r="N92" s="59" t="s">
        <v>141</v>
      </c>
      <c r="O92" s="59" t="s">
        <v>113</v>
      </c>
      <c r="P92" s="60"/>
      <c r="Q92" s="59" t="n">
        <v>68</v>
      </c>
      <c r="R92" s="59" t="n">
        <v>68</v>
      </c>
      <c r="S92" s="59" t="n">
        <v>90</v>
      </c>
      <c r="T92" s="59" t="n">
        <v>90</v>
      </c>
      <c r="U92" s="45" t="n">
        <f aca="false">+T92-R92</f>
        <v>22</v>
      </c>
      <c r="V92" s="61" t="n">
        <f aca="false">+T92-S92</f>
        <v>0</v>
      </c>
      <c r="W92" s="46" t="s">
        <v>46</v>
      </c>
      <c r="X92" s="70"/>
      <c r="Z92" s="62"/>
      <c r="AA92" s="62" t="n">
        <v>138350</v>
      </c>
      <c r="AB92" s="58" t="s">
        <v>47</v>
      </c>
      <c r="AC92" s="64"/>
      <c r="AD92" s="81"/>
      <c r="AE92" s="66"/>
      <c r="AF92" s="66" t="s">
        <v>4</v>
      </c>
      <c r="AG92" s="59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53"/>
      <c r="B93" s="54" t="n">
        <v>36452</v>
      </c>
      <c r="C93" s="55"/>
      <c r="D93" s="56"/>
      <c r="E93" s="55" t="s">
        <v>312</v>
      </c>
      <c r="F93" s="71" t="s">
        <v>316</v>
      </c>
      <c r="G93" s="57" t="s">
        <v>41</v>
      </c>
      <c r="H93" s="62" t="n">
        <v>5972</v>
      </c>
      <c r="I93" s="59" t="n">
        <v>479</v>
      </c>
      <c r="J93" s="80" t="s">
        <v>42</v>
      </c>
      <c r="K93" s="59"/>
      <c r="L93" s="59" t="s">
        <v>43</v>
      </c>
      <c r="M93" s="55" t="s">
        <v>314</v>
      </c>
      <c r="N93" s="59" t="s">
        <v>141</v>
      </c>
      <c r="O93" s="59" t="s">
        <v>45</v>
      </c>
      <c r="P93" s="60"/>
      <c r="Q93" s="59" t="n">
        <v>311</v>
      </c>
      <c r="R93" s="59" t="n">
        <v>311</v>
      </c>
      <c r="S93" s="59" t="n">
        <v>357</v>
      </c>
      <c r="T93" s="59" t="n">
        <v>357</v>
      </c>
      <c r="U93" s="45" t="n">
        <f aca="false">+T93-R93</f>
        <v>46</v>
      </c>
      <c r="V93" s="61" t="n">
        <f aca="false">+T93-S93</f>
        <v>0</v>
      </c>
      <c r="W93" s="15" t="s">
        <v>66</v>
      </c>
      <c r="X93" s="70"/>
      <c r="Z93" s="62"/>
      <c r="AA93" s="62" t="n">
        <v>138358</v>
      </c>
      <c r="AB93" s="58" t="s">
        <v>47</v>
      </c>
      <c r="AC93" s="64"/>
      <c r="AD93" s="81"/>
      <c r="AE93" s="66"/>
      <c r="AF93" s="66" t="s">
        <v>4</v>
      </c>
      <c r="AG93" s="59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53"/>
      <c r="B94" s="54" t="n">
        <v>36452</v>
      </c>
      <c r="C94" s="55"/>
      <c r="D94" s="56"/>
      <c r="E94" s="55" t="s">
        <v>312</v>
      </c>
      <c r="F94" s="71" t="s">
        <v>317</v>
      </c>
      <c r="G94" s="57" t="s">
        <v>41</v>
      </c>
      <c r="H94" s="62" t="n">
        <v>6323</v>
      </c>
      <c r="I94" s="59" t="n">
        <v>550</v>
      </c>
      <c r="J94" s="80" t="s">
        <v>42</v>
      </c>
      <c r="K94" s="59"/>
      <c r="L94" s="59" t="s">
        <v>43</v>
      </c>
      <c r="M94" s="55" t="s">
        <v>314</v>
      </c>
      <c r="N94" s="59" t="s">
        <v>141</v>
      </c>
      <c r="O94" s="59" t="s">
        <v>86</v>
      </c>
      <c r="P94" s="60"/>
      <c r="Q94" s="59" t="n">
        <v>838</v>
      </c>
      <c r="R94" s="59" t="n">
        <v>838</v>
      </c>
      <c r="S94" s="59" t="n">
        <v>817</v>
      </c>
      <c r="T94" s="59" t="n">
        <v>817</v>
      </c>
      <c r="U94" s="45" t="n">
        <f aca="false">+T94-R94</f>
        <v>-21</v>
      </c>
      <c r="V94" s="61" t="n">
        <f aca="false">+T94-S94</f>
        <v>0</v>
      </c>
      <c r="W94" s="46" t="s">
        <v>122</v>
      </c>
      <c r="X94" s="70"/>
      <c r="Z94" s="62"/>
      <c r="AA94" s="62" t="n">
        <v>138375</v>
      </c>
      <c r="AB94" s="58" t="s">
        <v>47</v>
      </c>
      <c r="AC94" s="64"/>
      <c r="AD94" s="81"/>
      <c r="AE94" s="66"/>
      <c r="AF94" s="66" t="s">
        <v>4</v>
      </c>
      <c r="AG94" s="59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3"/>
      <c r="B95" s="11" t="n">
        <v>36325</v>
      </c>
      <c r="E95" s="68" t="s">
        <v>312</v>
      </c>
      <c r="F95" s="68" t="s">
        <v>318</v>
      </c>
      <c r="G95" s="6" t="s">
        <v>41</v>
      </c>
      <c r="H95" s="5" t="n">
        <v>6545</v>
      </c>
      <c r="I95" s="1"/>
      <c r="J95" s="69"/>
      <c r="K95" s="1"/>
      <c r="L95" s="68"/>
      <c r="M95" s="68" t="s">
        <v>140</v>
      </c>
      <c r="N95" s="1" t="s">
        <v>141</v>
      </c>
      <c r="O95" s="59" t="s">
        <v>86</v>
      </c>
      <c r="Q95" s="1" t="n">
        <v>99</v>
      </c>
      <c r="R95" s="1" t="n">
        <v>99</v>
      </c>
      <c r="S95" s="1" t="n">
        <v>107</v>
      </c>
      <c r="T95" s="1" t="n">
        <v>107</v>
      </c>
      <c r="U95" s="45" t="n">
        <f aca="false">+T95-R95</f>
        <v>8</v>
      </c>
      <c r="V95" s="14" t="n">
        <f aca="false">+T95-S95</f>
        <v>0</v>
      </c>
      <c r="W95" s="15" t="s">
        <v>122</v>
      </c>
      <c r="X95" s="47"/>
      <c r="Y95" s="44"/>
      <c r="Z95" s="5"/>
      <c r="AA95" s="5" t="s">
        <v>181</v>
      </c>
      <c r="AB95" s="52" t="s">
        <v>47</v>
      </c>
      <c r="AC95" s="49" t="n">
        <v>0.025</v>
      </c>
      <c r="AD95" s="73"/>
      <c r="AE95" s="51" t="s">
        <v>57</v>
      </c>
      <c r="AF95" s="79"/>
      <c r="AG95" s="1" t="s">
        <v>297</v>
      </c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86"/>
      <c r="HO95" s="86"/>
      <c r="HP95" s="86"/>
      <c r="HQ95" s="86"/>
      <c r="HR95" s="86"/>
      <c r="HS95" s="86"/>
      <c r="HT95" s="86"/>
      <c r="HU95" s="86"/>
      <c r="HV95" s="86"/>
      <c r="HW95" s="86"/>
      <c r="HX95" s="86"/>
      <c r="HY95" s="86"/>
      <c r="HZ95" s="86"/>
      <c r="IA95" s="86"/>
      <c r="IB95" s="86"/>
      <c r="IC95" s="86"/>
      <c r="ID95" s="86"/>
      <c r="IE95" s="86"/>
      <c r="IF95" s="86"/>
      <c r="IG95" s="86"/>
      <c r="IH95" s="86"/>
      <c r="II95" s="86"/>
      <c r="IJ95" s="86"/>
      <c r="IK95" s="86"/>
      <c r="IL95" s="86"/>
      <c r="IM95" s="86"/>
      <c r="IN95" s="86"/>
      <c r="IO95" s="86"/>
      <c r="IP95" s="86"/>
      <c r="IQ95" s="86"/>
      <c r="IR95" s="86"/>
      <c r="IS95" s="86"/>
      <c r="IT95" s="86"/>
      <c r="IU95" s="86"/>
      <c r="IV95" s="86"/>
      <c r="IW95" s="86"/>
    </row>
    <row r="96" customFormat="false" ht="12.75" hidden="false" customHeight="false" outlineLevel="0" collapsed="false">
      <c r="A96" s="53"/>
      <c r="B96" s="54" t="n">
        <v>36452</v>
      </c>
      <c r="C96" s="55"/>
      <c r="D96" s="56"/>
      <c r="E96" s="55" t="s">
        <v>312</v>
      </c>
      <c r="F96" s="71" t="s">
        <v>319</v>
      </c>
      <c r="G96" s="57" t="s">
        <v>41</v>
      </c>
      <c r="H96" s="62" t="n">
        <v>6630</v>
      </c>
      <c r="I96" s="59" t="n">
        <v>764</v>
      </c>
      <c r="J96" s="80" t="s">
        <v>42</v>
      </c>
      <c r="K96" s="59"/>
      <c r="L96" s="59" t="s">
        <v>43</v>
      </c>
      <c r="M96" s="55" t="s">
        <v>314</v>
      </c>
      <c r="N96" s="59" t="s">
        <v>141</v>
      </c>
      <c r="O96" s="59" t="s">
        <v>45</v>
      </c>
      <c r="P96" s="60"/>
      <c r="Q96" s="59" t="n">
        <v>37</v>
      </c>
      <c r="R96" s="59" t="n">
        <v>37</v>
      </c>
      <c r="S96" s="59" t="n">
        <v>63</v>
      </c>
      <c r="T96" s="59" t="n">
        <v>63</v>
      </c>
      <c r="U96" s="45" t="n">
        <f aca="false">+T96-R96</f>
        <v>26</v>
      </c>
      <c r="V96" s="61" t="n">
        <f aca="false">+T96-S96</f>
        <v>0</v>
      </c>
      <c r="W96" s="46" t="s">
        <v>46</v>
      </c>
      <c r="X96" s="70"/>
      <c r="Z96" s="62"/>
      <c r="AA96" s="62" t="n">
        <v>138394</v>
      </c>
      <c r="AB96" s="58" t="s">
        <v>47</v>
      </c>
      <c r="AC96" s="64"/>
      <c r="AD96" s="81"/>
      <c r="AE96" s="66"/>
      <c r="AF96" s="66" t="s">
        <v>4</v>
      </c>
      <c r="AG96" s="59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22.5" hidden="false" customHeight="false" outlineLevel="0" collapsed="false">
      <c r="A97" s="43"/>
      <c r="B97" s="11" t="s">
        <v>38</v>
      </c>
      <c r="E97" s="3" t="s">
        <v>312</v>
      </c>
      <c r="F97" s="3" t="s">
        <v>320</v>
      </c>
      <c r="G97" s="6" t="s">
        <v>41</v>
      </c>
      <c r="H97" s="6" t="n">
        <v>9712</v>
      </c>
      <c r="I97" s="4" t="n">
        <v>550</v>
      </c>
      <c r="J97" s="4" t="s">
        <v>42</v>
      </c>
      <c r="L97" s="52" t="s">
        <v>43</v>
      </c>
      <c r="M97" s="3" t="s">
        <v>314</v>
      </c>
      <c r="N97" s="44"/>
      <c r="O97" s="1" t="s">
        <v>86</v>
      </c>
      <c r="Q97" s="1" t="n">
        <v>1510</v>
      </c>
      <c r="R97" s="1" t="n">
        <v>1510</v>
      </c>
      <c r="S97" s="1" t="n">
        <v>1454</v>
      </c>
      <c r="T97" s="1" t="n">
        <v>1454</v>
      </c>
      <c r="U97" s="45" t="n">
        <f aca="false">+T97-R97</f>
        <v>-56</v>
      </c>
      <c r="V97" s="14" t="n">
        <f aca="false">+T97-S97</f>
        <v>0</v>
      </c>
      <c r="W97" s="15" t="s">
        <v>122</v>
      </c>
      <c r="X97" s="47"/>
      <c r="Y97" s="44"/>
      <c r="Z97" s="5" t="n">
        <v>130512</v>
      </c>
      <c r="AA97" s="5" t="n">
        <v>125801</v>
      </c>
      <c r="AB97" s="48" t="s">
        <v>47</v>
      </c>
      <c r="AC97" s="49" t="n">
        <v>0.13</v>
      </c>
      <c r="AD97" s="50"/>
      <c r="AE97" s="51" t="s">
        <v>125</v>
      </c>
      <c r="AF97" s="51" t="s">
        <v>4</v>
      </c>
      <c r="AG97" s="4" t="s">
        <v>321</v>
      </c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3"/>
      <c r="B98" s="54" t="s">
        <v>38</v>
      </c>
      <c r="C98" s="55"/>
      <c r="D98" s="56"/>
      <c r="E98" s="55" t="s">
        <v>322</v>
      </c>
      <c r="F98" s="55" t="s">
        <v>323</v>
      </c>
      <c r="G98" s="57" t="s">
        <v>41</v>
      </c>
      <c r="H98" s="57" t="n">
        <v>4046</v>
      </c>
      <c r="I98" s="56" t="n">
        <v>479</v>
      </c>
      <c r="J98" s="56" t="s">
        <v>42</v>
      </c>
      <c r="K98" s="56"/>
      <c r="L98" s="58" t="s">
        <v>43</v>
      </c>
      <c r="M98" s="55" t="s">
        <v>324</v>
      </c>
      <c r="N98" s="0"/>
      <c r="O98" s="59" t="s">
        <v>45</v>
      </c>
      <c r="P98" s="60"/>
      <c r="Q98" s="59" t="n">
        <v>16</v>
      </c>
      <c r="R98" s="59" t="n">
        <v>16</v>
      </c>
      <c r="S98" s="59" t="n">
        <v>7</v>
      </c>
      <c r="T98" s="59" t="n">
        <v>7</v>
      </c>
      <c r="U98" s="45" t="n">
        <f aca="false">+T98-R98</f>
        <v>-9</v>
      </c>
      <c r="V98" s="61" t="n">
        <f aca="false">+T98-S98</f>
        <v>0</v>
      </c>
      <c r="W98" s="46" t="s">
        <v>46</v>
      </c>
      <c r="X98" s="70"/>
      <c r="Z98" s="62" t="n">
        <v>369997</v>
      </c>
      <c r="AA98" s="62" t="n">
        <v>138108</v>
      </c>
      <c r="AB98" s="63" t="s">
        <v>56</v>
      </c>
      <c r="AC98" s="64" t="n">
        <v>0.065</v>
      </c>
      <c r="AD98" s="65"/>
      <c r="AE98" s="66" t="s">
        <v>57</v>
      </c>
      <c r="AF98" s="66" t="s">
        <v>4</v>
      </c>
      <c r="AG98" s="56" t="s">
        <v>325</v>
      </c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38</v>
      </c>
      <c r="E99" s="3" t="s">
        <v>322</v>
      </c>
      <c r="F99" s="3" t="s">
        <v>326</v>
      </c>
      <c r="G99" s="6" t="s">
        <v>41</v>
      </c>
      <c r="H99" s="6" t="n">
        <v>4555</v>
      </c>
      <c r="I99" s="4" t="n">
        <v>600</v>
      </c>
      <c r="J99" s="4" t="s">
        <v>42</v>
      </c>
      <c r="L99" s="52" t="s">
        <v>43</v>
      </c>
      <c r="M99" s="3" t="s">
        <v>324</v>
      </c>
      <c r="N99" s="44"/>
      <c r="O99" s="1" t="s">
        <v>327</v>
      </c>
      <c r="Q99" s="1" t="n">
        <v>395</v>
      </c>
      <c r="R99" s="1" t="n">
        <v>395</v>
      </c>
      <c r="S99" s="1" t="n">
        <v>395</v>
      </c>
      <c r="T99" s="1" t="n">
        <v>395</v>
      </c>
      <c r="U99" s="45" t="n">
        <f aca="false">+T99-R99</f>
        <v>0</v>
      </c>
      <c r="V99" s="14" t="n">
        <f aca="false">+T99-S99</f>
        <v>0</v>
      </c>
      <c r="W99" s="46" t="s">
        <v>46</v>
      </c>
      <c r="X99" s="47"/>
      <c r="Y99" s="44"/>
      <c r="Z99" s="5" t="n">
        <v>370001</v>
      </c>
      <c r="AA99" s="5" t="n">
        <v>26583</v>
      </c>
      <c r="AB99" s="48" t="s">
        <v>56</v>
      </c>
      <c r="AC99" s="49" t="n">
        <v>0.03</v>
      </c>
      <c r="AD99" s="50"/>
      <c r="AE99" s="51" t="s">
        <v>57</v>
      </c>
      <c r="AF99" s="51" t="s">
        <v>4</v>
      </c>
      <c r="AG99" s="4" t="s">
        <v>328</v>
      </c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s">
        <v>38</v>
      </c>
      <c r="E100" s="3" t="s">
        <v>322</v>
      </c>
      <c r="F100" s="3" t="s">
        <v>329</v>
      </c>
      <c r="G100" s="6" t="s">
        <v>41</v>
      </c>
      <c r="H100" s="6" t="n">
        <v>6833</v>
      </c>
      <c r="I100" s="4" t="n">
        <v>479</v>
      </c>
      <c r="J100" s="4" t="s">
        <v>42</v>
      </c>
      <c r="L100" s="52" t="s">
        <v>43</v>
      </c>
      <c r="M100" s="3" t="s">
        <v>324</v>
      </c>
      <c r="N100" s="44"/>
      <c r="O100" s="1" t="s">
        <v>45</v>
      </c>
      <c r="Q100" s="1" t="n">
        <v>62</v>
      </c>
      <c r="R100" s="1" t="n">
        <v>62</v>
      </c>
      <c r="S100" s="1" t="n">
        <v>58</v>
      </c>
      <c r="T100" s="1" t="n">
        <v>58</v>
      </c>
      <c r="U100" s="45" t="n">
        <f aca="false">+T100-R100</f>
        <v>-4</v>
      </c>
      <c r="V100" s="14" t="n">
        <f aca="false">+T100-S100</f>
        <v>0</v>
      </c>
      <c r="W100" s="46" t="s">
        <v>46</v>
      </c>
      <c r="X100" s="15"/>
      <c r="Y100" s="44"/>
      <c r="Z100" s="5" t="n">
        <v>369998</v>
      </c>
      <c r="AA100" s="5" t="n">
        <v>138119</v>
      </c>
      <c r="AB100" s="48" t="s">
        <v>56</v>
      </c>
      <c r="AC100" s="49" t="n">
        <v>0.065</v>
      </c>
      <c r="AD100" s="50"/>
      <c r="AE100" s="51" t="s">
        <v>57</v>
      </c>
      <c r="AF100" s="51" t="s">
        <v>4</v>
      </c>
      <c r="AG100" s="4" t="s">
        <v>330</v>
      </c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3"/>
      <c r="B101" s="11" t="s">
        <v>38</v>
      </c>
      <c r="E101" s="3" t="s">
        <v>322</v>
      </c>
      <c r="F101" s="3" t="s">
        <v>331</v>
      </c>
      <c r="G101" s="6" t="s">
        <v>41</v>
      </c>
      <c r="H101" s="6" t="n">
        <v>9689</v>
      </c>
      <c r="I101" s="4" t="n">
        <v>550</v>
      </c>
      <c r="J101" s="4" t="s">
        <v>42</v>
      </c>
      <c r="L101" s="52" t="s">
        <v>43</v>
      </c>
      <c r="M101" s="3" t="s">
        <v>324</v>
      </c>
      <c r="N101" s="44"/>
      <c r="O101" s="1" t="s">
        <v>96</v>
      </c>
      <c r="Q101" s="1" t="n">
        <v>77</v>
      </c>
      <c r="R101" s="1" t="n">
        <v>77</v>
      </c>
      <c r="S101" s="1" t="n">
        <v>58</v>
      </c>
      <c r="T101" s="1" t="n">
        <v>58</v>
      </c>
      <c r="U101" s="45" t="n">
        <f aca="false">+T101-R101</f>
        <v>-19</v>
      </c>
      <c r="V101" s="14" t="n">
        <f aca="false">+T101-S101</f>
        <v>0</v>
      </c>
      <c r="W101" s="15" t="s">
        <v>66</v>
      </c>
      <c r="X101" s="47"/>
      <c r="Y101" s="44"/>
      <c r="Z101" s="5" t="n">
        <v>358928</v>
      </c>
      <c r="AA101" s="5" t="n">
        <v>139044</v>
      </c>
      <c r="AB101" s="48" t="s">
        <v>56</v>
      </c>
      <c r="AC101" s="49" t="n">
        <v>0.06</v>
      </c>
      <c r="AD101" s="50"/>
      <c r="AE101" s="51" t="s">
        <v>57</v>
      </c>
      <c r="AF101" s="51" t="s">
        <v>4</v>
      </c>
      <c r="AG101" s="4" t="s">
        <v>332</v>
      </c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3"/>
      <c r="B102" s="54" t="n">
        <v>36329</v>
      </c>
      <c r="C102" s="55"/>
      <c r="D102" s="56"/>
      <c r="E102" s="71" t="s">
        <v>333</v>
      </c>
      <c r="F102" s="71" t="s">
        <v>334</v>
      </c>
      <c r="G102" s="57" t="s">
        <v>41</v>
      </c>
      <c r="H102" s="62" t="n">
        <v>9786</v>
      </c>
      <c r="I102" s="59"/>
      <c r="J102" s="80"/>
      <c r="K102" s="59"/>
      <c r="L102" s="71"/>
      <c r="M102" s="71" t="s">
        <v>335</v>
      </c>
      <c r="N102" s="59" t="s">
        <v>141</v>
      </c>
      <c r="O102" s="59" t="s">
        <v>304</v>
      </c>
      <c r="P102" s="60"/>
      <c r="Q102" s="59" t="n">
        <v>640</v>
      </c>
      <c r="R102" s="59" t="n">
        <v>640</v>
      </c>
      <c r="S102" s="59" t="n">
        <v>600</v>
      </c>
      <c r="T102" s="59" t="n">
        <v>600</v>
      </c>
      <c r="U102" s="45" t="n">
        <f aca="false">+T102-R102</f>
        <v>-40</v>
      </c>
      <c r="V102" s="61" t="n">
        <f aca="false">+T102-S102</f>
        <v>0</v>
      </c>
      <c r="W102" s="15" t="s">
        <v>66</v>
      </c>
      <c r="X102" s="70"/>
      <c r="Z102" s="62"/>
      <c r="AA102" s="62" t="n">
        <v>138810</v>
      </c>
      <c r="AB102" s="58" t="s">
        <v>47</v>
      </c>
      <c r="AC102" s="64" t="n">
        <v>0.06</v>
      </c>
      <c r="AD102" s="81"/>
      <c r="AE102" s="66" t="s">
        <v>57</v>
      </c>
      <c r="AF102" s="66" t="s">
        <v>4</v>
      </c>
      <c r="AG102" s="59" t="s">
        <v>336</v>
      </c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53"/>
      <c r="B103" s="54" t="n">
        <v>36329</v>
      </c>
      <c r="C103" s="55"/>
      <c r="D103" s="56"/>
      <c r="E103" s="71" t="s">
        <v>333</v>
      </c>
      <c r="F103" s="71" t="s">
        <v>337</v>
      </c>
      <c r="G103" s="57" t="s">
        <v>41</v>
      </c>
      <c r="H103" s="62" t="n">
        <v>9812</v>
      </c>
      <c r="I103" s="59"/>
      <c r="J103" s="80"/>
      <c r="K103" s="59"/>
      <c r="L103" s="71"/>
      <c r="M103" s="71" t="s">
        <v>335</v>
      </c>
      <c r="N103" s="59" t="s">
        <v>141</v>
      </c>
      <c r="O103" s="59" t="s">
        <v>304</v>
      </c>
      <c r="P103" s="60"/>
      <c r="Q103" s="59" t="n">
        <v>710</v>
      </c>
      <c r="R103" s="59" t="n">
        <v>710</v>
      </c>
      <c r="S103" s="59" t="n">
        <v>570</v>
      </c>
      <c r="T103" s="59" t="n">
        <v>570</v>
      </c>
      <c r="U103" s="45" t="n">
        <f aca="false">+T103-R103</f>
        <v>-140</v>
      </c>
      <c r="V103" s="61" t="n">
        <f aca="false">+T103-S103</f>
        <v>0</v>
      </c>
      <c r="W103" s="15" t="s">
        <v>66</v>
      </c>
      <c r="X103" s="70"/>
      <c r="Z103" s="62"/>
      <c r="AA103" s="62" t="s">
        <v>181</v>
      </c>
      <c r="AB103" s="58" t="s">
        <v>47</v>
      </c>
      <c r="AC103" s="64" t="n">
        <v>0.06</v>
      </c>
      <c r="AD103" s="81"/>
      <c r="AE103" s="66" t="s">
        <v>57</v>
      </c>
      <c r="AF103" s="66" t="s">
        <v>4</v>
      </c>
      <c r="AG103" s="59" t="s">
        <v>336</v>
      </c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  <c r="CG103" s="86"/>
      <c r="CH103" s="86"/>
      <c r="CI103" s="86"/>
      <c r="CJ103" s="86"/>
      <c r="CK103" s="86"/>
      <c r="CL103" s="86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86"/>
      <c r="DM103" s="86"/>
      <c r="DN103" s="86"/>
      <c r="DO103" s="86"/>
      <c r="DP103" s="86"/>
      <c r="DQ103" s="86"/>
      <c r="DR103" s="86"/>
      <c r="DS103" s="86"/>
      <c r="DT103" s="86"/>
      <c r="DU103" s="86"/>
      <c r="DV103" s="86"/>
      <c r="DW103" s="86"/>
      <c r="DX103" s="86"/>
      <c r="DY103" s="86"/>
      <c r="DZ103" s="86"/>
      <c r="EA103" s="86"/>
      <c r="EB103" s="86"/>
      <c r="EC103" s="86"/>
      <c r="ED103" s="86"/>
      <c r="EE103" s="86"/>
      <c r="EF103" s="86"/>
      <c r="EG103" s="86"/>
      <c r="EH103" s="86"/>
      <c r="EI103" s="86"/>
      <c r="EJ103" s="86"/>
      <c r="EK103" s="86"/>
      <c r="EL103" s="86"/>
      <c r="EM103" s="86"/>
      <c r="EN103" s="86"/>
      <c r="EO103" s="86"/>
      <c r="EP103" s="86"/>
      <c r="EQ103" s="86"/>
      <c r="ER103" s="86"/>
      <c r="ES103" s="86"/>
      <c r="ET103" s="86"/>
      <c r="EU103" s="86"/>
      <c r="EV103" s="86"/>
      <c r="EW103" s="86"/>
      <c r="EX103" s="86"/>
      <c r="EY103" s="86"/>
      <c r="EZ103" s="86"/>
      <c r="FA103" s="86"/>
      <c r="FB103" s="86"/>
      <c r="FC103" s="86"/>
      <c r="FD103" s="86"/>
      <c r="FE103" s="86"/>
      <c r="FF103" s="86"/>
      <c r="FG103" s="86"/>
      <c r="FH103" s="86"/>
      <c r="FI103" s="86"/>
      <c r="FJ103" s="86"/>
      <c r="FK103" s="86"/>
      <c r="FL103" s="86"/>
      <c r="FM103" s="86"/>
      <c r="FN103" s="86"/>
      <c r="FO103" s="86"/>
      <c r="FP103" s="86"/>
      <c r="FQ103" s="86"/>
      <c r="FR103" s="86"/>
      <c r="FS103" s="86"/>
      <c r="FT103" s="86"/>
      <c r="FU103" s="86"/>
      <c r="FV103" s="86"/>
      <c r="FW103" s="86"/>
      <c r="FX103" s="86"/>
      <c r="FY103" s="86"/>
      <c r="FZ103" s="86"/>
      <c r="GA103" s="86"/>
      <c r="GB103" s="86"/>
      <c r="GC103" s="86"/>
      <c r="GD103" s="86"/>
      <c r="GE103" s="86"/>
      <c r="GF103" s="86"/>
      <c r="GG103" s="86"/>
      <c r="GH103" s="86"/>
      <c r="GI103" s="86"/>
      <c r="GJ103" s="86"/>
      <c r="GK103" s="86"/>
      <c r="GL103" s="86"/>
      <c r="GM103" s="86"/>
      <c r="GN103" s="86"/>
      <c r="GO103" s="86"/>
      <c r="GP103" s="86"/>
      <c r="GQ103" s="86"/>
      <c r="GR103" s="86"/>
      <c r="GS103" s="86"/>
      <c r="GT103" s="86"/>
      <c r="GU103" s="86"/>
      <c r="GV103" s="86"/>
      <c r="GW103" s="86"/>
      <c r="GX103" s="86"/>
      <c r="GY103" s="86"/>
      <c r="GZ103" s="86"/>
      <c r="HA103" s="86"/>
      <c r="HB103" s="86"/>
      <c r="HC103" s="86"/>
      <c r="HD103" s="86"/>
      <c r="HE103" s="86"/>
      <c r="HF103" s="86"/>
      <c r="HG103" s="86"/>
      <c r="HH103" s="86"/>
      <c r="HI103" s="86"/>
      <c r="HJ103" s="86"/>
      <c r="HK103" s="86"/>
      <c r="HL103" s="86"/>
      <c r="HM103" s="86"/>
      <c r="HN103" s="86"/>
      <c r="HO103" s="86"/>
      <c r="HP103" s="86"/>
      <c r="HQ103" s="86"/>
      <c r="HR103" s="86"/>
      <c r="HS103" s="86"/>
      <c r="HT103" s="86"/>
      <c r="HU103" s="86"/>
      <c r="HV103" s="86"/>
      <c r="HW103" s="86"/>
      <c r="HX103" s="86"/>
      <c r="HY103" s="86"/>
      <c r="HZ103" s="86"/>
      <c r="IA103" s="86"/>
      <c r="IB103" s="86"/>
      <c r="IC103" s="86"/>
      <c r="ID103" s="86"/>
      <c r="IE103" s="86"/>
      <c r="IF103" s="86"/>
      <c r="IG103" s="86"/>
      <c r="IH103" s="86"/>
      <c r="II103" s="86"/>
      <c r="IJ103" s="86"/>
      <c r="IK103" s="86"/>
      <c r="IL103" s="86"/>
      <c r="IM103" s="86"/>
      <c r="IN103" s="86"/>
      <c r="IO103" s="86"/>
      <c r="IP103" s="86"/>
      <c r="IQ103" s="86"/>
      <c r="IR103" s="86"/>
      <c r="IS103" s="86"/>
      <c r="IT103" s="86"/>
      <c r="IU103" s="86"/>
      <c r="IV103" s="86"/>
      <c r="IW103" s="86"/>
    </row>
    <row r="104" customFormat="false" ht="12.75" hidden="false" customHeight="false" outlineLevel="0" collapsed="false">
      <c r="A104" s="87"/>
      <c r="B104" s="88" t="n">
        <v>36325</v>
      </c>
      <c r="C104" s="89"/>
      <c r="D104" s="90"/>
      <c r="E104" s="91" t="s">
        <v>333</v>
      </c>
      <c r="F104" s="91" t="s">
        <v>338</v>
      </c>
      <c r="G104" s="92" t="s">
        <v>41</v>
      </c>
      <c r="H104" s="93" t="n">
        <v>9824</v>
      </c>
      <c r="I104" s="94"/>
      <c r="J104" s="95"/>
      <c r="K104" s="94"/>
      <c r="L104" s="96"/>
      <c r="M104" s="96" t="s">
        <v>140</v>
      </c>
      <c r="N104" s="94" t="s">
        <v>141</v>
      </c>
      <c r="O104" s="72" t="s">
        <v>304</v>
      </c>
      <c r="P104" s="97"/>
      <c r="Q104" s="72" t="n">
        <v>499</v>
      </c>
      <c r="R104" s="72" t="n">
        <v>499</v>
      </c>
      <c r="S104" s="72" t="n">
        <v>332</v>
      </c>
      <c r="T104" s="72" t="n">
        <v>332</v>
      </c>
      <c r="U104" s="45" t="n">
        <f aca="false">+T104-R104</f>
        <v>-167</v>
      </c>
      <c r="V104" s="98" t="n">
        <f aca="false">+T104-S104</f>
        <v>0</v>
      </c>
      <c r="W104" s="15" t="s">
        <v>66</v>
      </c>
      <c r="X104" s="99"/>
      <c r="Y104" s="100"/>
      <c r="Z104" s="101"/>
      <c r="AA104" s="93" t="s">
        <v>181</v>
      </c>
      <c r="AB104" s="102" t="s">
        <v>47</v>
      </c>
      <c r="AC104" s="103"/>
      <c r="AD104" s="104"/>
      <c r="AE104" s="105"/>
      <c r="AF104" s="106" t="s">
        <v>4</v>
      </c>
      <c r="AG104" s="72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3"/>
      <c r="B105" s="54" t="s">
        <v>38</v>
      </c>
      <c r="C105" s="55"/>
      <c r="D105" s="56"/>
      <c r="E105" s="55" t="s">
        <v>339</v>
      </c>
      <c r="F105" s="55" t="s">
        <v>340</v>
      </c>
      <c r="G105" s="57" t="s">
        <v>41</v>
      </c>
      <c r="H105" s="57" t="n">
        <v>2651</v>
      </c>
      <c r="I105" s="56" t="n">
        <v>757</v>
      </c>
      <c r="J105" s="56" t="s">
        <v>42</v>
      </c>
      <c r="K105" s="56"/>
      <c r="L105" s="58" t="s">
        <v>43</v>
      </c>
      <c r="M105" s="55" t="s">
        <v>341</v>
      </c>
      <c r="N105" s="0"/>
      <c r="O105" s="59" t="s">
        <v>65</v>
      </c>
      <c r="P105" s="60"/>
      <c r="Q105" s="59" t="n">
        <v>43</v>
      </c>
      <c r="R105" s="59" t="n">
        <v>43</v>
      </c>
      <c r="S105" s="59" t="n">
        <v>41</v>
      </c>
      <c r="T105" s="59" t="n">
        <v>41</v>
      </c>
      <c r="U105" s="45" t="n">
        <f aca="false">+T105-R105</f>
        <v>-2</v>
      </c>
      <c r="V105" s="61" t="n">
        <f aca="false">+T105-S105</f>
        <v>0</v>
      </c>
      <c r="W105" s="46" t="s">
        <v>46</v>
      </c>
      <c r="X105" s="70"/>
      <c r="Z105" s="62" t="n">
        <v>309810</v>
      </c>
      <c r="AA105" s="62" t="n">
        <v>126330</v>
      </c>
      <c r="AB105" s="63" t="s">
        <v>56</v>
      </c>
      <c r="AC105" s="64" t="n">
        <v>0.06</v>
      </c>
      <c r="AD105" s="65"/>
      <c r="AE105" s="66" t="s">
        <v>57</v>
      </c>
      <c r="AF105" s="66" t="s">
        <v>4</v>
      </c>
      <c r="AG105" s="56" t="s">
        <v>67</v>
      </c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3"/>
      <c r="B106" s="11"/>
      <c r="E106" s="55" t="s">
        <v>342</v>
      </c>
      <c r="F106" s="55" t="s">
        <v>343</v>
      </c>
      <c r="G106" s="6"/>
      <c r="H106" s="57" t="n">
        <v>4959</v>
      </c>
      <c r="I106" s="4"/>
      <c r="J106" s="4"/>
      <c r="L106" s="52"/>
      <c r="N106" s="44"/>
      <c r="O106" s="59" t="s">
        <v>45</v>
      </c>
      <c r="Q106" s="59" t="n">
        <v>57</v>
      </c>
      <c r="R106" s="59" t="n">
        <v>57</v>
      </c>
      <c r="S106" s="59" t="n">
        <v>109</v>
      </c>
      <c r="T106" s="59" t="n">
        <v>109</v>
      </c>
      <c r="U106" s="45" t="n">
        <f aca="false">+T106-R106</f>
        <v>52</v>
      </c>
      <c r="V106" s="14"/>
      <c r="W106" s="46" t="s">
        <v>46</v>
      </c>
      <c r="X106" s="70"/>
      <c r="Z106" s="62" t="n">
        <v>346146</v>
      </c>
      <c r="AA106" s="62" t="s">
        <v>181</v>
      </c>
      <c r="AB106" s="63" t="s">
        <v>56</v>
      </c>
      <c r="AC106" s="49"/>
      <c r="AD106" s="50"/>
      <c r="AE106" s="51"/>
      <c r="AF106" s="51"/>
      <c r="AG106" s="56" t="s">
        <v>344</v>
      </c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43"/>
      <c r="B107" s="11" t="s">
        <v>38</v>
      </c>
      <c r="C107" s="68"/>
      <c r="D107" s="1"/>
      <c r="E107" s="3" t="s">
        <v>345</v>
      </c>
      <c r="F107" s="3" t="s">
        <v>346</v>
      </c>
      <c r="G107" s="6" t="s">
        <v>41</v>
      </c>
      <c r="H107" s="6" t="n">
        <v>9662</v>
      </c>
      <c r="I107" s="4" t="n">
        <v>490</v>
      </c>
      <c r="J107" s="4" t="s">
        <v>42</v>
      </c>
      <c r="L107" s="52" t="s">
        <v>43</v>
      </c>
      <c r="M107" s="3" t="s">
        <v>347</v>
      </c>
      <c r="N107" s="44"/>
      <c r="O107" s="1" t="s">
        <v>150</v>
      </c>
      <c r="Q107" s="1" t="n">
        <v>97</v>
      </c>
      <c r="R107" s="1" t="n">
        <v>97</v>
      </c>
      <c r="S107" s="1" t="n">
        <v>102</v>
      </c>
      <c r="T107" s="1" t="n">
        <v>102</v>
      </c>
      <c r="U107" s="45" t="n">
        <f aca="false">+T107-R107</f>
        <v>5</v>
      </c>
      <c r="V107" s="14" t="n">
        <f aca="false">+T107-S107</f>
        <v>0</v>
      </c>
      <c r="W107" s="46" t="s">
        <v>46</v>
      </c>
      <c r="X107" s="47"/>
      <c r="Y107" s="44"/>
      <c r="Z107" s="5" t="n">
        <v>358933</v>
      </c>
      <c r="AA107" s="5" t="n">
        <v>131033</v>
      </c>
      <c r="AB107" s="48" t="s">
        <v>56</v>
      </c>
      <c r="AC107" s="75" t="n">
        <v>0.33</v>
      </c>
      <c r="AD107" s="76" t="n">
        <v>9906</v>
      </c>
      <c r="AE107" s="5" t="s">
        <v>48</v>
      </c>
      <c r="AF107" s="51" t="s">
        <v>4</v>
      </c>
      <c r="AG107" s="4" t="s">
        <v>348</v>
      </c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53"/>
      <c r="B108" s="54" t="s">
        <v>38</v>
      </c>
      <c r="C108" s="55"/>
      <c r="D108" s="56"/>
      <c r="E108" s="55" t="s">
        <v>349</v>
      </c>
      <c r="F108" s="55" t="s">
        <v>350</v>
      </c>
      <c r="G108" s="57" t="s">
        <v>41</v>
      </c>
      <c r="H108" s="57" t="n">
        <v>2622</v>
      </c>
      <c r="I108" s="56" t="n">
        <v>757</v>
      </c>
      <c r="J108" s="56" t="s">
        <v>42</v>
      </c>
      <c r="K108" s="56"/>
      <c r="L108" s="58" t="s">
        <v>43</v>
      </c>
      <c r="M108" s="55" t="s">
        <v>351</v>
      </c>
      <c r="N108" s="0"/>
      <c r="O108" s="59" t="s">
        <v>65</v>
      </c>
      <c r="P108" s="60"/>
      <c r="Q108" s="59" t="n">
        <v>421</v>
      </c>
      <c r="R108" s="59" t="n">
        <v>421</v>
      </c>
      <c r="S108" s="59" t="n">
        <v>381</v>
      </c>
      <c r="T108" s="59" t="n">
        <v>381</v>
      </c>
      <c r="U108" s="45" t="n">
        <f aca="false">+T108-R108</f>
        <v>-40</v>
      </c>
      <c r="V108" s="61" t="n">
        <f aca="false">+T108-S108</f>
        <v>0</v>
      </c>
      <c r="W108" s="15" t="s">
        <v>66</v>
      </c>
      <c r="X108" s="70"/>
      <c r="Z108" s="62" t="n">
        <v>313271</v>
      </c>
      <c r="AA108" s="62" t="n">
        <v>130510</v>
      </c>
      <c r="AB108" s="63" t="s">
        <v>56</v>
      </c>
      <c r="AC108" s="64" t="n">
        <v>0.06</v>
      </c>
      <c r="AD108" s="65"/>
      <c r="AE108" s="66" t="s">
        <v>57</v>
      </c>
      <c r="AF108" s="66" t="s">
        <v>4</v>
      </c>
      <c r="AG108" s="56" t="s">
        <v>67</v>
      </c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s">
        <v>38</v>
      </c>
      <c r="E109" s="3" t="s">
        <v>352</v>
      </c>
      <c r="F109" s="3" t="s">
        <v>353</v>
      </c>
      <c r="G109" s="6" t="s">
        <v>41</v>
      </c>
      <c r="H109" s="6" t="n">
        <v>6127</v>
      </c>
      <c r="I109" s="4" t="n">
        <v>447</v>
      </c>
      <c r="J109" s="4" t="s">
        <v>42</v>
      </c>
      <c r="L109" s="52" t="s">
        <v>43</v>
      </c>
      <c r="M109" s="3" t="s">
        <v>354</v>
      </c>
      <c r="N109" s="44"/>
      <c r="O109" s="1" t="s">
        <v>304</v>
      </c>
      <c r="Q109" s="1" t="n">
        <v>363</v>
      </c>
      <c r="R109" s="1" t="n">
        <v>363</v>
      </c>
      <c r="S109" s="1" t="n">
        <v>372</v>
      </c>
      <c r="T109" s="1" t="n">
        <v>372</v>
      </c>
      <c r="U109" s="45" t="n">
        <f aca="false">+T109-R109</f>
        <v>9</v>
      </c>
      <c r="V109" s="14" t="n">
        <f aca="false">+T109-S109</f>
        <v>0</v>
      </c>
      <c r="W109" s="15" t="s">
        <v>66</v>
      </c>
      <c r="X109" s="47"/>
      <c r="Y109" s="44"/>
      <c r="Z109" s="5" t="n">
        <v>346097</v>
      </c>
      <c r="AA109" s="5" t="n">
        <v>136082</v>
      </c>
      <c r="AB109" s="48" t="s">
        <v>56</v>
      </c>
      <c r="AC109" s="49" t="n">
        <v>0.157</v>
      </c>
      <c r="AD109" s="50" t="n">
        <v>9812</v>
      </c>
      <c r="AE109" s="51" t="s">
        <v>81</v>
      </c>
      <c r="AF109" s="51" t="s">
        <v>4</v>
      </c>
      <c r="AG109" s="4" t="s">
        <v>355</v>
      </c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3"/>
      <c r="B110" s="11" t="s">
        <v>38</v>
      </c>
      <c r="E110" s="3" t="s">
        <v>356</v>
      </c>
      <c r="F110" s="3" t="s">
        <v>357</v>
      </c>
      <c r="G110" s="6" t="s">
        <v>41</v>
      </c>
      <c r="H110" s="6" t="n">
        <v>5541</v>
      </c>
      <c r="I110" s="4" t="n">
        <v>479</v>
      </c>
      <c r="J110" s="4" t="s">
        <v>42</v>
      </c>
      <c r="L110" s="52" t="s">
        <v>43</v>
      </c>
      <c r="M110" s="3" t="s">
        <v>358</v>
      </c>
      <c r="N110" s="44"/>
      <c r="O110" s="1" t="s">
        <v>45</v>
      </c>
      <c r="Q110" s="1" t="n">
        <v>68</v>
      </c>
      <c r="R110" s="1" t="n">
        <v>68</v>
      </c>
      <c r="S110" s="1" t="n">
        <v>89</v>
      </c>
      <c r="T110" s="1" t="n">
        <v>89</v>
      </c>
      <c r="U110" s="45" t="n">
        <f aca="false">+T110-R110</f>
        <v>21</v>
      </c>
      <c r="V110" s="14" t="n">
        <f aca="false">+T110-S110</f>
        <v>0</v>
      </c>
      <c r="W110" s="46" t="s">
        <v>46</v>
      </c>
      <c r="X110" s="15"/>
      <c r="Y110" s="44"/>
      <c r="Z110" s="5" t="n">
        <v>348102</v>
      </c>
      <c r="AA110" s="5" t="n">
        <v>136188</v>
      </c>
      <c r="AB110" s="48" t="s">
        <v>56</v>
      </c>
      <c r="AC110" s="49" t="n">
        <v>0.173</v>
      </c>
      <c r="AD110" s="50" t="n">
        <v>9812</v>
      </c>
      <c r="AE110" s="51" t="s">
        <v>81</v>
      </c>
      <c r="AF110" s="51" t="s">
        <v>4</v>
      </c>
      <c r="AG110" s="4" t="s">
        <v>359</v>
      </c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53"/>
      <c r="B111" s="54" t="s">
        <v>38</v>
      </c>
      <c r="C111" s="55"/>
      <c r="D111" s="56"/>
      <c r="E111" s="55" t="s">
        <v>356</v>
      </c>
      <c r="F111" s="55" t="s">
        <v>360</v>
      </c>
      <c r="G111" s="57" t="s">
        <v>41</v>
      </c>
      <c r="H111" s="57" t="n">
        <v>6744</v>
      </c>
      <c r="I111" s="56" t="n">
        <v>556</v>
      </c>
      <c r="J111" s="56" t="s">
        <v>42</v>
      </c>
      <c r="K111" s="56"/>
      <c r="L111" s="58" t="s">
        <v>43</v>
      </c>
      <c r="M111" s="55" t="s">
        <v>358</v>
      </c>
      <c r="N111" s="0"/>
      <c r="O111" s="59" t="s">
        <v>76</v>
      </c>
      <c r="P111" s="60"/>
      <c r="Q111" s="59" t="n">
        <v>143</v>
      </c>
      <c r="R111" s="1" t="n">
        <v>1</v>
      </c>
      <c r="S111" s="59" t="n">
        <v>143</v>
      </c>
      <c r="T111" s="1" t="n">
        <v>1</v>
      </c>
      <c r="U111" s="45" t="n">
        <f aca="false">+T111-R111</f>
        <v>0</v>
      </c>
      <c r="V111" s="61" t="n">
        <f aca="false">+T111-S111</f>
        <v>-142</v>
      </c>
      <c r="W111" s="15" t="s">
        <v>361</v>
      </c>
      <c r="X111" s="46"/>
      <c r="Z111" s="62" t="n">
        <v>348096</v>
      </c>
      <c r="AA111" s="62" t="n">
        <v>137183</v>
      </c>
      <c r="AB111" s="63" t="s">
        <v>56</v>
      </c>
      <c r="AC111" s="64" t="n">
        <v>0.12</v>
      </c>
      <c r="AD111" s="65" t="n">
        <v>9812</v>
      </c>
      <c r="AE111" s="66" t="s">
        <v>81</v>
      </c>
      <c r="AF111" s="66" t="s">
        <v>4</v>
      </c>
      <c r="AG111" s="56" t="s">
        <v>362</v>
      </c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43"/>
      <c r="B112" s="11" t="s">
        <v>38</v>
      </c>
      <c r="C112" s="68"/>
      <c r="D112" s="1"/>
      <c r="E112" s="3" t="s">
        <v>363</v>
      </c>
      <c r="F112" s="3" t="s">
        <v>364</v>
      </c>
      <c r="G112" s="6" t="s">
        <v>41</v>
      </c>
      <c r="H112" s="6" t="n">
        <v>6027</v>
      </c>
      <c r="I112" s="4" t="n">
        <v>649</v>
      </c>
      <c r="J112" s="4" t="s">
        <v>42</v>
      </c>
      <c r="L112" s="52" t="s">
        <v>43</v>
      </c>
      <c r="M112" s="3" t="s">
        <v>365</v>
      </c>
      <c r="N112" s="44"/>
      <c r="O112" s="1" t="s">
        <v>167</v>
      </c>
      <c r="Q112" s="1" t="n">
        <v>116</v>
      </c>
      <c r="R112" s="1" t="n">
        <v>116</v>
      </c>
      <c r="S112" s="1" t="n">
        <v>113</v>
      </c>
      <c r="T112" s="1" t="n">
        <v>113</v>
      </c>
      <c r="U112" s="45" t="n">
        <f aca="false">+T112-R112</f>
        <v>-3</v>
      </c>
      <c r="V112" s="14" t="n">
        <f aca="false">+T112-S112</f>
        <v>0</v>
      </c>
      <c r="W112" s="46" t="s">
        <v>46</v>
      </c>
      <c r="X112" s="15"/>
      <c r="Y112" s="44"/>
      <c r="Z112" s="5" t="n">
        <v>361744</v>
      </c>
      <c r="AA112" s="5" t="n">
        <v>131038</v>
      </c>
      <c r="AB112" s="48" t="s">
        <v>56</v>
      </c>
      <c r="AC112" s="49" t="n">
        <v>0.231</v>
      </c>
      <c r="AD112" s="50" t="n">
        <v>9903</v>
      </c>
      <c r="AE112" s="51" t="s">
        <v>48</v>
      </c>
      <c r="AF112" s="51" t="s">
        <v>4</v>
      </c>
      <c r="AG112" s="4" t="s">
        <v>366</v>
      </c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43"/>
      <c r="B113" s="11"/>
      <c r="E113" s="55" t="s">
        <v>367</v>
      </c>
      <c r="F113" s="55" t="s">
        <v>343</v>
      </c>
      <c r="G113" s="57"/>
      <c r="H113" s="57" t="n">
        <v>4959</v>
      </c>
      <c r="I113" s="56"/>
      <c r="J113" s="56"/>
      <c r="K113" s="56"/>
      <c r="L113" s="58"/>
      <c r="M113" s="55"/>
      <c r="N113" s="0"/>
      <c r="O113" s="59" t="s">
        <v>45</v>
      </c>
      <c r="P113" s="60"/>
      <c r="Q113" s="59" t="n">
        <v>10</v>
      </c>
      <c r="R113" s="59" t="n">
        <v>10</v>
      </c>
      <c r="S113" s="59" t="n">
        <v>19</v>
      </c>
      <c r="T113" s="59" t="n">
        <v>19</v>
      </c>
      <c r="U113" s="45" t="n">
        <f aca="false">+T113-R113</f>
        <v>9</v>
      </c>
      <c r="V113" s="61"/>
      <c r="W113" s="46" t="s">
        <v>46</v>
      </c>
      <c r="X113" s="70"/>
      <c r="Z113" s="62"/>
      <c r="AA113" s="62" t="n">
        <v>136410</v>
      </c>
      <c r="AB113" s="63"/>
      <c r="AC113" s="49"/>
      <c r="AD113" s="50"/>
      <c r="AE113" s="51"/>
      <c r="AF113" s="51"/>
      <c r="AG113" s="56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53"/>
      <c r="B114" s="54" t="s">
        <v>38</v>
      </c>
      <c r="C114" s="55"/>
      <c r="D114" s="56"/>
      <c r="E114" s="55" t="s">
        <v>367</v>
      </c>
      <c r="F114" s="55" t="s">
        <v>368</v>
      </c>
      <c r="G114" s="57" t="s">
        <v>41</v>
      </c>
      <c r="H114" s="57" t="n">
        <v>6031</v>
      </c>
      <c r="I114" s="56" t="n">
        <v>429</v>
      </c>
      <c r="J114" s="56" t="s">
        <v>42</v>
      </c>
      <c r="K114" s="56"/>
      <c r="L114" s="58" t="s">
        <v>43</v>
      </c>
      <c r="M114" s="55" t="s">
        <v>369</v>
      </c>
      <c r="N114" s="0"/>
      <c r="O114" s="59" t="s">
        <v>65</v>
      </c>
      <c r="P114" s="60"/>
      <c r="Q114" s="59" t="n">
        <v>90</v>
      </c>
      <c r="R114" s="59" t="n">
        <v>90</v>
      </c>
      <c r="S114" s="59" t="n">
        <v>138</v>
      </c>
      <c r="T114" s="59" t="n">
        <v>138</v>
      </c>
      <c r="U114" s="45" t="n">
        <f aca="false">+T114-R114</f>
        <v>48</v>
      </c>
      <c r="V114" s="61" t="n">
        <f aca="false">+T114-S114</f>
        <v>0</v>
      </c>
      <c r="W114" s="46" t="s">
        <v>46</v>
      </c>
      <c r="X114" s="70"/>
      <c r="Z114" s="62" t="n">
        <v>309868</v>
      </c>
      <c r="AA114" s="62" t="n">
        <v>139421</v>
      </c>
      <c r="AB114" s="63" t="s">
        <v>56</v>
      </c>
      <c r="AC114" s="64" t="n">
        <v>0.33</v>
      </c>
      <c r="AD114" s="65" t="n">
        <v>9901</v>
      </c>
      <c r="AE114" s="66" t="s">
        <v>48</v>
      </c>
      <c r="AF114" s="66" t="s">
        <v>4</v>
      </c>
      <c r="AG114" s="56" t="s">
        <v>344</v>
      </c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22.5" hidden="false" customHeight="false" outlineLevel="0" collapsed="false">
      <c r="A115" s="43"/>
      <c r="B115" s="11" t="s">
        <v>38</v>
      </c>
      <c r="E115" s="68" t="s">
        <v>370</v>
      </c>
      <c r="F115" s="68" t="s">
        <v>371</v>
      </c>
      <c r="G115" s="6" t="s">
        <v>41</v>
      </c>
      <c r="H115" s="5" t="n">
        <v>9750</v>
      </c>
      <c r="I115" s="1"/>
      <c r="J115" s="69"/>
      <c r="K115" s="1" t="n">
        <v>1</v>
      </c>
      <c r="L115" s="68"/>
      <c r="M115" s="68" t="s">
        <v>372</v>
      </c>
      <c r="N115" s="1"/>
      <c r="O115" s="1" t="s">
        <v>86</v>
      </c>
      <c r="Q115" s="74" t="n">
        <v>5814</v>
      </c>
      <c r="R115" s="1" t="n">
        <v>4959</v>
      </c>
      <c r="S115" s="74" t="n">
        <v>4873</v>
      </c>
      <c r="T115" s="1" t="n">
        <v>4078</v>
      </c>
      <c r="U115" s="45" t="n">
        <f aca="false">+T115-R115</f>
        <v>-881</v>
      </c>
      <c r="V115" s="14" t="n">
        <f aca="false">+T115-S115</f>
        <v>-795</v>
      </c>
      <c r="W115" s="15" t="s">
        <v>193</v>
      </c>
      <c r="X115" s="47"/>
      <c r="Y115" s="44"/>
      <c r="Z115" s="5" t="n">
        <v>357840</v>
      </c>
      <c r="AA115" s="5" t="s">
        <v>181</v>
      </c>
      <c r="AB115" s="52" t="s">
        <v>47</v>
      </c>
      <c r="AC115" s="49" t="n">
        <v>0.055</v>
      </c>
      <c r="AD115" s="73" t="n">
        <v>9812</v>
      </c>
      <c r="AE115" s="79" t="s">
        <v>373</v>
      </c>
      <c r="AF115" s="51" t="s">
        <v>4</v>
      </c>
      <c r="AG115" s="1" t="s">
        <v>374</v>
      </c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3"/>
      <c r="B116" s="54" t="s">
        <v>38</v>
      </c>
      <c r="C116" s="71"/>
      <c r="D116" s="59"/>
      <c r="E116" s="55" t="s">
        <v>375</v>
      </c>
      <c r="F116" s="55" t="s">
        <v>376</v>
      </c>
      <c r="G116" s="57" t="s">
        <v>52</v>
      </c>
      <c r="H116" s="57" t="n">
        <v>5999</v>
      </c>
      <c r="I116" s="56" t="n">
        <v>429</v>
      </c>
      <c r="J116" s="56" t="s">
        <v>42</v>
      </c>
      <c r="K116" s="56" t="n">
        <v>1</v>
      </c>
      <c r="L116" s="58" t="s">
        <v>43</v>
      </c>
      <c r="M116" s="55" t="s">
        <v>377</v>
      </c>
      <c r="N116" s="0"/>
      <c r="O116" s="59" t="s">
        <v>65</v>
      </c>
      <c r="P116" s="60"/>
      <c r="Q116" s="72" t="n">
        <v>8648</v>
      </c>
      <c r="R116" s="1" t="n">
        <v>14000</v>
      </c>
      <c r="S116" s="72" t="n">
        <v>12472</v>
      </c>
      <c r="T116" s="1" t="n">
        <v>11189</v>
      </c>
      <c r="U116" s="45" t="n">
        <f aca="false">+T116-R116</f>
        <v>-2811</v>
      </c>
      <c r="V116" s="61" t="n">
        <f aca="false">+T116-S116</f>
        <v>-1283</v>
      </c>
      <c r="W116" s="15" t="s">
        <v>378</v>
      </c>
      <c r="X116" s="70"/>
      <c r="Z116" s="62" t="n">
        <v>311932</v>
      </c>
      <c r="AA116" s="62" t="n">
        <v>229609</v>
      </c>
      <c r="AB116" s="63" t="s">
        <v>56</v>
      </c>
      <c r="AC116" s="9" t="n">
        <v>0.152</v>
      </c>
      <c r="AD116" s="78" t="n">
        <v>9908</v>
      </c>
      <c r="AE116" s="59" t="s">
        <v>245</v>
      </c>
      <c r="AF116" s="66" t="s">
        <v>4</v>
      </c>
      <c r="AG116" s="56" t="s">
        <v>67</v>
      </c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22.5" hidden="false" customHeight="false" outlineLevel="0" collapsed="false">
      <c r="A117" s="53"/>
      <c r="B117" s="54" t="s">
        <v>38</v>
      </c>
      <c r="C117" s="55"/>
      <c r="D117" s="56"/>
      <c r="E117" s="55" t="s">
        <v>375</v>
      </c>
      <c r="F117" s="55" t="s">
        <v>379</v>
      </c>
      <c r="G117" s="57" t="s">
        <v>52</v>
      </c>
      <c r="H117" s="57" t="n">
        <v>6500</v>
      </c>
      <c r="I117" s="56" t="n">
        <v>429</v>
      </c>
      <c r="J117" s="56" t="s">
        <v>42</v>
      </c>
      <c r="K117" s="56"/>
      <c r="L117" s="58" t="s">
        <v>43</v>
      </c>
      <c r="M117" s="55" t="s">
        <v>377</v>
      </c>
      <c r="N117" s="0"/>
      <c r="O117" s="59" t="s">
        <v>65</v>
      </c>
      <c r="P117" s="60"/>
      <c r="Q117" s="72" t="n">
        <v>1778</v>
      </c>
      <c r="R117" s="1" t="n">
        <v>1778</v>
      </c>
      <c r="S117" s="72" t="n">
        <v>1756</v>
      </c>
      <c r="T117" s="1" t="n">
        <v>1756</v>
      </c>
      <c r="U117" s="45" t="n">
        <f aca="false">+T117-R117</f>
        <v>-22</v>
      </c>
      <c r="V117" s="61" t="n">
        <f aca="false">+T117-S117</f>
        <v>0</v>
      </c>
      <c r="W117" s="15" t="s">
        <v>380</v>
      </c>
      <c r="X117" s="70"/>
      <c r="Z117" s="62" t="n">
        <v>311923</v>
      </c>
      <c r="AA117" s="62" t="n">
        <v>229586</v>
      </c>
      <c r="AB117" s="63" t="s">
        <v>56</v>
      </c>
      <c r="AC117" s="9" t="n">
        <v>0.164</v>
      </c>
      <c r="AD117" s="78" t="n">
        <v>9908</v>
      </c>
      <c r="AE117" s="59" t="s">
        <v>245</v>
      </c>
      <c r="AF117" s="66" t="s">
        <v>4</v>
      </c>
      <c r="AG117" s="56" t="s">
        <v>67</v>
      </c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22.5" hidden="false" customHeight="false" outlineLevel="0" collapsed="false">
      <c r="A118" s="43"/>
      <c r="B118" s="11" t="s">
        <v>38</v>
      </c>
      <c r="E118" s="3" t="s">
        <v>381</v>
      </c>
      <c r="F118" s="3" t="s">
        <v>382</v>
      </c>
      <c r="G118" s="6" t="s">
        <v>41</v>
      </c>
      <c r="H118" s="6" t="n">
        <v>9695</v>
      </c>
      <c r="I118" s="4" t="n">
        <v>427</v>
      </c>
      <c r="J118" s="4" t="s">
        <v>42</v>
      </c>
      <c r="K118" s="4" t="n">
        <v>1</v>
      </c>
      <c r="L118" s="1" t="s">
        <v>43</v>
      </c>
      <c r="M118" s="3" t="s">
        <v>383</v>
      </c>
      <c r="N118" s="44"/>
      <c r="O118" s="1" t="s">
        <v>113</v>
      </c>
      <c r="Q118" s="1" t="n">
        <v>314</v>
      </c>
      <c r="R118" s="1" t="n">
        <v>314</v>
      </c>
      <c r="S118" s="1" t="n">
        <v>289</v>
      </c>
      <c r="T118" s="1" t="n">
        <v>289</v>
      </c>
      <c r="U118" s="45" t="n">
        <f aca="false">+T118-R118</f>
        <v>-25</v>
      </c>
      <c r="V118" s="14" t="n">
        <f aca="false">+T118-S118</f>
        <v>0</v>
      </c>
      <c r="W118" s="15" t="s">
        <v>66</v>
      </c>
      <c r="X118" s="47"/>
      <c r="Y118" s="44"/>
      <c r="Z118" s="5" t="n">
        <v>122174</v>
      </c>
      <c r="AA118" s="5" t="n">
        <v>125794</v>
      </c>
      <c r="AB118" s="48" t="s">
        <v>47</v>
      </c>
      <c r="AC118" s="49" t="n">
        <v>0.229</v>
      </c>
      <c r="AD118" s="50"/>
      <c r="AE118" s="51" t="s">
        <v>125</v>
      </c>
      <c r="AF118" s="51" t="s">
        <v>4</v>
      </c>
      <c r="AG118" s="4" t="s">
        <v>384</v>
      </c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22.5" hidden="false" customHeight="false" outlineLevel="0" collapsed="false">
      <c r="A119" s="53"/>
      <c r="B119" s="54" t="s">
        <v>38</v>
      </c>
      <c r="C119" s="71"/>
      <c r="D119" s="59"/>
      <c r="E119" s="55" t="s">
        <v>381</v>
      </c>
      <c r="F119" s="55" t="s">
        <v>385</v>
      </c>
      <c r="G119" s="57" t="s">
        <v>41</v>
      </c>
      <c r="H119" s="57" t="n">
        <v>9699</v>
      </c>
      <c r="I119" s="56" t="n">
        <v>429</v>
      </c>
      <c r="J119" s="56" t="s">
        <v>42</v>
      </c>
      <c r="K119" s="56" t="n">
        <v>1</v>
      </c>
      <c r="L119" s="59" t="s">
        <v>43</v>
      </c>
      <c r="M119" s="55" t="s">
        <v>383</v>
      </c>
      <c r="N119" s="0"/>
      <c r="O119" s="59" t="s">
        <v>65</v>
      </c>
      <c r="P119" s="60"/>
      <c r="Q119" s="72" t="n">
        <v>808</v>
      </c>
      <c r="R119" s="72" t="n">
        <v>3500</v>
      </c>
      <c r="S119" s="72" t="n">
        <v>1889</v>
      </c>
      <c r="T119" s="72" t="n">
        <v>2629</v>
      </c>
      <c r="U119" s="45" t="n">
        <f aca="false">+T119-R119</f>
        <v>-871</v>
      </c>
      <c r="V119" s="61" t="n">
        <f aca="false">+T119-S119</f>
        <v>740</v>
      </c>
      <c r="W119" s="15" t="s">
        <v>193</v>
      </c>
      <c r="X119" s="70"/>
      <c r="Z119" s="62" t="n">
        <v>124443</v>
      </c>
      <c r="AA119" s="62" t="n">
        <v>125787</v>
      </c>
      <c r="AB119" s="63" t="s">
        <v>47</v>
      </c>
      <c r="AC119" s="64" t="n">
        <v>0.194</v>
      </c>
      <c r="AD119" s="65"/>
      <c r="AE119" s="66" t="s">
        <v>125</v>
      </c>
      <c r="AF119" s="66" t="s">
        <v>4</v>
      </c>
      <c r="AG119" s="56" t="s">
        <v>386</v>
      </c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53"/>
      <c r="B120" s="54" t="s">
        <v>38</v>
      </c>
      <c r="C120" s="55"/>
      <c r="D120" s="56"/>
      <c r="E120" s="55" t="s">
        <v>381</v>
      </c>
      <c r="F120" s="55" t="s">
        <v>387</v>
      </c>
      <c r="G120" s="57" t="s">
        <v>41</v>
      </c>
      <c r="H120" s="57" t="n">
        <v>9700</v>
      </c>
      <c r="I120" s="56" t="n">
        <v>441</v>
      </c>
      <c r="J120" s="56" t="s">
        <v>42</v>
      </c>
      <c r="K120" s="56"/>
      <c r="L120" s="59" t="s">
        <v>43</v>
      </c>
      <c r="M120" s="55" t="s">
        <v>383</v>
      </c>
      <c r="N120" s="0"/>
      <c r="O120" s="59" t="s">
        <v>65</v>
      </c>
      <c r="P120" s="60"/>
      <c r="Q120" s="59" t="n">
        <v>9</v>
      </c>
      <c r="R120" s="59" t="n">
        <v>9</v>
      </c>
      <c r="S120" s="59" t="n">
        <v>30</v>
      </c>
      <c r="T120" s="59" t="n">
        <v>30</v>
      </c>
      <c r="U120" s="45" t="n">
        <f aca="false">+T120-R120</f>
        <v>21</v>
      </c>
      <c r="V120" s="61" t="n">
        <f aca="false">+T120-S120</f>
        <v>0</v>
      </c>
      <c r="W120" s="46" t="s">
        <v>46</v>
      </c>
      <c r="X120" s="70"/>
      <c r="Z120" s="62" t="n">
        <v>124447</v>
      </c>
      <c r="AA120" s="62" t="n">
        <v>125789</v>
      </c>
      <c r="AB120" s="63" t="s">
        <v>47</v>
      </c>
      <c r="AC120" s="64" t="n">
        <v>0.06</v>
      </c>
      <c r="AD120" s="65"/>
      <c r="AE120" s="66" t="s">
        <v>57</v>
      </c>
      <c r="AF120" s="66" t="s">
        <v>4</v>
      </c>
      <c r="AG120" s="56" t="s">
        <v>388</v>
      </c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53"/>
      <c r="B121" s="54" t="s">
        <v>38</v>
      </c>
      <c r="C121" s="55"/>
      <c r="D121" s="56"/>
      <c r="E121" s="55" t="s">
        <v>381</v>
      </c>
      <c r="F121" s="55" t="s">
        <v>389</v>
      </c>
      <c r="G121" s="57" t="s">
        <v>41</v>
      </c>
      <c r="H121" s="57" t="n">
        <v>9721</v>
      </c>
      <c r="I121" s="56" t="n">
        <v>764</v>
      </c>
      <c r="J121" s="56" t="s">
        <v>42</v>
      </c>
      <c r="K121" s="56"/>
      <c r="L121" s="58" t="s">
        <v>43</v>
      </c>
      <c r="M121" s="55" t="s">
        <v>383</v>
      </c>
      <c r="N121" s="0"/>
      <c r="O121" s="59" t="s">
        <v>45</v>
      </c>
      <c r="P121" s="60"/>
      <c r="Q121" s="59" t="n">
        <v>357</v>
      </c>
      <c r="R121" s="59" t="n">
        <v>357</v>
      </c>
      <c r="S121" s="59" t="n">
        <v>357</v>
      </c>
      <c r="T121" s="59" t="n">
        <v>357</v>
      </c>
      <c r="U121" s="45" t="n">
        <f aca="false">+T121-R121</f>
        <v>0</v>
      </c>
      <c r="V121" s="61" t="n">
        <f aca="false">+T121-S121</f>
        <v>0</v>
      </c>
      <c r="W121" s="15" t="s">
        <v>66</v>
      </c>
      <c r="X121" s="70"/>
      <c r="Z121" s="62" t="n">
        <v>314545</v>
      </c>
      <c r="AA121" s="62" t="n">
        <v>133231</v>
      </c>
      <c r="AB121" s="56" t="s">
        <v>47</v>
      </c>
      <c r="AC121" s="64" t="n">
        <v>0.093</v>
      </c>
      <c r="AD121" s="65" t="n">
        <v>9812</v>
      </c>
      <c r="AE121" s="66" t="s">
        <v>81</v>
      </c>
      <c r="AF121" s="66" t="s">
        <v>4</v>
      </c>
      <c r="AG121" s="56" t="s">
        <v>390</v>
      </c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2.5" hidden="false" customHeight="false" outlineLevel="0" collapsed="false">
      <c r="A122" s="43"/>
      <c r="B122" s="11" t="s">
        <v>38</v>
      </c>
      <c r="E122" s="55" t="s">
        <v>391</v>
      </c>
      <c r="F122" s="3" t="s">
        <v>392</v>
      </c>
      <c r="G122" s="6" t="s">
        <v>41</v>
      </c>
      <c r="H122" s="6" t="n">
        <v>5508</v>
      </c>
      <c r="I122" s="4" t="n">
        <v>430</v>
      </c>
      <c r="J122" s="4" t="s">
        <v>42</v>
      </c>
      <c r="K122" s="4" t="n">
        <v>1</v>
      </c>
      <c r="L122" s="1" t="s">
        <v>43</v>
      </c>
      <c r="M122" s="3" t="s">
        <v>393</v>
      </c>
      <c r="N122" s="44"/>
      <c r="O122" s="1" t="s">
        <v>274</v>
      </c>
      <c r="Q122" s="1" t="n">
        <v>5729</v>
      </c>
      <c r="R122" s="1" t="n">
        <v>5998</v>
      </c>
      <c r="S122" s="1" t="n">
        <v>6054</v>
      </c>
      <c r="T122" s="1" t="n">
        <v>5599</v>
      </c>
      <c r="U122" s="45" t="n">
        <f aca="false">+T122-R122</f>
        <v>-399</v>
      </c>
      <c r="V122" s="14" t="n">
        <f aca="false">+T122-S122</f>
        <v>-455</v>
      </c>
      <c r="W122" s="15" t="s">
        <v>394</v>
      </c>
      <c r="X122" s="47"/>
      <c r="Y122" s="44"/>
      <c r="Z122" s="5" t="n">
        <v>309958</v>
      </c>
      <c r="AA122" s="5" t="n">
        <v>132978</v>
      </c>
      <c r="AB122" s="48" t="s">
        <v>56</v>
      </c>
      <c r="AC122" s="49" t="n">
        <v>0.06</v>
      </c>
      <c r="AD122" s="50"/>
      <c r="AE122" s="51" t="s">
        <v>125</v>
      </c>
      <c r="AF122" s="51" t="s">
        <v>4</v>
      </c>
      <c r="AG122" s="4" t="s">
        <v>395</v>
      </c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43"/>
      <c r="B123" s="11" t="s">
        <v>38</v>
      </c>
      <c r="E123" s="55" t="s">
        <v>391</v>
      </c>
      <c r="F123" s="3" t="s">
        <v>396</v>
      </c>
      <c r="G123" s="6" t="s">
        <v>41</v>
      </c>
      <c r="H123" s="6" t="n">
        <v>6226</v>
      </c>
      <c r="I123" s="4" t="n">
        <v>430</v>
      </c>
      <c r="J123" s="4" t="s">
        <v>42</v>
      </c>
      <c r="L123" s="1" t="s">
        <v>43</v>
      </c>
      <c r="M123" s="3" t="s">
        <v>393</v>
      </c>
      <c r="N123" s="44"/>
      <c r="O123" s="1" t="s">
        <v>274</v>
      </c>
      <c r="Q123" s="74" t="n">
        <v>10494</v>
      </c>
      <c r="R123" s="1" t="n">
        <v>8982</v>
      </c>
      <c r="S123" s="74" t="n">
        <v>9138</v>
      </c>
      <c r="T123" s="1" t="n">
        <v>9138</v>
      </c>
      <c r="U123" s="45" t="n">
        <f aca="false">+T123-R123</f>
        <v>156</v>
      </c>
      <c r="V123" s="14" t="n">
        <f aca="false">+T123-S123</f>
        <v>0</v>
      </c>
      <c r="W123" s="15" t="s">
        <v>122</v>
      </c>
      <c r="X123" s="47"/>
      <c r="Y123" s="44"/>
      <c r="Z123" s="5" t="n">
        <v>309959</v>
      </c>
      <c r="AA123" s="5" t="n">
        <v>132978</v>
      </c>
      <c r="AB123" s="48" t="s">
        <v>56</v>
      </c>
      <c r="AC123" s="49" t="n">
        <v>0.06</v>
      </c>
      <c r="AD123" s="50"/>
      <c r="AE123" s="51" t="s">
        <v>125</v>
      </c>
      <c r="AF123" s="51" t="s">
        <v>4</v>
      </c>
      <c r="AG123" s="4" t="s">
        <v>395</v>
      </c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22.5" hidden="false" customHeight="false" outlineLevel="0" collapsed="false">
      <c r="A124" s="53"/>
      <c r="B124" s="54" t="s">
        <v>38</v>
      </c>
      <c r="C124" s="55"/>
      <c r="D124" s="56"/>
      <c r="E124" s="55" t="s">
        <v>391</v>
      </c>
      <c r="F124" s="55" t="s">
        <v>397</v>
      </c>
      <c r="G124" s="57" t="s">
        <v>41</v>
      </c>
      <c r="H124" s="57" t="n">
        <v>6406</v>
      </c>
      <c r="I124" s="56" t="n">
        <v>430</v>
      </c>
      <c r="J124" s="56" t="s">
        <v>42</v>
      </c>
      <c r="K124" s="56"/>
      <c r="L124" s="59" t="s">
        <v>43</v>
      </c>
      <c r="M124" s="55" t="s">
        <v>393</v>
      </c>
      <c r="N124" s="0"/>
      <c r="O124" s="59" t="s">
        <v>274</v>
      </c>
      <c r="P124" s="60"/>
      <c r="Q124" s="59" t="n">
        <v>1455</v>
      </c>
      <c r="R124" s="1" t="n">
        <v>1455</v>
      </c>
      <c r="S124" s="59" t="n">
        <v>1453</v>
      </c>
      <c r="T124" s="1" t="n">
        <v>1453</v>
      </c>
      <c r="U124" s="45" t="n">
        <f aca="false">+T124-R124</f>
        <v>-2</v>
      </c>
      <c r="V124" s="61" t="n">
        <f aca="false">+T124-S124</f>
        <v>0</v>
      </c>
      <c r="W124" s="46" t="s">
        <v>122</v>
      </c>
      <c r="X124" s="70"/>
      <c r="Z124" s="62" t="n">
        <v>309960</v>
      </c>
      <c r="AA124" s="62" t="n">
        <v>132978</v>
      </c>
      <c r="AB124" s="63" t="s">
        <v>56</v>
      </c>
      <c r="AC124" s="64" t="n">
        <v>0.06</v>
      </c>
      <c r="AD124" s="65"/>
      <c r="AE124" s="66" t="s">
        <v>125</v>
      </c>
      <c r="AF124" s="66" t="s">
        <v>4</v>
      </c>
      <c r="AG124" s="56" t="s">
        <v>395</v>
      </c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43"/>
      <c r="B125" s="11" t="s">
        <v>38</v>
      </c>
      <c r="E125" s="3" t="s">
        <v>398</v>
      </c>
      <c r="F125" s="107" t="s">
        <v>399</v>
      </c>
      <c r="G125" s="6" t="s">
        <v>52</v>
      </c>
      <c r="H125" s="6" t="n">
        <v>6315</v>
      </c>
      <c r="I125" s="4" t="n">
        <v>765</v>
      </c>
      <c r="J125" s="4" t="s">
        <v>42</v>
      </c>
      <c r="L125" s="52" t="s">
        <v>43</v>
      </c>
      <c r="M125" s="3" t="s">
        <v>398</v>
      </c>
      <c r="N125" s="44"/>
      <c r="O125" s="1" t="s">
        <v>71</v>
      </c>
      <c r="Q125" s="1" t="n">
        <v>103</v>
      </c>
      <c r="R125" s="1" t="n">
        <v>103</v>
      </c>
      <c r="S125" s="1" t="n">
        <v>0</v>
      </c>
      <c r="T125" s="1" t="n">
        <v>0</v>
      </c>
      <c r="U125" s="45" t="n">
        <f aca="false">+T125-R125</f>
        <v>-103</v>
      </c>
      <c r="V125" s="14" t="n">
        <f aca="false">+T125-S125</f>
        <v>0</v>
      </c>
      <c r="W125" s="46" t="s">
        <v>400</v>
      </c>
      <c r="X125" s="47"/>
      <c r="Y125" s="44"/>
      <c r="Z125" s="5" t="n">
        <v>313201</v>
      </c>
      <c r="AA125" s="5" t="n">
        <v>141186</v>
      </c>
      <c r="AB125" s="48" t="s">
        <v>56</v>
      </c>
      <c r="AC125" s="49" t="n">
        <v>0.33</v>
      </c>
      <c r="AD125" s="50" t="n">
        <v>9905</v>
      </c>
      <c r="AE125" s="51" t="s">
        <v>48</v>
      </c>
      <c r="AF125" s="51" t="s">
        <v>4</v>
      </c>
      <c r="AG125" s="4" t="s">
        <v>401</v>
      </c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3"/>
      <c r="B126" s="54" t="s">
        <v>38</v>
      </c>
      <c r="C126" s="55"/>
      <c r="D126" s="56"/>
      <c r="E126" s="71" t="s">
        <v>402</v>
      </c>
      <c r="F126" s="3" t="s">
        <v>403</v>
      </c>
      <c r="G126" s="57" t="s">
        <v>41</v>
      </c>
      <c r="H126" s="62" t="n">
        <v>6598</v>
      </c>
      <c r="I126" s="59"/>
      <c r="J126" s="80"/>
      <c r="K126" s="59"/>
      <c r="L126" s="71"/>
      <c r="M126" s="71" t="s">
        <v>404</v>
      </c>
      <c r="N126" s="59"/>
      <c r="O126" s="59" t="s">
        <v>192</v>
      </c>
      <c r="P126" s="60"/>
      <c r="Q126" s="59" t="n">
        <v>242</v>
      </c>
      <c r="R126" s="59" t="n">
        <v>242</v>
      </c>
      <c r="S126" s="59" t="n">
        <v>242</v>
      </c>
      <c r="T126" s="59" t="n">
        <v>242</v>
      </c>
      <c r="U126" s="45" t="n">
        <f aca="false">+T126-R126</f>
        <v>0</v>
      </c>
      <c r="V126" s="61" t="n">
        <f aca="false">+T126-S126</f>
        <v>0</v>
      </c>
      <c r="W126" s="15" t="s">
        <v>122</v>
      </c>
      <c r="X126" s="70"/>
      <c r="Z126" s="108" t="n">
        <v>309867</v>
      </c>
      <c r="AA126" s="62" t="n">
        <v>26680</v>
      </c>
      <c r="AB126" s="58" t="s">
        <v>405</v>
      </c>
      <c r="AC126" s="64" t="n">
        <v>0.06</v>
      </c>
      <c r="AD126" s="81"/>
      <c r="AE126" s="66" t="s">
        <v>57</v>
      </c>
      <c r="AF126" s="66" t="s">
        <v>4</v>
      </c>
      <c r="AG126" s="59" t="s">
        <v>67</v>
      </c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38</v>
      </c>
      <c r="C127" s="68"/>
      <c r="D127" s="1"/>
      <c r="E127" s="3" t="s">
        <v>406</v>
      </c>
      <c r="F127" s="3" t="s">
        <v>407</v>
      </c>
      <c r="G127" s="6" t="s">
        <v>41</v>
      </c>
      <c r="H127" s="6" t="n">
        <v>4353</v>
      </c>
      <c r="I127" s="4" t="n">
        <v>487</v>
      </c>
      <c r="J127" s="4" t="s">
        <v>42</v>
      </c>
      <c r="L127" s="1" t="s">
        <v>43</v>
      </c>
      <c r="M127" s="3" t="s">
        <v>408</v>
      </c>
      <c r="N127" s="44"/>
      <c r="O127" s="1" t="s">
        <v>86</v>
      </c>
      <c r="Q127" s="1" t="n">
        <v>53</v>
      </c>
      <c r="R127" s="1" t="n">
        <v>53</v>
      </c>
      <c r="S127" s="1" t="n">
        <v>52</v>
      </c>
      <c r="T127" s="1" t="n">
        <v>52</v>
      </c>
      <c r="U127" s="45" t="n">
        <f aca="false">+T127-R127</f>
        <v>-1</v>
      </c>
      <c r="V127" s="14" t="n">
        <f aca="false">+T127-S127</f>
        <v>0</v>
      </c>
      <c r="W127" s="46" t="s">
        <v>97</v>
      </c>
      <c r="X127" s="47"/>
      <c r="Y127" s="44"/>
      <c r="Z127" s="5" t="n">
        <v>332533</v>
      </c>
      <c r="AA127" s="5" t="n">
        <v>40181</v>
      </c>
      <c r="AB127" s="48" t="s">
        <v>56</v>
      </c>
      <c r="AC127" s="49" t="n">
        <v>0.125</v>
      </c>
      <c r="AD127" s="50" t="n">
        <v>9812</v>
      </c>
      <c r="AE127" s="51" t="s">
        <v>81</v>
      </c>
      <c r="AF127" s="51" t="s">
        <v>4</v>
      </c>
      <c r="AG127" s="4" t="s">
        <v>409</v>
      </c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53"/>
      <c r="B128" s="54" t="s">
        <v>38</v>
      </c>
      <c r="C128" s="55"/>
      <c r="D128" s="56"/>
      <c r="E128" s="3" t="s">
        <v>406</v>
      </c>
      <c r="F128" s="55" t="s">
        <v>410</v>
      </c>
      <c r="G128" s="57" t="s">
        <v>41</v>
      </c>
      <c r="H128" s="57" t="n">
        <v>5625</v>
      </c>
      <c r="I128" s="56" t="n">
        <v>601</v>
      </c>
      <c r="J128" s="56" t="s">
        <v>42</v>
      </c>
      <c r="K128" s="56"/>
      <c r="L128" s="59" t="s">
        <v>43</v>
      </c>
      <c r="M128" s="55" t="s">
        <v>408</v>
      </c>
      <c r="N128" s="0"/>
      <c r="O128" s="59" t="s">
        <v>96</v>
      </c>
      <c r="P128" s="60"/>
      <c r="Q128" s="59" t="n">
        <v>13</v>
      </c>
      <c r="R128" s="59" t="n">
        <v>20</v>
      </c>
      <c r="S128" s="59" t="n">
        <v>34</v>
      </c>
      <c r="T128" s="59" t="n">
        <v>34</v>
      </c>
      <c r="U128" s="45" t="n">
        <f aca="false">+T128-R128</f>
        <v>14</v>
      </c>
      <c r="V128" s="61" t="n">
        <f aca="false">+T128-S128</f>
        <v>0</v>
      </c>
      <c r="W128" s="46" t="s">
        <v>97</v>
      </c>
      <c r="X128" s="70"/>
      <c r="Z128" s="62" t="n">
        <v>332596</v>
      </c>
      <c r="AA128" s="62" t="n">
        <v>40222</v>
      </c>
      <c r="AB128" s="63" t="s">
        <v>56</v>
      </c>
      <c r="AC128" s="64" t="n">
        <v>0.1</v>
      </c>
      <c r="AD128" s="65" t="n">
        <v>9812</v>
      </c>
      <c r="AE128" s="66" t="s">
        <v>81</v>
      </c>
      <c r="AF128" s="66" t="s">
        <v>4</v>
      </c>
      <c r="AG128" s="56" t="s">
        <v>409</v>
      </c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43"/>
      <c r="B129" s="11" t="s">
        <v>38</v>
      </c>
      <c r="C129" s="68"/>
      <c r="D129" s="1"/>
      <c r="E129" s="3" t="s">
        <v>406</v>
      </c>
      <c r="F129" s="3" t="s">
        <v>411</v>
      </c>
      <c r="G129" s="6" t="s">
        <v>41</v>
      </c>
      <c r="H129" s="6" t="n">
        <v>5631</v>
      </c>
      <c r="I129" s="4" t="n">
        <v>447</v>
      </c>
      <c r="J129" s="4" t="s">
        <v>42</v>
      </c>
      <c r="L129" s="1" t="s">
        <v>43</v>
      </c>
      <c r="M129" s="3" t="s">
        <v>408</v>
      </c>
      <c r="N129" s="44"/>
      <c r="O129" s="1" t="s">
        <v>304</v>
      </c>
      <c r="Q129" s="1" t="n">
        <v>35</v>
      </c>
      <c r="R129" s="1" t="n">
        <v>35</v>
      </c>
      <c r="S129" s="1" t="n">
        <v>30</v>
      </c>
      <c r="T129" s="1" t="n">
        <v>30</v>
      </c>
      <c r="U129" s="45" t="n">
        <f aca="false">+T129-R129</f>
        <v>-5</v>
      </c>
      <c r="V129" s="14" t="n">
        <f aca="false">+T129-S129</f>
        <v>0</v>
      </c>
      <c r="W129" s="46" t="s">
        <v>97</v>
      </c>
      <c r="X129" s="47"/>
      <c r="Y129" s="44"/>
      <c r="Z129" s="5" t="n">
        <v>332518</v>
      </c>
      <c r="AA129" s="5" t="n">
        <v>133291</v>
      </c>
      <c r="AB129" s="48" t="s">
        <v>56</v>
      </c>
      <c r="AC129" s="49" t="n">
        <v>0.147</v>
      </c>
      <c r="AD129" s="50" t="n">
        <v>9812</v>
      </c>
      <c r="AE129" s="51" t="s">
        <v>81</v>
      </c>
      <c r="AF129" s="51" t="s">
        <v>4</v>
      </c>
      <c r="AG129" s="4" t="s">
        <v>409</v>
      </c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43"/>
      <c r="B130" s="11" t="s">
        <v>38</v>
      </c>
      <c r="C130" s="68"/>
      <c r="D130" s="1"/>
      <c r="E130" s="3" t="s">
        <v>406</v>
      </c>
      <c r="F130" s="3" t="s">
        <v>412</v>
      </c>
      <c r="G130" s="6" t="s">
        <v>41</v>
      </c>
      <c r="H130" s="6" t="n">
        <v>6181</v>
      </c>
      <c r="I130" s="4" t="n">
        <v>441</v>
      </c>
      <c r="J130" s="4" t="s">
        <v>42</v>
      </c>
      <c r="L130" s="1" t="s">
        <v>43</v>
      </c>
      <c r="M130" s="3" t="s">
        <v>408</v>
      </c>
      <c r="N130" s="44"/>
      <c r="O130" s="1" t="s">
        <v>65</v>
      </c>
      <c r="Q130" s="1" t="n">
        <v>51</v>
      </c>
      <c r="R130" s="1" t="n">
        <v>51</v>
      </c>
      <c r="S130" s="1" t="n">
        <v>54</v>
      </c>
      <c r="T130" s="1" t="n">
        <v>54</v>
      </c>
      <c r="U130" s="45" t="n">
        <f aca="false">+T130-R130</f>
        <v>3</v>
      </c>
      <c r="V130" s="14" t="n">
        <f aca="false">+T130-S130</f>
        <v>0</v>
      </c>
      <c r="W130" s="46" t="s">
        <v>97</v>
      </c>
      <c r="X130" s="47"/>
      <c r="Y130" s="44"/>
      <c r="Z130" s="5" t="n">
        <v>332688</v>
      </c>
      <c r="AA130" s="5" t="n">
        <v>40285</v>
      </c>
      <c r="AB130" s="48" t="s">
        <v>56</v>
      </c>
      <c r="AC130" s="49" t="n">
        <v>0.178</v>
      </c>
      <c r="AD130" s="50" t="n">
        <v>9812</v>
      </c>
      <c r="AE130" s="51" t="s">
        <v>81</v>
      </c>
      <c r="AF130" s="51" t="s">
        <v>4</v>
      </c>
      <c r="AG130" s="4" t="s">
        <v>409</v>
      </c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3"/>
      <c r="B131" s="11" t="n">
        <v>36447</v>
      </c>
      <c r="E131" s="68" t="s">
        <v>406</v>
      </c>
      <c r="F131" s="82" t="s">
        <v>195</v>
      </c>
      <c r="G131" s="6" t="s">
        <v>52</v>
      </c>
      <c r="H131" s="5" t="n">
        <v>6284</v>
      </c>
      <c r="I131" s="1"/>
      <c r="J131" s="69"/>
      <c r="K131" s="1"/>
      <c r="L131" s="68"/>
      <c r="M131" s="68"/>
      <c r="N131" s="1"/>
      <c r="O131" s="1" t="s">
        <v>86</v>
      </c>
      <c r="Q131" s="74" t="n">
        <v>0</v>
      </c>
      <c r="R131" s="74" t="n">
        <v>0</v>
      </c>
      <c r="S131" s="74" t="n">
        <v>0</v>
      </c>
      <c r="T131" s="74" t="n">
        <v>0</v>
      </c>
      <c r="U131" s="45" t="n">
        <f aca="false">+T131-R131</f>
        <v>0</v>
      </c>
      <c r="V131" s="14" t="n">
        <f aca="false">+T131-S131</f>
        <v>0</v>
      </c>
      <c r="W131" s="15" t="s">
        <v>413</v>
      </c>
      <c r="X131" s="47"/>
      <c r="Y131" s="44"/>
      <c r="Z131" s="5"/>
      <c r="AA131" s="5" t="s">
        <v>181</v>
      </c>
      <c r="AB131" s="52" t="s">
        <v>47</v>
      </c>
      <c r="AC131" s="49"/>
      <c r="AD131" s="50"/>
      <c r="AE131" s="51"/>
      <c r="AF131" s="51"/>
      <c r="AG131" s="1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43"/>
      <c r="B132" s="11" t="s">
        <v>38</v>
      </c>
      <c r="E132" s="3" t="s">
        <v>406</v>
      </c>
      <c r="F132" s="3" t="s">
        <v>414</v>
      </c>
      <c r="G132" s="6" t="s">
        <v>41</v>
      </c>
      <c r="H132" s="6" t="n">
        <v>6832</v>
      </c>
      <c r="I132" s="4" t="n">
        <v>550</v>
      </c>
      <c r="J132" s="4" t="s">
        <v>42</v>
      </c>
      <c r="L132" s="1" t="s">
        <v>43</v>
      </c>
      <c r="M132" s="3" t="s">
        <v>408</v>
      </c>
      <c r="N132" s="44"/>
      <c r="O132" s="1" t="s">
        <v>86</v>
      </c>
      <c r="Q132" s="1" t="n">
        <v>276</v>
      </c>
      <c r="R132" s="1" t="n">
        <v>276</v>
      </c>
      <c r="S132" s="1" t="n">
        <v>302</v>
      </c>
      <c r="T132" s="1" t="n">
        <v>302</v>
      </c>
      <c r="U132" s="45" t="n">
        <f aca="false">+T132-R132</f>
        <v>26</v>
      </c>
      <c r="V132" s="14" t="n">
        <f aca="false">+T132-S132</f>
        <v>0</v>
      </c>
      <c r="W132" s="46" t="s">
        <v>97</v>
      </c>
      <c r="X132" s="47"/>
      <c r="Y132" s="44"/>
      <c r="Z132" s="5" t="n">
        <v>332559</v>
      </c>
      <c r="AA132" s="5" t="n">
        <v>40202</v>
      </c>
      <c r="AB132" s="48" t="s">
        <v>56</v>
      </c>
      <c r="AC132" s="49" t="n">
        <v>0.095</v>
      </c>
      <c r="AD132" s="50" t="n">
        <v>9812</v>
      </c>
      <c r="AE132" s="51" t="s">
        <v>81</v>
      </c>
      <c r="AF132" s="51" t="s">
        <v>4</v>
      </c>
      <c r="AG132" s="4" t="s">
        <v>409</v>
      </c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53"/>
      <c r="B133" s="54" t="s">
        <v>38</v>
      </c>
      <c r="C133" s="71"/>
      <c r="D133" s="59"/>
      <c r="E133" s="3" t="s">
        <v>406</v>
      </c>
      <c r="F133" s="55" t="s">
        <v>415</v>
      </c>
      <c r="G133" s="57" t="s">
        <v>41</v>
      </c>
      <c r="H133" s="57" t="n">
        <v>9613</v>
      </c>
      <c r="I133" s="56" t="n">
        <v>550</v>
      </c>
      <c r="J133" s="56" t="s">
        <v>42</v>
      </c>
      <c r="K133" s="56"/>
      <c r="L133" s="59" t="s">
        <v>43</v>
      </c>
      <c r="M133" s="55" t="s">
        <v>408</v>
      </c>
      <c r="N133" s="0"/>
      <c r="O133" s="59" t="s">
        <v>150</v>
      </c>
      <c r="P133" s="60"/>
      <c r="Q133" s="56" t="n">
        <v>45</v>
      </c>
      <c r="R133" s="56" t="n">
        <v>50</v>
      </c>
      <c r="S133" s="56" t="n">
        <v>38</v>
      </c>
      <c r="T133" s="56" t="n">
        <v>38</v>
      </c>
      <c r="U133" s="45" t="n">
        <f aca="false">+T133-R133</f>
        <v>-12</v>
      </c>
      <c r="V133" s="61" t="n">
        <f aca="false">+T133-S133</f>
        <v>0</v>
      </c>
      <c r="W133" s="46" t="s">
        <v>97</v>
      </c>
      <c r="X133" s="70"/>
      <c r="Z133" s="62" t="n">
        <v>332577</v>
      </c>
      <c r="AA133" s="62" t="n">
        <v>40212</v>
      </c>
      <c r="AB133" s="63" t="s">
        <v>56</v>
      </c>
      <c r="AC133" s="64" t="n">
        <v>0.095</v>
      </c>
      <c r="AD133" s="65" t="n">
        <v>9812</v>
      </c>
      <c r="AE133" s="66" t="s">
        <v>81</v>
      </c>
      <c r="AF133" s="66" t="s">
        <v>4</v>
      </c>
      <c r="AG133" s="56" t="s">
        <v>409</v>
      </c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43"/>
      <c r="B134" s="11" t="s">
        <v>38</v>
      </c>
      <c r="E134" s="68" t="s">
        <v>406</v>
      </c>
      <c r="F134" s="68" t="s">
        <v>416</v>
      </c>
      <c r="G134" s="6" t="s">
        <v>41</v>
      </c>
      <c r="H134" s="5" t="n">
        <v>9731</v>
      </c>
      <c r="I134" s="1"/>
      <c r="J134" s="69"/>
      <c r="K134" s="1"/>
      <c r="L134" s="68"/>
      <c r="M134" s="68" t="s">
        <v>406</v>
      </c>
      <c r="N134" s="1"/>
      <c r="O134" s="1" t="s">
        <v>304</v>
      </c>
      <c r="Q134" s="1" t="n">
        <v>278</v>
      </c>
      <c r="R134" s="1" t="n">
        <v>290</v>
      </c>
      <c r="S134" s="1" t="n">
        <v>199</v>
      </c>
      <c r="T134" s="1" t="n">
        <v>199</v>
      </c>
      <c r="U134" s="45" t="n">
        <f aca="false">+T134-R134</f>
        <v>-91</v>
      </c>
      <c r="V134" s="14" t="n">
        <f aca="false">+T134-S134</f>
        <v>0</v>
      </c>
      <c r="W134" s="46" t="s">
        <v>97</v>
      </c>
      <c r="X134" s="47"/>
      <c r="Y134" s="44"/>
      <c r="Z134" s="5" t="n">
        <v>338870</v>
      </c>
      <c r="AA134" s="5" t="n">
        <v>133436</v>
      </c>
      <c r="AB134" s="52" t="s">
        <v>47</v>
      </c>
      <c r="AC134" s="49" t="n">
        <v>0.127</v>
      </c>
      <c r="AD134" s="50" t="n">
        <v>9906</v>
      </c>
      <c r="AE134" s="51" t="s">
        <v>48</v>
      </c>
      <c r="AF134" s="51" t="s">
        <v>4</v>
      </c>
      <c r="AG134" s="1" t="s">
        <v>417</v>
      </c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22.5" hidden="false" customHeight="false" outlineLevel="0" collapsed="false">
      <c r="A135" s="53"/>
      <c r="B135" s="54" t="s">
        <v>38</v>
      </c>
      <c r="C135" s="71"/>
      <c r="D135" s="59"/>
      <c r="E135" s="55" t="s">
        <v>418</v>
      </c>
      <c r="F135" s="55" t="s">
        <v>419</v>
      </c>
      <c r="G135" s="57" t="s">
        <v>41</v>
      </c>
      <c r="H135" s="57" t="n">
        <v>9720</v>
      </c>
      <c r="I135" s="56" t="n">
        <v>550</v>
      </c>
      <c r="J135" s="56" t="s">
        <v>42</v>
      </c>
      <c r="K135" s="56"/>
      <c r="L135" s="58" t="s">
        <v>43</v>
      </c>
      <c r="M135" s="55" t="s">
        <v>420</v>
      </c>
      <c r="N135" s="0"/>
      <c r="O135" s="56" t="s">
        <v>86</v>
      </c>
      <c r="P135" s="60"/>
      <c r="Q135" s="59" t="n">
        <v>6344</v>
      </c>
      <c r="R135" s="1" t="n">
        <v>6500</v>
      </c>
      <c r="S135" s="59" t="n">
        <v>5768</v>
      </c>
      <c r="T135" s="1" t="n">
        <v>5768</v>
      </c>
      <c r="U135" s="45" t="n">
        <f aca="false">+T135-R135</f>
        <v>-732</v>
      </c>
      <c r="V135" s="61" t="n">
        <f aca="false">+T135-S135</f>
        <v>0</v>
      </c>
      <c r="W135" s="46" t="s">
        <v>255</v>
      </c>
      <c r="X135" s="70"/>
      <c r="Z135" s="62" t="n">
        <v>361746</v>
      </c>
      <c r="AA135" s="62" t="n">
        <v>133267</v>
      </c>
      <c r="AB135" s="56" t="s">
        <v>47</v>
      </c>
      <c r="AC135" s="9" t="n">
        <v>0.08</v>
      </c>
      <c r="AD135" s="78" t="n">
        <v>9908</v>
      </c>
      <c r="AE135" s="59" t="s">
        <v>421</v>
      </c>
      <c r="AF135" s="66" t="s">
        <v>4</v>
      </c>
      <c r="AG135" s="56" t="s">
        <v>422</v>
      </c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38</v>
      </c>
      <c r="E136" s="3" t="s">
        <v>423</v>
      </c>
      <c r="F136" s="3" t="s">
        <v>424</v>
      </c>
      <c r="G136" s="6" t="s">
        <v>425</v>
      </c>
      <c r="H136" s="6" t="n">
        <v>5839</v>
      </c>
      <c r="I136" s="4" t="n">
        <v>487</v>
      </c>
      <c r="J136" s="4" t="s">
        <v>42</v>
      </c>
      <c r="L136" s="52" t="s">
        <v>43</v>
      </c>
      <c r="M136" s="3" t="s">
        <v>423</v>
      </c>
      <c r="N136" s="44"/>
      <c r="O136" s="1" t="s">
        <v>86</v>
      </c>
      <c r="Q136" s="1" t="n">
        <v>598</v>
      </c>
      <c r="R136" s="1" t="n">
        <v>467</v>
      </c>
      <c r="S136" s="1" t="n">
        <v>70</v>
      </c>
      <c r="T136" s="1" t="n">
        <v>70</v>
      </c>
      <c r="U136" s="45" t="n">
        <f aca="false">+T136-R136</f>
        <v>-397</v>
      </c>
      <c r="V136" s="14" t="n">
        <f aca="false">+T136-S136</f>
        <v>0</v>
      </c>
      <c r="W136" s="15" t="s">
        <v>97</v>
      </c>
      <c r="X136" s="47"/>
      <c r="Y136" s="44"/>
      <c r="Z136" s="44"/>
      <c r="AA136" s="5" t="n">
        <v>142629</v>
      </c>
      <c r="AB136" s="48" t="s">
        <v>56</v>
      </c>
      <c r="AC136" s="49" t="n">
        <v>0.055</v>
      </c>
      <c r="AD136" s="50"/>
      <c r="AE136" s="51" t="s">
        <v>57</v>
      </c>
      <c r="AF136" s="51" t="s">
        <v>4</v>
      </c>
      <c r="AG136" s="4" t="s">
        <v>67</v>
      </c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3"/>
      <c r="B137" s="54" t="s">
        <v>38</v>
      </c>
      <c r="C137" s="55"/>
      <c r="D137" s="56"/>
      <c r="E137" s="55" t="s">
        <v>423</v>
      </c>
      <c r="F137" s="55" t="s">
        <v>426</v>
      </c>
      <c r="G137" s="57" t="s">
        <v>425</v>
      </c>
      <c r="H137" s="57" t="n">
        <v>5848</v>
      </c>
      <c r="I137" s="56" t="n">
        <v>487</v>
      </c>
      <c r="J137" s="56" t="s">
        <v>42</v>
      </c>
      <c r="K137" s="56"/>
      <c r="L137" s="58" t="s">
        <v>43</v>
      </c>
      <c r="M137" s="55" t="s">
        <v>423</v>
      </c>
      <c r="N137" s="0"/>
      <c r="O137" s="59" t="s">
        <v>86</v>
      </c>
      <c r="P137" s="60"/>
      <c r="Q137" s="59" t="n">
        <v>285</v>
      </c>
      <c r="R137" s="59" t="n">
        <v>253</v>
      </c>
      <c r="S137" s="59" t="n">
        <v>117</v>
      </c>
      <c r="T137" s="59" t="n">
        <v>117</v>
      </c>
      <c r="U137" s="45" t="n">
        <f aca="false">+T137-R137</f>
        <v>-136</v>
      </c>
      <c r="V137" s="61" t="n">
        <f aca="false">+T137-S137</f>
        <v>0</v>
      </c>
      <c r="W137" s="15" t="s">
        <v>97</v>
      </c>
      <c r="X137" s="46"/>
      <c r="Z137" s="0"/>
      <c r="AA137" s="62" t="n">
        <v>142629</v>
      </c>
      <c r="AB137" s="63" t="s">
        <v>56</v>
      </c>
      <c r="AC137" s="64" t="n">
        <v>0.055</v>
      </c>
      <c r="AD137" s="65"/>
      <c r="AE137" s="66" t="s">
        <v>57</v>
      </c>
      <c r="AF137" s="66" t="s">
        <v>4</v>
      </c>
      <c r="AG137" s="56" t="s">
        <v>67</v>
      </c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3"/>
      <c r="B138" s="54" t="s">
        <v>38</v>
      </c>
      <c r="C138" s="55"/>
      <c r="D138" s="56"/>
      <c r="E138" s="55" t="s">
        <v>423</v>
      </c>
      <c r="F138" s="55" t="s">
        <v>427</v>
      </c>
      <c r="G138" s="57" t="s">
        <v>425</v>
      </c>
      <c r="H138" s="57" t="n">
        <v>5923</v>
      </c>
      <c r="I138" s="56" t="n">
        <v>487</v>
      </c>
      <c r="J138" s="56" t="s">
        <v>42</v>
      </c>
      <c r="K138" s="56"/>
      <c r="L138" s="58" t="s">
        <v>43</v>
      </c>
      <c r="M138" s="55" t="s">
        <v>423</v>
      </c>
      <c r="N138" s="0"/>
      <c r="O138" s="59" t="s">
        <v>86</v>
      </c>
      <c r="P138" s="60"/>
      <c r="Q138" s="72" t="n">
        <v>671</v>
      </c>
      <c r="R138" s="72" t="n">
        <v>753</v>
      </c>
      <c r="S138" s="72" t="n">
        <v>657</v>
      </c>
      <c r="T138" s="72" t="n">
        <v>657</v>
      </c>
      <c r="U138" s="45" t="n">
        <f aca="false">+T138-R138</f>
        <v>-96</v>
      </c>
      <c r="V138" s="61" t="n">
        <f aca="false">+T138-S138</f>
        <v>0</v>
      </c>
      <c r="W138" s="15" t="s">
        <v>159</v>
      </c>
      <c r="X138" s="70"/>
      <c r="Z138" s="0"/>
      <c r="AA138" s="62" t="n">
        <v>142629</v>
      </c>
      <c r="AB138" s="63" t="s">
        <v>56</v>
      </c>
      <c r="AC138" s="64" t="n">
        <v>0.05</v>
      </c>
      <c r="AD138" s="65"/>
      <c r="AE138" s="66" t="s">
        <v>125</v>
      </c>
      <c r="AF138" s="66" t="s">
        <v>4</v>
      </c>
      <c r="AG138" s="56" t="s">
        <v>67</v>
      </c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43"/>
      <c r="B139" s="11" t="s">
        <v>38</v>
      </c>
      <c r="E139" s="3" t="s">
        <v>423</v>
      </c>
      <c r="F139" s="3" t="s">
        <v>428</v>
      </c>
      <c r="G139" s="6" t="s">
        <v>425</v>
      </c>
      <c r="H139" s="6" t="n">
        <v>6801</v>
      </c>
      <c r="I139" s="4" t="n">
        <v>487</v>
      </c>
      <c r="J139" s="4" t="s">
        <v>42</v>
      </c>
      <c r="L139" s="52" t="s">
        <v>43</v>
      </c>
      <c r="M139" s="3" t="s">
        <v>423</v>
      </c>
      <c r="N139" s="44"/>
      <c r="O139" s="1" t="s">
        <v>86</v>
      </c>
      <c r="Q139" s="74" t="n">
        <v>1157</v>
      </c>
      <c r="R139" s="1" t="n">
        <v>1153</v>
      </c>
      <c r="S139" s="74" t="n">
        <v>1096</v>
      </c>
      <c r="T139" s="1" t="n">
        <v>1096</v>
      </c>
      <c r="U139" s="45" t="n">
        <f aca="false">+T139-R139</f>
        <v>-57</v>
      </c>
      <c r="V139" s="14" t="n">
        <f aca="false">+T139-S139</f>
        <v>0</v>
      </c>
      <c r="W139" s="15" t="s">
        <v>159</v>
      </c>
      <c r="X139" s="47"/>
      <c r="Y139" s="44"/>
      <c r="Z139" s="44"/>
      <c r="AA139" s="5" t="n">
        <v>142629</v>
      </c>
      <c r="AB139" s="48" t="s">
        <v>56</v>
      </c>
      <c r="AC139" s="49" t="n">
        <v>0.05</v>
      </c>
      <c r="AD139" s="50"/>
      <c r="AE139" s="51" t="s">
        <v>125</v>
      </c>
      <c r="AF139" s="51" t="s">
        <v>4</v>
      </c>
      <c r="AG139" s="4" t="s">
        <v>67</v>
      </c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43"/>
      <c r="B140" s="11" t="s">
        <v>38</v>
      </c>
      <c r="E140" s="68" t="s">
        <v>429</v>
      </c>
      <c r="F140" s="3" t="s">
        <v>430</v>
      </c>
      <c r="G140" s="6" t="s">
        <v>41</v>
      </c>
      <c r="H140" s="6" t="n">
        <v>3081</v>
      </c>
      <c r="I140" s="4" t="n">
        <v>801</v>
      </c>
      <c r="J140" s="4" t="s">
        <v>42</v>
      </c>
      <c r="L140" s="1" t="s">
        <v>431</v>
      </c>
      <c r="M140" s="3" t="s">
        <v>432</v>
      </c>
      <c r="N140" s="44"/>
      <c r="O140" s="1" t="s">
        <v>433</v>
      </c>
      <c r="Q140" s="74" t="n">
        <v>7758</v>
      </c>
      <c r="R140" s="1" t="n">
        <v>0</v>
      </c>
      <c r="S140" s="74" t="n">
        <v>7305</v>
      </c>
      <c r="T140" s="1" t="n">
        <v>0</v>
      </c>
      <c r="U140" s="45" t="n">
        <f aca="false">+T140-R140</f>
        <v>0</v>
      </c>
      <c r="V140" s="14" t="n">
        <f aca="false">+T140-S140</f>
        <v>-7305</v>
      </c>
      <c r="W140" s="15" t="s">
        <v>434</v>
      </c>
      <c r="X140" s="47"/>
      <c r="Y140" s="44"/>
      <c r="Z140" s="5" t="n">
        <v>312072</v>
      </c>
      <c r="AA140" s="5" t="n">
        <v>27604</v>
      </c>
      <c r="AB140" s="48" t="s">
        <v>56</v>
      </c>
      <c r="AC140" s="49" t="n">
        <v>0.025</v>
      </c>
      <c r="AD140" s="50"/>
      <c r="AE140" s="51" t="s">
        <v>57</v>
      </c>
      <c r="AF140" s="51" t="s">
        <v>4</v>
      </c>
      <c r="AG140" s="4" t="s">
        <v>435</v>
      </c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3"/>
      <c r="B141" s="54" t="s">
        <v>38</v>
      </c>
      <c r="C141" s="55"/>
      <c r="D141" s="56"/>
      <c r="E141" s="68" t="s">
        <v>429</v>
      </c>
      <c r="F141" s="55" t="s">
        <v>430</v>
      </c>
      <c r="G141" s="57" t="s">
        <v>41</v>
      </c>
      <c r="H141" s="57" t="n">
        <v>3082</v>
      </c>
      <c r="I141" s="56" t="n">
        <v>801</v>
      </c>
      <c r="J141" s="56" t="s">
        <v>42</v>
      </c>
      <c r="K141" s="56"/>
      <c r="L141" s="59" t="s">
        <v>431</v>
      </c>
      <c r="M141" s="55" t="s">
        <v>432</v>
      </c>
      <c r="N141" s="0"/>
      <c r="O141" s="59" t="s">
        <v>433</v>
      </c>
      <c r="P141" s="60"/>
      <c r="Q141" s="59" t="n">
        <v>0</v>
      </c>
      <c r="R141" s="59" t="n">
        <v>6800</v>
      </c>
      <c r="S141" s="59" t="n">
        <v>0</v>
      </c>
      <c r="T141" s="59" t="n">
        <v>0</v>
      </c>
      <c r="U141" s="45" t="n">
        <f aca="false">+T141-R141</f>
        <v>-6800</v>
      </c>
      <c r="V141" s="61" t="n">
        <f aca="false">+T141-S141</f>
        <v>0</v>
      </c>
      <c r="W141" s="46" t="s">
        <v>97</v>
      </c>
      <c r="X141" s="70"/>
      <c r="Z141" s="62" t="n">
        <v>312072</v>
      </c>
      <c r="AA141" s="62" t="n">
        <v>27604</v>
      </c>
      <c r="AB141" s="63" t="s">
        <v>56</v>
      </c>
      <c r="AC141" s="64" t="n">
        <v>0.025</v>
      </c>
      <c r="AD141" s="65"/>
      <c r="AE141" s="66" t="s">
        <v>57</v>
      </c>
      <c r="AF141" s="66" t="s">
        <v>4</v>
      </c>
      <c r="AG141" s="56" t="s">
        <v>435</v>
      </c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3"/>
      <c r="B142" s="54" t="s">
        <v>38</v>
      </c>
      <c r="C142" s="55"/>
      <c r="D142" s="56"/>
      <c r="E142" s="68" t="s">
        <v>429</v>
      </c>
      <c r="F142" s="71" t="s">
        <v>436</v>
      </c>
      <c r="G142" s="57" t="s">
        <v>41</v>
      </c>
      <c r="H142" s="62" t="n">
        <v>4157</v>
      </c>
      <c r="I142" s="59"/>
      <c r="J142" s="80"/>
      <c r="K142" s="59"/>
      <c r="L142" s="71"/>
      <c r="M142" s="71" t="s">
        <v>432</v>
      </c>
      <c r="N142" s="59"/>
      <c r="O142" s="59" t="s">
        <v>96</v>
      </c>
      <c r="P142" s="60"/>
      <c r="Q142" s="59" t="n">
        <v>46</v>
      </c>
      <c r="R142" s="59" t="n">
        <v>50</v>
      </c>
      <c r="S142" s="59" t="n">
        <v>77</v>
      </c>
      <c r="T142" s="59" t="n">
        <v>77</v>
      </c>
      <c r="U142" s="45" t="n">
        <f aca="false">+T142-R142</f>
        <v>27</v>
      </c>
      <c r="V142" s="61" t="n">
        <f aca="false">+T142-S142</f>
        <v>0</v>
      </c>
      <c r="W142" s="46" t="s">
        <v>97</v>
      </c>
      <c r="X142" s="70"/>
      <c r="Z142" s="62" t="n">
        <v>359837</v>
      </c>
      <c r="AA142" s="62" t="n">
        <v>60068</v>
      </c>
      <c r="AB142" s="58" t="s">
        <v>56</v>
      </c>
      <c r="AC142" s="64" t="n">
        <v>0.03</v>
      </c>
      <c r="AD142" s="81"/>
      <c r="AE142" s="66" t="s">
        <v>57</v>
      </c>
      <c r="AF142" s="66" t="s">
        <v>4</v>
      </c>
      <c r="AG142" s="59" t="s">
        <v>67</v>
      </c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22.5" hidden="false" customHeight="false" outlineLevel="0" collapsed="false">
      <c r="A143" s="43"/>
      <c r="B143" s="11" t="s">
        <v>38</v>
      </c>
      <c r="E143" s="68" t="s">
        <v>429</v>
      </c>
      <c r="F143" s="3" t="s">
        <v>437</v>
      </c>
      <c r="G143" s="6" t="s">
        <v>41</v>
      </c>
      <c r="H143" s="6" t="n">
        <v>5263</v>
      </c>
      <c r="I143" s="4" t="n">
        <v>427</v>
      </c>
      <c r="J143" s="4" t="s">
        <v>42</v>
      </c>
      <c r="K143" s="4" t="n">
        <v>1</v>
      </c>
      <c r="L143" s="1" t="s">
        <v>431</v>
      </c>
      <c r="M143" s="3" t="s">
        <v>432</v>
      </c>
      <c r="N143" s="44"/>
      <c r="O143" s="1" t="s">
        <v>113</v>
      </c>
      <c r="Q143" s="74" t="n">
        <v>5022</v>
      </c>
      <c r="R143" s="1" t="n">
        <v>3521</v>
      </c>
      <c r="S143" s="74" t="n">
        <v>4755</v>
      </c>
      <c r="T143" s="1" t="n">
        <v>4755</v>
      </c>
      <c r="U143" s="45" t="n">
        <f aca="false">+T143-R143</f>
        <v>1234</v>
      </c>
      <c r="V143" s="14" t="n">
        <f aca="false">+T143-S143</f>
        <v>0</v>
      </c>
      <c r="W143" s="15" t="s">
        <v>159</v>
      </c>
      <c r="X143" s="47"/>
      <c r="Y143" s="44"/>
      <c r="Z143" s="5" t="n">
        <v>312247</v>
      </c>
      <c r="AA143" s="5" t="n">
        <v>27704</v>
      </c>
      <c r="AB143" s="48" t="s">
        <v>56</v>
      </c>
      <c r="AC143" s="49" t="n">
        <v>0.07</v>
      </c>
      <c r="AD143" s="50"/>
      <c r="AE143" s="51"/>
      <c r="AF143" s="51" t="s">
        <v>4</v>
      </c>
      <c r="AG143" s="4" t="s">
        <v>438</v>
      </c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43"/>
      <c r="B144" s="11" t="s">
        <v>38</v>
      </c>
      <c r="E144" s="68" t="s">
        <v>429</v>
      </c>
      <c r="F144" s="68" t="s">
        <v>439</v>
      </c>
      <c r="G144" s="6" t="s">
        <v>41</v>
      </c>
      <c r="H144" s="5" t="n">
        <v>5353</v>
      </c>
      <c r="I144" s="1"/>
      <c r="J144" s="69"/>
      <c r="K144" s="1"/>
      <c r="L144" s="68"/>
      <c r="M144" s="68" t="s">
        <v>432</v>
      </c>
      <c r="N144" s="1"/>
      <c r="O144" s="1" t="s">
        <v>113</v>
      </c>
      <c r="Q144" s="1" t="n">
        <v>170</v>
      </c>
      <c r="R144" s="1" t="n">
        <v>0</v>
      </c>
      <c r="S144" s="1" t="n">
        <v>6</v>
      </c>
      <c r="T144" s="1" t="n">
        <v>6</v>
      </c>
      <c r="U144" s="45" t="n">
        <f aca="false">+T144-R144</f>
        <v>6</v>
      </c>
      <c r="V144" s="14" t="n">
        <f aca="false">+T144-S144</f>
        <v>0</v>
      </c>
      <c r="W144" s="8" t="s">
        <v>97</v>
      </c>
      <c r="X144" s="47"/>
      <c r="Y144" s="44"/>
      <c r="Z144" s="5" t="n">
        <v>316719</v>
      </c>
      <c r="AA144" s="5" t="n">
        <v>29776</v>
      </c>
      <c r="AB144" s="52" t="s">
        <v>56</v>
      </c>
      <c r="AC144" s="49" t="n">
        <v>0.065</v>
      </c>
      <c r="AD144" s="73"/>
      <c r="AE144" s="51" t="s">
        <v>57</v>
      </c>
      <c r="AF144" s="79"/>
      <c r="AG144" s="1" t="s">
        <v>438</v>
      </c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 t="s">
        <v>38</v>
      </c>
      <c r="C145" s="68"/>
      <c r="D145" s="1"/>
      <c r="E145" s="68" t="s">
        <v>429</v>
      </c>
      <c r="F145" s="3" t="s">
        <v>440</v>
      </c>
      <c r="G145" s="6" t="s">
        <v>41</v>
      </c>
      <c r="H145" s="6" t="n">
        <v>5357</v>
      </c>
      <c r="I145" s="4" t="n">
        <v>427</v>
      </c>
      <c r="J145" s="4" t="s">
        <v>42</v>
      </c>
      <c r="L145" s="1" t="s">
        <v>431</v>
      </c>
      <c r="M145" s="3" t="s">
        <v>432</v>
      </c>
      <c r="N145" s="44"/>
      <c r="O145" s="1" t="s">
        <v>113</v>
      </c>
      <c r="Q145" s="1" t="n">
        <v>75</v>
      </c>
      <c r="R145" s="1" t="n">
        <v>70</v>
      </c>
      <c r="S145" s="1" t="n">
        <v>81</v>
      </c>
      <c r="T145" s="1" t="n">
        <v>81</v>
      </c>
      <c r="U145" s="45" t="n">
        <f aca="false">+T145-R145</f>
        <v>11</v>
      </c>
      <c r="V145" s="14" t="n">
        <f aca="false">+T145-S145</f>
        <v>0</v>
      </c>
      <c r="W145" s="8" t="s">
        <v>97</v>
      </c>
      <c r="X145" s="47"/>
      <c r="Y145" s="44"/>
      <c r="Z145" s="5" t="n">
        <v>312275</v>
      </c>
      <c r="AA145" s="5" t="n">
        <v>27718</v>
      </c>
      <c r="AB145" s="48" t="s">
        <v>56</v>
      </c>
      <c r="AC145" s="49" t="n">
        <v>0.065</v>
      </c>
      <c r="AD145" s="50"/>
      <c r="AE145" s="51" t="s">
        <v>57</v>
      </c>
      <c r="AF145" s="51" t="s">
        <v>4</v>
      </c>
      <c r="AG145" s="4" t="s">
        <v>438</v>
      </c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22.5" hidden="false" customHeight="false" outlineLevel="0" collapsed="false">
      <c r="A146" s="53"/>
      <c r="B146" s="54" t="s">
        <v>38</v>
      </c>
      <c r="C146" s="55"/>
      <c r="D146" s="56"/>
      <c r="E146" s="68" t="s">
        <v>429</v>
      </c>
      <c r="F146" s="55" t="s">
        <v>441</v>
      </c>
      <c r="G146" s="57" t="s">
        <v>41</v>
      </c>
      <c r="H146" s="57" t="n">
        <v>6067</v>
      </c>
      <c r="I146" s="56" t="n">
        <v>427</v>
      </c>
      <c r="J146" s="56" t="s">
        <v>42</v>
      </c>
      <c r="K146" s="56" t="n">
        <v>1</v>
      </c>
      <c r="L146" s="59" t="s">
        <v>431</v>
      </c>
      <c r="M146" s="55" t="s">
        <v>432</v>
      </c>
      <c r="N146" s="0"/>
      <c r="O146" s="59" t="s">
        <v>113</v>
      </c>
      <c r="P146" s="60"/>
      <c r="Q146" s="72" t="n">
        <v>2088</v>
      </c>
      <c r="R146" s="72" t="n">
        <v>800</v>
      </c>
      <c r="S146" s="72" t="n">
        <v>3726</v>
      </c>
      <c r="T146" s="72" t="n">
        <v>3726</v>
      </c>
      <c r="U146" s="45" t="n">
        <f aca="false">+T146-R146</f>
        <v>2926</v>
      </c>
      <c r="V146" s="61" t="n">
        <f aca="false">+T146-S146</f>
        <v>0</v>
      </c>
      <c r="W146" s="15" t="s">
        <v>159</v>
      </c>
      <c r="X146" s="70"/>
      <c r="Z146" s="62" t="n">
        <v>31282</v>
      </c>
      <c r="AA146" s="62" t="n">
        <v>27723</v>
      </c>
      <c r="AB146" s="63" t="s">
        <v>56</v>
      </c>
      <c r="AC146" s="64" t="n">
        <v>0.07</v>
      </c>
      <c r="AD146" s="65"/>
      <c r="AE146" s="66" t="s">
        <v>125</v>
      </c>
      <c r="AF146" s="66" t="s">
        <v>4</v>
      </c>
      <c r="AG146" s="56" t="s">
        <v>438</v>
      </c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53"/>
      <c r="B147" s="54" t="s">
        <v>38</v>
      </c>
      <c r="C147" s="55"/>
      <c r="D147" s="56"/>
      <c r="E147" s="68" t="s">
        <v>429</v>
      </c>
      <c r="F147" s="55" t="s">
        <v>442</v>
      </c>
      <c r="G147" s="57" t="s">
        <v>41</v>
      </c>
      <c r="H147" s="57" t="n">
        <v>6103</v>
      </c>
      <c r="I147" s="56" t="n">
        <v>427</v>
      </c>
      <c r="J147" s="56" t="s">
        <v>42</v>
      </c>
      <c r="K147" s="56"/>
      <c r="L147" s="59" t="s">
        <v>431</v>
      </c>
      <c r="M147" s="55" t="s">
        <v>432</v>
      </c>
      <c r="N147" s="0"/>
      <c r="O147" s="59" t="s">
        <v>113</v>
      </c>
      <c r="P147" s="60"/>
      <c r="Q147" s="59" t="n">
        <v>42</v>
      </c>
      <c r="R147" s="59" t="n">
        <v>1</v>
      </c>
      <c r="S147" s="59" t="n">
        <v>42</v>
      </c>
      <c r="T147" s="59" t="n">
        <v>42</v>
      </c>
      <c r="U147" s="45" t="n">
        <f aca="false">+T147-R147</f>
        <v>41</v>
      </c>
      <c r="V147" s="61" t="n">
        <f aca="false">+T147-S147</f>
        <v>0</v>
      </c>
      <c r="W147" s="15" t="s">
        <v>97</v>
      </c>
      <c r="X147" s="70"/>
      <c r="Z147" s="62" t="n">
        <v>312269</v>
      </c>
      <c r="AA147" s="62" t="n">
        <v>27715</v>
      </c>
      <c r="AB147" s="63" t="s">
        <v>56</v>
      </c>
      <c r="AC147" s="64" t="n">
        <v>0.065</v>
      </c>
      <c r="AD147" s="65"/>
      <c r="AE147" s="66" t="s">
        <v>57</v>
      </c>
      <c r="AF147" s="66" t="s">
        <v>4</v>
      </c>
      <c r="AG147" s="56" t="s">
        <v>438</v>
      </c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53"/>
      <c r="B148" s="54"/>
      <c r="C148" s="55"/>
      <c r="D148" s="56"/>
      <c r="E148" s="68" t="s">
        <v>429</v>
      </c>
      <c r="F148" s="3" t="s">
        <v>443</v>
      </c>
      <c r="G148" s="6" t="n">
        <v>6296</v>
      </c>
      <c r="H148" s="57" t="n">
        <v>6296</v>
      </c>
      <c r="I148" s="56"/>
      <c r="J148" s="56"/>
      <c r="K148" s="56"/>
      <c r="L148" s="59"/>
      <c r="M148" s="55"/>
      <c r="N148" s="0"/>
      <c r="O148" s="59" t="s">
        <v>113</v>
      </c>
      <c r="P148" s="60"/>
      <c r="Q148" s="59" t="n">
        <v>4487</v>
      </c>
      <c r="R148" s="1" t="n">
        <v>5000</v>
      </c>
      <c r="S148" s="59" t="n">
        <v>5733</v>
      </c>
      <c r="T148" s="1" t="n">
        <v>5733</v>
      </c>
      <c r="U148" s="45" t="n">
        <f aca="false">+T148-R148</f>
        <v>733</v>
      </c>
      <c r="V148" s="61"/>
      <c r="W148" s="15" t="s">
        <v>159</v>
      </c>
      <c r="X148" s="70"/>
      <c r="Z148" s="62"/>
      <c r="AA148" s="62" t="n">
        <v>126281</v>
      </c>
      <c r="AB148" s="63"/>
      <c r="AC148" s="64"/>
      <c r="AD148" s="65"/>
      <c r="AE148" s="66"/>
      <c r="AF148" s="66"/>
      <c r="AG148" s="56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53"/>
      <c r="B149" s="54" t="s">
        <v>38</v>
      </c>
      <c r="C149" s="55"/>
      <c r="D149" s="56"/>
      <c r="E149" s="68" t="s">
        <v>429</v>
      </c>
      <c r="F149" s="55" t="s">
        <v>444</v>
      </c>
      <c r="G149" s="57" t="s">
        <v>41</v>
      </c>
      <c r="H149" s="57" t="n">
        <v>6546</v>
      </c>
      <c r="I149" s="56" t="n">
        <v>429</v>
      </c>
      <c r="J149" s="56" t="s">
        <v>42</v>
      </c>
      <c r="K149" s="56"/>
      <c r="L149" s="59" t="s">
        <v>431</v>
      </c>
      <c r="M149" s="55" t="s">
        <v>432</v>
      </c>
      <c r="N149" s="0"/>
      <c r="O149" s="59" t="s">
        <v>274</v>
      </c>
      <c r="P149" s="60"/>
      <c r="Q149" s="59" t="n">
        <v>672</v>
      </c>
      <c r="R149" s="59" t="n">
        <v>470</v>
      </c>
      <c r="S149" s="59" t="n">
        <v>479</v>
      </c>
      <c r="T149" s="59" t="n">
        <v>479</v>
      </c>
      <c r="U149" s="45" t="n">
        <f aca="false">+T149-R149</f>
        <v>9</v>
      </c>
      <c r="V149" s="61" t="n">
        <f aca="false">+T149-S149</f>
        <v>0</v>
      </c>
      <c r="W149" s="15" t="s">
        <v>97</v>
      </c>
      <c r="X149" s="70"/>
      <c r="Z149" s="62" t="n">
        <v>312309</v>
      </c>
      <c r="AA149" s="62" t="n">
        <v>27736</v>
      </c>
      <c r="AB149" s="63" t="s">
        <v>56</v>
      </c>
      <c r="AC149" s="9" t="n">
        <v>0.131</v>
      </c>
      <c r="AD149" s="78" t="n">
        <v>9908</v>
      </c>
      <c r="AE149" s="59" t="s">
        <v>245</v>
      </c>
      <c r="AF149" s="66" t="s">
        <v>4</v>
      </c>
      <c r="AG149" s="56" t="s">
        <v>438</v>
      </c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43"/>
      <c r="B150" s="11" t="s">
        <v>38</v>
      </c>
      <c r="E150" s="68" t="s">
        <v>429</v>
      </c>
      <c r="F150" s="68" t="s">
        <v>445</v>
      </c>
      <c r="G150" s="6" t="s">
        <v>41</v>
      </c>
      <c r="H150" s="5" t="n">
        <v>6728</v>
      </c>
      <c r="I150" s="1"/>
      <c r="J150" s="69"/>
      <c r="K150" s="1"/>
      <c r="L150" s="68"/>
      <c r="M150" s="68" t="s">
        <v>432</v>
      </c>
      <c r="N150" s="1"/>
      <c r="O150" s="1" t="s">
        <v>274</v>
      </c>
      <c r="Q150" s="1" t="n">
        <v>2</v>
      </c>
      <c r="R150" s="1" t="n">
        <v>1</v>
      </c>
      <c r="S150" s="1" t="n">
        <v>1</v>
      </c>
      <c r="T150" s="1" t="n">
        <v>1</v>
      </c>
      <c r="U150" s="45" t="n">
        <f aca="false">+T150-R150</f>
        <v>0</v>
      </c>
      <c r="V150" s="14" t="n">
        <f aca="false">+T150-S150</f>
        <v>0</v>
      </c>
      <c r="W150" s="46" t="s">
        <v>97</v>
      </c>
      <c r="X150" s="47"/>
      <c r="Y150" s="44"/>
      <c r="Z150" s="5" t="n">
        <v>316721</v>
      </c>
      <c r="AA150" s="5" t="n">
        <v>29777</v>
      </c>
      <c r="AB150" s="52" t="s">
        <v>56</v>
      </c>
      <c r="AC150" s="49" t="n">
        <v>0.065</v>
      </c>
      <c r="AD150" s="73"/>
      <c r="AE150" s="51" t="s">
        <v>57</v>
      </c>
      <c r="AF150" s="51" t="s">
        <v>4</v>
      </c>
      <c r="AG150" s="1" t="s">
        <v>67</v>
      </c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43"/>
      <c r="B151" s="11" t="s">
        <v>38</v>
      </c>
      <c r="E151" s="68" t="s">
        <v>429</v>
      </c>
      <c r="F151" s="3" t="s">
        <v>446</v>
      </c>
      <c r="G151" s="6" t="s">
        <v>41</v>
      </c>
      <c r="H151" s="6" t="n">
        <v>6742</v>
      </c>
      <c r="I151" s="4" t="n">
        <v>429</v>
      </c>
      <c r="J151" s="4" t="s">
        <v>42</v>
      </c>
      <c r="K151" s="4" t="n">
        <v>1</v>
      </c>
      <c r="L151" s="1" t="s">
        <v>431</v>
      </c>
      <c r="M151" s="3" t="s">
        <v>432</v>
      </c>
      <c r="N151" s="44"/>
      <c r="O151" s="1" t="s">
        <v>113</v>
      </c>
      <c r="Q151" s="74" t="n">
        <v>4399</v>
      </c>
      <c r="R151" s="1" t="n">
        <v>5619</v>
      </c>
      <c r="S151" s="74" t="n">
        <v>4743</v>
      </c>
      <c r="T151" s="1" t="n">
        <v>4743</v>
      </c>
      <c r="U151" s="45" t="n">
        <f aca="false">+T151-R151</f>
        <v>-876</v>
      </c>
      <c r="V151" s="14" t="n">
        <f aca="false">+T151-S151</f>
        <v>0</v>
      </c>
      <c r="W151" s="15" t="s">
        <v>159</v>
      </c>
      <c r="X151" s="47"/>
      <c r="Y151" s="44"/>
      <c r="Z151" s="5" t="n">
        <v>312315</v>
      </c>
      <c r="AA151" s="5" t="n">
        <v>27738</v>
      </c>
      <c r="AB151" s="48" t="s">
        <v>56</v>
      </c>
      <c r="AC151" s="49" t="n">
        <v>0.07</v>
      </c>
      <c r="AD151" s="50"/>
      <c r="AE151" s="51" t="s">
        <v>125</v>
      </c>
      <c r="AF151" s="51" t="s">
        <v>4</v>
      </c>
      <c r="AG151" s="4" t="s">
        <v>67</v>
      </c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43"/>
      <c r="B152" s="11" t="s">
        <v>38</v>
      </c>
      <c r="E152" s="68" t="s">
        <v>429</v>
      </c>
      <c r="F152" s="3" t="s">
        <v>447</v>
      </c>
      <c r="G152" s="6" t="s">
        <v>41</v>
      </c>
      <c r="H152" s="6" t="n">
        <v>6748</v>
      </c>
      <c r="I152" s="4" t="n">
        <v>427</v>
      </c>
      <c r="J152" s="4" t="s">
        <v>42</v>
      </c>
      <c r="K152" s="4" t="n">
        <v>1</v>
      </c>
      <c r="L152" s="1" t="s">
        <v>431</v>
      </c>
      <c r="M152" s="3" t="s">
        <v>432</v>
      </c>
      <c r="N152" s="44"/>
      <c r="O152" s="1" t="s">
        <v>113</v>
      </c>
      <c r="Q152" s="1" t="n">
        <v>1759</v>
      </c>
      <c r="R152" s="1" t="n">
        <v>2240</v>
      </c>
      <c r="S152" s="1" t="n">
        <v>2005</v>
      </c>
      <c r="T152" s="1" t="n">
        <v>2005</v>
      </c>
      <c r="U152" s="45" t="n">
        <f aca="false">+T152-R152</f>
        <v>-235</v>
      </c>
      <c r="V152" s="14" t="n">
        <f aca="false">+T152-S152</f>
        <v>0</v>
      </c>
      <c r="W152" s="15" t="s">
        <v>159</v>
      </c>
      <c r="X152" s="47"/>
      <c r="Y152" s="44"/>
      <c r="Z152" s="5" t="n">
        <v>312289</v>
      </c>
      <c r="AA152" s="5" t="n">
        <v>27726</v>
      </c>
      <c r="AB152" s="48" t="s">
        <v>56</v>
      </c>
      <c r="AC152" s="49" t="n">
        <v>0.07</v>
      </c>
      <c r="AD152" s="50"/>
      <c r="AE152" s="51" t="s">
        <v>125</v>
      </c>
      <c r="AF152" s="51" t="s">
        <v>4</v>
      </c>
      <c r="AG152" s="4" t="s">
        <v>438</v>
      </c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  <c r="CE152" s="86"/>
      <c r="CF152" s="86"/>
      <c r="CG152" s="86"/>
      <c r="CH152" s="86"/>
      <c r="CI152" s="86"/>
      <c r="CJ152" s="86"/>
      <c r="CK152" s="86"/>
      <c r="CL152" s="86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6"/>
      <c r="DD152" s="86"/>
      <c r="DE152" s="86"/>
      <c r="DF152" s="86"/>
      <c r="DG152" s="86"/>
      <c r="DH152" s="86"/>
      <c r="DI152" s="86"/>
      <c r="DJ152" s="86"/>
      <c r="DK152" s="86"/>
      <c r="DL152" s="86"/>
      <c r="DM152" s="86"/>
      <c r="DN152" s="86"/>
      <c r="DO152" s="86"/>
      <c r="DP152" s="86"/>
      <c r="DQ152" s="86"/>
      <c r="DR152" s="86"/>
      <c r="DS152" s="86"/>
      <c r="DT152" s="86"/>
      <c r="DU152" s="86"/>
      <c r="DV152" s="86"/>
      <c r="DW152" s="86"/>
      <c r="DX152" s="86"/>
      <c r="DY152" s="86"/>
      <c r="DZ152" s="86"/>
      <c r="EA152" s="86"/>
      <c r="EB152" s="86"/>
      <c r="EC152" s="86"/>
      <c r="ED152" s="86"/>
      <c r="EE152" s="86"/>
      <c r="EF152" s="86"/>
      <c r="EG152" s="86"/>
      <c r="EH152" s="86"/>
      <c r="EI152" s="86"/>
      <c r="EJ152" s="86"/>
      <c r="EK152" s="86"/>
      <c r="EL152" s="86"/>
      <c r="EM152" s="86"/>
      <c r="EN152" s="86"/>
      <c r="EO152" s="86"/>
      <c r="EP152" s="86"/>
      <c r="EQ152" s="86"/>
      <c r="ER152" s="86"/>
      <c r="ES152" s="86"/>
      <c r="ET152" s="86"/>
      <c r="EU152" s="86"/>
      <c r="EV152" s="86"/>
      <c r="EW152" s="86"/>
      <c r="EX152" s="86"/>
      <c r="EY152" s="86"/>
      <c r="EZ152" s="86"/>
      <c r="FA152" s="86"/>
      <c r="FB152" s="86"/>
      <c r="FC152" s="86"/>
      <c r="FD152" s="86"/>
      <c r="FE152" s="86"/>
      <c r="FF152" s="86"/>
      <c r="FG152" s="86"/>
      <c r="FH152" s="86"/>
      <c r="FI152" s="86"/>
      <c r="FJ152" s="86"/>
      <c r="FK152" s="86"/>
      <c r="FL152" s="86"/>
      <c r="FM152" s="86"/>
      <c r="FN152" s="86"/>
      <c r="FO152" s="86"/>
      <c r="FP152" s="86"/>
      <c r="FQ152" s="86"/>
      <c r="FR152" s="86"/>
      <c r="FS152" s="86"/>
      <c r="FT152" s="86"/>
      <c r="FU152" s="86"/>
      <c r="FV152" s="86"/>
      <c r="FW152" s="86"/>
      <c r="FX152" s="86"/>
      <c r="FY152" s="86"/>
      <c r="FZ152" s="86"/>
      <c r="GA152" s="86"/>
      <c r="GB152" s="86"/>
      <c r="GC152" s="86"/>
      <c r="GD152" s="86"/>
      <c r="GE152" s="86"/>
      <c r="GF152" s="86"/>
      <c r="GG152" s="86"/>
      <c r="GH152" s="86"/>
      <c r="GI152" s="86"/>
      <c r="GJ152" s="86"/>
      <c r="GK152" s="86"/>
      <c r="GL152" s="86"/>
      <c r="GM152" s="86"/>
      <c r="GN152" s="86"/>
      <c r="GO152" s="86"/>
      <c r="GP152" s="86"/>
      <c r="GQ152" s="86"/>
      <c r="GR152" s="86"/>
      <c r="GS152" s="86"/>
      <c r="GT152" s="86"/>
      <c r="GU152" s="86"/>
      <c r="GV152" s="86"/>
      <c r="GW152" s="86"/>
      <c r="GX152" s="86"/>
      <c r="GY152" s="86"/>
      <c r="GZ152" s="86"/>
      <c r="HA152" s="86"/>
      <c r="HB152" s="86"/>
      <c r="HC152" s="86"/>
      <c r="HD152" s="86"/>
      <c r="HE152" s="86"/>
      <c r="HF152" s="86"/>
      <c r="HG152" s="86"/>
      <c r="HH152" s="86"/>
      <c r="HI152" s="86"/>
      <c r="HJ152" s="86"/>
      <c r="HK152" s="86"/>
      <c r="HL152" s="86"/>
      <c r="HM152" s="86"/>
      <c r="HN152" s="86"/>
      <c r="HO152" s="86"/>
      <c r="HP152" s="86"/>
      <c r="HQ152" s="86"/>
      <c r="HR152" s="86"/>
      <c r="HS152" s="86"/>
      <c r="HT152" s="86"/>
      <c r="HU152" s="86"/>
      <c r="HV152" s="86"/>
      <c r="HW152" s="86"/>
      <c r="HX152" s="86"/>
      <c r="HY152" s="86"/>
      <c r="HZ152" s="86"/>
      <c r="IA152" s="86"/>
      <c r="IB152" s="86"/>
      <c r="IC152" s="86"/>
      <c r="ID152" s="86"/>
      <c r="IE152" s="86"/>
      <c r="IF152" s="86"/>
      <c r="IG152" s="86"/>
      <c r="IH152" s="86"/>
      <c r="II152" s="86"/>
      <c r="IJ152" s="86"/>
      <c r="IK152" s="86"/>
      <c r="IL152" s="86"/>
      <c r="IM152" s="86"/>
      <c r="IN152" s="86"/>
      <c r="IO152" s="86"/>
      <c r="IP152" s="86"/>
      <c r="IQ152" s="86"/>
      <c r="IR152" s="86"/>
      <c r="IS152" s="86"/>
      <c r="IT152" s="86"/>
      <c r="IU152" s="86"/>
      <c r="IV152" s="86"/>
      <c r="IW152" s="86"/>
    </row>
    <row r="153" customFormat="false" ht="12.75" hidden="false" customHeight="false" outlineLevel="0" collapsed="false">
      <c r="A153" s="43"/>
      <c r="B153" s="11" t="s">
        <v>38</v>
      </c>
      <c r="E153" s="68" t="s">
        <v>429</v>
      </c>
      <c r="F153" s="3" t="s">
        <v>448</v>
      </c>
      <c r="G153" s="6" t="s">
        <v>41</v>
      </c>
      <c r="H153" s="6" t="n">
        <v>6776</v>
      </c>
      <c r="I153" s="4" t="n">
        <v>427</v>
      </c>
      <c r="J153" s="4" t="s">
        <v>42</v>
      </c>
      <c r="L153" s="1" t="s">
        <v>431</v>
      </c>
      <c r="M153" s="3" t="s">
        <v>432</v>
      </c>
      <c r="N153" s="44"/>
      <c r="O153" s="1" t="s">
        <v>113</v>
      </c>
      <c r="Q153" s="1" t="n">
        <v>174</v>
      </c>
      <c r="R153" s="1" t="n">
        <v>190</v>
      </c>
      <c r="S153" s="1" t="n">
        <v>127</v>
      </c>
      <c r="T153" s="1" t="n">
        <v>127</v>
      </c>
      <c r="U153" s="45" t="n">
        <f aca="false">+T153-R153</f>
        <v>-63</v>
      </c>
      <c r="V153" s="14" t="n">
        <f aca="false">+T153-S153</f>
        <v>0</v>
      </c>
      <c r="W153" s="46" t="s">
        <v>97</v>
      </c>
      <c r="X153" s="47"/>
      <c r="Y153" s="44"/>
      <c r="Z153" s="5" t="n">
        <v>312305</v>
      </c>
      <c r="AA153" s="5" t="n">
        <v>27734</v>
      </c>
      <c r="AB153" s="48" t="s">
        <v>56</v>
      </c>
      <c r="AC153" s="49" t="n">
        <v>0.065</v>
      </c>
      <c r="AD153" s="50"/>
      <c r="AE153" s="51" t="s">
        <v>57</v>
      </c>
      <c r="AF153" s="51" t="s">
        <v>4</v>
      </c>
      <c r="AG153" s="4" t="s">
        <v>438</v>
      </c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22.5" hidden="false" customHeight="false" outlineLevel="0" collapsed="false">
      <c r="A154" s="43"/>
      <c r="B154" s="11" t="s">
        <v>38</v>
      </c>
      <c r="E154" s="68" t="s">
        <v>429</v>
      </c>
      <c r="F154" s="68" t="s">
        <v>449</v>
      </c>
      <c r="G154" s="6" t="s">
        <v>41</v>
      </c>
      <c r="H154" s="5" t="n">
        <v>6882</v>
      </c>
      <c r="I154" s="1"/>
      <c r="J154" s="69"/>
      <c r="K154" s="1"/>
      <c r="L154" s="68"/>
      <c r="M154" s="68" t="s">
        <v>432</v>
      </c>
      <c r="N154" s="1"/>
      <c r="O154" s="1" t="s">
        <v>304</v>
      </c>
      <c r="Q154" s="1" t="n">
        <v>1278</v>
      </c>
      <c r="R154" s="1" t="n">
        <v>1230</v>
      </c>
      <c r="S154" s="1" t="n">
        <v>1242</v>
      </c>
      <c r="T154" s="1" t="n">
        <v>1242</v>
      </c>
      <c r="U154" s="45" t="n">
        <f aca="false">+T154-R154</f>
        <v>12</v>
      </c>
      <c r="V154" s="14" t="n">
        <f aca="false">+T154-S154</f>
        <v>0</v>
      </c>
      <c r="W154" s="15" t="s">
        <v>159</v>
      </c>
      <c r="X154" s="47"/>
      <c r="Y154" s="44"/>
      <c r="Z154" s="67" t="s">
        <v>3</v>
      </c>
      <c r="AA154" s="5"/>
      <c r="AB154" s="52" t="s">
        <v>56</v>
      </c>
      <c r="AC154" s="49" t="n">
        <v>0.06</v>
      </c>
      <c r="AD154" s="73"/>
      <c r="AE154" s="51" t="s">
        <v>125</v>
      </c>
      <c r="AF154" s="51" t="s">
        <v>4</v>
      </c>
      <c r="AG154" s="1" t="s">
        <v>438</v>
      </c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43"/>
      <c r="B155" s="11" t="s">
        <v>38</v>
      </c>
      <c r="E155" s="68" t="s">
        <v>429</v>
      </c>
      <c r="F155" s="3" t="s">
        <v>450</v>
      </c>
      <c r="G155" s="6" t="s">
        <v>41</v>
      </c>
      <c r="H155" s="6" t="n">
        <v>8751</v>
      </c>
      <c r="I155" s="4" t="n">
        <v>767</v>
      </c>
      <c r="J155" s="4" t="s">
        <v>42</v>
      </c>
      <c r="L155" s="1" t="s">
        <v>431</v>
      </c>
      <c r="M155" s="3" t="s">
        <v>432</v>
      </c>
      <c r="N155" s="44"/>
      <c r="O155" s="1" t="s">
        <v>106</v>
      </c>
      <c r="Q155" s="74" t="n">
        <v>2027</v>
      </c>
      <c r="R155" s="1" t="n">
        <v>1420</v>
      </c>
      <c r="S155" s="74" t="n">
        <v>1948</v>
      </c>
      <c r="T155" s="1" t="n">
        <v>1948</v>
      </c>
      <c r="U155" s="45" t="n">
        <f aca="false">+T155-R155</f>
        <v>528</v>
      </c>
      <c r="V155" s="14" t="n">
        <f aca="false">+T155-S155</f>
        <v>0</v>
      </c>
      <c r="W155" s="15" t="s">
        <v>159</v>
      </c>
      <c r="X155" s="47"/>
      <c r="Y155" s="44"/>
      <c r="Z155" s="5" t="n">
        <v>312054</v>
      </c>
      <c r="AA155" s="5" t="n">
        <v>126370</v>
      </c>
      <c r="AB155" s="48" t="s">
        <v>56</v>
      </c>
      <c r="AC155" s="49" t="n">
        <v>0.06</v>
      </c>
      <c r="AD155" s="50"/>
      <c r="AE155" s="51" t="s">
        <v>125</v>
      </c>
      <c r="AF155" s="51" t="s">
        <v>4</v>
      </c>
      <c r="AG155" s="4" t="s">
        <v>451</v>
      </c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22.5" hidden="false" customHeight="false" outlineLevel="0" collapsed="false">
      <c r="A156" s="53"/>
      <c r="B156" s="54" t="s">
        <v>38</v>
      </c>
      <c r="C156" s="55"/>
      <c r="D156" s="56"/>
      <c r="E156" s="68" t="s">
        <v>429</v>
      </c>
      <c r="F156" s="71" t="s">
        <v>452</v>
      </c>
      <c r="G156" s="57" t="s">
        <v>41</v>
      </c>
      <c r="H156" s="62" t="n">
        <v>9631</v>
      </c>
      <c r="I156" s="59"/>
      <c r="J156" s="80"/>
      <c r="K156" s="59"/>
      <c r="L156" s="71"/>
      <c r="M156" s="71" t="s">
        <v>432</v>
      </c>
      <c r="N156" s="59"/>
      <c r="O156" s="59" t="s">
        <v>433</v>
      </c>
      <c r="P156" s="60"/>
      <c r="Q156" s="72" t="n">
        <v>993</v>
      </c>
      <c r="R156" s="1" t="n">
        <v>1000</v>
      </c>
      <c r="S156" s="72" t="n">
        <v>993</v>
      </c>
      <c r="T156" s="1" t="n">
        <v>993</v>
      </c>
      <c r="U156" s="45" t="n">
        <f aca="false">+T156-R156</f>
        <v>-7</v>
      </c>
      <c r="V156" s="61" t="n">
        <f aca="false">+T156-S156</f>
        <v>0</v>
      </c>
      <c r="W156" s="15" t="s">
        <v>159</v>
      </c>
      <c r="X156" s="70"/>
      <c r="Z156" s="62" t="n">
        <v>312230</v>
      </c>
      <c r="AA156" s="62" t="n">
        <v>27697</v>
      </c>
      <c r="AB156" s="58" t="s">
        <v>56</v>
      </c>
      <c r="AC156" s="64" t="n">
        <v>0.03</v>
      </c>
      <c r="AD156" s="81"/>
      <c r="AE156" s="66" t="s">
        <v>125</v>
      </c>
      <c r="AF156" s="66" t="s">
        <v>4</v>
      </c>
      <c r="AG156" s="59" t="s">
        <v>435</v>
      </c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53"/>
      <c r="B157" s="54" t="s">
        <v>38</v>
      </c>
      <c r="C157" s="55"/>
      <c r="D157" s="56"/>
      <c r="E157" s="68" t="s">
        <v>429</v>
      </c>
      <c r="F157" s="55" t="s">
        <v>453</v>
      </c>
      <c r="G157" s="57" t="s">
        <v>41</v>
      </c>
      <c r="H157" s="57" t="n">
        <v>9674</v>
      </c>
      <c r="I157" s="56" t="n">
        <v>427</v>
      </c>
      <c r="J157" s="56" t="s">
        <v>42</v>
      </c>
      <c r="K157" s="56" t="n">
        <v>1</v>
      </c>
      <c r="L157" s="59" t="s">
        <v>431</v>
      </c>
      <c r="M157" s="55" t="s">
        <v>432</v>
      </c>
      <c r="N157" s="0"/>
      <c r="O157" s="59" t="s">
        <v>113</v>
      </c>
      <c r="P157" s="60"/>
      <c r="Q157" s="59" t="n">
        <v>1799</v>
      </c>
      <c r="R157" s="1" t="n">
        <f aca="false">1310+860</f>
        <v>2170</v>
      </c>
      <c r="S157" s="59" t="n">
        <v>1069</v>
      </c>
      <c r="T157" s="1" t="n">
        <v>1069</v>
      </c>
      <c r="U157" s="45" t="n">
        <f aca="false">+T157-R157</f>
        <v>-1101</v>
      </c>
      <c r="V157" s="61" t="n">
        <f aca="false">+T157-S157</f>
        <v>0</v>
      </c>
      <c r="W157" s="15" t="s">
        <v>159</v>
      </c>
      <c r="X157" s="70"/>
      <c r="Z157" s="62" t="n">
        <v>312294</v>
      </c>
      <c r="AA157" s="62" t="n">
        <v>26405</v>
      </c>
      <c r="AB157" s="63" t="s">
        <v>56</v>
      </c>
      <c r="AC157" s="64" t="n">
        <v>0.07</v>
      </c>
      <c r="AD157" s="65"/>
      <c r="AE157" s="66" t="s">
        <v>125</v>
      </c>
      <c r="AF157" s="66" t="s">
        <v>4</v>
      </c>
      <c r="AG157" s="56" t="s">
        <v>454</v>
      </c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53"/>
      <c r="B158" s="54" t="s">
        <v>38</v>
      </c>
      <c r="C158" s="55"/>
      <c r="D158" s="56"/>
      <c r="E158" s="68" t="s">
        <v>429</v>
      </c>
      <c r="F158" s="71" t="s">
        <v>455</v>
      </c>
      <c r="G158" s="57" t="s">
        <v>41</v>
      </c>
      <c r="H158" s="62" t="n">
        <v>9749</v>
      </c>
      <c r="I158" s="59"/>
      <c r="J158" s="80"/>
      <c r="K158" s="59"/>
      <c r="L158" s="71"/>
      <c r="M158" s="71" t="s">
        <v>432</v>
      </c>
      <c r="N158" s="59"/>
      <c r="O158" s="59" t="s">
        <v>232</v>
      </c>
      <c r="P158" s="60"/>
      <c r="Q158" s="59" t="n">
        <v>321</v>
      </c>
      <c r="R158" s="59" t="n">
        <v>320</v>
      </c>
      <c r="S158" s="59" t="n">
        <v>310</v>
      </c>
      <c r="T158" s="59" t="n">
        <v>310</v>
      </c>
      <c r="U158" s="45" t="n">
        <f aca="false">+T158-R158</f>
        <v>-10</v>
      </c>
      <c r="V158" s="61" t="n">
        <f aca="false">+T158-S158</f>
        <v>0</v>
      </c>
      <c r="W158" s="15" t="s">
        <v>97</v>
      </c>
      <c r="X158" s="70"/>
      <c r="Z158" s="62" t="n">
        <v>348287</v>
      </c>
      <c r="AA158" s="62" t="n">
        <v>51656</v>
      </c>
      <c r="AB158" s="58" t="s">
        <v>47</v>
      </c>
      <c r="AC158" s="64" t="n">
        <v>0.123</v>
      </c>
      <c r="AD158" s="65" t="n">
        <v>9812</v>
      </c>
      <c r="AE158" s="66" t="s">
        <v>81</v>
      </c>
      <c r="AF158" s="66" t="s">
        <v>4</v>
      </c>
      <c r="AG158" s="59" t="s">
        <v>456</v>
      </c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22.5" hidden="false" customHeight="false" outlineLevel="0" collapsed="false">
      <c r="A159" s="43"/>
      <c r="B159" s="11" t="s">
        <v>38</v>
      </c>
      <c r="E159" s="68" t="s">
        <v>429</v>
      </c>
      <c r="F159" s="68" t="s">
        <v>457</v>
      </c>
      <c r="G159" s="6" t="s">
        <v>41</v>
      </c>
      <c r="H159" s="5" t="n">
        <v>9757</v>
      </c>
      <c r="I159" s="1"/>
      <c r="J159" s="69"/>
      <c r="K159" s="1" t="n">
        <v>1</v>
      </c>
      <c r="L159" s="68"/>
      <c r="M159" s="68" t="s">
        <v>432</v>
      </c>
      <c r="N159" s="1"/>
      <c r="O159" s="1" t="s">
        <v>433</v>
      </c>
      <c r="Q159" s="1" t="n">
        <v>4711</v>
      </c>
      <c r="R159" s="1" t="n">
        <v>3900</v>
      </c>
      <c r="S159" s="1" t="n">
        <v>4326</v>
      </c>
      <c r="T159" s="1" t="n">
        <v>4326</v>
      </c>
      <c r="U159" s="45" t="n">
        <f aca="false">+T159-R159</f>
        <v>426</v>
      </c>
      <c r="V159" s="14" t="n">
        <f aca="false">+T159-S159</f>
        <v>0</v>
      </c>
      <c r="W159" s="15" t="s">
        <v>159</v>
      </c>
      <c r="X159" s="47"/>
      <c r="Y159" s="44"/>
      <c r="Z159" s="5"/>
      <c r="AA159" s="5" t="n">
        <v>76822</v>
      </c>
      <c r="AB159" s="52" t="s">
        <v>47</v>
      </c>
      <c r="AC159" s="49" t="n">
        <v>0.03</v>
      </c>
      <c r="AD159" s="50" t="n">
        <v>9903</v>
      </c>
      <c r="AE159" s="51" t="s">
        <v>48</v>
      </c>
      <c r="AF159" s="51" t="s">
        <v>4</v>
      </c>
      <c r="AG159" s="1" t="s">
        <v>458</v>
      </c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53"/>
      <c r="B160" s="54" t="s">
        <v>38</v>
      </c>
      <c r="C160" s="55"/>
      <c r="D160" s="56"/>
      <c r="E160" s="68" t="s">
        <v>429</v>
      </c>
      <c r="F160" s="71" t="s">
        <v>459</v>
      </c>
      <c r="G160" s="57" t="s">
        <v>41</v>
      </c>
      <c r="H160" s="62" t="n">
        <v>9780</v>
      </c>
      <c r="I160" s="59"/>
      <c r="J160" s="80"/>
      <c r="K160" s="59"/>
      <c r="L160" s="71"/>
      <c r="M160" s="71" t="s">
        <v>432</v>
      </c>
      <c r="N160" s="59" t="s">
        <v>141</v>
      </c>
      <c r="O160" s="59" t="s">
        <v>45</v>
      </c>
      <c r="P160" s="60"/>
      <c r="Q160" s="72" t="n">
        <v>3405</v>
      </c>
      <c r="R160" s="1" t="n">
        <v>2800</v>
      </c>
      <c r="S160" s="72" t="n">
        <v>2459</v>
      </c>
      <c r="T160" s="1" t="n">
        <v>1964</v>
      </c>
      <c r="U160" s="45" t="n">
        <f aca="false">+T160-R160</f>
        <v>-836</v>
      </c>
      <c r="V160" s="61" t="n">
        <f aca="false">+T160-S160</f>
        <v>-495</v>
      </c>
      <c r="W160" s="46" t="s">
        <v>128</v>
      </c>
      <c r="X160" s="70"/>
      <c r="Z160" s="62"/>
      <c r="AA160" s="62" t="s">
        <v>181</v>
      </c>
      <c r="AB160" s="58" t="s">
        <v>47</v>
      </c>
      <c r="AC160" s="64" t="n">
        <v>0.24</v>
      </c>
      <c r="AD160" s="65" t="n">
        <v>9905</v>
      </c>
      <c r="AE160" s="66" t="s">
        <v>48</v>
      </c>
      <c r="AF160" s="66" t="s">
        <v>4</v>
      </c>
      <c r="AG160" s="59" t="s">
        <v>460</v>
      </c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3"/>
      <c r="B161" s="54" t="n">
        <v>36389</v>
      </c>
      <c r="C161" s="55"/>
      <c r="D161" s="56"/>
      <c r="E161" s="68" t="s">
        <v>429</v>
      </c>
      <c r="F161" s="71" t="s">
        <v>461</v>
      </c>
      <c r="G161" s="57" t="s">
        <v>41</v>
      </c>
      <c r="H161" s="62" t="n">
        <v>9788</v>
      </c>
      <c r="I161" s="59"/>
      <c r="J161" s="80"/>
      <c r="K161" s="59"/>
      <c r="L161" s="71"/>
      <c r="M161" s="71" t="s">
        <v>432</v>
      </c>
      <c r="N161" s="59" t="s">
        <v>141</v>
      </c>
      <c r="O161" s="59" t="s">
        <v>113</v>
      </c>
      <c r="P161" s="60"/>
      <c r="Q161" s="59" t="n">
        <v>551</v>
      </c>
      <c r="R161" s="59" t="n">
        <v>400</v>
      </c>
      <c r="S161" s="59" t="n">
        <v>323</v>
      </c>
      <c r="T161" s="59" t="n">
        <v>323</v>
      </c>
      <c r="U161" s="45" t="n">
        <f aca="false">+T161-R161</f>
        <v>-77</v>
      </c>
      <c r="V161" s="61" t="n">
        <f aca="false">+T161-S161</f>
        <v>0</v>
      </c>
      <c r="W161" s="15" t="s">
        <v>97</v>
      </c>
      <c r="X161" s="70"/>
      <c r="Z161" s="62"/>
      <c r="AA161" s="62" t="s">
        <v>462</v>
      </c>
      <c r="AB161" s="58" t="s">
        <v>47</v>
      </c>
      <c r="AC161" s="64"/>
      <c r="AD161" s="81"/>
      <c r="AE161" s="109"/>
      <c r="AF161" s="66" t="s">
        <v>4</v>
      </c>
      <c r="AG161" s="59" t="s">
        <v>463</v>
      </c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53"/>
      <c r="B162" s="54" t="n">
        <v>36389</v>
      </c>
      <c r="C162" s="55"/>
      <c r="D162" s="56"/>
      <c r="E162" s="68" t="s">
        <v>429</v>
      </c>
      <c r="F162" s="71" t="s">
        <v>464</v>
      </c>
      <c r="G162" s="57" t="s">
        <v>41</v>
      </c>
      <c r="H162" s="62" t="n">
        <v>9795</v>
      </c>
      <c r="I162" s="59"/>
      <c r="J162" s="80"/>
      <c r="K162" s="59"/>
      <c r="L162" s="71"/>
      <c r="M162" s="71" t="s">
        <v>432</v>
      </c>
      <c r="N162" s="59" t="s">
        <v>141</v>
      </c>
      <c r="O162" s="59" t="s">
        <v>76</v>
      </c>
      <c r="P162" s="60"/>
      <c r="Q162" s="59" t="n">
        <v>10496</v>
      </c>
      <c r="R162" s="1" t="n">
        <v>10500</v>
      </c>
      <c r="S162" s="59" t="n">
        <v>10490</v>
      </c>
      <c r="T162" s="1" t="n">
        <v>10490</v>
      </c>
      <c r="U162" s="45" t="n">
        <f aca="false">+T162-R162</f>
        <v>-10</v>
      </c>
      <c r="V162" s="61" t="n">
        <f aca="false">+T162-S162</f>
        <v>0</v>
      </c>
      <c r="W162" s="15" t="s">
        <v>255</v>
      </c>
      <c r="X162" s="70"/>
      <c r="Z162" s="62"/>
      <c r="AA162" s="62" t="s">
        <v>181</v>
      </c>
      <c r="AB162" s="58" t="s">
        <v>47</v>
      </c>
      <c r="AC162" s="64"/>
      <c r="AD162" s="81"/>
      <c r="AE162" s="66"/>
      <c r="AF162" s="66"/>
      <c r="AG162" s="59" t="s">
        <v>465</v>
      </c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false" customHeight="false" outlineLevel="0" collapsed="false">
      <c r="A163" s="53"/>
      <c r="B163" s="54" t="n">
        <v>36325</v>
      </c>
      <c r="C163" s="55"/>
      <c r="D163" s="56"/>
      <c r="E163" s="71" t="s">
        <v>466</v>
      </c>
      <c r="F163" s="71" t="s">
        <v>467</v>
      </c>
      <c r="G163" s="57" t="s">
        <v>41</v>
      </c>
      <c r="H163" s="62" t="n">
        <v>9738</v>
      </c>
      <c r="I163" s="59"/>
      <c r="J163" s="80"/>
      <c r="K163" s="59"/>
      <c r="L163" s="71"/>
      <c r="M163" s="71" t="s">
        <v>140</v>
      </c>
      <c r="N163" s="59" t="s">
        <v>141</v>
      </c>
      <c r="O163" s="59" t="s">
        <v>468</v>
      </c>
      <c r="P163" s="60"/>
      <c r="Q163" s="59" t="n">
        <v>4000</v>
      </c>
      <c r="R163" s="1" t="n">
        <v>3940</v>
      </c>
      <c r="S163" s="59" t="n">
        <v>3940</v>
      </c>
      <c r="T163" s="1" t="n">
        <v>4037</v>
      </c>
      <c r="U163" s="45" t="n">
        <f aca="false">+T163-R163</f>
        <v>97</v>
      </c>
      <c r="V163" s="61" t="n">
        <f aca="false">+T163-S163</f>
        <v>97</v>
      </c>
      <c r="W163" s="15" t="s">
        <v>469</v>
      </c>
      <c r="X163" s="70"/>
      <c r="Z163" s="62"/>
      <c r="AA163" s="62" t="n">
        <v>133435</v>
      </c>
      <c r="AB163" s="58" t="s">
        <v>47</v>
      </c>
      <c r="AC163" s="64" t="n">
        <v>0.065</v>
      </c>
      <c r="AD163" s="81"/>
      <c r="AE163" s="66" t="s">
        <v>57</v>
      </c>
      <c r="AF163" s="66" t="s">
        <v>4</v>
      </c>
      <c r="AG163" s="59" t="s">
        <v>470</v>
      </c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43"/>
      <c r="B164" s="11" t="s">
        <v>38</v>
      </c>
      <c r="E164" s="68" t="s">
        <v>466</v>
      </c>
      <c r="F164" s="68" t="s">
        <v>261</v>
      </c>
      <c r="G164" s="6" t="s">
        <v>41</v>
      </c>
      <c r="H164" s="5" t="n">
        <v>9758</v>
      </c>
      <c r="I164" s="1"/>
      <c r="J164" s="69"/>
      <c r="K164" s="1"/>
      <c r="L164" s="68"/>
      <c r="M164" s="68" t="s">
        <v>466</v>
      </c>
      <c r="N164" s="1"/>
      <c r="O164" s="1" t="s">
        <v>54</v>
      </c>
      <c r="Q164" s="1" t="n">
        <v>1656</v>
      </c>
      <c r="R164" s="1" t="n">
        <v>1455</v>
      </c>
      <c r="S164" s="1" t="n">
        <v>1585</v>
      </c>
      <c r="T164" s="1" t="n">
        <v>1591</v>
      </c>
      <c r="U164" s="45" t="n">
        <f aca="false">+T164-R164</f>
        <v>136</v>
      </c>
      <c r="V164" s="14" t="n">
        <f aca="false">+T164-S164</f>
        <v>6</v>
      </c>
      <c r="W164" s="46" t="s">
        <v>202</v>
      </c>
      <c r="X164" s="47"/>
      <c r="Y164" s="44"/>
      <c r="Z164" s="14"/>
      <c r="AA164" s="5" t="n">
        <v>152704</v>
      </c>
      <c r="AB164" s="52" t="s">
        <v>47</v>
      </c>
      <c r="AC164" s="49" t="n">
        <v>0.04</v>
      </c>
      <c r="AD164" s="50" t="n">
        <v>9904</v>
      </c>
      <c r="AE164" s="51" t="s">
        <v>48</v>
      </c>
      <c r="AF164" s="51" t="s">
        <v>4</v>
      </c>
      <c r="AG164" s="1" t="s">
        <v>471</v>
      </c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53"/>
      <c r="B165" s="54" t="s">
        <v>38</v>
      </c>
      <c r="C165" s="55"/>
      <c r="D165" s="56"/>
      <c r="E165" s="55" t="s">
        <v>472</v>
      </c>
      <c r="F165" s="55" t="s">
        <v>473</v>
      </c>
      <c r="G165" s="57" t="s">
        <v>41</v>
      </c>
      <c r="H165" s="57" t="n">
        <v>9614</v>
      </c>
      <c r="I165" s="56" t="n">
        <v>600</v>
      </c>
      <c r="J165" s="56" t="s">
        <v>42</v>
      </c>
      <c r="K165" s="56"/>
      <c r="L165" s="59" t="s">
        <v>43</v>
      </c>
      <c r="M165" s="55" t="s">
        <v>474</v>
      </c>
      <c r="N165" s="0"/>
      <c r="O165" s="1" t="s">
        <v>54</v>
      </c>
      <c r="P165" s="60"/>
      <c r="Q165" s="59" t="n">
        <v>2720</v>
      </c>
      <c r="R165" s="1" t="n">
        <v>2720</v>
      </c>
      <c r="S165" s="59" t="n">
        <v>2843</v>
      </c>
      <c r="T165" s="1" t="n">
        <v>2843</v>
      </c>
      <c r="U165" s="45" t="n">
        <f aca="false">+T165-R165</f>
        <v>123</v>
      </c>
      <c r="V165" s="61" t="n">
        <f aca="false">+T165-S165</f>
        <v>0</v>
      </c>
      <c r="W165" s="46" t="s">
        <v>122</v>
      </c>
      <c r="X165" s="70"/>
      <c r="Z165" s="62" t="n">
        <v>347954</v>
      </c>
      <c r="AA165" s="62" t="n">
        <v>143013</v>
      </c>
      <c r="AB165" s="63" t="s">
        <v>56</v>
      </c>
      <c r="AC165" s="64" t="n">
        <v>0.066</v>
      </c>
      <c r="AD165" s="65" t="n">
        <v>9812</v>
      </c>
      <c r="AE165" s="66" t="s">
        <v>81</v>
      </c>
      <c r="AF165" s="66" t="s">
        <v>4</v>
      </c>
      <c r="AG165" s="56" t="s">
        <v>475</v>
      </c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43"/>
      <c r="B166" s="11" t="s">
        <v>38</v>
      </c>
      <c r="E166" s="3" t="s">
        <v>472</v>
      </c>
      <c r="F166" s="3" t="s">
        <v>476</v>
      </c>
      <c r="G166" s="6" t="s">
        <v>41</v>
      </c>
      <c r="H166" s="6" t="n">
        <v>9651</v>
      </c>
      <c r="I166" s="4" t="n">
        <v>600</v>
      </c>
      <c r="J166" s="4" t="s">
        <v>42</v>
      </c>
      <c r="L166" s="1" t="s">
        <v>43</v>
      </c>
      <c r="M166" s="3" t="s">
        <v>474</v>
      </c>
      <c r="N166" s="44"/>
      <c r="O166" s="1" t="s">
        <v>54</v>
      </c>
      <c r="Q166" s="1" t="n">
        <v>5301</v>
      </c>
      <c r="R166" s="1" t="n">
        <v>4452</v>
      </c>
      <c r="S166" s="1" t="n">
        <v>5337</v>
      </c>
      <c r="T166" s="1" t="n">
        <v>6791</v>
      </c>
      <c r="U166" s="45" t="n">
        <f aca="false">+T166-R166</f>
        <v>2339</v>
      </c>
      <c r="V166" s="14" t="n">
        <f aca="false">+T166-S166</f>
        <v>1454</v>
      </c>
      <c r="W166" s="15" t="s">
        <v>193</v>
      </c>
      <c r="X166" s="47"/>
      <c r="Y166" s="44"/>
      <c r="Z166" s="5" t="n">
        <v>348035</v>
      </c>
      <c r="AA166" s="5" t="n">
        <v>152992</v>
      </c>
      <c r="AB166" s="48" t="s">
        <v>56</v>
      </c>
      <c r="AC166" s="49" t="n">
        <v>0.105</v>
      </c>
      <c r="AD166" s="50" t="n">
        <v>9812</v>
      </c>
      <c r="AE166" s="51" t="s">
        <v>81</v>
      </c>
      <c r="AF166" s="51" t="s">
        <v>4</v>
      </c>
      <c r="AG166" s="4" t="s">
        <v>475</v>
      </c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53"/>
      <c r="B167" s="54" t="s">
        <v>38</v>
      </c>
      <c r="C167" s="55"/>
      <c r="D167" s="56"/>
      <c r="E167" s="55" t="s">
        <v>472</v>
      </c>
      <c r="F167" s="55" t="s">
        <v>477</v>
      </c>
      <c r="G167" s="57" t="s">
        <v>41</v>
      </c>
      <c r="H167" s="57" t="n">
        <v>9672</v>
      </c>
      <c r="I167" s="56" t="n">
        <v>600</v>
      </c>
      <c r="J167" s="56" t="s">
        <v>42</v>
      </c>
      <c r="K167" s="56"/>
      <c r="L167" s="59" t="s">
        <v>43</v>
      </c>
      <c r="M167" s="55" t="s">
        <v>474</v>
      </c>
      <c r="N167" s="0"/>
      <c r="O167" s="1" t="s">
        <v>54</v>
      </c>
      <c r="P167" s="60"/>
      <c r="Q167" s="59" t="n">
        <v>165</v>
      </c>
      <c r="R167" s="59" t="n">
        <v>165</v>
      </c>
      <c r="S167" s="59" t="n">
        <v>266</v>
      </c>
      <c r="T167" s="59" t="n">
        <v>266</v>
      </c>
      <c r="U167" s="45" t="n">
        <f aca="false">+T167-R167</f>
        <v>101</v>
      </c>
      <c r="V167" s="61" t="n">
        <f aca="false">+T167-S167</f>
        <v>0</v>
      </c>
      <c r="W167" s="46" t="s">
        <v>122</v>
      </c>
      <c r="X167" s="70"/>
      <c r="Z167" s="62" t="n">
        <v>348051</v>
      </c>
      <c r="AA167" s="62" t="n">
        <v>152954</v>
      </c>
      <c r="AB167" s="63" t="s">
        <v>56</v>
      </c>
      <c r="AC167" s="64" t="n">
        <v>0.115</v>
      </c>
      <c r="AD167" s="65" t="n">
        <v>9812</v>
      </c>
      <c r="AE167" s="66" t="s">
        <v>81</v>
      </c>
      <c r="AF167" s="66" t="s">
        <v>4</v>
      </c>
      <c r="AG167" s="56" t="s">
        <v>475</v>
      </c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43"/>
      <c r="B168" s="11" t="s">
        <v>38</v>
      </c>
      <c r="E168" s="3" t="s">
        <v>478</v>
      </c>
      <c r="F168" s="3" t="s">
        <v>427</v>
      </c>
      <c r="G168" s="6" t="s">
        <v>41</v>
      </c>
      <c r="H168" s="6" t="n">
        <v>5923</v>
      </c>
      <c r="I168" s="4" t="n">
        <v>487</v>
      </c>
      <c r="J168" s="4" t="s">
        <v>42</v>
      </c>
      <c r="L168" s="1" t="s">
        <v>43</v>
      </c>
      <c r="M168" s="3" t="s">
        <v>479</v>
      </c>
      <c r="N168" s="44"/>
      <c r="O168" s="1" t="s">
        <v>86</v>
      </c>
      <c r="Q168" s="1" t="n">
        <v>98</v>
      </c>
      <c r="R168" s="1" t="n">
        <v>98</v>
      </c>
      <c r="S168" s="1" t="n">
        <v>102</v>
      </c>
      <c r="T168" s="1" t="n">
        <v>102</v>
      </c>
      <c r="U168" s="45" t="n">
        <f aca="false">+T168-R168</f>
        <v>4</v>
      </c>
      <c r="V168" s="14" t="n">
        <f aca="false">+T168-S168</f>
        <v>0</v>
      </c>
      <c r="W168" s="46" t="s">
        <v>46</v>
      </c>
      <c r="X168" s="47"/>
      <c r="Y168" s="44"/>
      <c r="Z168" s="44"/>
      <c r="AA168" s="5" t="n">
        <v>130559</v>
      </c>
      <c r="AB168" s="48" t="s">
        <v>56</v>
      </c>
      <c r="AC168" s="49" t="n">
        <v>0.055</v>
      </c>
      <c r="AD168" s="50"/>
      <c r="AE168" s="51" t="s">
        <v>57</v>
      </c>
      <c r="AF168" s="51" t="s">
        <v>4</v>
      </c>
      <c r="AG168" s="4" t="s">
        <v>480</v>
      </c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3"/>
      <c r="B169" s="54" t="s">
        <v>38</v>
      </c>
      <c r="C169" s="55"/>
      <c r="D169" s="56"/>
      <c r="E169" s="55" t="s">
        <v>481</v>
      </c>
      <c r="F169" s="55" t="s">
        <v>482</v>
      </c>
      <c r="G169" s="57" t="s">
        <v>52</v>
      </c>
      <c r="H169" s="57" t="n">
        <v>5892</v>
      </c>
      <c r="I169" s="56" t="n">
        <v>600</v>
      </c>
      <c r="J169" s="56" t="s">
        <v>42</v>
      </c>
      <c r="K169" s="56"/>
      <c r="L169" s="59" t="s">
        <v>43</v>
      </c>
      <c r="M169" s="55" t="s">
        <v>481</v>
      </c>
      <c r="N169" s="0"/>
      <c r="O169" s="59" t="s">
        <v>102</v>
      </c>
      <c r="P169" s="60"/>
      <c r="Q169" s="59" t="n">
        <v>11</v>
      </c>
      <c r="R169" s="59" t="n">
        <v>11</v>
      </c>
      <c r="S169" s="59" t="n">
        <v>40</v>
      </c>
      <c r="T169" s="59" t="n">
        <v>40</v>
      </c>
      <c r="U169" s="45" t="n">
        <f aca="false">+T169-R169</f>
        <v>29</v>
      </c>
      <c r="V169" s="61" t="n">
        <f aca="false">+T169-S169</f>
        <v>0</v>
      </c>
      <c r="W169" s="46" t="s">
        <v>46</v>
      </c>
      <c r="X169" s="70"/>
      <c r="Z169" s="62" t="n">
        <v>313212</v>
      </c>
      <c r="AA169" s="62" t="n">
        <v>130475</v>
      </c>
      <c r="AB169" s="63" t="s">
        <v>56</v>
      </c>
      <c r="AC169" s="64" t="n">
        <v>0.025</v>
      </c>
      <c r="AD169" s="65"/>
      <c r="AE169" s="66" t="s">
        <v>57</v>
      </c>
      <c r="AF169" s="66" t="s">
        <v>4</v>
      </c>
      <c r="AG169" s="56" t="s">
        <v>67</v>
      </c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3"/>
      <c r="B170" s="54" t="s">
        <v>38</v>
      </c>
      <c r="C170" s="55"/>
      <c r="D170" s="56"/>
      <c r="E170" s="55" t="s">
        <v>483</v>
      </c>
      <c r="F170" s="55" t="s">
        <v>484</v>
      </c>
      <c r="G170" s="57" t="s">
        <v>41</v>
      </c>
      <c r="H170" s="57" t="n">
        <v>5225</v>
      </c>
      <c r="I170" s="56" t="n">
        <v>601</v>
      </c>
      <c r="J170" s="56" t="s">
        <v>42</v>
      </c>
      <c r="K170" s="56" t="n">
        <v>1</v>
      </c>
      <c r="L170" s="59" t="s">
        <v>43</v>
      </c>
      <c r="M170" s="55" t="s">
        <v>485</v>
      </c>
      <c r="N170" s="0"/>
      <c r="O170" s="59" t="s">
        <v>185</v>
      </c>
      <c r="P170" s="60"/>
      <c r="Q170" s="59" t="n">
        <v>1350</v>
      </c>
      <c r="R170" s="1" t="n">
        <v>1584</v>
      </c>
      <c r="S170" s="59" t="n">
        <v>1337</v>
      </c>
      <c r="T170" s="1" t="n">
        <v>1468</v>
      </c>
      <c r="U170" s="45" t="n">
        <f aca="false">+T170-R170</f>
        <v>-116</v>
      </c>
      <c r="V170" s="61" t="n">
        <f aca="false">+T170-S170</f>
        <v>131</v>
      </c>
      <c r="W170" s="46" t="s">
        <v>202</v>
      </c>
      <c r="X170" s="70"/>
      <c r="Z170" s="62"/>
      <c r="AA170" s="62" t="n">
        <v>138600</v>
      </c>
      <c r="AB170" s="63" t="s">
        <v>56</v>
      </c>
      <c r="AC170" s="64" t="n">
        <v>0.19</v>
      </c>
      <c r="AD170" s="65" t="n">
        <v>9902</v>
      </c>
      <c r="AE170" s="66" t="s">
        <v>48</v>
      </c>
      <c r="AF170" s="66" t="s">
        <v>4</v>
      </c>
      <c r="AG170" s="56" t="s">
        <v>486</v>
      </c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53"/>
      <c r="B171" s="54" t="s">
        <v>38</v>
      </c>
      <c r="C171" s="55"/>
      <c r="D171" s="56"/>
      <c r="E171" s="55" t="s">
        <v>487</v>
      </c>
      <c r="F171" s="55" t="s">
        <v>488</v>
      </c>
      <c r="G171" s="57" t="s">
        <v>41</v>
      </c>
      <c r="H171" s="57" t="n">
        <v>5016</v>
      </c>
      <c r="I171" s="56" t="n">
        <v>429</v>
      </c>
      <c r="J171" s="56" t="s">
        <v>42</v>
      </c>
      <c r="K171" s="56"/>
      <c r="L171" s="59" t="s">
        <v>43</v>
      </c>
      <c r="M171" s="55" t="s">
        <v>489</v>
      </c>
      <c r="N171" s="0"/>
      <c r="O171" s="59" t="s">
        <v>65</v>
      </c>
      <c r="P171" s="60"/>
      <c r="Q171" s="59" t="n">
        <v>186</v>
      </c>
      <c r="R171" s="59" t="n">
        <v>186</v>
      </c>
      <c r="S171" s="59" t="n">
        <v>208</v>
      </c>
      <c r="T171" s="59" t="n">
        <v>208</v>
      </c>
      <c r="U171" s="45" t="n">
        <f aca="false">+T171-R171</f>
        <v>22</v>
      </c>
      <c r="V171" s="61" t="n">
        <f aca="false">+T171-S171</f>
        <v>0</v>
      </c>
      <c r="W171" s="46" t="s">
        <v>46</v>
      </c>
      <c r="X171" s="70"/>
      <c r="Z171" s="62" t="n">
        <v>361741</v>
      </c>
      <c r="AA171" s="62" t="n">
        <v>130871</v>
      </c>
      <c r="AB171" s="63" t="s">
        <v>47</v>
      </c>
      <c r="AC171" s="64" t="n">
        <v>0.22</v>
      </c>
      <c r="AD171" s="65" t="n">
        <v>9903</v>
      </c>
      <c r="AE171" s="66" t="s">
        <v>48</v>
      </c>
      <c r="AF171" s="66" t="s">
        <v>4</v>
      </c>
      <c r="AG171" s="56" t="s">
        <v>490</v>
      </c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53"/>
      <c r="B172" s="54" t="s">
        <v>38</v>
      </c>
      <c r="C172" s="55"/>
      <c r="D172" s="56"/>
      <c r="E172" s="55" t="s">
        <v>491</v>
      </c>
      <c r="F172" s="55" t="s">
        <v>492</v>
      </c>
      <c r="G172" s="57" t="s">
        <v>41</v>
      </c>
      <c r="H172" s="57" t="n">
        <v>4858</v>
      </c>
      <c r="I172" s="56" t="n">
        <v>649</v>
      </c>
      <c r="J172" s="56" t="s">
        <v>42</v>
      </c>
      <c r="K172" s="56"/>
      <c r="L172" s="59" t="s">
        <v>43</v>
      </c>
      <c r="M172" s="55" t="s">
        <v>493</v>
      </c>
      <c r="N172" s="0"/>
      <c r="O172" s="59" t="s">
        <v>71</v>
      </c>
      <c r="P172" s="60"/>
      <c r="Q172" s="59" t="n">
        <v>195</v>
      </c>
      <c r="R172" s="59" t="n">
        <v>195</v>
      </c>
      <c r="S172" s="59" t="n">
        <v>183</v>
      </c>
      <c r="T172" s="59" t="n">
        <v>183</v>
      </c>
      <c r="U172" s="45" t="n">
        <f aca="false">+T172-R172</f>
        <v>-12</v>
      </c>
      <c r="V172" s="61" t="n">
        <f aca="false">+T172-S172</f>
        <v>0</v>
      </c>
      <c r="W172" s="46" t="s">
        <v>46</v>
      </c>
      <c r="X172" s="46"/>
      <c r="Z172" s="0"/>
      <c r="AA172" s="62" t="s">
        <v>181</v>
      </c>
      <c r="AB172" s="63" t="s">
        <v>56</v>
      </c>
      <c r="AC172" s="64" t="n">
        <v>0.124</v>
      </c>
      <c r="AD172" s="65" t="n">
        <v>9904</v>
      </c>
      <c r="AE172" s="66" t="s">
        <v>48</v>
      </c>
      <c r="AF172" s="66" t="s">
        <v>4</v>
      </c>
      <c r="AG172" s="56" t="s">
        <v>494</v>
      </c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53"/>
      <c r="B173" s="54" t="s">
        <v>38</v>
      </c>
      <c r="C173" s="55"/>
      <c r="D173" s="56"/>
      <c r="E173" s="55" t="s">
        <v>495</v>
      </c>
      <c r="F173" s="55" t="s">
        <v>496</v>
      </c>
      <c r="G173" s="57" t="s">
        <v>41</v>
      </c>
      <c r="H173" s="57" t="n">
        <v>9620</v>
      </c>
      <c r="I173" s="56" t="n">
        <v>479</v>
      </c>
      <c r="J173" s="56" t="s">
        <v>42</v>
      </c>
      <c r="K173" s="56"/>
      <c r="L173" s="59" t="s">
        <v>43</v>
      </c>
      <c r="M173" s="55" t="s">
        <v>497</v>
      </c>
      <c r="N173" s="0"/>
      <c r="O173" s="59" t="s">
        <v>45</v>
      </c>
      <c r="P173" s="60"/>
      <c r="Q173" s="59" t="n">
        <v>588</v>
      </c>
      <c r="R173" s="59" t="n">
        <v>588</v>
      </c>
      <c r="S173" s="59" t="n">
        <v>569</v>
      </c>
      <c r="T173" s="59" t="n">
        <v>569</v>
      </c>
      <c r="U173" s="45" t="n">
        <f aca="false">+T173-R173</f>
        <v>-19</v>
      </c>
      <c r="V173" s="61" t="n">
        <f aca="false">+T173-S173</f>
        <v>0</v>
      </c>
      <c r="W173" s="15" t="s">
        <v>66</v>
      </c>
      <c r="X173" s="46"/>
      <c r="Z173" s="62" t="n">
        <v>344205</v>
      </c>
      <c r="AA173" s="62" t="n">
        <v>132819</v>
      </c>
      <c r="AB173" s="63" t="s">
        <v>56</v>
      </c>
      <c r="AC173" s="64" t="n">
        <v>0.124</v>
      </c>
      <c r="AD173" s="65" t="n">
        <v>9904</v>
      </c>
      <c r="AE173" s="66" t="s">
        <v>48</v>
      </c>
      <c r="AF173" s="66" t="s">
        <v>4</v>
      </c>
      <c r="AG173" s="56" t="s">
        <v>498</v>
      </c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3"/>
      <c r="B174" s="54" t="s">
        <v>38</v>
      </c>
      <c r="C174" s="55"/>
      <c r="D174" s="56"/>
      <c r="E174" s="55" t="s">
        <v>499</v>
      </c>
      <c r="F174" s="55" t="s">
        <v>343</v>
      </c>
      <c r="G174" s="57" t="s">
        <v>41</v>
      </c>
      <c r="H174" s="57" t="n">
        <v>4959</v>
      </c>
      <c r="I174" s="56" t="n">
        <v>479</v>
      </c>
      <c r="J174" s="56" t="s">
        <v>42</v>
      </c>
      <c r="K174" s="56"/>
      <c r="L174" s="58" t="s">
        <v>43</v>
      </c>
      <c r="M174" s="55" t="s">
        <v>369</v>
      </c>
      <c r="N174" s="0"/>
      <c r="O174" s="59" t="s">
        <v>45</v>
      </c>
      <c r="P174" s="60"/>
      <c r="Q174" s="59" t="n">
        <v>79</v>
      </c>
      <c r="R174" s="59" t="n">
        <v>1</v>
      </c>
      <c r="S174" s="59" t="n">
        <v>61</v>
      </c>
      <c r="T174" s="59" t="n">
        <v>61</v>
      </c>
      <c r="U174" s="45" t="n">
        <f aca="false">+T174-R174</f>
        <v>60</v>
      </c>
      <c r="V174" s="61" t="n">
        <f aca="false">+T174-S174</f>
        <v>0</v>
      </c>
      <c r="W174" s="46" t="s">
        <v>46</v>
      </c>
      <c r="X174" s="70"/>
      <c r="Z174" s="62" t="n">
        <v>346146</v>
      </c>
      <c r="AA174" s="62" t="s">
        <v>181</v>
      </c>
      <c r="AB174" s="63" t="s">
        <v>56</v>
      </c>
      <c r="AC174" s="64" t="n">
        <v>0.143</v>
      </c>
      <c r="AD174" s="65" t="n">
        <v>9812</v>
      </c>
      <c r="AE174" s="66" t="s">
        <v>81</v>
      </c>
      <c r="AF174" s="66" t="s">
        <v>4</v>
      </c>
      <c r="AG174" s="56" t="s">
        <v>344</v>
      </c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true" customHeight="false" outlineLevel="0" collapsed="false">
      <c r="A175" s="53"/>
      <c r="B175" s="54" t="s">
        <v>38</v>
      </c>
      <c r="C175" s="55"/>
      <c r="D175" s="56"/>
      <c r="E175" s="55" t="s">
        <v>432</v>
      </c>
      <c r="F175" s="55" t="s">
        <v>500</v>
      </c>
      <c r="G175" s="57" t="s">
        <v>41</v>
      </c>
      <c r="H175" s="57" t="n">
        <v>121</v>
      </c>
      <c r="I175" s="56" t="n">
        <v>764</v>
      </c>
      <c r="J175" s="56" t="s">
        <v>42</v>
      </c>
      <c r="K175" s="56"/>
      <c r="L175" s="59" t="s">
        <v>431</v>
      </c>
      <c r="M175" s="55" t="s">
        <v>432</v>
      </c>
      <c r="N175" s="0"/>
      <c r="O175" s="59" t="s">
        <v>501</v>
      </c>
      <c r="P175" s="60"/>
      <c r="Q175" s="59"/>
      <c r="R175" s="59"/>
      <c r="S175" s="59"/>
      <c r="T175" s="59"/>
      <c r="U175" s="45" t="n">
        <f aca="false">+T175-R175</f>
        <v>0</v>
      </c>
      <c r="V175" s="61" t="n">
        <f aca="false">+T175-S175</f>
        <v>0</v>
      </c>
      <c r="W175" s="46"/>
      <c r="X175" s="70"/>
      <c r="Z175" s="62" t="n">
        <v>329382</v>
      </c>
      <c r="AA175" s="62" t="n">
        <v>27749</v>
      </c>
      <c r="AB175" s="63" t="s">
        <v>56</v>
      </c>
      <c r="AC175" s="64" t="n">
        <v>0.06</v>
      </c>
      <c r="AD175" s="65"/>
      <c r="AE175" s="66" t="s">
        <v>57</v>
      </c>
      <c r="AF175" s="66"/>
      <c r="AG175" s="56" t="s">
        <v>438</v>
      </c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22.5" hidden="true" customHeight="false" outlineLevel="0" collapsed="false">
      <c r="A176" s="43"/>
      <c r="B176" s="11" t="s">
        <v>38</v>
      </c>
      <c r="E176" s="68" t="s">
        <v>429</v>
      </c>
      <c r="F176" s="68" t="s">
        <v>502</v>
      </c>
      <c r="G176" s="6" t="s">
        <v>41</v>
      </c>
      <c r="H176" s="5" t="n">
        <v>268</v>
      </c>
      <c r="I176" s="1"/>
      <c r="J176" s="69"/>
      <c r="K176" s="1"/>
      <c r="L176" s="68"/>
      <c r="M176" s="68" t="s">
        <v>432</v>
      </c>
      <c r="N176" s="1"/>
      <c r="O176" s="1" t="s">
        <v>501</v>
      </c>
      <c r="Q176" s="1"/>
      <c r="R176" s="1"/>
      <c r="S176" s="1"/>
      <c r="T176" s="1"/>
      <c r="U176" s="45" t="n">
        <f aca="false">+T176-R176</f>
        <v>0</v>
      </c>
      <c r="V176" s="14" t="n">
        <f aca="false">+T176-S176</f>
        <v>0</v>
      </c>
      <c r="W176" s="15" t="s">
        <v>503</v>
      </c>
      <c r="X176" s="47"/>
      <c r="Y176" s="44"/>
      <c r="Z176" s="67" t="s">
        <v>3</v>
      </c>
      <c r="AA176" s="5"/>
      <c r="AB176" s="52" t="s">
        <v>56</v>
      </c>
      <c r="AC176" s="49" t="n">
        <v>0.07</v>
      </c>
      <c r="AD176" s="73"/>
      <c r="AE176" s="51" t="s">
        <v>125</v>
      </c>
      <c r="AF176" s="79"/>
      <c r="AG176" s="1" t="s">
        <v>504</v>
      </c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true" customHeight="false" outlineLevel="0" collapsed="false">
      <c r="A177" s="43"/>
      <c r="B177" s="11" t="n">
        <v>36452</v>
      </c>
      <c r="E177" s="3" t="s">
        <v>312</v>
      </c>
      <c r="F177" s="68" t="s">
        <v>505</v>
      </c>
      <c r="G177" s="6" t="s">
        <v>41</v>
      </c>
      <c r="H177" s="5" t="n">
        <v>275</v>
      </c>
      <c r="I177" s="1"/>
      <c r="J177" s="69" t="s">
        <v>42</v>
      </c>
      <c r="K177" s="1"/>
      <c r="L177" s="1" t="s">
        <v>43</v>
      </c>
      <c r="M177" s="3" t="s">
        <v>314</v>
      </c>
      <c r="N177" s="1" t="s">
        <v>141</v>
      </c>
      <c r="O177" s="1" t="s">
        <v>501</v>
      </c>
      <c r="Q177" s="1"/>
      <c r="R177" s="1"/>
      <c r="S177" s="1"/>
      <c r="T177" s="1"/>
      <c r="U177" s="45" t="n">
        <f aca="false">+T177-R177</f>
        <v>0</v>
      </c>
      <c r="V177" s="14" t="n">
        <f aca="false">+T177-S177</f>
        <v>0</v>
      </c>
      <c r="W177" s="15" t="s">
        <v>503</v>
      </c>
      <c r="X177" s="47"/>
      <c r="Y177" s="44"/>
      <c r="Z177" s="5"/>
      <c r="AA177" s="5" t="s">
        <v>181</v>
      </c>
      <c r="AB177" s="52" t="s">
        <v>47</v>
      </c>
      <c r="AC177" s="49"/>
      <c r="AD177" s="73"/>
      <c r="AE177" s="51"/>
      <c r="AF177" s="51" t="s">
        <v>4</v>
      </c>
      <c r="AG177" s="1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53"/>
      <c r="B178" s="54" t="s">
        <v>38</v>
      </c>
      <c r="C178" s="55"/>
      <c r="D178" s="56"/>
      <c r="E178" s="55" t="s">
        <v>506</v>
      </c>
      <c r="F178" s="55" t="s">
        <v>507</v>
      </c>
      <c r="G178" s="57" t="s">
        <v>41</v>
      </c>
      <c r="H178" s="57" t="n">
        <v>6396</v>
      </c>
      <c r="I178" s="56" t="n">
        <v>440</v>
      </c>
      <c r="J178" s="56" t="s">
        <v>42</v>
      </c>
      <c r="K178" s="56"/>
      <c r="L178" s="59" t="s">
        <v>43</v>
      </c>
      <c r="M178" s="55" t="s">
        <v>508</v>
      </c>
      <c r="N178" s="0"/>
      <c r="O178" s="59" t="s">
        <v>232</v>
      </c>
      <c r="P178" s="60"/>
      <c r="Q178" s="59" t="n">
        <v>6800</v>
      </c>
      <c r="R178" s="1" t="n">
        <v>6932</v>
      </c>
      <c r="S178" s="59" t="n">
        <v>6956</v>
      </c>
      <c r="T178" s="1" t="n">
        <v>6956</v>
      </c>
      <c r="U178" s="45" t="n">
        <f aca="false">+T178-R178</f>
        <v>24</v>
      </c>
      <c r="V178" s="61" t="n">
        <f aca="false">+T178-S178</f>
        <v>0</v>
      </c>
      <c r="W178" s="15" t="s">
        <v>122</v>
      </c>
      <c r="X178" s="70"/>
      <c r="Z178" s="62" t="n">
        <v>309906</v>
      </c>
      <c r="AA178" s="62" t="n">
        <v>132832</v>
      </c>
      <c r="AB178" s="63" t="s">
        <v>56</v>
      </c>
      <c r="AC178" s="64" t="n">
        <v>0.06</v>
      </c>
      <c r="AD178" s="65"/>
      <c r="AE178" s="66" t="s">
        <v>125</v>
      </c>
      <c r="AF178" s="66" t="s">
        <v>4</v>
      </c>
      <c r="AG178" s="56" t="s">
        <v>509</v>
      </c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true" customHeight="false" outlineLevel="0" collapsed="false">
      <c r="A179" s="53"/>
      <c r="B179" s="54" t="s">
        <v>38</v>
      </c>
      <c r="C179" s="55"/>
      <c r="D179" s="56"/>
      <c r="E179" s="55" t="s">
        <v>391</v>
      </c>
      <c r="F179" s="55" t="s">
        <v>510</v>
      </c>
      <c r="G179" s="57" t="s">
        <v>41</v>
      </c>
      <c r="H179" s="57" t="n">
        <v>308</v>
      </c>
      <c r="I179" s="56" t="s">
        <v>110</v>
      </c>
      <c r="J179" s="56" t="s">
        <v>42</v>
      </c>
      <c r="K179" s="56"/>
      <c r="L179" s="59" t="s">
        <v>43</v>
      </c>
      <c r="M179" s="55" t="s">
        <v>393</v>
      </c>
      <c r="N179" s="0"/>
      <c r="O179" s="59" t="s">
        <v>501</v>
      </c>
      <c r="P179" s="60"/>
      <c r="Q179" s="59"/>
      <c r="R179" s="59"/>
      <c r="S179" s="59"/>
      <c r="T179" s="59"/>
      <c r="U179" s="45" t="n">
        <f aca="false">+T179-R179</f>
        <v>0</v>
      </c>
      <c r="V179" s="61" t="n">
        <f aca="false">+T179-S179</f>
        <v>0</v>
      </c>
      <c r="W179" s="83" t="s">
        <v>511</v>
      </c>
      <c r="X179" s="70"/>
      <c r="Z179" s="0"/>
      <c r="AA179" s="62"/>
      <c r="AB179" s="63" t="s">
        <v>405</v>
      </c>
      <c r="AC179" s="64" t="n">
        <v>0.06</v>
      </c>
      <c r="AD179" s="65"/>
      <c r="AE179" s="66" t="s">
        <v>57</v>
      </c>
      <c r="AF179" s="66" t="s">
        <v>4</v>
      </c>
      <c r="AG179" s="56" t="s">
        <v>395</v>
      </c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43"/>
      <c r="B180" s="11" t="n">
        <v>36325</v>
      </c>
      <c r="E180" s="68" t="s">
        <v>512</v>
      </c>
      <c r="F180" s="68" t="s">
        <v>513</v>
      </c>
      <c r="G180" s="6" t="s">
        <v>41</v>
      </c>
      <c r="H180" s="5" t="n">
        <v>1568</v>
      </c>
      <c r="I180" s="1"/>
      <c r="J180" s="69"/>
      <c r="K180" s="1"/>
      <c r="L180" s="68"/>
      <c r="M180" s="68" t="s">
        <v>140</v>
      </c>
      <c r="N180" s="1" t="s">
        <v>141</v>
      </c>
      <c r="O180" s="59" t="s">
        <v>71</v>
      </c>
      <c r="Q180" s="1" t="n">
        <v>7</v>
      </c>
      <c r="R180" s="1" t="n">
        <v>1</v>
      </c>
      <c r="S180" s="1" t="n">
        <v>7</v>
      </c>
      <c r="T180" s="1" t="n">
        <v>7</v>
      </c>
      <c r="U180" s="45" t="n">
        <f aca="false">+T180-R180</f>
        <v>6</v>
      </c>
      <c r="V180" s="14" t="n">
        <f aca="false">+T180-S180</f>
        <v>0</v>
      </c>
      <c r="W180" s="15" t="s">
        <v>97</v>
      </c>
      <c r="X180" s="47"/>
      <c r="Y180" s="44"/>
      <c r="Z180" s="5"/>
      <c r="AA180" s="5" t="s">
        <v>181</v>
      </c>
      <c r="AB180" s="52" t="s">
        <v>47</v>
      </c>
      <c r="AC180" s="49" t="n">
        <v>0.025</v>
      </c>
      <c r="AD180" s="73"/>
      <c r="AE180" s="51" t="s">
        <v>57</v>
      </c>
      <c r="AF180" s="79"/>
      <c r="AG180" s="1" t="s">
        <v>297</v>
      </c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n">
        <v>36325</v>
      </c>
      <c r="E181" s="68" t="s">
        <v>512</v>
      </c>
      <c r="F181" s="68" t="s">
        <v>514</v>
      </c>
      <c r="G181" s="6" t="s">
        <v>41</v>
      </c>
      <c r="H181" s="5" t="n">
        <v>6599</v>
      </c>
      <c r="I181" s="1"/>
      <c r="J181" s="69"/>
      <c r="K181" s="1"/>
      <c r="L181" s="68"/>
      <c r="M181" s="68" t="s">
        <v>140</v>
      </c>
      <c r="N181" s="1" t="s">
        <v>141</v>
      </c>
      <c r="O181" s="59" t="s">
        <v>71</v>
      </c>
      <c r="Q181" s="1" t="n">
        <v>1523</v>
      </c>
      <c r="R181" s="1" t="n">
        <v>1500</v>
      </c>
      <c r="S181" s="1" t="n">
        <v>1510</v>
      </c>
      <c r="T181" s="1" t="n">
        <v>1500</v>
      </c>
      <c r="U181" s="45" t="n">
        <f aca="false">+T181-R181</f>
        <v>0</v>
      </c>
      <c r="V181" s="14" t="n">
        <f aca="false">+T181-S181</f>
        <v>-10</v>
      </c>
      <c r="W181" s="15" t="s">
        <v>97</v>
      </c>
      <c r="X181" s="47"/>
      <c r="Y181" s="44"/>
      <c r="Z181" s="5"/>
      <c r="AA181" s="5" t="s">
        <v>181</v>
      </c>
      <c r="AB181" s="52" t="s">
        <v>47</v>
      </c>
      <c r="AC181" s="49" t="n">
        <v>0.025</v>
      </c>
      <c r="AD181" s="73"/>
      <c r="AE181" s="51" t="s">
        <v>57</v>
      </c>
      <c r="AF181" s="79"/>
      <c r="AG181" s="1" t="s">
        <v>297</v>
      </c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true" customHeight="false" outlineLevel="0" collapsed="false">
      <c r="A182" s="53"/>
      <c r="B182" s="54" t="s">
        <v>38</v>
      </c>
      <c r="C182" s="55"/>
      <c r="D182" s="56"/>
      <c r="E182" s="71" t="s">
        <v>126</v>
      </c>
      <c r="F182" s="71" t="s">
        <v>515</v>
      </c>
      <c r="G182" s="57" t="s">
        <v>41</v>
      </c>
      <c r="H182" s="62" t="n">
        <v>338</v>
      </c>
      <c r="I182" s="59"/>
      <c r="J182" s="80"/>
      <c r="K182" s="59"/>
      <c r="L182" s="71"/>
      <c r="M182" s="71" t="s">
        <v>126</v>
      </c>
      <c r="N182" s="59"/>
      <c r="O182" s="59" t="s">
        <v>501</v>
      </c>
      <c r="P182" s="60"/>
      <c r="Q182" s="59"/>
      <c r="R182" s="59" t="n">
        <v>0</v>
      </c>
      <c r="S182" s="59"/>
      <c r="T182" s="59"/>
      <c r="U182" s="45" t="n">
        <f aca="false">+T182-R182</f>
        <v>0</v>
      </c>
      <c r="V182" s="61" t="n">
        <f aca="false">+T182-S182</f>
        <v>0</v>
      </c>
      <c r="W182" s="46" t="s">
        <v>516</v>
      </c>
      <c r="X182" s="70"/>
      <c r="Z182" s="62" t="n">
        <v>355474</v>
      </c>
      <c r="AA182" s="62" t="n">
        <v>57079</v>
      </c>
      <c r="AB182" s="58" t="s">
        <v>47</v>
      </c>
      <c r="AC182" s="64"/>
      <c r="AD182" s="81"/>
      <c r="AE182" s="109"/>
      <c r="AF182" s="66" t="s">
        <v>4</v>
      </c>
      <c r="AG182" s="59" t="s">
        <v>517</v>
      </c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22.5" hidden="false" customHeight="false" outlineLevel="0" collapsed="false">
      <c r="A183" s="43"/>
      <c r="B183" s="11" t="n">
        <v>36325</v>
      </c>
      <c r="E183" s="68" t="s">
        <v>512</v>
      </c>
      <c r="F183" s="68" t="s">
        <v>518</v>
      </c>
      <c r="G183" s="6" t="s">
        <v>41</v>
      </c>
      <c r="H183" s="5" t="n">
        <v>6844</v>
      </c>
      <c r="I183" s="1"/>
      <c r="J183" s="69"/>
      <c r="K183" s="1"/>
      <c r="L183" s="68"/>
      <c r="M183" s="68" t="s">
        <v>140</v>
      </c>
      <c r="N183" s="1" t="s">
        <v>141</v>
      </c>
      <c r="O183" s="59" t="s">
        <v>71</v>
      </c>
      <c r="Q183" s="1" t="n">
        <v>2311</v>
      </c>
      <c r="R183" s="1" t="n">
        <v>1500</v>
      </c>
      <c r="S183" s="1" t="n">
        <v>2505</v>
      </c>
      <c r="T183" s="1" t="n">
        <v>2505</v>
      </c>
      <c r="U183" s="45" t="n">
        <f aca="false">+T183-R183</f>
        <v>1005</v>
      </c>
      <c r="V183" s="14" t="n">
        <f aca="false">+T183-S183</f>
        <v>0</v>
      </c>
      <c r="W183" s="15" t="s">
        <v>155</v>
      </c>
      <c r="X183" s="47"/>
      <c r="Y183" s="44"/>
      <c r="Z183" s="5"/>
      <c r="AA183" s="5" t="s">
        <v>181</v>
      </c>
      <c r="AB183" s="52" t="s">
        <v>47</v>
      </c>
      <c r="AC183" s="49" t="n">
        <v>0.025</v>
      </c>
      <c r="AD183" s="73"/>
      <c r="AE183" s="51" t="s">
        <v>57</v>
      </c>
      <c r="AF183" s="79"/>
      <c r="AG183" s="1" t="s">
        <v>297</v>
      </c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43"/>
      <c r="B184" s="11" t="n">
        <v>36325</v>
      </c>
      <c r="E184" s="68" t="s">
        <v>512</v>
      </c>
      <c r="F184" s="68" t="s">
        <v>519</v>
      </c>
      <c r="G184" s="6" t="s">
        <v>41</v>
      </c>
      <c r="H184" s="5" t="n">
        <v>9705</v>
      </c>
      <c r="I184" s="1"/>
      <c r="J184" s="69"/>
      <c r="K184" s="1"/>
      <c r="L184" s="68"/>
      <c r="M184" s="68" t="s">
        <v>140</v>
      </c>
      <c r="N184" s="1" t="s">
        <v>141</v>
      </c>
      <c r="O184" s="59" t="s">
        <v>71</v>
      </c>
      <c r="Q184" s="1" t="n">
        <v>1147</v>
      </c>
      <c r="R184" s="1" t="n">
        <v>1147</v>
      </c>
      <c r="S184" s="1" t="n">
        <v>979</v>
      </c>
      <c r="T184" s="1" t="n">
        <v>979</v>
      </c>
      <c r="U184" s="45" t="n">
        <f aca="false">+T184-R184</f>
        <v>-168</v>
      </c>
      <c r="V184" s="14" t="n">
        <f aca="false">+T184-S184</f>
        <v>0</v>
      </c>
      <c r="W184" s="15" t="s">
        <v>122</v>
      </c>
      <c r="X184" s="47"/>
      <c r="Y184" s="44"/>
      <c r="Z184" s="5"/>
      <c r="AA184" s="5" t="s">
        <v>181</v>
      </c>
      <c r="AB184" s="52" t="s">
        <v>47</v>
      </c>
      <c r="AC184" s="49" t="n">
        <v>0.025</v>
      </c>
      <c r="AD184" s="73"/>
      <c r="AE184" s="51" t="s">
        <v>57</v>
      </c>
      <c r="AF184" s="79"/>
      <c r="AG184" s="1" t="s">
        <v>297</v>
      </c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43"/>
      <c r="B185" s="11" t="s">
        <v>38</v>
      </c>
      <c r="E185" s="3" t="s">
        <v>520</v>
      </c>
      <c r="F185" s="3" t="s">
        <v>521</v>
      </c>
      <c r="G185" s="6" t="s">
        <v>41</v>
      </c>
      <c r="H185" s="6" t="n">
        <v>6334</v>
      </c>
      <c r="I185" s="4" t="n">
        <v>427</v>
      </c>
      <c r="J185" s="4" t="s">
        <v>42</v>
      </c>
      <c r="L185" s="52" t="s">
        <v>43</v>
      </c>
      <c r="M185" s="3" t="s">
        <v>85</v>
      </c>
      <c r="N185" s="44"/>
      <c r="O185" s="1" t="s">
        <v>113</v>
      </c>
      <c r="Q185" s="1" t="n">
        <v>82</v>
      </c>
      <c r="R185" s="1" t="n">
        <v>82</v>
      </c>
      <c r="S185" s="1" t="n">
        <v>108</v>
      </c>
      <c r="T185" s="1" t="n">
        <v>108</v>
      </c>
      <c r="U185" s="45" t="n">
        <f aca="false">+T185-R185</f>
        <v>26</v>
      </c>
      <c r="V185" s="14" t="n">
        <f aca="false">+T185-S185</f>
        <v>0</v>
      </c>
      <c r="W185" s="46" t="s">
        <v>46</v>
      </c>
      <c r="X185" s="47"/>
      <c r="Y185" s="44"/>
      <c r="Z185" s="5" t="n">
        <v>358906</v>
      </c>
      <c r="AA185" s="5" t="n">
        <v>137274</v>
      </c>
      <c r="AB185" s="48" t="s">
        <v>47</v>
      </c>
      <c r="AC185" s="49" t="n">
        <v>0.265</v>
      </c>
      <c r="AD185" s="50" t="n">
        <v>9903</v>
      </c>
      <c r="AE185" s="51" t="s">
        <v>48</v>
      </c>
      <c r="AF185" s="51" t="s">
        <v>4</v>
      </c>
      <c r="AG185" s="4" t="s">
        <v>87</v>
      </c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53"/>
      <c r="B186" s="54" t="s">
        <v>38</v>
      </c>
      <c r="C186" s="55"/>
      <c r="D186" s="56"/>
      <c r="E186" s="55" t="s">
        <v>522</v>
      </c>
      <c r="F186" s="55" t="s">
        <v>115</v>
      </c>
      <c r="G186" s="57" t="s">
        <v>41</v>
      </c>
      <c r="H186" s="57" t="n">
        <v>6140</v>
      </c>
      <c r="I186" s="56" t="n">
        <v>479</v>
      </c>
      <c r="J186" s="56" t="s">
        <v>42</v>
      </c>
      <c r="K186" s="56"/>
      <c r="L186" s="59" t="s">
        <v>43</v>
      </c>
      <c r="M186" s="55" t="s">
        <v>116</v>
      </c>
      <c r="N186" s="0"/>
      <c r="O186" s="59" t="s">
        <v>45</v>
      </c>
      <c r="P186" s="60"/>
      <c r="Q186" s="59" t="n">
        <v>169</v>
      </c>
      <c r="R186" s="59" t="n">
        <v>169</v>
      </c>
      <c r="S186" s="59" t="n">
        <v>84</v>
      </c>
      <c r="T186" s="59" t="n">
        <v>84</v>
      </c>
      <c r="U186" s="45" t="n">
        <f aca="false">+T186-R186</f>
        <v>-85</v>
      </c>
      <c r="V186" s="61" t="n">
        <f aca="false">+T186-S186</f>
        <v>0</v>
      </c>
      <c r="W186" s="46"/>
      <c r="X186" s="70"/>
      <c r="Z186" s="62" t="n">
        <v>313397</v>
      </c>
      <c r="AA186" s="62" t="n">
        <v>133170</v>
      </c>
      <c r="AB186" s="63" t="s">
        <v>56</v>
      </c>
      <c r="AC186" s="64" t="n">
        <v>0.103</v>
      </c>
      <c r="AD186" s="65" t="n">
        <v>9902</v>
      </c>
      <c r="AE186" s="66" t="s">
        <v>48</v>
      </c>
      <c r="AF186" s="66"/>
      <c r="AG186" s="56" t="s">
        <v>117</v>
      </c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true" customHeight="false" outlineLevel="0" collapsed="false">
      <c r="A187" s="53"/>
      <c r="B187" s="54" t="s">
        <v>38</v>
      </c>
      <c r="C187" s="55"/>
      <c r="D187" s="56"/>
      <c r="E187" s="55" t="s">
        <v>246</v>
      </c>
      <c r="F187" s="55" t="s">
        <v>523</v>
      </c>
      <c r="G187" s="57" t="s">
        <v>41</v>
      </c>
      <c r="H187" s="57" t="n">
        <v>2692</v>
      </c>
      <c r="I187" s="56" t="n">
        <v>757</v>
      </c>
      <c r="J187" s="56" t="s">
        <v>42</v>
      </c>
      <c r="K187" s="56"/>
      <c r="L187" s="58" t="s">
        <v>43</v>
      </c>
      <c r="M187" s="55" t="s">
        <v>254</v>
      </c>
      <c r="N187" s="0"/>
      <c r="O187" s="59" t="s">
        <v>65</v>
      </c>
      <c r="P187" s="60"/>
      <c r="Q187" s="59"/>
      <c r="R187" s="59"/>
      <c r="S187" s="59"/>
      <c r="T187" s="59"/>
      <c r="U187" s="45" t="n">
        <f aca="false">+T187-R187</f>
        <v>0</v>
      </c>
      <c r="V187" s="61" t="n">
        <f aca="false">+T187-S187</f>
        <v>0</v>
      </c>
      <c r="W187" s="83" t="s">
        <v>524</v>
      </c>
      <c r="X187" s="70"/>
      <c r="Z187" s="0"/>
      <c r="AA187" s="62" t="n">
        <v>26682</v>
      </c>
      <c r="AB187" s="63" t="s">
        <v>56</v>
      </c>
      <c r="AC187" s="64" t="n">
        <v>0.06</v>
      </c>
      <c r="AD187" s="65"/>
      <c r="AE187" s="66" t="s">
        <v>57</v>
      </c>
      <c r="AF187" s="66" t="s">
        <v>4</v>
      </c>
      <c r="AG187" s="56" t="s">
        <v>67</v>
      </c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true" customHeight="false" outlineLevel="0" collapsed="false">
      <c r="A188" s="53"/>
      <c r="B188" s="54" t="s">
        <v>38</v>
      </c>
      <c r="C188" s="55"/>
      <c r="D188" s="56"/>
      <c r="E188" s="71" t="s">
        <v>132</v>
      </c>
      <c r="F188" s="71" t="s">
        <v>525</v>
      </c>
      <c r="G188" s="57" t="s">
        <v>41</v>
      </c>
      <c r="H188" s="62" t="n">
        <v>2695</v>
      </c>
      <c r="I188" s="59"/>
      <c r="J188" s="80"/>
      <c r="K188" s="59"/>
      <c r="L188" s="71"/>
      <c r="M188" s="71" t="s">
        <v>132</v>
      </c>
      <c r="N188" s="59"/>
      <c r="O188" s="59" t="s">
        <v>65</v>
      </c>
      <c r="P188" s="60"/>
      <c r="Q188" s="59"/>
      <c r="R188" s="59"/>
      <c r="S188" s="59"/>
      <c r="T188" s="59"/>
      <c r="U188" s="45" t="n">
        <f aca="false">+T188-R188</f>
        <v>0</v>
      </c>
      <c r="V188" s="61" t="n">
        <f aca="false">+T188-S188</f>
        <v>0</v>
      </c>
      <c r="W188" s="83" t="s">
        <v>524</v>
      </c>
      <c r="X188" s="70"/>
      <c r="Z188" s="108" t="n">
        <v>311827</v>
      </c>
      <c r="AA188" s="62" t="n">
        <v>27452</v>
      </c>
      <c r="AB188" s="58" t="s">
        <v>56</v>
      </c>
      <c r="AC188" s="64" t="n">
        <v>0.06</v>
      </c>
      <c r="AD188" s="81"/>
      <c r="AE188" s="66" t="s">
        <v>57</v>
      </c>
      <c r="AF188" s="66" t="s">
        <v>4</v>
      </c>
      <c r="AG188" s="59" t="s">
        <v>526</v>
      </c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true" customHeight="false" outlineLevel="0" collapsed="false">
      <c r="A189" s="53"/>
      <c r="B189" s="54" t="s">
        <v>38</v>
      </c>
      <c r="C189" s="71"/>
      <c r="D189" s="59"/>
      <c r="E189" s="68" t="s">
        <v>429</v>
      </c>
      <c r="F189" s="55" t="s">
        <v>527</v>
      </c>
      <c r="G189" s="57" t="s">
        <v>41</v>
      </c>
      <c r="H189" s="57" t="n">
        <v>3007</v>
      </c>
      <c r="I189" s="56" t="n">
        <v>801</v>
      </c>
      <c r="J189" s="56" t="s">
        <v>42</v>
      </c>
      <c r="K189" s="56"/>
      <c r="L189" s="59" t="s">
        <v>431</v>
      </c>
      <c r="M189" s="55" t="s">
        <v>432</v>
      </c>
      <c r="N189" s="0"/>
      <c r="O189" s="59" t="s">
        <v>433</v>
      </c>
      <c r="P189" s="60"/>
      <c r="Q189" s="59"/>
      <c r="R189" s="59"/>
      <c r="S189" s="59"/>
      <c r="T189" s="59"/>
      <c r="U189" s="45" t="n">
        <f aca="false">+T189-R189</f>
        <v>0</v>
      </c>
      <c r="V189" s="61" t="n">
        <f aca="false">+T189-S189</f>
        <v>0</v>
      </c>
      <c r="W189" s="46" t="s">
        <v>528</v>
      </c>
      <c r="X189" s="70"/>
      <c r="Z189" s="0"/>
      <c r="AA189" s="62" t="n">
        <v>27604</v>
      </c>
      <c r="AB189" s="63" t="s">
        <v>56</v>
      </c>
      <c r="AC189" s="64" t="n">
        <v>0.025</v>
      </c>
      <c r="AD189" s="65"/>
      <c r="AE189" s="66" t="s">
        <v>57</v>
      </c>
      <c r="AF189" s="66"/>
      <c r="AG189" s="56" t="s">
        <v>435</v>
      </c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53"/>
      <c r="B190" s="54" t="s">
        <v>38</v>
      </c>
      <c r="C190" s="71"/>
      <c r="D190" s="59"/>
      <c r="E190" s="55" t="s">
        <v>529</v>
      </c>
      <c r="F190" s="55" t="s">
        <v>530</v>
      </c>
      <c r="G190" s="57" t="s">
        <v>41</v>
      </c>
      <c r="H190" s="57" t="n">
        <v>4724</v>
      </c>
      <c r="I190" s="56" t="n">
        <v>479</v>
      </c>
      <c r="J190" s="56" t="s">
        <v>42</v>
      </c>
      <c r="K190" s="56"/>
      <c r="L190" s="59" t="s">
        <v>43</v>
      </c>
      <c r="M190" s="55" t="s">
        <v>529</v>
      </c>
      <c r="N190" s="0"/>
      <c r="O190" s="59" t="s">
        <v>45</v>
      </c>
      <c r="P190" s="60"/>
      <c r="Q190" s="59" t="n">
        <v>56</v>
      </c>
      <c r="R190" s="59" t="n">
        <v>56</v>
      </c>
      <c r="S190" s="59" t="n">
        <v>55</v>
      </c>
      <c r="T190" s="59" t="n">
        <v>55</v>
      </c>
      <c r="U190" s="45" t="n">
        <f aca="false">+T190-R190</f>
        <v>-1</v>
      </c>
      <c r="V190" s="61" t="n">
        <f aca="false">+T190-S190</f>
        <v>0</v>
      </c>
      <c r="W190" s="46" t="s">
        <v>46</v>
      </c>
      <c r="X190" s="70"/>
      <c r="Z190" s="62" t="n">
        <v>357767</v>
      </c>
      <c r="AA190" s="62" t="n">
        <v>137904</v>
      </c>
      <c r="AB190" s="63" t="s">
        <v>47</v>
      </c>
      <c r="AC190" s="64" t="n">
        <v>0.065</v>
      </c>
      <c r="AD190" s="65"/>
      <c r="AE190" s="66" t="s">
        <v>57</v>
      </c>
      <c r="AF190" s="66" t="s">
        <v>4</v>
      </c>
      <c r="AG190" s="56" t="s">
        <v>531</v>
      </c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true" customHeight="false" outlineLevel="0" collapsed="false">
      <c r="A191" s="43"/>
      <c r="B191" s="11" t="s">
        <v>38</v>
      </c>
      <c r="E191" s="3" t="s">
        <v>532</v>
      </c>
      <c r="F191" s="3" t="s">
        <v>533</v>
      </c>
      <c r="G191" s="6" t="s">
        <v>41</v>
      </c>
      <c r="H191" s="6" t="n">
        <v>4093</v>
      </c>
      <c r="I191" s="4" t="n">
        <v>441</v>
      </c>
      <c r="J191" s="4" t="s">
        <v>42</v>
      </c>
      <c r="L191" s="1" t="s">
        <v>43</v>
      </c>
      <c r="M191" s="3" t="s">
        <v>534</v>
      </c>
      <c r="N191" s="44"/>
      <c r="O191" s="1" t="s">
        <v>65</v>
      </c>
      <c r="Q191" s="1"/>
      <c r="R191" s="1"/>
      <c r="S191" s="1"/>
      <c r="T191" s="1"/>
      <c r="U191" s="45" t="n">
        <f aca="false">+T191-R191</f>
        <v>0</v>
      </c>
      <c r="V191" s="14" t="n">
        <f aca="false">+T191-S191</f>
        <v>0</v>
      </c>
      <c r="W191" s="8" t="s">
        <v>524</v>
      </c>
      <c r="X191" s="47"/>
      <c r="Y191" s="44"/>
      <c r="Z191" s="44"/>
      <c r="AA191" s="5" t="n">
        <v>36527</v>
      </c>
      <c r="AB191" s="48" t="s">
        <v>56</v>
      </c>
      <c r="AC191" s="49" t="n">
        <v>0.06</v>
      </c>
      <c r="AD191" s="50"/>
      <c r="AE191" s="51" t="s">
        <v>57</v>
      </c>
      <c r="AF191" s="51" t="s">
        <v>4</v>
      </c>
      <c r="AG191" s="4" t="s">
        <v>535</v>
      </c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true" customHeight="false" outlineLevel="0" collapsed="false">
      <c r="A192" s="53"/>
      <c r="B192" s="54" t="s">
        <v>38</v>
      </c>
      <c r="C192" s="55"/>
      <c r="D192" s="56"/>
      <c r="E192" s="71" t="s">
        <v>536</v>
      </c>
      <c r="F192" s="71" t="s">
        <v>537</v>
      </c>
      <c r="G192" s="57" t="s">
        <v>41</v>
      </c>
      <c r="H192" s="62" t="n">
        <v>4160</v>
      </c>
      <c r="I192" s="59" t="n">
        <v>600</v>
      </c>
      <c r="J192" s="72" t="s">
        <v>42</v>
      </c>
      <c r="K192" s="59"/>
      <c r="L192" s="59" t="s">
        <v>43</v>
      </c>
      <c r="M192" s="55" t="s">
        <v>538</v>
      </c>
      <c r="N192" s="59"/>
      <c r="O192" s="59" t="s">
        <v>102</v>
      </c>
      <c r="P192" s="60"/>
      <c r="Q192" s="59"/>
      <c r="R192" s="59"/>
      <c r="S192" s="59"/>
      <c r="T192" s="59"/>
      <c r="U192" s="45" t="n">
        <f aca="false">+T192-R192</f>
        <v>0</v>
      </c>
      <c r="V192" s="61" t="n">
        <f aca="false">+T192-S192</f>
        <v>0</v>
      </c>
      <c r="W192" s="46" t="s">
        <v>539</v>
      </c>
      <c r="X192" s="46"/>
      <c r="Z192" s="62" t="n">
        <v>370000</v>
      </c>
      <c r="AA192" s="62" t="n">
        <v>26561</v>
      </c>
      <c r="AB192" s="63" t="s">
        <v>56</v>
      </c>
      <c r="AC192" s="9" t="n">
        <v>0.33</v>
      </c>
      <c r="AD192" s="78" t="n">
        <v>9907</v>
      </c>
      <c r="AE192" s="59" t="s">
        <v>211</v>
      </c>
      <c r="AF192" s="66" t="s">
        <v>4</v>
      </c>
      <c r="AG192" s="56" t="s">
        <v>67</v>
      </c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true" customHeight="false" outlineLevel="0" collapsed="false">
      <c r="A193" s="43"/>
      <c r="B193" s="11" t="s">
        <v>38</v>
      </c>
      <c r="C193" s="68"/>
      <c r="D193" s="1"/>
      <c r="E193" s="3" t="s">
        <v>540</v>
      </c>
      <c r="F193" s="3" t="s">
        <v>541</v>
      </c>
      <c r="G193" s="6" t="s">
        <v>41</v>
      </c>
      <c r="H193" s="6" t="n">
        <v>4192</v>
      </c>
      <c r="I193" s="4" t="n">
        <v>550</v>
      </c>
      <c r="J193" s="4" t="s">
        <v>42</v>
      </c>
      <c r="L193" s="1" t="s">
        <v>43</v>
      </c>
      <c r="M193" s="3" t="s">
        <v>540</v>
      </c>
      <c r="N193" s="44"/>
      <c r="O193" s="1" t="s">
        <v>86</v>
      </c>
      <c r="Q193" s="1"/>
      <c r="R193" s="1"/>
      <c r="S193" s="1"/>
      <c r="T193" s="1"/>
      <c r="U193" s="45" t="n">
        <f aca="false">+T193-R193</f>
        <v>0</v>
      </c>
      <c r="V193" s="14" t="n">
        <f aca="false">+T193-S193</f>
        <v>0</v>
      </c>
      <c r="W193" s="15" t="s">
        <v>542</v>
      </c>
      <c r="X193" s="15"/>
      <c r="Y193" s="44"/>
      <c r="Z193" s="5" t="n">
        <v>358910</v>
      </c>
      <c r="AA193" s="5" t="n">
        <v>130508</v>
      </c>
      <c r="AB193" s="48" t="s">
        <v>56</v>
      </c>
      <c r="AC193" s="49" t="n">
        <v>0.055</v>
      </c>
      <c r="AD193" s="50"/>
      <c r="AE193" s="51" t="s">
        <v>57</v>
      </c>
      <c r="AF193" s="51" t="s">
        <v>4</v>
      </c>
      <c r="AG193" s="4" t="s">
        <v>543</v>
      </c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43"/>
      <c r="B194" s="11" t="s">
        <v>38</v>
      </c>
      <c r="E194" s="3" t="s">
        <v>529</v>
      </c>
      <c r="F194" s="3" t="s">
        <v>544</v>
      </c>
      <c r="G194" s="6" t="s">
        <v>41</v>
      </c>
      <c r="H194" s="6" t="n">
        <v>6682</v>
      </c>
      <c r="I194" s="4" t="n">
        <v>441</v>
      </c>
      <c r="J194" s="4" t="s">
        <v>42</v>
      </c>
      <c r="L194" s="1" t="s">
        <v>43</v>
      </c>
      <c r="M194" s="3" t="s">
        <v>529</v>
      </c>
      <c r="N194" s="44"/>
      <c r="O194" s="1" t="s">
        <v>65</v>
      </c>
      <c r="Q194" s="1" t="n">
        <v>13</v>
      </c>
      <c r="R194" s="1" t="n">
        <v>13</v>
      </c>
      <c r="S194" s="1" t="n">
        <v>18</v>
      </c>
      <c r="T194" s="1" t="n">
        <v>18</v>
      </c>
      <c r="U194" s="45" t="n">
        <f aca="false">+T194-R194</f>
        <v>5</v>
      </c>
      <c r="V194" s="14" t="n">
        <f aca="false">+T194-S194</f>
        <v>0</v>
      </c>
      <c r="W194" s="46" t="s">
        <v>46</v>
      </c>
      <c r="X194" s="47"/>
      <c r="Y194" s="44"/>
      <c r="Z194" s="5" t="n">
        <v>357772</v>
      </c>
      <c r="AA194" s="5" t="n">
        <v>137936</v>
      </c>
      <c r="AB194" s="48" t="s">
        <v>47</v>
      </c>
      <c r="AC194" s="49" t="n">
        <v>0.06</v>
      </c>
      <c r="AD194" s="50"/>
      <c r="AE194" s="51" t="s">
        <v>57</v>
      </c>
      <c r="AF194" s="51" t="s">
        <v>4</v>
      </c>
      <c r="AG194" s="4" t="s">
        <v>531</v>
      </c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true" customHeight="false" outlineLevel="0" collapsed="false">
      <c r="A195" s="53"/>
      <c r="B195" s="54" t="s">
        <v>38</v>
      </c>
      <c r="C195" s="55"/>
      <c r="D195" s="56"/>
      <c r="E195" s="55" t="s">
        <v>545</v>
      </c>
      <c r="F195" s="55" t="s">
        <v>546</v>
      </c>
      <c r="G195" s="57" t="s">
        <v>41</v>
      </c>
      <c r="H195" s="57" t="n">
        <v>4251</v>
      </c>
      <c r="I195" s="56" t="n">
        <v>555</v>
      </c>
      <c r="J195" s="56" t="s">
        <v>42</v>
      </c>
      <c r="K195" s="56"/>
      <c r="L195" s="59" t="s">
        <v>43</v>
      </c>
      <c r="M195" s="55" t="s">
        <v>547</v>
      </c>
      <c r="N195" s="0"/>
      <c r="O195" s="59" t="s">
        <v>76</v>
      </c>
      <c r="P195" s="60"/>
      <c r="Q195" s="59"/>
      <c r="R195" s="59"/>
      <c r="S195" s="59"/>
      <c r="T195" s="59"/>
      <c r="U195" s="45" t="n">
        <f aca="false">+T195-R195</f>
        <v>0</v>
      </c>
      <c r="V195" s="61" t="n">
        <f aca="false">+T195-S195</f>
        <v>0</v>
      </c>
      <c r="W195" s="46" t="s">
        <v>548</v>
      </c>
      <c r="X195" s="70"/>
      <c r="Z195" s="62" t="n">
        <v>311173</v>
      </c>
      <c r="AA195" s="62" t="n">
        <v>27190</v>
      </c>
      <c r="AB195" s="63" t="s">
        <v>56</v>
      </c>
      <c r="AC195" s="64"/>
      <c r="AD195" s="65"/>
      <c r="AE195" s="66"/>
      <c r="AF195" s="66" t="s">
        <v>4</v>
      </c>
      <c r="AG195" s="56" t="s">
        <v>67</v>
      </c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43"/>
      <c r="B196" s="11" t="n">
        <v>36325</v>
      </c>
      <c r="E196" s="68" t="s">
        <v>549</v>
      </c>
      <c r="F196" s="68" t="s">
        <v>550</v>
      </c>
      <c r="G196" s="6" t="s">
        <v>41</v>
      </c>
      <c r="H196" s="5" t="n">
        <v>9829</v>
      </c>
      <c r="I196" s="1"/>
      <c r="J196" s="69"/>
      <c r="K196" s="1"/>
      <c r="L196" s="68"/>
      <c r="M196" s="68"/>
      <c r="N196" s="1" t="s">
        <v>141</v>
      </c>
      <c r="O196" s="72" t="s">
        <v>71</v>
      </c>
      <c r="Q196" s="1"/>
      <c r="R196" s="14" t="n">
        <v>3000</v>
      </c>
      <c r="S196" s="1" t="n">
        <v>2500</v>
      </c>
      <c r="T196" s="14" t="n">
        <v>2500</v>
      </c>
      <c r="U196" s="45" t="n">
        <f aca="false">+T196-R196</f>
        <v>-500</v>
      </c>
      <c r="V196" s="14" t="n">
        <f aca="false">+T196-S196</f>
        <v>0</v>
      </c>
      <c r="W196" s="15" t="s">
        <v>155</v>
      </c>
      <c r="X196" s="47"/>
      <c r="Y196" s="44"/>
      <c r="Z196" s="5"/>
      <c r="AA196" s="5" t="s">
        <v>181</v>
      </c>
      <c r="AB196" s="52" t="s">
        <v>47</v>
      </c>
      <c r="AC196" s="49"/>
      <c r="AD196" s="73"/>
      <c r="AE196" s="51"/>
      <c r="AF196" s="51" t="s">
        <v>4</v>
      </c>
      <c r="AG196" s="1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true" customHeight="false" outlineLevel="0" collapsed="false">
      <c r="A197" s="43"/>
      <c r="B197" s="11" t="s">
        <v>38</v>
      </c>
      <c r="E197" s="3" t="s">
        <v>551</v>
      </c>
      <c r="F197" s="3" t="s">
        <v>552</v>
      </c>
      <c r="G197" s="6" t="s">
        <v>41</v>
      </c>
      <c r="H197" s="6" t="n">
        <v>4366</v>
      </c>
      <c r="I197" s="4" t="n">
        <v>556</v>
      </c>
      <c r="J197" s="4" t="s">
        <v>42</v>
      </c>
      <c r="L197" s="1" t="s">
        <v>43</v>
      </c>
      <c r="M197" s="3" t="s">
        <v>551</v>
      </c>
      <c r="N197" s="44"/>
      <c r="O197" s="1" t="s">
        <v>76</v>
      </c>
      <c r="Q197" s="1"/>
      <c r="R197" s="1"/>
      <c r="S197" s="1"/>
      <c r="T197" s="1"/>
      <c r="U197" s="45" t="n">
        <f aca="false">+T197-R197</f>
        <v>0</v>
      </c>
      <c r="V197" s="14" t="n">
        <f aca="false">+T197-S197</f>
        <v>0</v>
      </c>
      <c r="W197" s="8" t="s">
        <v>553</v>
      </c>
      <c r="X197" s="47"/>
      <c r="Y197" s="44"/>
      <c r="Z197" s="44"/>
      <c r="AA197" s="5" t="n">
        <v>27243</v>
      </c>
      <c r="AB197" s="48" t="s">
        <v>56</v>
      </c>
      <c r="AC197" s="49"/>
      <c r="AD197" s="50"/>
      <c r="AE197" s="51"/>
      <c r="AF197" s="51"/>
      <c r="AG197" s="4" t="s">
        <v>67</v>
      </c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22.5" hidden="true" customHeight="false" outlineLevel="0" collapsed="false">
      <c r="A198" s="53"/>
      <c r="B198" s="54" t="s">
        <v>38</v>
      </c>
      <c r="C198" s="55"/>
      <c r="D198" s="56"/>
      <c r="E198" s="71" t="s">
        <v>554</v>
      </c>
      <c r="F198" s="71" t="s">
        <v>555</v>
      </c>
      <c r="G198" s="57" t="s">
        <v>41</v>
      </c>
      <c r="H198" s="62" t="n">
        <v>4374</v>
      </c>
      <c r="I198" s="59"/>
      <c r="J198" s="80"/>
      <c r="K198" s="59"/>
      <c r="L198" s="71"/>
      <c r="M198" s="71" t="s">
        <v>554</v>
      </c>
      <c r="N198" s="59"/>
      <c r="O198" s="59" t="s">
        <v>76</v>
      </c>
      <c r="P198" s="60"/>
      <c r="Q198" s="59"/>
      <c r="R198" s="59"/>
      <c r="S198" s="59"/>
      <c r="T198" s="59"/>
      <c r="U198" s="45" t="n">
        <f aca="false">+T198-R198</f>
        <v>0</v>
      </c>
      <c r="V198" s="61" t="n">
        <f aca="false">+T198-S198</f>
        <v>0</v>
      </c>
      <c r="W198" s="83" t="s">
        <v>556</v>
      </c>
      <c r="X198" s="70"/>
      <c r="Z198" s="108"/>
      <c r="AA198" s="62" t="s">
        <v>181</v>
      </c>
      <c r="AB198" s="58" t="s">
        <v>47</v>
      </c>
      <c r="AC198" s="64"/>
      <c r="AD198" s="81"/>
      <c r="AE198" s="109"/>
      <c r="AF198" s="109"/>
      <c r="AG198" s="59" t="s">
        <v>557</v>
      </c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true" customHeight="false" outlineLevel="0" collapsed="false">
      <c r="A199" s="53"/>
      <c r="B199" s="54" t="s">
        <v>38</v>
      </c>
      <c r="C199" s="55"/>
      <c r="D199" s="56"/>
      <c r="E199" s="55" t="s">
        <v>558</v>
      </c>
      <c r="F199" s="55" t="s">
        <v>559</v>
      </c>
      <c r="G199" s="57" t="s">
        <v>41</v>
      </c>
      <c r="H199" s="57" t="n">
        <v>4399</v>
      </c>
      <c r="I199" s="56" t="n">
        <v>550</v>
      </c>
      <c r="J199" s="56" t="s">
        <v>42</v>
      </c>
      <c r="K199" s="56"/>
      <c r="L199" s="58" t="s">
        <v>43</v>
      </c>
      <c r="M199" s="55" t="s">
        <v>560</v>
      </c>
      <c r="N199" s="0"/>
      <c r="O199" s="59" t="s">
        <v>86</v>
      </c>
      <c r="P199" s="60"/>
      <c r="Q199" s="59"/>
      <c r="R199" s="59"/>
      <c r="S199" s="59"/>
      <c r="T199" s="59"/>
      <c r="U199" s="45" t="n">
        <f aca="false">+T199-R199</f>
        <v>0</v>
      </c>
      <c r="V199" s="61" t="n">
        <f aca="false">+T199-S199</f>
        <v>0</v>
      </c>
      <c r="W199" s="83" t="s">
        <v>524</v>
      </c>
      <c r="X199" s="70"/>
      <c r="Z199" s="0"/>
      <c r="AA199" s="62" t="n">
        <v>26521</v>
      </c>
      <c r="AB199" s="63" t="s">
        <v>56</v>
      </c>
      <c r="AC199" s="64" t="n">
        <v>0.055</v>
      </c>
      <c r="AD199" s="65"/>
      <c r="AE199" s="66" t="s">
        <v>57</v>
      </c>
      <c r="AF199" s="66" t="s">
        <v>4</v>
      </c>
      <c r="AG199" s="56" t="s">
        <v>561</v>
      </c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43"/>
      <c r="B200" s="11" t="n">
        <v>36480</v>
      </c>
      <c r="E200" s="68" t="s">
        <v>562</v>
      </c>
      <c r="F200" s="68" t="s">
        <v>563</v>
      </c>
      <c r="G200" s="6" t="s">
        <v>41</v>
      </c>
      <c r="H200" s="5" t="n">
        <v>9810</v>
      </c>
      <c r="I200" s="1"/>
      <c r="J200" s="69"/>
      <c r="K200" s="1"/>
      <c r="L200" s="68"/>
      <c r="M200" s="68" t="s">
        <v>140</v>
      </c>
      <c r="N200" s="1" t="s">
        <v>141</v>
      </c>
      <c r="O200" s="1" t="s">
        <v>304</v>
      </c>
      <c r="Q200" s="1" t="n">
        <v>349</v>
      </c>
      <c r="R200" s="1" t="n">
        <v>349</v>
      </c>
      <c r="S200" s="1" t="n">
        <v>349</v>
      </c>
      <c r="T200" s="1" t="n">
        <v>349</v>
      </c>
      <c r="U200" s="45" t="n">
        <f aca="false">+T200-R200</f>
        <v>0</v>
      </c>
      <c r="V200" s="14" t="n">
        <f aca="false">+T200-S200</f>
        <v>0</v>
      </c>
      <c r="W200" s="15" t="s">
        <v>97</v>
      </c>
      <c r="X200" s="47"/>
      <c r="Y200" s="44"/>
      <c r="Z200" s="5"/>
      <c r="AA200" s="5" t="n">
        <v>155406</v>
      </c>
      <c r="AB200" s="52" t="s">
        <v>47</v>
      </c>
      <c r="AC200" s="49" t="n">
        <v>0.055</v>
      </c>
      <c r="AD200" s="73"/>
      <c r="AE200" s="51" t="s">
        <v>57</v>
      </c>
      <c r="AF200" s="51" t="s">
        <v>4</v>
      </c>
      <c r="AG200" s="1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53"/>
      <c r="B201" s="54" t="s">
        <v>38</v>
      </c>
      <c r="C201" s="55"/>
      <c r="D201" s="56"/>
      <c r="E201" s="55" t="s">
        <v>564</v>
      </c>
      <c r="F201" s="55" t="s">
        <v>565</v>
      </c>
      <c r="G201" s="57" t="s">
        <v>41</v>
      </c>
      <c r="H201" s="57" t="n">
        <v>9617</v>
      </c>
      <c r="I201" s="56" t="n">
        <v>600</v>
      </c>
      <c r="J201" s="56" t="s">
        <v>42</v>
      </c>
      <c r="K201" s="56"/>
      <c r="L201" s="59" t="s">
        <v>43</v>
      </c>
      <c r="M201" s="55" t="s">
        <v>566</v>
      </c>
      <c r="N201" s="0"/>
      <c r="O201" s="59" t="s">
        <v>327</v>
      </c>
      <c r="P201" s="60"/>
      <c r="Q201" s="72" t="n">
        <v>90</v>
      </c>
      <c r="R201" s="72" t="n">
        <v>90</v>
      </c>
      <c r="S201" s="72" t="n">
        <v>90</v>
      </c>
      <c r="T201" s="72" t="n">
        <v>90</v>
      </c>
      <c r="U201" s="45" t="n">
        <f aca="false">+T201-R201</f>
        <v>0</v>
      </c>
      <c r="V201" s="61" t="n">
        <f aca="false">+T201-S201</f>
        <v>0</v>
      </c>
      <c r="W201" s="46" t="s">
        <v>46</v>
      </c>
      <c r="X201" s="70"/>
      <c r="Z201" s="62" t="n">
        <v>370002</v>
      </c>
      <c r="AA201" s="62" t="n">
        <v>26585</v>
      </c>
      <c r="AB201" s="63" t="s">
        <v>56</v>
      </c>
      <c r="AC201" s="64" t="n">
        <v>0.03</v>
      </c>
      <c r="AD201" s="65"/>
      <c r="AE201" s="66" t="s">
        <v>57</v>
      </c>
      <c r="AF201" s="66" t="s">
        <v>4</v>
      </c>
      <c r="AG201" s="56" t="s">
        <v>567</v>
      </c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38</v>
      </c>
      <c r="E202" s="68" t="s">
        <v>568</v>
      </c>
      <c r="F202" s="68" t="s">
        <v>569</v>
      </c>
      <c r="G202" s="6" t="s">
        <v>41</v>
      </c>
      <c r="H202" s="5" t="n">
        <v>9763</v>
      </c>
      <c r="I202" s="1"/>
      <c r="J202" s="69"/>
      <c r="K202" s="1"/>
      <c r="L202" s="68"/>
      <c r="M202" s="68" t="s">
        <v>568</v>
      </c>
      <c r="N202" s="1"/>
      <c r="O202" s="1" t="s">
        <v>167</v>
      </c>
      <c r="Q202" s="1" t="n">
        <v>110</v>
      </c>
      <c r="R202" s="1" t="n">
        <v>110</v>
      </c>
      <c r="S202" s="1" t="n">
        <v>134</v>
      </c>
      <c r="T202" s="1" t="n">
        <v>134</v>
      </c>
      <c r="U202" s="45" t="n">
        <f aca="false">+T202-R202</f>
        <v>24</v>
      </c>
      <c r="V202" s="14" t="n">
        <f aca="false">+T202-S202</f>
        <v>0</v>
      </c>
      <c r="W202" s="46" t="s">
        <v>46</v>
      </c>
      <c r="X202" s="47"/>
      <c r="Y202" s="44"/>
      <c r="Z202" s="5"/>
      <c r="AA202" s="5" t="n">
        <v>138779</v>
      </c>
      <c r="AB202" s="52" t="s">
        <v>47</v>
      </c>
      <c r="AC202" s="9" t="n">
        <v>0.045</v>
      </c>
      <c r="AD202" s="73"/>
      <c r="AE202" s="51" t="s">
        <v>57</v>
      </c>
      <c r="AF202" s="51" t="s">
        <v>4</v>
      </c>
      <c r="AG202" s="1" t="s">
        <v>570</v>
      </c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true" customHeight="false" outlineLevel="0" collapsed="false">
      <c r="A203" s="43"/>
      <c r="B203" s="11" t="s">
        <v>38</v>
      </c>
      <c r="E203" s="3" t="s">
        <v>571</v>
      </c>
      <c r="F203" s="3" t="s">
        <v>572</v>
      </c>
      <c r="G203" s="6" t="s">
        <v>41</v>
      </c>
      <c r="H203" s="6" t="n">
        <v>4959</v>
      </c>
      <c r="I203" s="4" t="n">
        <v>479</v>
      </c>
      <c r="J203" s="4" t="s">
        <v>42</v>
      </c>
      <c r="L203" s="1" t="s">
        <v>43</v>
      </c>
      <c r="M203" s="3" t="s">
        <v>571</v>
      </c>
      <c r="N203" s="44"/>
      <c r="O203" s="1" t="s">
        <v>45</v>
      </c>
      <c r="Q203" s="1"/>
      <c r="R203" s="1"/>
      <c r="S203" s="1"/>
      <c r="T203" s="1"/>
      <c r="U203" s="45" t="n">
        <f aca="false">+T203-R203</f>
        <v>0</v>
      </c>
      <c r="V203" s="14" t="n">
        <f aca="false">+T203-S203</f>
        <v>0</v>
      </c>
      <c r="W203" s="15" t="s">
        <v>573</v>
      </c>
      <c r="X203" s="47"/>
      <c r="Y203" s="44"/>
      <c r="Z203" s="5" t="n">
        <v>348356</v>
      </c>
      <c r="AA203" s="5" t="n">
        <v>51701</v>
      </c>
      <c r="AB203" s="48" t="s">
        <v>56</v>
      </c>
      <c r="AC203" s="49" t="n">
        <v>0.065</v>
      </c>
      <c r="AD203" s="50"/>
      <c r="AE203" s="51" t="s">
        <v>57</v>
      </c>
      <c r="AF203" s="51" t="s">
        <v>4</v>
      </c>
      <c r="AG203" s="4" t="s">
        <v>574</v>
      </c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  <c r="BZ203" s="84"/>
      <c r="CA203" s="84"/>
      <c r="CB203" s="84"/>
      <c r="CC203" s="84"/>
      <c r="CD203" s="84"/>
      <c r="CE203" s="84"/>
      <c r="CF203" s="84"/>
      <c r="CG203" s="84"/>
      <c r="CH203" s="84"/>
      <c r="CI203" s="84"/>
      <c r="CJ203" s="84"/>
      <c r="CK203" s="84"/>
      <c r="CL203" s="84"/>
      <c r="CM203" s="84"/>
      <c r="CN203" s="84"/>
      <c r="CO203" s="84"/>
      <c r="CP203" s="84"/>
      <c r="CQ203" s="84"/>
      <c r="CR203" s="84"/>
      <c r="CS203" s="84"/>
      <c r="CT203" s="84"/>
      <c r="CU203" s="84"/>
      <c r="CV203" s="84"/>
      <c r="CW203" s="84"/>
      <c r="CX203" s="84"/>
      <c r="CY203" s="84"/>
      <c r="CZ203" s="84"/>
      <c r="DA203" s="84"/>
      <c r="DB203" s="84"/>
      <c r="DC203" s="84"/>
      <c r="DD203" s="84"/>
      <c r="DE203" s="84"/>
      <c r="DF203" s="84"/>
      <c r="DG203" s="84"/>
      <c r="DH203" s="84"/>
      <c r="DI203" s="84"/>
      <c r="DJ203" s="84"/>
      <c r="DK203" s="84"/>
      <c r="DL203" s="84"/>
      <c r="DM203" s="84"/>
      <c r="DN203" s="84"/>
      <c r="DO203" s="84"/>
      <c r="DP203" s="84"/>
      <c r="DQ203" s="84"/>
      <c r="DR203" s="84"/>
      <c r="DS203" s="84"/>
      <c r="DT203" s="84"/>
      <c r="DU203" s="84"/>
      <c r="DV203" s="84"/>
      <c r="DW203" s="84"/>
      <c r="DX203" s="84"/>
      <c r="DY203" s="84"/>
      <c r="DZ203" s="84"/>
      <c r="EA203" s="84"/>
      <c r="EB203" s="84"/>
      <c r="EC203" s="84"/>
      <c r="ED203" s="84"/>
      <c r="EE203" s="84"/>
      <c r="EF203" s="84"/>
      <c r="EG203" s="84"/>
      <c r="EH203" s="84"/>
      <c r="EI203" s="84"/>
      <c r="EJ203" s="84"/>
      <c r="EK203" s="84"/>
      <c r="EL203" s="84"/>
      <c r="EM203" s="84"/>
      <c r="EN203" s="84"/>
      <c r="EO203" s="84"/>
      <c r="EP203" s="84"/>
      <c r="EQ203" s="84"/>
      <c r="ER203" s="84"/>
      <c r="ES203" s="84"/>
      <c r="ET203" s="84"/>
      <c r="EU203" s="84"/>
      <c r="EV203" s="84"/>
      <c r="EW203" s="84"/>
      <c r="EX203" s="84"/>
      <c r="EY203" s="84"/>
      <c r="EZ203" s="84"/>
      <c r="FA203" s="84"/>
      <c r="FB203" s="84"/>
      <c r="FC203" s="84"/>
      <c r="FD203" s="84"/>
      <c r="FE203" s="84"/>
      <c r="FF203" s="84"/>
      <c r="FG203" s="84"/>
      <c r="FH203" s="84"/>
      <c r="FI203" s="84"/>
      <c r="FJ203" s="84"/>
      <c r="FK203" s="84"/>
      <c r="FL203" s="84"/>
      <c r="FM203" s="84"/>
      <c r="FN203" s="84"/>
      <c r="FO203" s="84"/>
      <c r="FP203" s="84"/>
      <c r="FQ203" s="84"/>
      <c r="FR203" s="84"/>
      <c r="FS203" s="84"/>
      <c r="FT203" s="84"/>
      <c r="FU203" s="84"/>
      <c r="FV203" s="84"/>
      <c r="FW203" s="84"/>
      <c r="FX203" s="84"/>
      <c r="FY203" s="84"/>
      <c r="FZ203" s="84"/>
      <c r="GA203" s="84"/>
      <c r="GB203" s="84"/>
      <c r="GC203" s="84"/>
      <c r="GD203" s="84"/>
      <c r="GE203" s="84"/>
      <c r="GF203" s="84"/>
      <c r="GG203" s="84"/>
      <c r="GH203" s="84"/>
      <c r="GI203" s="84"/>
      <c r="GJ203" s="84"/>
      <c r="GK203" s="84"/>
      <c r="GL203" s="84"/>
      <c r="GM203" s="84"/>
      <c r="GN203" s="84"/>
      <c r="GO203" s="84"/>
      <c r="GP203" s="84"/>
      <c r="GQ203" s="84"/>
      <c r="GR203" s="84"/>
      <c r="GS203" s="84"/>
      <c r="GT203" s="84"/>
      <c r="GU203" s="84"/>
      <c r="GV203" s="84"/>
      <c r="GW203" s="84"/>
      <c r="GX203" s="84"/>
      <c r="GY203" s="84"/>
      <c r="GZ203" s="84"/>
      <c r="HA203" s="84"/>
      <c r="HB203" s="84"/>
      <c r="HC203" s="84"/>
      <c r="HD203" s="84"/>
      <c r="HE203" s="84"/>
      <c r="HF203" s="84"/>
      <c r="HG203" s="84"/>
      <c r="HH203" s="84"/>
      <c r="HI203" s="84"/>
      <c r="HJ203" s="84"/>
      <c r="HK203" s="84"/>
      <c r="HL203" s="84"/>
      <c r="HM203" s="84"/>
      <c r="HN203" s="84"/>
      <c r="HO203" s="84"/>
      <c r="HP203" s="84"/>
      <c r="HQ203" s="84"/>
      <c r="HR203" s="84"/>
      <c r="HS203" s="84"/>
      <c r="HT203" s="84"/>
      <c r="HU203" s="84"/>
      <c r="HV203" s="84"/>
      <c r="HW203" s="84"/>
      <c r="HX203" s="84"/>
      <c r="HY203" s="84"/>
      <c r="HZ203" s="84"/>
      <c r="IA203" s="84"/>
      <c r="IB203" s="84"/>
      <c r="IC203" s="84"/>
      <c r="ID203" s="84"/>
      <c r="IE203" s="84"/>
      <c r="IF203" s="84"/>
      <c r="IG203" s="84"/>
      <c r="IH203" s="84"/>
      <c r="II203" s="84"/>
      <c r="IJ203" s="84"/>
      <c r="IK203" s="84"/>
      <c r="IL203" s="84"/>
      <c r="IM203" s="84"/>
      <c r="IN203" s="84"/>
      <c r="IO203" s="84"/>
      <c r="IP203" s="84"/>
      <c r="IQ203" s="84"/>
      <c r="IR203" s="84"/>
      <c r="IS203" s="84"/>
      <c r="IT203" s="84"/>
      <c r="IU203" s="84"/>
      <c r="IV203" s="84"/>
      <c r="IW203" s="84"/>
    </row>
    <row r="204" customFormat="false" ht="12.75" hidden="false" customHeight="false" outlineLevel="0" collapsed="false">
      <c r="A204" s="43"/>
      <c r="B204" s="11" t="n">
        <v>36325</v>
      </c>
      <c r="E204" s="68" t="s">
        <v>575</v>
      </c>
      <c r="F204" s="68" t="s">
        <v>576</v>
      </c>
      <c r="G204" s="6" t="s">
        <v>41</v>
      </c>
      <c r="H204" s="5" t="n">
        <v>9814</v>
      </c>
      <c r="I204" s="1"/>
      <c r="J204" s="69"/>
      <c r="K204" s="1"/>
      <c r="L204" s="68"/>
      <c r="M204" s="68" t="s">
        <v>140</v>
      </c>
      <c r="N204" s="1" t="s">
        <v>141</v>
      </c>
      <c r="O204" s="1" t="s">
        <v>71</v>
      </c>
      <c r="Q204" s="1" t="n">
        <v>945</v>
      </c>
      <c r="R204" s="1" t="n">
        <v>945</v>
      </c>
      <c r="S204" s="1" t="n">
        <v>812</v>
      </c>
      <c r="T204" s="1" t="n">
        <v>812</v>
      </c>
      <c r="U204" s="45" t="n">
        <f aca="false">+T204-R204</f>
        <v>-133</v>
      </c>
      <c r="V204" s="14" t="n">
        <f aca="false">+T204-S204</f>
        <v>0</v>
      </c>
      <c r="W204" s="15" t="s">
        <v>66</v>
      </c>
      <c r="X204" s="47"/>
      <c r="Y204" s="44"/>
      <c r="Z204" s="5"/>
      <c r="AA204" s="5" t="s">
        <v>181</v>
      </c>
      <c r="AB204" s="52" t="s">
        <v>47</v>
      </c>
      <c r="AC204" s="49"/>
      <c r="AD204" s="73"/>
      <c r="AE204" s="79"/>
      <c r="AF204" s="51" t="s">
        <v>4</v>
      </c>
      <c r="AG204" s="1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true" customHeight="false" outlineLevel="0" collapsed="false">
      <c r="A205" s="53"/>
      <c r="B205" s="54" t="s">
        <v>38</v>
      </c>
      <c r="C205" s="55"/>
      <c r="D205" s="56"/>
      <c r="E205" s="71" t="s">
        <v>281</v>
      </c>
      <c r="F205" s="55" t="s">
        <v>488</v>
      </c>
      <c r="G205" s="57" t="s">
        <v>41</v>
      </c>
      <c r="H205" s="62" t="n">
        <v>5016</v>
      </c>
      <c r="I205" s="59"/>
      <c r="J205" s="80"/>
      <c r="K205" s="59"/>
      <c r="L205" s="71"/>
      <c r="M205" s="71" t="s">
        <v>281</v>
      </c>
      <c r="N205" s="59"/>
      <c r="O205" s="59" t="s">
        <v>65</v>
      </c>
      <c r="P205" s="60"/>
      <c r="Q205" s="59"/>
      <c r="R205" s="59"/>
      <c r="S205" s="59"/>
      <c r="T205" s="59"/>
      <c r="U205" s="45" t="n">
        <f aca="false">+T205-R205</f>
        <v>0</v>
      </c>
      <c r="V205" s="61" t="n">
        <f aca="false">+T205-S205</f>
        <v>0</v>
      </c>
      <c r="W205" s="46" t="s">
        <v>577</v>
      </c>
      <c r="X205" s="70"/>
      <c r="Z205" s="108"/>
      <c r="AA205" s="62"/>
      <c r="AB205" s="58" t="s">
        <v>47</v>
      </c>
      <c r="AC205" s="64" t="n">
        <v>0.06</v>
      </c>
      <c r="AE205" s="66" t="s">
        <v>57</v>
      </c>
      <c r="AG205" s="59" t="s">
        <v>578</v>
      </c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43"/>
      <c r="B206" s="11" t="n">
        <v>36447</v>
      </c>
      <c r="E206" s="68" t="s">
        <v>579</v>
      </c>
      <c r="F206" s="68" t="s">
        <v>580</v>
      </c>
      <c r="G206" s="6" t="s">
        <v>41</v>
      </c>
      <c r="H206" s="5" t="n">
        <v>5744</v>
      </c>
      <c r="I206" s="1"/>
      <c r="J206" s="69"/>
      <c r="K206" s="1"/>
      <c r="L206" s="68"/>
      <c r="M206" s="68"/>
      <c r="N206" s="1" t="s">
        <v>141</v>
      </c>
      <c r="O206" s="1" t="s">
        <v>86</v>
      </c>
      <c r="Q206" s="1" t="n">
        <v>168</v>
      </c>
      <c r="R206" s="1" t="n">
        <v>168</v>
      </c>
      <c r="S206" s="1" t="n">
        <v>151</v>
      </c>
      <c r="T206" s="1" t="n">
        <v>151</v>
      </c>
      <c r="U206" s="45" t="n">
        <f aca="false">+T206-R206</f>
        <v>-17</v>
      </c>
      <c r="V206" s="14" t="n">
        <f aca="false">+T206-S206</f>
        <v>0</v>
      </c>
      <c r="W206" s="15" t="s">
        <v>122</v>
      </c>
      <c r="X206" s="47"/>
      <c r="Y206" s="44"/>
      <c r="Z206" s="5"/>
      <c r="AA206" s="5" t="n">
        <v>126604</v>
      </c>
      <c r="AB206" s="52" t="s">
        <v>47</v>
      </c>
      <c r="AC206" s="49"/>
      <c r="AD206" s="73"/>
      <c r="AE206" s="51"/>
      <c r="AF206" s="51" t="s">
        <v>4</v>
      </c>
      <c r="AG206" s="1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true" customHeight="false" outlineLevel="0" collapsed="false">
      <c r="A207" s="43"/>
      <c r="B207" s="11" t="s">
        <v>38</v>
      </c>
      <c r="E207" s="3" t="s">
        <v>532</v>
      </c>
      <c r="F207" s="3" t="s">
        <v>581</v>
      </c>
      <c r="G207" s="6" t="s">
        <v>41</v>
      </c>
      <c r="H207" s="6" t="n">
        <v>5106</v>
      </c>
      <c r="I207" s="4" t="n">
        <v>441</v>
      </c>
      <c r="J207" s="4" t="s">
        <v>42</v>
      </c>
      <c r="L207" s="1" t="s">
        <v>43</v>
      </c>
      <c r="M207" s="3" t="s">
        <v>534</v>
      </c>
      <c r="N207" s="44"/>
      <c r="O207" s="1" t="s">
        <v>65</v>
      </c>
      <c r="Q207" s="1"/>
      <c r="R207" s="1"/>
      <c r="S207" s="1"/>
      <c r="T207" s="1"/>
      <c r="U207" s="45" t="n">
        <f aca="false">+T207-R207</f>
        <v>0</v>
      </c>
      <c r="V207" s="14" t="n">
        <f aca="false">+T207-S207</f>
        <v>0</v>
      </c>
      <c r="W207" s="15" t="s">
        <v>524</v>
      </c>
      <c r="X207" s="47"/>
      <c r="Y207" s="44"/>
      <c r="Z207" s="5" t="n">
        <v>332674</v>
      </c>
      <c r="AA207" s="5" t="n">
        <v>40278</v>
      </c>
      <c r="AB207" s="48" t="s">
        <v>56</v>
      </c>
      <c r="AC207" s="49" t="n">
        <v>0.06</v>
      </c>
      <c r="AD207" s="50"/>
      <c r="AE207" s="51" t="s">
        <v>57</v>
      </c>
      <c r="AF207" s="51" t="s">
        <v>4</v>
      </c>
      <c r="AG207" s="4" t="s">
        <v>535</v>
      </c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true" customHeight="false" outlineLevel="0" collapsed="false">
      <c r="A208" s="43"/>
      <c r="B208" s="11" t="s">
        <v>38</v>
      </c>
      <c r="E208" s="3" t="s">
        <v>582</v>
      </c>
      <c r="F208" s="3" t="s">
        <v>583</v>
      </c>
      <c r="G208" s="6" t="s">
        <v>41</v>
      </c>
      <c r="H208" s="6" t="n">
        <v>5155</v>
      </c>
      <c r="I208" s="4" t="n">
        <v>427</v>
      </c>
      <c r="J208" s="4" t="s">
        <v>42</v>
      </c>
      <c r="K208" s="4" t="n">
        <v>1</v>
      </c>
      <c r="L208" s="1" t="s">
        <v>43</v>
      </c>
      <c r="M208" s="3" t="s">
        <v>584</v>
      </c>
      <c r="N208" s="44"/>
      <c r="O208" s="1" t="s">
        <v>113</v>
      </c>
      <c r="Q208" s="1"/>
      <c r="R208" s="1"/>
      <c r="S208" s="1"/>
      <c r="T208" s="1"/>
      <c r="U208" s="45" t="n">
        <f aca="false">+T208-R208</f>
        <v>0</v>
      </c>
      <c r="V208" s="14" t="n">
        <f aca="false">+T208-S208</f>
        <v>0</v>
      </c>
      <c r="W208" s="15" t="s">
        <v>585</v>
      </c>
      <c r="X208" s="47"/>
      <c r="Y208" s="44"/>
      <c r="Z208" s="44"/>
      <c r="AA208" s="5" t="n">
        <v>138628</v>
      </c>
      <c r="AB208" s="48" t="s">
        <v>405</v>
      </c>
      <c r="AC208" s="49" t="n">
        <v>0.065</v>
      </c>
      <c r="AD208" s="50"/>
      <c r="AE208" s="51" t="s">
        <v>57</v>
      </c>
      <c r="AF208" s="51" t="s">
        <v>4</v>
      </c>
      <c r="AG208" s="4" t="s">
        <v>586</v>
      </c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n">
        <v>36447</v>
      </c>
      <c r="E209" s="68" t="s">
        <v>579</v>
      </c>
      <c r="F209" s="68" t="s">
        <v>587</v>
      </c>
      <c r="G209" s="6" t="s">
        <v>41</v>
      </c>
      <c r="H209" s="5" t="n">
        <v>9603</v>
      </c>
      <c r="I209" s="1"/>
      <c r="J209" s="69"/>
      <c r="K209" s="1"/>
      <c r="L209" s="68"/>
      <c r="M209" s="68"/>
      <c r="N209" s="1" t="s">
        <v>141</v>
      </c>
      <c r="O209" s="1" t="s">
        <v>71</v>
      </c>
      <c r="Q209" s="1" t="n">
        <v>30870</v>
      </c>
      <c r="R209" s="1" t="n">
        <v>30870</v>
      </c>
      <c r="S209" s="1" t="n">
        <v>29969</v>
      </c>
      <c r="T209" s="1" t="n">
        <v>30870</v>
      </c>
      <c r="U209" s="45" t="n">
        <f aca="false">+T209-R209</f>
        <v>0</v>
      </c>
      <c r="V209" s="14" t="n">
        <f aca="false">+T209-S209</f>
        <v>901</v>
      </c>
      <c r="W209" s="46" t="s">
        <v>588</v>
      </c>
      <c r="X209" s="47"/>
      <c r="Y209" s="44"/>
      <c r="Z209" s="5"/>
      <c r="AA209" s="5" t="s">
        <v>181</v>
      </c>
      <c r="AB209" s="52" t="s">
        <v>47</v>
      </c>
      <c r="AC209" s="49"/>
      <c r="AD209" s="73"/>
      <c r="AE209" s="51"/>
      <c r="AF209" s="51" t="s">
        <v>4</v>
      </c>
      <c r="AG209" s="1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true" customHeight="false" outlineLevel="0" collapsed="false">
      <c r="A210" s="53"/>
      <c r="B210" s="54" t="s">
        <v>38</v>
      </c>
      <c r="C210" s="55"/>
      <c r="D210" s="56"/>
      <c r="E210" s="3" t="s">
        <v>406</v>
      </c>
      <c r="F210" s="55" t="s">
        <v>589</v>
      </c>
      <c r="G210" s="57" t="s">
        <v>41</v>
      </c>
      <c r="H210" s="57" t="n">
        <v>5369</v>
      </c>
      <c r="I210" s="56" t="n">
        <v>460</v>
      </c>
      <c r="J210" s="56" t="s">
        <v>590</v>
      </c>
      <c r="K210" s="56"/>
      <c r="L210" s="59" t="s">
        <v>43</v>
      </c>
      <c r="M210" s="55" t="s">
        <v>408</v>
      </c>
      <c r="N210" s="0"/>
      <c r="O210" s="59" t="s">
        <v>591</v>
      </c>
      <c r="P210" s="60"/>
      <c r="Q210" s="59"/>
      <c r="R210" s="1"/>
      <c r="S210" s="59"/>
      <c r="T210" s="1"/>
      <c r="U210" s="45" t="n">
        <f aca="false">+T210-R210</f>
        <v>0</v>
      </c>
      <c r="V210" s="61" t="n">
        <f aca="false">+T210-S210</f>
        <v>0</v>
      </c>
      <c r="W210" s="83" t="s">
        <v>524</v>
      </c>
      <c r="X210" s="70"/>
      <c r="Z210" s="0"/>
      <c r="AA210" s="62" t="n">
        <v>28557</v>
      </c>
      <c r="AB210" s="63" t="s">
        <v>56</v>
      </c>
      <c r="AC210" s="64"/>
      <c r="AD210" s="65"/>
      <c r="AE210" s="66"/>
      <c r="AF210" s="66" t="s">
        <v>4</v>
      </c>
      <c r="AG210" s="56" t="s">
        <v>67</v>
      </c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true" customHeight="false" outlineLevel="0" collapsed="false">
      <c r="A211" s="43"/>
      <c r="B211" s="11" t="s">
        <v>38</v>
      </c>
      <c r="E211" s="68" t="s">
        <v>429</v>
      </c>
      <c r="F211" s="3" t="s">
        <v>592</v>
      </c>
      <c r="G211" s="6" t="s">
        <v>41</v>
      </c>
      <c r="H211" s="6" t="n">
        <v>5434</v>
      </c>
      <c r="I211" s="4" t="n">
        <v>429</v>
      </c>
      <c r="J211" s="4" t="s">
        <v>42</v>
      </c>
      <c r="K211" s="4" t="n">
        <v>1</v>
      </c>
      <c r="L211" s="1" t="s">
        <v>431</v>
      </c>
      <c r="M211" s="3" t="s">
        <v>432</v>
      </c>
      <c r="N211" s="44"/>
      <c r="O211" s="1" t="s">
        <v>113</v>
      </c>
      <c r="Q211" s="1"/>
      <c r="R211" s="59"/>
      <c r="S211" s="1"/>
      <c r="T211" s="59"/>
      <c r="U211" s="45" t="n">
        <f aca="false">+T211-R211</f>
        <v>0</v>
      </c>
      <c r="V211" s="14" t="n">
        <f aca="false">+T211-S211</f>
        <v>0</v>
      </c>
      <c r="W211" s="15" t="s">
        <v>524</v>
      </c>
      <c r="X211" s="47"/>
      <c r="Y211" s="44"/>
      <c r="Z211" s="44"/>
      <c r="AA211" s="5" t="n">
        <v>27747</v>
      </c>
      <c r="AB211" s="48" t="s">
        <v>56</v>
      </c>
      <c r="AC211" s="49" t="n">
        <v>0.065</v>
      </c>
      <c r="AD211" s="50"/>
      <c r="AE211" s="51" t="s">
        <v>57</v>
      </c>
      <c r="AF211" s="51" t="s">
        <v>4</v>
      </c>
      <c r="AG211" s="4" t="s">
        <v>438</v>
      </c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true" customHeight="false" outlineLevel="0" collapsed="false">
      <c r="A212" s="53"/>
      <c r="B212" s="54" t="s">
        <v>38</v>
      </c>
      <c r="C212" s="71"/>
      <c r="D212" s="59"/>
      <c r="E212" s="71" t="s">
        <v>593</v>
      </c>
      <c r="F212" s="71" t="s">
        <v>594</v>
      </c>
      <c r="G212" s="57" t="s">
        <v>41</v>
      </c>
      <c r="H212" s="62" t="n">
        <v>5544</v>
      </c>
      <c r="I212" s="59"/>
      <c r="J212" s="80" t="s">
        <v>42</v>
      </c>
      <c r="K212" s="59"/>
      <c r="L212" s="71"/>
      <c r="M212" s="55" t="s">
        <v>595</v>
      </c>
      <c r="N212" s="59"/>
      <c r="O212" s="59" t="s">
        <v>71</v>
      </c>
      <c r="P212" s="60"/>
      <c r="Q212" s="59"/>
      <c r="R212" s="72"/>
      <c r="S212" s="59"/>
      <c r="T212" s="72"/>
      <c r="U212" s="45" t="n">
        <f aca="false">+T212-R212</f>
        <v>0</v>
      </c>
      <c r="V212" s="61" t="n">
        <f aca="false">+T212-S212</f>
        <v>0</v>
      </c>
      <c r="W212" s="46" t="s">
        <v>596</v>
      </c>
      <c r="X212" s="70"/>
      <c r="Z212" s="62"/>
      <c r="AA212" s="62"/>
      <c r="AB212" s="63" t="s">
        <v>56</v>
      </c>
      <c r="AC212" s="9" t="n">
        <v>0.33</v>
      </c>
      <c r="AD212" s="78" t="n">
        <v>9908</v>
      </c>
      <c r="AE212" s="59" t="s">
        <v>245</v>
      </c>
      <c r="AF212" s="109"/>
      <c r="AG212" s="59" t="s">
        <v>597</v>
      </c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true" customHeight="false" outlineLevel="0" collapsed="false">
      <c r="A213" s="43"/>
      <c r="B213" s="11" t="s">
        <v>38</v>
      </c>
      <c r="E213" s="3" t="s">
        <v>598</v>
      </c>
      <c r="F213" s="3" t="s">
        <v>599</v>
      </c>
      <c r="G213" s="6" t="s">
        <v>41</v>
      </c>
      <c r="H213" s="6" t="n">
        <v>5646</v>
      </c>
      <c r="I213" s="4" t="n">
        <v>766</v>
      </c>
      <c r="J213" s="4" t="s">
        <v>42</v>
      </c>
      <c r="L213" s="1" t="s">
        <v>43</v>
      </c>
      <c r="M213" s="3" t="s">
        <v>600</v>
      </c>
      <c r="N213" s="44"/>
      <c r="O213" s="1" t="s">
        <v>601</v>
      </c>
      <c r="Q213" s="1"/>
      <c r="R213" s="59"/>
      <c r="S213" s="1"/>
      <c r="T213" s="59"/>
      <c r="U213" s="45" t="n">
        <f aca="false">+T213-R213</f>
        <v>0</v>
      </c>
      <c r="V213" s="14" t="n">
        <f aca="false">+T213-S213</f>
        <v>0</v>
      </c>
      <c r="W213" s="15" t="s">
        <v>524</v>
      </c>
      <c r="X213" s="47"/>
      <c r="Y213" s="44"/>
      <c r="Z213" s="5" t="n">
        <v>350268</v>
      </c>
      <c r="AA213" s="5" t="n">
        <v>53086</v>
      </c>
      <c r="AB213" s="48" t="s">
        <v>47</v>
      </c>
      <c r="AC213" s="9" t="n">
        <v>0.073</v>
      </c>
      <c r="AD213" s="67" t="n">
        <v>9909</v>
      </c>
      <c r="AE213" s="1" t="s">
        <v>245</v>
      </c>
      <c r="AF213" s="51" t="s">
        <v>4</v>
      </c>
      <c r="AG213" s="4" t="s">
        <v>602</v>
      </c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53"/>
      <c r="B214" s="54" t="s">
        <v>38</v>
      </c>
      <c r="C214" s="55"/>
      <c r="D214" s="56"/>
      <c r="E214" s="71" t="s">
        <v>603</v>
      </c>
      <c r="F214" s="71" t="s">
        <v>604</v>
      </c>
      <c r="G214" s="57" t="s">
        <v>41</v>
      </c>
      <c r="H214" s="62" t="n">
        <v>5688</v>
      </c>
      <c r="I214" s="59"/>
      <c r="J214" s="80"/>
      <c r="K214" s="59"/>
      <c r="L214" s="71"/>
      <c r="M214" s="71" t="s">
        <v>603</v>
      </c>
      <c r="N214" s="59"/>
      <c r="O214" s="59" t="s">
        <v>65</v>
      </c>
      <c r="P214" s="60"/>
      <c r="Q214" s="59"/>
      <c r="R214" s="59"/>
      <c r="S214" s="59"/>
      <c r="T214" s="59"/>
      <c r="U214" s="45" t="n">
        <f aca="false">+T214-R214</f>
        <v>0</v>
      </c>
      <c r="V214" s="61" t="n">
        <f aca="false">+T214-S214</f>
        <v>0</v>
      </c>
      <c r="W214" s="46" t="s">
        <v>605</v>
      </c>
      <c r="X214" s="70"/>
      <c r="Z214" s="62"/>
      <c r="AA214" s="62"/>
      <c r="AB214" s="58" t="s">
        <v>47</v>
      </c>
      <c r="AC214" s="64" t="n">
        <v>0.11</v>
      </c>
      <c r="AD214" s="65" t="n">
        <v>9902</v>
      </c>
      <c r="AE214" s="66" t="s">
        <v>48</v>
      </c>
      <c r="AF214" s="66" t="s">
        <v>4</v>
      </c>
      <c r="AG214" s="59" t="s">
        <v>606</v>
      </c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true" customHeight="false" outlineLevel="0" collapsed="false">
      <c r="A215" s="53"/>
      <c r="B215" s="54" t="s">
        <v>38</v>
      </c>
      <c r="C215" s="55"/>
      <c r="D215" s="56"/>
      <c r="E215" s="55" t="s">
        <v>356</v>
      </c>
      <c r="F215" s="55" t="s">
        <v>607</v>
      </c>
      <c r="G215" s="57" t="s">
        <v>41</v>
      </c>
      <c r="H215" s="57" t="n">
        <v>5720</v>
      </c>
      <c r="I215" s="56" t="n">
        <v>487</v>
      </c>
      <c r="J215" s="56" t="s">
        <v>42</v>
      </c>
      <c r="K215" s="56"/>
      <c r="L215" s="58" t="s">
        <v>43</v>
      </c>
      <c r="M215" s="55" t="s">
        <v>358</v>
      </c>
      <c r="N215" s="0"/>
      <c r="O215" s="59" t="s">
        <v>86</v>
      </c>
      <c r="P215" s="60"/>
      <c r="Q215" s="59"/>
      <c r="R215" s="59"/>
      <c r="S215" s="59"/>
      <c r="T215" s="59"/>
      <c r="U215" s="45" t="n">
        <f aca="false">+T215-R215</f>
        <v>0</v>
      </c>
      <c r="V215" s="61" t="n">
        <f aca="false">+T215-S215</f>
        <v>0</v>
      </c>
      <c r="W215" s="46" t="s">
        <v>608</v>
      </c>
      <c r="X215" s="70"/>
      <c r="Z215" s="62" t="n">
        <v>348099</v>
      </c>
      <c r="AA215" s="62" t="n">
        <v>137995</v>
      </c>
      <c r="AB215" s="63" t="s">
        <v>56</v>
      </c>
      <c r="AC215" s="64" t="n">
        <v>0.115</v>
      </c>
      <c r="AD215" s="65" t="n">
        <v>9812</v>
      </c>
      <c r="AE215" s="66" t="s">
        <v>81</v>
      </c>
      <c r="AF215" s="66" t="s">
        <v>4</v>
      </c>
      <c r="AG215" s="56" t="s">
        <v>359</v>
      </c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3"/>
      <c r="B216" s="54" t="s">
        <v>38</v>
      </c>
      <c r="C216" s="55"/>
      <c r="D216" s="56"/>
      <c r="E216" s="71" t="s">
        <v>609</v>
      </c>
      <c r="F216" s="71" t="s">
        <v>610</v>
      </c>
      <c r="G216" s="57" t="s">
        <v>41</v>
      </c>
      <c r="H216" s="62" t="n">
        <v>6353</v>
      </c>
      <c r="I216" s="59" t="n">
        <v>600</v>
      </c>
      <c r="J216" s="72" t="s">
        <v>42</v>
      </c>
      <c r="K216" s="59"/>
      <c r="L216" s="59" t="s">
        <v>43</v>
      </c>
      <c r="M216" s="55" t="s">
        <v>611</v>
      </c>
      <c r="N216" s="59"/>
      <c r="O216" s="59" t="s">
        <v>250</v>
      </c>
      <c r="P216" s="60"/>
      <c r="Q216" s="72" t="n">
        <v>3574</v>
      </c>
      <c r="R216" s="1" t="n">
        <v>0</v>
      </c>
      <c r="S216" s="72" t="n">
        <v>3503</v>
      </c>
      <c r="T216" s="1" t="n">
        <v>0</v>
      </c>
      <c r="U216" s="45" t="n">
        <f aca="false">+T216-R216</f>
        <v>0</v>
      </c>
      <c r="V216" s="61" t="n">
        <f aca="false">+T216-S216</f>
        <v>-3503</v>
      </c>
      <c r="W216" s="83" t="s">
        <v>612</v>
      </c>
      <c r="X216" s="70"/>
      <c r="Z216" s="62" t="n">
        <v>313309</v>
      </c>
      <c r="AA216" s="62" t="n">
        <v>28108</v>
      </c>
      <c r="AB216" s="63" t="s">
        <v>405</v>
      </c>
      <c r="AC216" s="64" t="n">
        <v>0.03</v>
      </c>
      <c r="AD216" s="65"/>
      <c r="AE216" s="66" t="s">
        <v>57</v>
      </c>
      <c r="AF216" s="66" t="s">
        <v>4</v>
      </c>
      <c r="AG216" s="56" t="s">
        <v>67</v>
      </c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true" customHeight="false" outlineLevel="0" collapsed="false">
      <c r="A217" s="43"/>
      <c r="B217" s="11" t="s">
        <v>38</v>
      </c>
      <c r="E217" s="68" t="s">
        <v>613</v>
      </c>
      <c r="F217" s="68" t="s">
        <v>614</v>
      </c>
      <c r="G217" s="6" t="s">
        <v>41</v>
      </c>
      <c r="H217" s="5" t="n">
        <v>5961</v>
      </c>
      <c r="I217" s="1" t="n">
        <v>766</v>
      </c>
      <c r="J217" s="74" t="s">
        <v>42</v>
      </c>
      <c r="K217" s="1"/>
      <c r="L217" s="1" t="s">
        <v>43</v>
      </c>
      <c r="M217" s="3" t="s">
        <v>615</v>
      </c>
      <c r="N217" s="1"/>
      <c r="O217" s="1" t="s">
        <v>601</v>
      </c>
      <c r="Q217" s="1"/>
      <c r="R217" s="1"/>
      <c r="S217" s="1"/>
      <c r="T217" s="1"/>
      <c r="U217" s="45" t="n">
        <f aca="false">+T217-R217</f>
        <v>0</v>
      </c>
      <c r="V217" s="14" t="n">
        <f aca="false">+T217-S217</f>
        <v>0</v>
      </c>
      <c r="W217" s="15" t="s">
        <v>66</v>
      </c>
      <c r="X217" s="47"/>
      <c r="Y217" s="44"/>
      <c r="Z217" s="5" t="n">
        <v>361747</v>
      </c>
      <c r="AA217" s="5" t="n">
        <v>133271</v>
      </c>
      <c r="AB217" s="48" t="s">
        <v>56</v>
      </c>
      <c r="AC217" s="49" t="n">
        <v>0.02</v>
      </c>
      <c r="AD217" s="50"/>
      <c r="AE217" s="51" t="s">
        <v>57</v>
      </c>
      <c r="AF217" s="51" t="s">
        <v>4</v>
      </c>
      <c r="AG217" s="4" t="s">
        <v>616</v>
      </c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53"/>
      <c r="B218" s="54" t="s">
        <v>38</v>
      </c>
      <c r="C218" s="55"/>
      <c r="D218" s="56"/>
      <c r="E218" s="55" t="s">
        <v>617</v>
      </c>
      <c r="F218" s="55" t="s">
        <v>618</v>
      </c>
      <c r="G218" s="57" t="s">
        <v>41</v>
      </c>
      <c r="H218" s="57" t="n">
        <v>9618</v>
      </c>
      <c r="I218" s="56" t="n">
        <v>600</v>
      </c>
      <c r="J218" s="56" t="s">
        <v>42</v>
      </c>
      <c r="K218" s="56"/>
      <c r="L218" s="59" t="s">
        <v>43</v>
      </c>
      <c r="M218" s="55" t="s">
        <v>619</v>
      </c>
      <c r="N218" s="0"/>
      <c r="O218" s="59" t="s">
        <v>327</v>
      </c>
      <c r="P218" s="60"/>
      <c r="Q218" s="59" t="n">
        <v>60</v>
      </c>
      <c r="R218" s="59" t="n">
        <v>60</v>
      </c>
      <c r="S218" s="59" t="n">
        <v>60</v>
      </c>
      <c r="T218" s="59" t="n">
        <v>60</v>
      </c>
      <c r="U218" s="45" t="n">
        <f aca="false">+T218-R218</f>
        <v>0</v>
      </c>
      <c r="V218" s="61" t="n">
        <f aca="false">+T218-S218</f>
        <v>0</v>
      </c>
      <c r="W218" s="46" t="s">
        <v>46</v>
      </c>
      <c r="X218" s="70"/>
      <c r="Z218" s="0"/>
      <c r="AA218" s="62" t="s">
        <v>181</v>
      </c>
      <c r="AB218" s="63" t="s">
        <v>56</v>
      </c>
      <c r="AC218" s="64" t="n">
        <v>0.03</v>
      </c>
      <c r="AD218" s="65"/>
      <c r="AE218" s="66" t="s">
        <v>57</v>
      </c>
      <c r="AF218" s="66" t="s">
        <v>4</v>
      </c>
      <c r="AG218" s="56" t="s">
        <v>620</v>
      </c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true" customHeight="false" outlineLevel="0" collapsed="false">
      <c r="A219" s="53"/>
      <c r="B219" s="54" t="s">
        <v>38</v>
      </c>
      <c r="C219" s="55"/>
      <c r="D219" s="56"/>
      <c r="E219" s="55" t="s">
        <v>621</v>
      </c>
      <c r="F219" s="55" t="s">
        <v>622</v>
      </c>
      <c r="G219" s="57" t="s">
        <v>41</v>
      </c>
      <c r="H219" s="57" t="n">
        <v>6139</v>
      </c>
      <c r="I219" s="56" t="n">
        <v>649</v>
      </c>
      <c r="J219" s="56" t="s">
        <v>42</v>
      </c>
      <c r="K219" s="56"/>
      <c r="L219" s="59" t="s">
        <v>43</v>
      </c>
      <c r="M219" s="55" t="s">
        <v>621</v>
      </c>
      <c r="N219" s="0"/>
      <c r="O219" s="59" t="s">
        <v>167</v>
      </c>
      <c r="P219" s="60"/>
      <c r="Q219" s="59"/>
      <c r="R219" s="1"/>
      <c r="S219" s="59"/>
      <c r="T219" s="1"/>
      <c r="U219" s="45" t="n">
        <f aca="false">+T219-R219</f>
        <v>0</v>
      </c>
      <c r="V219" s="61" t="n">
        <f aca="false">+T219-S219</f>
        <v>0</v>
      </c>
      <c r="W219" s="46" t="s">
        <v>539</v>
      </c>
      <c r="X219" s="70"/>
      <c r="Z219" s="62" t="n">
        <v>309942</v>
      </c>
      <c r="AA219" s="62" t="n">
        <v>26646</v>
      </c>
      <c r="AB219" s="63" t="s">
        <v>56</v>
      </c>
      <c r="AC219" s="85" t="n">
        <v>0.045</v>
      </c>
      <c r="AD219" s="65"/>
      <c r="AE219" s="66" t="s">
        <v>57</v>
      </c>
      <c r="AF219" s="66" t="s">
        <v>4</v>
      </c>
      <c r="AG219" s="56" t="s">
        <v>67</v>
      </c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true" customHeight="false" outlineLevel="0" collapsed="false">
      <c r="A220" s="43"/>
      <c r="B220" s="11" t="s">
        <v>38</v>
      </c>
      <c r="E220" s="3" t="s">
        <v>623</v>
      </c>
      <c r="F220" s="3" t="s">
        <v>624</v>
      </c>
      <c r="G220" s="6" t="s">
        <v>41</v>
      </c>
      <c r="H220" s="6" t="n">
        <v>6172</v>
      </c>
      <c r="I220" s="4" t="n">
        <v>650</v>
      </c>
      <c r="J220" s="4" t="s">
        <v>42</v>
      </c>
      <c r="L220" s="1" t="s">
        <v>43</v>
      </c>
      <c r="M220" s="3" t="s">
        <v>625</v>
      </c>
      <c r="N220" s="44"/>
      <c r="O220" s="1" t="s">
        <v>167</v>
      </c>
      <c r="Q220" s="1"/>
      <c r="R220" s="74"/>
      <c r="S220" s="1"/>
      <c r="T220" s="74"/>
      <c r="U220" s="45" t="n">
        <f aca="false">+T220-R220</f>
        <v>0</v>
      </c>
      <c r="V220" s="14" t="n">
        <f aca="false">+T220-S220</f>
        <v>0</v>
      </c>
      <c r="W220" s="15" t="s">
        <v>539</v>
      </c>
      <c r="X220" s="47"/>
      <c r="Y220" s="44"/>
      <c r="Z220" s="5" t="n">
        <v>332008</v>
      </c>
      <c r="AA220" s="5" t="n">
        <v>39820</v>
      </c>
      <c r="AB220" s="48" t="s">
        <v>56</v>
      </c>
      <c r="AC220" s="9" t="n">
        <v>0.045</v>
      </c>
      <c r="AD220" s="50"/>
      <c r="AE220" s="51" t="s">
        <v>57</v>
      </c>
      <c r="AF220" s="51" t="s">
        <v>4</v>
      </c>
      <c r="AG220" s="4" t="s">
        <v>626</v>
      </c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22.5" hidden="false" customHeight="false" outlineLevel="0" collapsed="false">
      <c r="A221" s="43"/>
      <c r="B221" s="11" t="s">
        <v>38</v>
      </c>
      <c r="E221" s="68" t="s">
        <v>176</v>
      </c>
      <c r="F221" s="68" t="s">
        <v>627</v>
      </c>
      <c r="G221" s="6" t="s">
        <v>41</v>
      </c>
      <c r="H221" s="5" t="n">
        <v>9759</v>
      </c>
      <c r="I221" s="1"/>
      <c r="J221" s="69"/>
      <c r="K221" s="1"/>
      <c r="L221" s="68"/>
      <c r="M221" s="68" t="s">
        <v>176</v>
      </c>
      <c r="N221" s="1"/>
      <c r="O221" s="1" t="s">
        <v>86</v>
      </c>
      <c r="Q221" s="1" t="n">
        <v>652</v>
      </c>
      <c r="R221" s="1" t="n">
        <v>652</v>
      </c>
      <c r="S221" s="1" t="n">
        <v>652</v>
      </c>
      <c r="T221" s="1" t="n">
        <v>652</v>
      </c>
      <c r="U221" s="45" t="n">
        <f aca="false">+T221-R221</f>
        <v>0</v>
      </c>
      <c r="V221" s="14" t="n">
        <f aca="false">+T221-S221</f>
        <v>0</v>
      </c>
      <c r="W221" s="15" t="s">
        <v>66</v>
      </c>
      <c r="X221" s="47"/>
      <c r="Y221" s="44"/>
      <c r="Z221" s="67"/>
      <c r="AA221" s="5" t="n">
        <v>139094</v>
      </c>
      <c r="AB221" s="52" t="s">
        <v>47</v>
      </c>
      <c r="AC221" s="49" t="n">
        <v>0.075</v>
      </c>
      <c r="AD221" s="73"/>
      <c r="AE221" s="51" t="s">
        <v>125</v>
      </c>
      <c r="AF221" s="51" t="s">
        <v>4</v>
      </c>
      <c r="AG221" s="1" t="s">
        <v>628</v>
      </c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43"/>
      <c r="B222" s="11" t="s">
        <v>38</v>
      </c>
      <c r="C222" s="68"/>
      <c r="D222" s="1"/>
      <c r="E222" s="68" t="s">
        <v>629</v>
      </c>
      <c r="F222" s="68" t="s">
        <v>630</v>
      </c>
      <c r="G222" s="6" t="s">
        <v>41</v>
      </c>
      <c r="H222" s="5" t="n">
        <v>6257</v>
      </c>
      <c r="I222" s="1"/>
      <c r="J222" s="69"/>
      <c r="K222" s="1"/>
      <c r="L222" s="68"/>
      <c r="M222" s="68" t="s">
        <v>629</v>
      </c>
      <c r="N222" s="1"/>
      <c r="O222" s="1" t="s">
        <v>86</v>
      </c>
      <c r="Q222" s="1"/>
      <c r="R222" s="1"/>
      <c r="S222" s="1"/>
      <c r="T222" s="1"/>
      <c r="U222" s="45" t="n">
        <f aca="false">+T222-R222</f>
        <v>0</v>
      </c>
      <c r="V222" s="14" t="n">
        <f aca="false">+T222-S222</f>
        <v>0</v>
      </c>
      <c r="W222" s="8" t="s">
        <v>631</v>
      </c>
      <c r="X222" s="47"/>
      <c r="Y222" s="44"/>
      <c r="Z222" s="14"/>
      <c r="AA222" s="5"/>
      <c r="AB222" s="52" t="s">
        <v>56</v>
      </c>
      <c r="AC222" s="49" t="n">
        <v>0.055</v>
      </c>
      <c r="AD222" s="73"/>
      <c r="AE222" s="51" t="s">
        <v>57</v>
      </c>
      <c r="AF222" s="51" t="s">
        <v>4</v>
      </c>
      <c r="AG222" s="1" t="s">
        <v>632</v>
      </c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true" customHeight="false" outlineLevel="0" collapsed="false">
      <c r="A223" s="53"/>
      <c r="B223" s="54" t="s">
        <v>38</v>
      </c>
      <c r="C223" s="55"/>
      <c r="D223" s="56"/>
      <c r="E223" s="55" t="s">
        <v>99</v>
      </c>
      <c r="F223" s="55" t="s">
        <v>633</v>
      </c>
      <c r="G223" s="57" t="s">
        <v>41</v>
      </c>
      <c r="H223" s="57" t="n">
        <v>6272</v>
      </c>
      <c r="I223" s="56" t="n">
        <v>441</v>
      </c>
      <c r="J223" s="56" t="s">
        <v>42</v>
      </c>
      <c r="K223" s="56"/>
      <c r="L223" s="58" t="s">
        <v>43</v>
      </c>
      <c r="M223" s="55" t="s">
        <v>101</v>
      </c>
      <c r="N223" s="0"/>
      <c r="O223" s="59" t="s">
        <v>65</v>
      </c>
      <c r="P223" s="60"/>
      <c r="Q223" s="59"/>
      <c r="R223" s="59"/>
      <c r="S223" s="59"/>
      <c r="T223" s="59"/>
      <c r="U223" s="45" t="n">
        <f aca="false">+T223-R223</f>
        <v>0</v>
      </c>
      <c r="V223" s="61" t="n">
        <f aca="false">+T223-S223</f>
        <v>0</v>
      </c>
      <c r="W223" s="46" t="s">
        <v>634</v>
      </c>
      <c r="X223" s="70"/>
      <c r="Z223" s="62" t="n">
        <v>358935</v>
      </c>
      <c r="AA223" s="62" t="n">
        <v>135675</v>
      </c>
      <c r="AB223" s="56" t="s">
        <v>56</v>
      </c>
      <c r="AC223" s="64" t="n">
        <v>0.33</v>
      </c>
      <c r="AD223" s="65" t="n">
        <v>9905</v>
      </c>
      <c r="AE223" s="66" t="s">
        <v>48</v>
      </c>
      <c r="AF223" s="66" t="s">
        <v>4</v>
      </c>
      <c r="AG223" s="56" t="s">
        <v>103</v>
      </c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n">
        <v>36447</v>
      </c>
      <c r="E224" s="3" t="s">
        <v>635</v>
      </c>
      <c r="F224" s="3" t="s">
        <v>546</v>
      </c>
      <c r="G224" s="6" t="s">
        <v>41</v>
      </c>
      <c r="H224" s="6" t="n">
        <v>4251</v>
      </c>
      <c r="I224" s="4" t="n">
        <v>555</v>
      </c>
      <c r="J224" s="4" t="s">
        <v>42</v>
      </c>
      <c r="L224" s="1" t="s">
        <v>43</v>
      </c>
      <c r="N224" s="44"/>
      <c r="O224" s="1" t="s">
        <v>76</v>
      </c>
      <c r="Q224" s="1" t="n">
        <v>39</v>
      </c>
      <c r="R224" s="1" t="n">
        <v>39</v>
      </c>
      <c r="S224" s="1" t="n">
        <v>39</v>
      </c>
      <c r="T224" s="1" t="n">
        <v>39</v>
      </c>
      <c r="U224" s="45" t="n">
        <f aca="false">+T224-R224</f>
        <v>0</v>
      </c>
      <c r="V224" s="14" t="n">
        <f aca="false">+T224-S224</f>
        <v>0</v>
      </c>
      <c r="W224" s="46" t="s">
        <v>46</v>
      </c>
      <c r="X224" s="47"/>
      <c r="Y224" s="44"/>
      <c r="Z224" s="5"/>
      <c r="AA224" s="5" t="n">
        <v>138625</v>
      </c>
      <c r="AB224" s="48"/>
      <c r="AC224" s="49"/>
      <c r="AD224" s="50"/>
      <c r="AE224" s="51"/>
      <c r="AF224" s="51"/>
      <c r="AG224" s="4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22.5" hidden="true" customHeight="false" outlineLevel="0" collapsed="false">
      <c r="A225" s="43"/>
      <c r="B225" s="11" t="s">
        <v>38</v>
      </c>
      <c r="E225" s="3" t="s">
        <v>636</v>
      </c>
      <c r="F225" s="3" t="s">
        <v>443</v>
      </c>
      <c r="G225" s="6" t="s">
        <v>41</v>
      </c>
      <c r="H225" s="6" t="n">
        <v>6296</v>
      </c>
      <c r="I225" s="4" t="n">
        <v>764</v>
      </c>
      <c r="J225" s="4" t="s">
        <v>590</v>
      </c>
      <c r="L225" s="52" t="s">
        <v>43</v>
      </c>
      <c r="M225" s="3" t="s">
        <v>637</v>
      </c>
      <c r="N225" s="44"/>
      <c r="O225" s="1" t="s">
        <v>113</v>
      </c>
      <c r="Q225" s="1"/>
      <c r="R225" s="1"/>
      <c r="S225" s="1"/>
      <c r="T225" s="1"/>
      <c r="U225" s="45" t="n">
        <f aca="false">+T225-R225</f>
        <v>0</v>
      </c>
      <c r="V225" s="14" t="n">
        <f aca="false">+T225-S225</f>
        <v>0</v>
      </c>
      <c r="W225" s="15" t="s">
        <v>638</v>
      </c>
      <c r="X225" s="47"/>
      <c r="Y225" s="44"/>
      <c r="Z225" s="5" t="n">
        <v>309365</v>
      </c>
      <c r="AA225" s="5" t="n">
        <v>26375</v>
      </c>
      <c r="AB225" s="48" t="s">
        <v>56</v>
      </c>
      <c r="AC225" s="49" t="n">
        <v>0.07</v>
      </c>
      <c r="AD225" s="50"/>
      <c r="AE225" s="51" t="s">
        <v>125</v>
      </c>
      <c r="AF225" s="51"/>
      <c r="AG225" s="4" t="s">
        <v>67</v>
      </c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43"/>
      <c r="B226" s="11" t="s">
        <v>38</v>
      </c>
      <c r="E226" s="3" t="s">
        <v>639</v>
      </c>
      <c r="F226" s="3" t="s">
        <v>640</v>
      </c>
      <c r="G226" s="6" t="s">
        <v>41</v>
      </c>
      <c r="H226" s="6" t="n">
        <v>6847</v>
      </c>
      <c r="I226" s="4" t="n">
        <v>441</v>
      </c>
      <c r="J226" s="4" t="s">
        <v>42</v>
      </c>
      <c r="L226" s="1" t="s">
        <v>43</v>
      </c>
      <c r="M226" s="3" t="s">
        <v>641</v>
      </c>
      <c r="N226" s="44"/>
      <c r="O226" s="1" t="s">
        <v>65</v>
      </c>
      <c r="Q226" s="1" t="n">
        <v>18</v>
      </c>
      <c r="R226" s="1" t="n">
        <v>18</v>
      </c>
      <c r="S226" s="1" t="n">
        <v>12</v>
      </c>
      <c r="T226" s="1" t="n">
        <v>12</v>
      </c>
      <c r="U226" s="45" t="n">
        <f aca="false">+T226-R226</f>
        <v>-6</v>
      </c>
      <c r="V226" s="14" t="n">
        <f aca="false">+T226-S226</f>
        <v>0</v>
      </c>
      <c r="W226" s="15" t="s">
        <v>642</v>
      </c>
      <c r="X226" s="47"/>
      <c r="Y226" s="44"/>
      <c r="Z226" s="5" t="n">
        <v>357778</v>
      </c>
      <c r="AA226" s="5" t="n">
        <v>137939</v>
      </c>
      <c r="AB226" s="48" t="s">
        <v>47</v>
      </c>
      <c r="AC226" s="49" t="n">
        <v>0.06</v>
      </c>
      <c r="AD226" s="50"/>
      <c r="AE226" s="51" t="s">
        <v>57</v>
      </c>
      <c r="AF226" s="51" t="s">
        <v>4</v>
      </c>
      <c r="AG226" s="4" t="s">
        <v>643</v>
      </c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38</v>
      </c>
      <c r="E227" s="3" t="s">
        <v>644</v>
      </c>
      <c r="F227" s="3" t="s">
        <v>645</v>
      </c>
      <c r="G227" s="6" t="s">
        <v>41</v>
      </c>
      <c r="H227" s="6" t="n">
        <v>4281</v>
      </c>
      <c r="I227" s="4" t="n">
        <v>550</v>
      </c>
      <c r="J227" s="4" t="s">
        <v>42</v>
      </c>
      <c r="L227" s="1" t="s">
        <v>43</v>
      </c>
      <c r="M227" s="3" t="s">
        <v>646</v>
      </c>
      <c r="N227" s="44"/>
      <c r="O227" s="1" t="s">
        <v>86</v>
      </c>
      <c r="Q227" s="1" t="n">
        <v>88</v>
      </c>
      <c r="R227" s="1" t="n">
        <v>88</v>
      </c>
      <c r="S227" s="1" t="n">
        <v>85</v>
      </c>
      <c r="T227" s="1" t="n">
        <v>85</v>
      </c>
      <c r="U227" s="45" t="n">
        <f aca="false">+T227-R227</f>
        <v>-3</v>
      </c>
      <c r="V227" s="14" t="n">
        <f aca="false">+T227-S227</f>
        <v>0</v>
      </c>
      <c r="W227" s="46" t="s">
        <v>46</v>
      </c>
      <c r="X227" s="15"/>
      <c r="Y227" s="44"/>
      <c r="Z227" s="5" t="n">
        <v>358914</v>
      </c>
      <c r="AA227" s="5" t="n">
        <v>139097</v>
      </c>
      <c r="AB227" s="48" t="s">
        <v>56</v>
      </c>
      <c r="AC227" s="49" t="n">
        <v>0.15</v>
      </c>
      <c r="AD227" s="50" t="n">
        <v>9903</v>
      </c>
      <c r="AE227" s="51" t="s">
        <v>48</v>
      </c>
      <c r="AF227" s="51" t="s">
        <v>4</v>
      </c>
      <c r="AG227" s="4" t="s">
        <v>647</v>
      </c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true" customHeight="false" outlineLevel="0" collapsed="false">
      <c r="A228" s="53"/>
      <c r="B228" s="54" t="s">
        <v>38</v>
      </c>
      <c r="C228" s="71"/>
      <c r="D228" s="59"/>
      <c r="E228" s="71" t="s">
        <v>270</v>
      </c>
      <c r="F228" s="71" t="s">
        <v>648</v>
      </c>
      <c r="G228" s="57" t="s">
        <v>41</v>
      </c>
      <c r="H228" s="62" t="n">
        <v>6345</v>
      </c>
      <c r="I228" s="59"/>
      <c r="J228" s="80"/>
      <c r="K228" s="59"/>
      <c r="L228" s="71"/>
      <c r="M228" s="71" t="s">
        <v>270</v>
      </c>
      <c r="N228" s="59"/>
      <c r="O228" s="59" t="s">
        <v>274</v>
      </c>
      <c r="P228" s="60"/>
      <c r="Q228" s="59"/>
      <c r="R228" s="59"/>
      <c r="S228" s="59"/>
      <c r="T228" s="59"/>
      <c r="U228" s="45" t="n">
        <f aca="false">+T228-R228</f>
        <v>0</v>
      </c>
      <c r="V228" s="61" t="n">
        <f aca="false">+T228-S228</f>
        <v>0</v>
      </c>
      <c r="W228" s="46" t="s">
        <v>524</v>
      </c>
      <c r="X228" s="70"/>
      <c r="Z228" s="62" t="n">
        <v>359690</v>
      </c>
      <c r="AA228" s="62" t="n">
        <v>133304</v>
      </c>
      <c r="AB228" s="58" t="s">
        <v>56</v>
      </c>
      <c r="AC228" s="64" t="n">
        <v>0.065</v>
      </c>
      <c r="AD228" s="81"/>
      <c r="AE228" s="66" t="s">
        <v>57</v>
      </c>
      <c r="AF228" s="66" t="s">
        <v>4</v>
      </c>
      <c r="AG228" s="59" t="s">
        <v>67</v>
      </c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3"/>
      <c r="B229" s="11" t="s">
        <v>38</v>
      </c>
      <c r="E229" s="68" t="s">
        <v>649</v>
      </c>
      <c r="F229" s="68" t="s">
        <v>650</v>
      </c>
      <c r="G229" s="6" t="s">
        <v>41</v>
      </c>
      <c r="H229" s="5" t="n">
        <v>6731</v>
      </c>
      <c r="I229" s="1"/>
      <c r="J229" s="69"/>
      <c r="K229" s="1"/>
      <c r="L229" s="68"/>
      <c r="M229" s="68" t="s">
        <v>651</v>
      </c>
      <c r="N229" s="1" t="s">
        <v>141</v>
      </c>
      <c r="O229" s="1" t="s">
        <v>54</v>
      </c>
      <c r="Q229" s="1" t="n">
        <v>140</v>
      </c>
      <c r="R229" s="1" t="n">
        <v>140</v>
      </c>
      <c r="S229" s="1" t="n">
        <v>71</v>
      </c>
      <c r="T229" s="1" t="n">
        <v>71</v>
      </c>
      <c r="U229" s="45" t="n">
        <f aca="false">+T229-R229</f>
        <v>-69</v>
      </c>
      <c r="V229" s="14" t="n">
        <f aca="false">+T229-S229</f>
        <v>0</v>
      </c>
      <c r="W229" s="46" t="s">
        <v>46</v>
      </c>
      <c r="X229" s="47"/>
      <c r="Y229" s="44"/>
      <c r="Z229" s="5"/>
      <c r="AA229" s="5" t="n">
        <v>137156</v>
      </c>
      <c r="AB229" s="52" t="s">
        <v>47</v>
      </c>
      <c r="AC229" s="49" t="n">
        <v>0.33</v>
      </c>
      <c r="AD229" s="50" t="n">
        <v>9905</v>
      </c>
      <c r="AE229" s="51" t="s">
        <v>48</v>
      </c>
      <c r="AF229" s="51" t="s">
        <v>4</v>
      </c>
      <c r="AG229" s="1" t="s">
        <v>652</v>
      </c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s">
        <v>38</v>
      </c>
      <c r="E230" s="3" t="s">
        <v>653</v>
      </c>
      <c r="F230" s="3" t="s">
        <v>654</v>
      </c>
      <c r="G230" s="6" t="s">
        <v>41</v>
      </c>
      <c r="H230" s="6" t="n">
        <v>697</v>
      </c>
      <c r="I230" s="4" t="n">
        <v>445</v>
      </c>
      <c r="J230" s="4" t="s">
        <v>42</v>
      </c>
      <c r="L230" s="1" t="s">
        <v>43</v>
      </c>
      <c r="M230" s="3" t="s">
        <v>655</v>
      </c>
      <c r="N230" s="44"/>
      <c r="O230" s="1" t="s">
        <v>304</v>
      </c>
      <c r="Q230" s="1" t="n">
        <v>117</v>
      </c>
      <c r="R230" s="1" t="n">
        <v>117</v>
      </c>
      <c r="S230" s="1" t="n">
        <v>113</v>
      </c>
      <c r="T230" s="1" t="n">
        <v>113</v>
      </c>
      <c r="U230" s="45" t="n">
        <f aca="false">+T230-R230</f>
        <v>-4</v>
      </c>
      <c r="V230" s="14" t="n">
        <f aca="false">+T230-S230</f>
        <v>0</v>
      </c>
      <c r="W230" s="46" t="s">
        <v>46</v>
      </c>
      <c r="X230" s="15"/>
      <c r="Y230" s="44"/>
      <c r="Z230" s="5" t="n">
        <v>358936</v>
      </c>
      <c r="AA230" s="5" t="n">
        <v>130477</v>
      </c>
      <c r="AB230" s="48" t="s">
        <v>56</v>
      </c>
      <c r="AC230" s="49" t="n">
        <v>0.06</v>
      </c>
      <c r="AD230" s="50"/>
      <c r="AE230" s="51" t="s">
        <v>57</v>
      </c>
      <c r="AF230" s="51" t="s">
        <v>4</v>
      </c>
      <c r="AG230" s="4" t="s">
        <v>656</v>
      </c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true" customHeight="false" outlineLevel="0" collapsed="false">
      <c r="A231" s="53"/>
      <c r="B231" s="54" t="n">
        <v>36325</v>
      </c>
      <c r="C231" s="55"/>
      <c r="D231" s="56"/>
      <c r="E231" s="71" t="s">
        <v>657</v>
      </c>
      <c r="F231" s="71" t="s">
        <v>658</v>
      </c>
      <c r="G231" s="57" t="s">
        <v>41</v>
      </c>
      <c r="H231" s="62" t="n">
        <v>6434</v>
      </c>
      <c r="I231" s="59"/>
      <c r="J231" s="80"/>
      <c r="K231" s="59"/>
      <c r="L231" s="71"/>
      <c r="M231" s="71" t="s">
        <v>140</v>
      </c>
      <c r="N231" s="59" t="s">
        <v>141</v>
      </c>
      <c r="O231" s="59" t="s">
        <v>501</v>
      </c>
      <c r="P231" s="60"/>
      <c r="Q231" s="59"/>
      <c r="R231" s="59"/>
      <c r="S231" s="59"/>
      <c r="T231" s="59"/>
      <c r="U231" s="45" t="n">
        <f aca="false">+T231-R231</f>
        <v>0</v>
      </c>
      <c r="V231" s="61" t="n">
        <f aca="false">+T231-S231</f>
        <v>0</v>
      </c>
      <c r="W231" s="46" t="s">
        <v>659</v>
      </c>
      <c r="X231" s="70"/>
      <c r="Z231" s="62"/>
      <c r="AA231" s="62" t="s">
        <v>181</v>
      </c>
      <c r="AB231" s="58" t="s">
        <v>47</v>
      </c>
      <c r="AC231" s="64"/>
      <c r="AD231" s="81"/>
      <c r="AE231" s="109"/>
      <c r="AF231" s="66" t="s">
        <v>4</v>
      </c>
      <c r="AG231" s="59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true" customHeight="false" outlineLevel="0" collapsed="false">
      <c r="A232" s="53"/>
      <c r="B232" s="54" t="n">
        <v>36325</v>
      </c>
      <c r="C232" s="55"/>
      <c r="D232" s="56"/>
      <c r="E232" s="71" t="s">
        <v>657</v>
      </c>
      <c r="F232" s="71" t="s">
        <v>660</v>
      </c>
      <c r="G232" s="57" t="s">
        <v>41</v>
      </c>
      <c r="H232" s="62" t="n">
        <v>6434</v>
      </c>
      <c r="I232" s="59"/>
      <c r="J232" s="80"/>
      <c r="K232" s="59"/>
      <c r="L232" s="71"/>
      <c r="M232" s="71" t="s">
        <v>140</v>
      </c>
      <c r="N232" s="59" t="s">
        <v>141</v>
      </c>
      <c r="O232" s="59" t="s">
        <v>501</v>
      </c>
      <c r="P232" s="60"/>
      <c r="Q232" s="59"/>
      <c r="R232" s="59"/>
      <c r="S232" s="59"/>
      <c r="T232" s="59"/>
      <c r="U232" s="45" t="n">
        <f aca="false">+T232-R232</f>
        <v>0</v>
      </c>
      <c r="V232" s="61" t="n">
        <f aca="false">+T232-S232</f>
        <v>0</v>
      </c>
      <c r="W232" s="46" t="s">
        <v>659</v>
      </c>
      <c r="X232" s="70"/>
      <c r="Z232" s="62"/>
      <c r="AA232" s="62" t="s">
        <v>181</v>
      </c>
      <c r="AB232" s="58" t="s">
        <v>47</v>
      </c>
      <c r="AC232" s="64" t="n">
        <v>0.025</v>
      </c>
      <c r="AD232" s="81"/>
      <c r="AE232" s="66" t="s">
        <v>57</v>
      </c>
      <c r="AF232" s="66" t="s">
        <v>4</v>
      </c>
      <c r="AG232" s="59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53"/>
      <c r="B233" s="54" t="s">
        <v>38</v>
      </c>
      <c r="C233" s="71"/>
      <c r="D233" s="59"/>
      <c r="E233" s="55" t="s">
        <v>661</v>
      </c>
      <c r="F233" s="55" t="s">
        <v>662</v>
      </c>
      <c r="G233" s="57" t="s">
        <v>41</v>
      </c>
      <c r="H233" s="57" t="n">
        <v>6879</v>
      </c>
      <c r="I233" s="56" t="n">
        <v>600</v>
      </c>
      <c r="J233" s="56" t="s">
        <v>42</v>
      </c>
      <c r="K233" s="56"/>
      <c r="L233" s="59" t="s">
        <v>43</v>
      </c>
      <c r="M233" s="55" t="s">
        <v>663</v>
      </c>
      <c r="N233" s="0"/>
      <c r="O233" s="59" t="s">
        <v>433</v>
      </c>
      <c r="P233" s="60"/>
      <c r="Q233" s="72" t="n">
        <v>136</v>
      </c>
      <c r="R233" s="72" t="n">
        <v>136</v>
      </c>
      <c r="S233" s="72" t="n">
        <v>180</v>
      </c>
      <c r="T233" s="72" t="n">
        <v>180</v>
      </c>
      <c r="U233" s="45" t="n">
        <f aca="false">+T233-R233</f>
        <v>44</v>
      </c>
      <c r="V233" s="61" t="n">
        <f aca="false">+T233-S233</f>
        <v>0</v>
      </c>
      <c r="W233" s="46" t="s">
        <v>46</v>
      </c>
      <c r="X233" s="70"/>
      <c r="Z233" s="62" t="n">
        <v>309988</v>
      </c>
      <c r="AA233" s="62" t="n">
        <v>133010</v>
      </c>
      <c r="AB233" s="63" t="s">
        <v>56</v>
      </c>
      <c r="AC233" s="9" t="n">
        <v>0.075</v>
      </c>
      <c r="AD233" s="78" t="n">
        <v>9907</v>
      </c>
      <c r="AE233" s="59" t="s">
        <v>664</v>
      </c>
      <c r="AF233" s="66" t="s">
        <v>4</v>
      </c>
      <c r="AG233" s="56" t="s">
        <v>67</v>
      </c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true" customHeight="false" outlineLevel="0" collapsed="false">
      <c r="A234" s="53"/>
      <c r="B234" s="54" t="s">
        <v>38</v>
      </c>
      <c r="C234" s="55"/>
      <c r="D234" s="56"/>
      <c r="E234" s="55" t="s">
        <v>665</v>
      </c>
      <c r="F234" s="55" t="s">
        <v>666</v>
      </c>
      <c r="G234" s="57" t="s">
        <v>41</v>
      </c>
      <c r="H234" s="57" t="n">
        <v>6494</v>
      </c>
      <c r="I234" s="56" t="n">
        <v>600</v>
      </c>
      <c r="J234" s="56" t="s">
        <v>42</v>
      </c>
      <c r="K234" s="56"/>
      <c r="L234" s="59" t="s">
        <v>43</v>
      </c>
      <c r="M234" s="55" t="s">
        <v>667</v>
      </c>
      <c r="N234" s="0"/>
      <c r="O234" s="59" t="s">
        <v>102</v>
      </c>
      <c r="P234" s="60"/>
      <c r="Q234" s="59"/>
      <c r="R234" s="1"/>
      <c r="S234" s="59"/>
      <c r="T234" s="1"/>
      <c r="U234" s="45" t="n">
        <f aca="false">+T234-R234</f>
        <v>0</v>
      </c>
      <c r="V234" s="61" t="n">
        <f aca="false">+T234-S234</f>
        <v>0</v>
      </c>
      <c r="W234" s="46" t="s">
        <v>668</v>
      </c>
      <c r="X234" s="70"/>
      <c r="Z234" s="62" t="n">
        <v>358937</v>
      </c>
      <c r="AA234" s="62" t="n">
        <v>28119</v>
      </c>
      <c r="AB234" s="63" t="s">
        <v>56</v>
      </c>
      <c r="AC234" s="64" t="n">
        <v>0.025</v>
      </c>
      <c r="AD234" s="65"/>
      <c r="AE234" s="66" t="s">
        <v>57</v>
      </c>
      <c r="AF234" s="66" t="s">
        <v>4</v>
      </c>
      <c r="AG234" s="56" t="s">
        <v>67</v>
      </c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true" customHeight="false" outlineLevel="0" collapsed="false">
      <c r="A235" s="53"/>
      <c r="B235" s="54" t="s">
        <v>38</v>
      </c>
      <c r="C235" s="71"/>
      <c r="D235" s="59"/>
      <c r="E235" s="55" t="s">
        <v>669</v>
      </c>
      <c r="F235" s="55" t="s">
        <v>670</v>
      </c>
      <c r="G235" s="57" t="s">
        <v>41</v>
      </c>
      <c r="H235" s="57" t="n">
        <v>6509</v>
      </c>
      <c r="I235" s="56" t="n">
        <v>550</v>
      </c>
      <c r="J235" s="56" t="s">
        <v>42</v>
      </c>
      <c r="K235" s="56"/>
      <c r="L235" s="59" t="s">
        <v>43</v>
      </c>
      <c r="M235" s="55" t="s">
        <v>669</v>
      </c>
      <c r="N235" s="0"/>
      <c r="O235" s="59" t="s">
        <v>86</v>
      </c>
      <c r="P235" s="60"/>
      <c r="Q235" s="59"/>
      <c r="R235" s="1"/>
      <c r="S235" s="59"/>
      <c r="T235" s="1"/>
      <c r="U235" s="45" t="n">
        <f aca="false">+T235-R235</f>
        <v>0</v>
      </c>
      <c r="V235" s="61" t="n">
        <f aca="false">+T235-S235</f>
        <v>0</v>
      </c>
      <c r="W235" s="83" t="s">
        <v>524</v>
      </c>
      <c r="X235" s="70"/>
      <c r="Z235" s="0"/>
      <c r="AA235" s="62" t="n">
        <v>26446</v>
      </c>
      <c r="AB235" s="63" t="s">
        <v>56</v>
      </c>
      <c r="AC235" s="64" t="n">
        <v>0.055</v>
      </c>
      <c r="AD235" s="65"/>
      <c r="AE235" s="66" t="s">
        <v>57</v>
      </c>
      <c r="AF235" s="66" t="s">
        <v>4</v>
      </c>
      <c r="AG235" s="56" t="s">
        <v>671</v>
      </c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110"/>
      <c r="B236" s="111" t="n">
        <v>36325</v>
      </c>
      <c r="C236" s="112"/>
      <c r="D236" s="113"/>
      <c r="E236" s="114" t="s">
        <v>672</v>
      </c>
      <c r="F236" s="114" t="s">
        <v>673</v>
      </c>
      <c r="G236" s="115" t="s">
        <v>41</v>
      </c>
      <c r="H236" s="116" t="n">
        <v>9833</v>
      </c>
      <c r="I236" s="117"/>
      <c r="J236" s="118"/>
      <c r="K236" s="117"/>
      <c r="L236" s="114"/>
      <c r="M236" s="114"/>
      <c r="N236" s="117" t="s">
        <v>141</v>
      </c>
      <c r="O236" s="94" t="s">
        <v>71</v>
      </c>
      <c r="P236" s="119"/>
      <c r="Q236" s="117"/>
      <c r="R236" s="120" t="n">
        <v>10000</v>
      </c>
      <c r="S236" s="117"/>
      <c r="T236" s="120" t="n">
        <v>10000</v>
      </c>
      <c r="U236" s="121" t="n">
        <f aca="false">+T236-R236</f>
        <v>0</v>
      </c>
      <c r="V236" s="120" t="n">
        <f aca="false">+T236-S236</f>
        <v>10000</v>
      </c>
      <c r="W236" s="122" t="s">
        <v>674</v>
      </c>
      <c r="X236" s="123"/>
      <c r="Y236" s="124"/>
      <c r="Z236" s="116"/>
      <c r="AA236" s="116" t="s">
        <v>181</v>
      </c>
      <c r="AB236" s="125" t="s">
        <v>47</v>
      </c>
      <c r="AC236" s="126"/>
      <c r="AD236" s="127"/>
      <c r="AE236" s="128"/>
      <c r="AF236" s="128" t="s">
        <v>4</v>
      </c>
      <c r="AG236" s="117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  <c r="AX236" s="100"/>
      <c r="AY236" s="100"/>
      <c r="AZ236" s="100"/>
      <c r="BA236" s="100"/>
      <c r="BB236" s="100"/>
      <c r="BC236" s="100"/>
      <c r="BD236" s="100"/>
      <c r="BE236" s="100"/>
      <c r="BF236" s="100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100"/>
      <c r="BS236" s="100"/>
      <c r="BT236" s="100"/>
      <c r="BU236" s="100"/>
      <c r="BV236" s="100"/>
      <c r="BW236" s="100"/>
      <c r="BX236" s="100"/>
      <c r="BY236" s="100"/>
      <c r="BZ236" s="100"/>
      <c r="CA236" s="100"/>
      <c r="CB236" s="100"/>
      <c r="CC236" s="100"/>
      <c r="CD236" s="100"/>
      <c r="CE236" s="100"/>
      <c r="CF236" s="100"/>
      <c r="CG236" s="100"/>
      <c r="CH236" s="100"/>
      <c r="CI236" s="100"/>
      <c r="CJ236" s="100"/>
      <c r="CK236" s="100"/>
      <c r="CL236" s="100"/>
      <c r="CM236" s="100"/>
      <c r="CN236" s="100"/>
      <c r="CO236" s="100"/>
      <c r="CP236" s="100"/>
      <c r="CQ236" s="100"/>
      <c r="CR236" s="100"/>
      <c r="CS236" s="100"/>
      <c r="CT236" s="100"/>
      <c r="CU236" s="100"/>
      <c r="CV236" s="100"/>
      <c r="CW236" s="100"/>
      <c r="CX236" s="100"/>
      <c r="CY236" s="100"/>
      <c r="CZ236" s="100"/>
      <c r="DA236" s="100"/>
      <c r="DB236" s="100"/>
      <c r="DC236" s="100"/>
      <c r="DD236" s="100"/>
      <c r="DE236" s="100"/>
      <c r="DF236" s="100"/>
      <c r="DG236" s="100"/>
      <c r="DH236" s="100"/>
      <c r="DI236" s="100"/>
      <c r="DJ236" s="100"/>
      <c r="DK236" s="100"/>
      <c r="DL236" s="100"/>
      <c r="DM236" s="100"/>
      <c r="DN236" s="100"/>
      <c r="DO236" s="100"/>
      <c r="DP236" s="100"/>
      <c r="DQ236" s="100"/>
      <c r="DR236" s="100"/>
      <c r="DS236" s="100"/>
      <c r="DT236" s="100"/>
      <c r="DU236" s="100"/>
      <c r="DV236" s="100"/>
      <c r="DW236" s="100"/>
      <c r="DX236" s="100"/>
      <c r="DY236" s="100"/>
      <c r="DZ236" s="100"/>
      <c r="EA236" s="100"/>
      <c r="EB236" s="100"/>
      <c r="EC236" s="100"/>
      <c r="ED236" s="100"/>
      <c r="EE236" s="100"/>
      <c r="EF236" s="100"/>
      <c r="EG236" s="100"/>
      <c r="EH236" s="100"/>
      <c r="EI236" s="100"/>
      <c r="EJ236" s="100"/>
      <c r="EK236" s="100"/>
      <c r="EL236" s="100"/>
      <c r="EM236" s="100"/>
      <c r="EN236" s="100"/>
      <c r="EO236" s="100"/>
      <c r="EP236" s="100"/>
      <c r="EQ236" s="100"/>
      <c r="ER236" s="100"/>
      <c r="ES236" s="100"/>
      <c r="ET236" s="100"/>
      <c r="EU236" s="100"/>
      <c r="EV236" s="100"/>
      <c r="EW236" s="100"/>
      <c r="EX236" s="100"/>
      <c r="EY236" s="100"/>
      <c r="EZ236" s="100"/>
      <c r="FA236" s="100"/>
      <c r="FB236" s="100"/>
      <c r="FC236" s="100"/>
      <c r="FD236" s="100"/>
      <c r="FE236" s="100"/>
      <c r="FF236" s="100"/>
      <c r="FG236" s="100"/>
      <c r="FH236" s="100"/>
      <c r="FI236" s="100"/>
      <c r="FJ236" s="100"/>
      <c r="FK236" s="100"/>
      <c r="FL236" s="100"/>
      <c r="FM236" s="100"/>
      <c r="FN236" s="100"/>
      <c r="FO236" s="100"/>
      <c r="FP236" s="100"/>
      <c r="FQ236" s="100"/>
      <c r="FR236" s="100"/>
      <c r="FS236" s="100"/>
      <c r="FT236" s="100"/>
      <c r="FU236" s="100"/>
      <c r="FV236" s="100"/>
      <c r="FW236" s="100"/>
      <c r="FX236" s="100"/>
      <c r="FY236" s="100"/>
      <c r="FZ236" s="100"/>
      <c r="GA236" s="100"/>
      <c r="GB236" s="100"/>
      <c r="GC236" s="100"/>
      <c r="GD236" s="100"/>
      <c r="GE236" s="100"/>
      <c r="GF236" s="100"/>
      <c r="GG236" s="100"/>
      <c r="GH236" s="100"/>
      <c r="GI236" s="100"/>
      <c r="GJ236" s="100"/>
      <c r="GK236" s="100"/>
      <c r="GL236" s="100"/>
      <c r="GM236" s="100"/>
      <c r="GN236" s="100"/>
      <c r="GO236" s="100"/>
      <c r="GP236" s="100"/>
      <c r="GQ236" s="100"/>
      <c r="GR236" s="100"/>
      <c r="GS236" s="100"/>
      <c r="GT236" s="100"/>
      <c r="GU236" s="100"/>
      <c r="GV236" s="100"/>
      <c r="GW236" s="100"/>
      <c r="GX236" s="100"/>
      <c r="GY236" s="100"/>
      <c r="GZ236" s="100"/>
      <c r="HA236" s="100"/>
      <c r="HB236" s="100"/>
      <c r="HC236" s="100"/>
      <c r="HD236" s="100"/>
      <c r="HE236" s="100"/>
      <c r="HF236" s="100"/>
      <c r="HG236" s="100"/>
      <c r="HH236" s="100"/>
      <c r="HI236" s="100"/>
      <c r="HJ236" s="100"/>
      <c r="HK236" s="100"/>
      <c r="HL236" s="100"/>
      <c r="HM236" s="100"/>
      <c r="HN236" s="100"/>
      <c r="HO236" s="100"/>
      <c r="HP236" s="100"/>
      <c r="HQ236" s="100"/>
      <c r="HR236" s="100"/>
      <c r="HS236" s="100"/>
      <c r="HT236" s="100"/>
      <c r="HU236" s="100"/>
      <c r="HV236" s="100"/>
      <c r="HW236" s="100"/>
      <c r="HX236" s="100"/>
      <c r="HY236" s="100"/>
      <c r="HZ236" s="100"/>
      <c r="IA236" s="100"/>
      <c r="IB236" s="100"/>
      <c r="IC236" s="100"/>
      <c r="ID236" s="100"/>
      <c r="IE236" s="100"/>
      <c r="IF236" s="100"/>
      <c r="IG236" s="100"/>
      <c r="IH236" s="100"/>
      <c r="II236" s="100"/>
      <c r="IJ236" s="100"/>
      <c r="IK236" s="100"/>
      <c r="IL236" s="100"/>
      <c r="IM236" s="100"/>
      <c r="IN236" s="100"/>
      <c r="IO236" s="100"/>
      <c r="IP236" s="100"/>
      <c r="IQ236" s="100"/>
      <c r="IR236" s="100"/>
      <c r="IS236" s="100"/>
      <c r="IT236" s="100"/>
      <c r="IU236" s="100"/>
      <c r="IV236" s="100"/>
      <c r="IW236" s="100"/>
    </row>
    <row r="237" customFormat="false" ht="12.75" hidden="true" customHeight="false" outlineLevel="0" collapsed="false">
      <c r="A237" s="53"/>
      <c r="B237" s="54" t="s">
        <v>38</v>
      </c>
      <c r="C237" s="55"/>
      <c r="D237" s="56"/>
      <c r="E237" s="55" t="s">
        <v>675</v>
      </c>
      <c r="F237" s="55" t="s">
        <v>676</v>
      </c>
      <c r="G237" s="57" t="s">
        <v>41</v>
      </c>
      <c r="H237" s="57" t="n">
        <v>6553</v>
      </c>
      <c r="I237" s="56" t="n">
        <v>550</v>
      </c>
      <c r="J237" s="56" t="s">
        <v>42</v>
      </c>
      <c r="K237" s="56"/>
      <c r="L237" s="59" t="s">
        <v>43</v>
      </c>
      <c r="M237" s="55" t="s">
        <v>677</v>
      </c>
      <c r="N237" s="0"/>
      <c r="O237" s="59" t="s">
        <v>150</v>
      </c>
      <c r="P237" s="60"/>
      <c r="Q237" s="56"/>
      <c r="R237" s="1"/>
      <c r="S237" s="56"/>
      <c r="T237" s="1"/>
      <c r="U237" s="45" t="n">
        <f aca="false">+T237-R237</f>
        <v>0</v>
      </c>
      <c r="V237" s="61" t="n">
        <f aca="false">+T237-S237</f>
        <v>0</v>
      </c>
      <c r="W237" s="46" t="s">
        <v>66</v>
      </c>
      <c r="X237" s="70"/>
      <c r="Z237" s="0"/>
      <c r="AA237" s="62" t="n">
        <v>28070</v>
      </c>
      <c r="AB237" s="63" t="s">
        <v>56</v>
      </c>
      <c r="AC237" s="64" t="n">
        <v>0.33</v>
      </c>
      <c r="AD237" s="65" t="n">
        <v>9904</v>
      </c>
      <c r="AE237" s="66" t="s">
        <v>48</v>
      </c>
      <c r="AF237" s="66" t="s">
        <v>4</v>
      </c>
      <c r="AG237" s="56" t="s">
        <v>678</v>
      </c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true" customHeight="false" outlineLevel="0" collapsed="false">
      <c r="A238" s="53"/>
      <c r="B238" s="54" t="s">
        <v>38</v>
      </c>
      <c r="C238" s="55"/>
      <c r="D238" s="56"/>
      <c r="E238" s="55" t="s">
        <v>679</v>
      </c>
      <c r="F238" s="55" t="s">
        <v>680</v>
      </c>
      <c r="G238" s="57" t="s">
        <v>41</v>
      </c>
      <c r="H238" s="57" t="n">
        <v>6557</v>
      </c>
      <c r="I238" s="56" t="n">
        <v>479</v>
      </c>
      <c r="J238" s="56" t="s">
        <v>42</v>
      </c>
      <c r="K238" s="56"/>
      <c r="L238" s="59" t="s">
        <v>43</v>
      </c>
      <c r="M238" s="55" t="s">
        <v>681</v>
      </c>
      <c r="N238" s="0"/>
      <c r="O238" s="59" t="s">
        <v>45</v>
      </c>
      <c r="P238" s="60"/>
      <c r="Q238" s="59"/>
      <c r="R238" s="1"/>
      <c r="S238" s="59"/>
      <c r="T238" s="1"/>
      <c r="U238" s="45" t="n">
        <f aca="false">+T238-R238</f>
        <v>0</v>
      </c>
      <c r="V238" s="61" t="n">
        <f aca="false">+T238-S238</f>
        <v>0</v>
      </c>
      <c r="W238" s="46" t="s">
        <v>524</v>
      </c>
      <c r="X238" s="70"/>
      <c r="Z238" s="62" t="n">
        <v>358915</v>
      </c>
      <c r="AA238" s="62" t="n">
        <v>26513</v>
      </c>
      <c r="AB238" s="63" t="s">
        <v>56</v>
      </c>
      <c r="AC238" s="64" t="n">
        <v>0.065</v>
      </c>
      <c r="AD238" s="65"/>
      <c r="AE238" s="66" t="s">
        <v>57</v>
      </c>
      <c r="AF238" s="66" t="s">
        <v>4</v>
      </c>
      <c r="AG238" s="56" t="s">
        <v>67</v>
      </c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53"/>
      <c r="B239" s="54" t="n">
        <v>36325</v>
      </c>
      <c r="C239" s="55"/>
      <c r="D239" s="56"/>
      <c r="E239" s="91" t="s">
        <v>682</v>
      </c>
      <c r="F239" s="91" t="s">
        <v>683</v>
      </c>
      <c r="G239" s="57" t="s">
        <v>41</v>
      </c>
      <c r="H239" s="93" t="n">
        <v>9633</v>
      </c>
      <c r="I239" s="59"/>
      <c r="J239" s="80"/>
      <c r="K239" s="59"/>
      <c r="L239" s="71"/>
      <c r="M239" s="71" t="s">
        <v>140</v>
      </c>
      <c r="N239" s="59" t="s">
        <v>141</v>
      </c>
      <c r="O239" s="72" t="s">
        <v>54</v>
      </c>
      <c r="P239" s="60"/>
      <c r="Q239" s="72" t="n">
        <v>178</v>
      </c>
      <c r="R239" s="72" t="n">
        <v>178</v>
      </c>
      <c r="S239" s="72" t="n">
        <v>163</v>
      </c>
      <c r="T239" s="72" t="n">
        <v>163</v>
      </c>
      <c r="U239" s="45" t="n">
        <f aca="false">+T239-R239</f>
        <v>-15</v>
      </c>
      <c r="V239" s="61" t="n">
        <f aca="false">+T239-S239</f>
        <v>0</v>
      </c>
      <c r="W239" s="42" t="s">
        <v>122</v>
      </c>
      <c r="X239" s="70"/>
      <c r="Z239" s="62"/>
      <c r="AA239" s="62" t="s">
        <v>181</v>
      </c>
      <c r="AB239" s="58" t="s">
        <v>47</v>
      </c>
      <c r="AC239" s="9" t="n">
        <v>0.14</v>
      </c>
      <c r="AD239" s="67" t="n">
        <v>9903</v>
      </c>
      <c r="AE239" s="5" t="s">
        <v>684</v>
      </c>
      <c r="AF239" s="66" t="s">
        <v>4</v>
      </c>
      <c r="AG239" s="72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53"/>
      <c r="B240" s="54" t="s">
        <v>38</v>
      </c>
      <c r="C240" s="55"/>
      <c r="D240" s="56"/>
      <c r="E240" s="55" t="s">
        <v>554</v>
      </c>
      <c r="F240" s="55" t="s">
        <v>685</v>
      </c>
      <c r="G240" s="57" t="s">
        <v>41</v>
      </c>
      <c r="H240" s="57" t="n">
        <v>4143</v>
      </c>
      <c r="I240" s="56" t="n">
        <v>479</v>
      </c>
      <c r="J240" s="56" t="s">
        <v>42</v>
      </c>
      <c r="K240" s="56"/>
      <c r="L240" s="59" t="s">
        <v>43</v>
      </c>
      <c r="M240" s="55" t="s">
        <v>554</v>
      </c>
      <c r="N240" s="0"/>
      <c r="O240" s="59" t="s">
        <v>45</v>
      </c>
      <c r="P240" s="60"/>
      <c r="Q240" s="59" t="n">
        <v>25</v>
      </c>
      <c r="R240" s="59" t="n">
        <v>25</v>
      </c>
      <c r="S240" s="59" t="n">
        <v>85</v>
      </c>
      <c r="T240" s="59" t="n">
        <v>85</v>
      </c>
      <c r="U240" s="45" t="n">
        <f aca="false">+T240-R240</f>
        <v>60</v>
      </c>
      <c r="V240" s="61" t="n">
        <f aca="false">+T240-S240</f>
        <v>0</v>
      </c>
      <c r="W240" s="15" t="s">
        <v>97</v>
      </c>
      <c r="X240" s="46"/>
      <c r="Z240" s="62" t="n">
        <v>361735</v>
      </c>
      <c r="AA240" s="62" t="n">
        <v>138044</v>
      </c>
      <c r="AB240" s="63" t="s">
        <v>47</v>
      </c>
      <c r="AC240" s="64" t="n">
        <v>0.065</v>
      </c>
      <c r="AD240" s="65"/>
      <c r="AE240" s="66" t="s">
        <v>57</v>
      </c>
      <c r="AF240" s="66" t="s">
        <v>4</v>
      </c>
      <c r="AG240" s="56" t="s">
        <v>686</v>
      </c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true" customHeight="false" outlineLevel="0" collapsed="false">
      <c r="A241" s="53"/>
      <c r="B241" s="54" t="s">
        <v>38</v>
      </c>
      <c r="C241" s="55"/>
      <c r="D241" s="56"/>
      <c r="E241" s="71" t="s">
        <v>679</v>
      </c>
      <c r="F241" s="71" t="s">
        <v>687</v>
      </c>
      <c r="G241" s="57" t="s">
        <v>41</v>
      </c>
      <c r="H241" s="62" t="n">
        <v>6586</v>
      </c>
      <c r="I241" s="59" t="n">
        <v>487</v>
      </c>
      <c r="J241" s="72" t="s">
        <v>42</v>
      </c>
      <c r="K241" s="59"/>
      <c r="L241" s="59" t="s">
        <v>43</v>
      </c>
      <c r="M241" s="55" t="s">
        <v>681</v>
      </c>
      <c r="N241" s="59"/>
      <c r="O241" s="59" t="s">
        <v>86</v>
      </c>
      <c r="P241" s="60"/>
      <c r="Q241" s="59"/>
      <c r="R241" s="1"/>
      <c r="S241" s="59"/>
      <c r="T241" s="1"/>
      <c r="U241" s="45" t="n">
        <f aca="false">+T241-R241</f>
        <v>0</v>
      </c>
      <c r="V241" s="61" t="n">
        <f aca="false">+T241-S241</f>
        <v>0</v>
      </c>
      <c r="W241" s="46" t="s">
        <v>524</v>
      </c>
      <c r="X241" s="70"/>
      <c r="Z241" s="62" t="n">
        <v>358917</v>
      </c>
      <c r="AA241" s="62" t="n">
        <v>26513</v>
      </c>
      <c r="AB241" s="63" t="s">
        <v>56</v>
      </c>
      <c r="AC241" s="64" t="n">
        <v>0.055</v>
      </c>
      <c r="AD241" s="65"/>
      <c r="AE241" s="66" t="s">
        <v>57</v>
      </c>
      <c r="AF241" s="66" t="s">
        <v>4</v>
      </c>
      <c r="AG241" s="56" t="s">
        <v>67</v>
      </c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22.5" hidden="false" customHeight="false" outlineLevel="0" collapsed="false">
      <c r="A242" s="43"/>
      <c r="B242" s="11" t="s">
        <v>38</v>
      </c>
      <c r="E242" s="3" t="s">
        <v>554</v>
      </c>
      <c r="F242" s="3" t="s">
        <v>688</v>
      </c>
      <c r="G242" s="6" t="s">
        <v>41</v>
      </c>
      <c r="H242" s="6" t="n">
        <v>6206</v>
      </c>
      <c r="I242" s="4" t="n">
        <v>550</v>
      </c>
      <c r="J242" s="4" t="s">
        <v>42</v>
      </c>
      <c r="L242" s="1" t="s">
        <v>43</v>
      </c>
      <c r="M242" s="3" t="s">
        <v>554</v>
      </c>
      <c r="N242" s="44"/>
      <c r="O242" s="1" t="s">
        <v>86</v>
      </c>
      <c r="Q242" s="1" t="n">
        <v>1581</v>
      </c>
      <c r="R242" s="1" t="n">
        <v>1581</v>
      </c>
      <c r="S242" s="1" t="n">
        <v>1388</v>
      </c>
      <c r="T242" s="1" t="n">
        <v>1388</v>
      </c>
      <c r="U242" s="45" t="n">
        <f aca="false">+T242-R242</f>
        <v>-193</v>
      </c>
      <c r="V242" s="14" t="n">
        <f aca="false">+T242-S242</f>
        <v>0</v>
      </c>
      <c r="W242" s="15" t="s">
        <v>159</v>
      </c>
      <c r="X242" s="47"/>
      <c r="Y242" s="44"/>
      <c r="Z242" s="5" t="n">
        <v>309644</v>
      </c>
      <c r="AA242" s="5" t="n">
        <v>138115</v>
      </c>
      <c r="AB242" s="48" t="s">
        <v>56</v>
      </c>
      <c r="AC242" s="9" t="n">
        <v>0.13</v>
      </c>
      <c r="AD242" s="67" t="n">
        <v>9909</v>
      </c>
      <c r="AE242" s="1" t="s">
        <v>245</v>
      </c>
      <c r="AF242" s="51" t="s">
        <v>4</v>
      </c>
      <c r="AG242" s="4" t="s">
        <v>67</v>
      </c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43"/>
      <c r="B243" s="11" t="n">
        <v>36503</v>
      </c>
      <c r="E243" s="68" t="s">
        <v>554</v>
      </c>
      <c r="F243" s="68" t="s">
        <v>689</v>
      </c>
      <c r="G243" s="6" t="s">
        <v>41</v>
      </c>
      <c r="H243" s="5" t="n">
        <v>6523</v>
      </c>
      <c r="I243" s="1"/>
      <c r="J243" s="69"/>
      <c r="K243" s="1"/>
      <c r="L243" s="68"/>
      <c r="M243" s="68" t="s">
        <v>140</v>
      </c>
      <c r="N243" s="1" t="s">
        <v>141</v>
      </c>
      <c r="O243" s="59" t="s">
        <v>76</v>
      </c>
      <c r="Q243" s="1" t="n">
        <v>207</v>
      </c>
      <c r="R243" s="1" t="n">
        <v>207</v>
      </c>
      <c r="S243" s="1" t="n">
        <v>179</v>
      </c>
      <c r="T243" s="1" t="n">
        <v>179</v>
      </c>
      <c r="U243" s="45" t="n">
        <f aca="false">+T243-R243</f>
        <v>-28</v>
      </c>
      <c r="V243" s="14" t="n">
        <f aca="false">+T243-S243</f>
        <v>0</v>
      </c>
      <c r="W243" s="15" t="s">
        <v>97</v>
      </c>
      <c r="X243" s="47"/>
      <c r="Y243" s="44"/>
      <c r="Z243" s="5"/>
      <c r="AA243" s="5" t="n">
        <v>138011</v>
      </c>
      <c r="AB243" s="52" t="s">
        <v>47</v>
      </c>
      <c r="AC243" s="49" t="n">
        <v>0.065</v>
      </c>
      <c r="AD243" s="73"/>
      <c r="AE243" s="51" t="s">
        <v>57</v>
      </c>
      <c r="AF243" s="51" t="s">
        <v>4</v>
      </c>
      <c r="AG243" s="1" t="s">
        <v>690</v>
      </c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22.5" hidden="true" customHeight="false" outlineLevel="0" collapsed="false">
      <c r="A244" s="43"/>
      <c r="B244" s="11" t="n">
        <v>36447</v>
      </c>
      <c r="E244" s="68" t="s">
        <v>406</v>
      </c>
      <c r="F244" s="68" t="s">
        <v>691</v>
      </c>
      <c r="G244" s="6" t="s">
        <v>41</v>
      </c>
      <c r="H244" s="5" t="n">
        <v>6616</v>
      </c>
      <c r="I244" s="1"/>
      <c r="J244" s="69"/>
      <c r="K244" s="1"/>
      <c r="L244" s="68"/>
      <c r="M244" s="68" t="s">
        <v>140</v>
      </c>
      <c r="N244" s="1" t="s">
        <v>141</v>
      </c>
      <c r="O244" s="59" t="s">
        <v>76</v>
      </c>
      <c r="Q244" s="1"/>
      <c r="R244" s="1"/>
      <c r="S244" s="1"/>
      <c r="T244" s="1"/>
      <c r="U244" s="45" t="n">
        <f aca="false">+T244-R244</f>
        <v>0</v>
      </c>
      <c r="V244" s="14" t="n">
        <f aca="false">+T244-S244</f>
        <v>0</v>
      </c>
      <c r="W244" s="15" t="s">
        <v>692</v>
      </c>
      <c r="X244" s="47"/>
      <c r="Y244" s="44"/>
      <c r="Z244" s="5"/>
      <c r="AA244" s="5" t="s">
        <v>181</v>
      </c>
      <c r="AB244" s="52" t="s">
        <v>47</v>
      </c>
      <c r="AC244" s="49"/>
      <c r="AD244" s="73"/>
      <c r="AE244" s="79"/>
      <c r="AF244" s="51" t="s">
        <v>4</v>
      </c>
      <c r="AG244" s="1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22.5" hidden="false" customHeight="false" outlineLevel="0" collapsed="false">
      <c r="A245" s="43"/>
      <c r="B245" s="11" t="s">
        <v>38</v>
      </c>
      <c r="E245" s="3" t="s">
        <v>554</v>
      </c>
      <c r="F245" s="3" t="s">
        <v>693</v>
      </c>
      <c r="G245" s="6" t="s">
        <v>41</v>
      </c>
      <c r="H245" s="6" t="n">
        <v>9659</v>
      </c>
      <c r="I245" s="4" t="n">
        <v>766</v>
      </c>
      <c r="J245" s="4" t="s">
        <v>42</v>
      </c>
      <c r="L245" s="1" t="s">
        <v>43</v>
      </c>
      <c r="M245" s="3" t="s">
        <v>554</v>
      </c>
      <c r="N245" s="44"/>
      <c r="O245" s="1" t="s">
        <v>150</v>
      </c>
      <c r="Q245" s="1" t="n">
        <v>1698</v>
      </c>
      <c r="R245" s="1" t="n">
        <v>1698</v>
      </c>
      <c r="S245" s="1" t="n">
        <v>1758</v>
      </c>
      <c r="T245" s="1" t="n">
        <v>1758</v>
      </c>
      <c r="U245" s="45" t="n">
        <f aca="false">+T245-R245</f>
        <v>60</v>
      </c>
      <c r="V245" s="14" t="n">
        <f aca="false">+T245-S245</f>
        <v>0</v>
      </c>
      <c r="W245" s="15" t="s">
        <v>255</v>
      </c>
      <c r="X245" s="47"/>
      <c r="Y245" s="44"/>
      <c r="Z245" s="5" t="n">
        <v>311129</v>
      </c>
      <c r="AA245" s="5" t="n">
        <v>133202</v>
      </c>
      <c r="AB245" s="48" t="s">
        <v>56</v>
      </c>
      <c r="AC245" s="49" t="n">
        <v>0.055</v>
      </c>
      <c r="AD245" s="50"/>
      <c r="AE245" s="51" t="s">
        <v>125</v>
      </c>
      <c r="AF245" s="51" t="s">
        <v>4</v>
      </c>
      <c r="AG245" s="4" t="s">
        <v>694</v>
      </c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43"/>
      <c r="B246" s="11" t="s">
        <v>38</v>
      </c>
      <c r="E246" s="68" t="s">
        <v>551</v>
      </c>
      <c r="F246" s="68" t="s">
        <v>695</v>
      </c>
      <c r="G246" s="6" t="s">
        <v>41</v>
      </c>
      <c r="H246" s="5" t="n">
        <v>6657</v>
      </c>
      <c r="I246" s="1"/>
      <c r="J246" s="69"/>
      <c r="K246" s="1"/>
      <c r="L246" s="68"/>
      <c r="M246" s="68" t="s">
        <v>551</v>
      </c>
      <c r="N246" s="1"/>
      <c r="O246" s="1" t="s">
        <v>76</v>
      </c>
      <c r="Q246" s="1"/>
      <c r="R246" s="1"/>
      <c r="S246" s="1"/>
      <c r="T246" s="1"/>
      <c r="U246" s="45" t="n">
        <f aca="false">+T246-R246</f>
        <v>0</v>
      </c>
      <c r="V246" s="14" t="n">
        <f aca="false">+T246-S246</f>
        <v>0</v>
      </c>
      <c r="W246" s="15" t="s">
        <v>361</v>
      </c>
      <c r="X246" s="47"/>
      <c r="Y246" s="44"/>
      <c r="Z246" s="67"/>
      <c r="AA246" s="5"/>
      <c r="AB246" s="52" t="s">
        <v>47</v>
      </c>
      <c r="AC246" s="49"/>
      <c r="AD246" s="73"/>
      <c r="AE246" s="79"/>
      <c r="AF246" s="51" t="s">
        <v>4</v>
      </c>
      <c r="AG246" s="1" t="s">
        <v>67</v>
      </c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43"/>
      <c r="B247" s="11" t="s">
        <v>38</v>
      </c>
      <c r="C247" s="68"/>
      <c r="D247" s="1"/>
      <c r="E247" s="3" t="s">
        <v>696</v>
      </c>
      <c r="F247" s="3" t="s">
        <v>697</v>
      </c>
      <c r="G247" s="6" t="s">
        <v>41</v>
      </c>
      <c r="H247" s="6" t="n">
        <v>6669</v>
      </c>
      <c r="I247" s="4" t="n">
        <v>447</v>
      </c>
      <c r="J247" s="4" t="s">
        <v>42</v>
      </c>
      <c r="L247" s="52" t="s">
        <v>43</v>
      </c>
      <c r="M247" s="3" t="s">
        <v>698</v>
      </c>
      <c r="N247" s="44"/>
      <c r="O247" s="1" t="s">
        <v>304</v>
      </c>
      <c r="Q247" s="1"/>
      <c r="R247" s="1"/>
      <c r="S247" s="1"/>
      <c r="T247" s="1"/>
      <c r="U247" s="45" t="n">
        <f aca="false">+T247-R247</f>
        <v>0</v>
      </c>
      <c r="V247" s="14" t="n">
        <f aca="false">+T247-S247</f>
        <v>0</v>
      </c>
      <c r="W247" s="15" t="s">
        <v>699</v>
      </c>
      <c r="X247" s="47"/>
      <c r="Y247" s="44"/>
      <c r="Z247" s="5" t="n">
        <v>346106</v>
      </c>
      <c r="AA247" s="5" t="n">
        <v>136100</v>
      </c>
      <c r="AB247" s="48" t="s">
        <v>47</v>
      </c>
      <c r="AC247" s="49" t="n">
        <v>0.157</v>
      </c>
      <c r="AD247" s="50" t="n">
        <v>9812</v>
      </c>
      <c r="AE247" s="51" t="s">
        <v>81</v>
      </c>
      <c r="AF247" s="51" t="s">
        <v>4</v>
      </c>
      <c r="AG247" s="4" t="s">
        <v>700</v>
      </c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43"/>
      <c r="B248" s="11" t="s">
        <v>38</v>
      </c>
      <c r="E248" s="3" t="s">
        <v>701</v>
      </c>
      <c r="F248" s="3" t="s">
        <v>702</v>
      </c>
      <c r="G248" s="6" t="s">
        <v>41</v>
      </c>
      <c r="H248" s="6" t="n">
        <v>6677</v>
      </c>
      <c r="I248" s="4" t="n">
        <v>600</v>
      </c>
      <c r="J248" s="4" t="s">
        <v>42</v>
      </c>
      <c r="L248" s="52" t="s">
        <v>43</v>
      </c>
      <c r="M248" s="3" t="s">
        <v>703</v>
      </c>
      <c r="N248" s="44"/>
      <c r="O248" s="59" t="s">
        <v>250</v>
      </c>
      <c r="Q248" s="1"/>
      <c r="R248" s="1"/>
      <c r="S248" s="1"/>
      <c r="T248" s="1"/>
      <c r="U248" s="45" t="n">
        <f aca="false">+T248-R248</f>
        <v>0</v>
      </c>
      <c r="V248" s="14" t="n">
        <f aca="false">+T248-S248</f>
        <v>0</v>
      </c>
      <c r="W248" s="46" t="s">
        <v>46</v>
      </c>
      <c r="X248" s="47"/>
      <c r="Y248" s="44"/>
      <c r="Z248" s="5" t="n">
        <v>346103</v>
      </c>
      <c r="AA248" s="5" t="n">
        <v>50280</v>
      </c>
      <c r="AB248" s="48" t="s">
        <v>56</v>
      </c>
      <c r="AC248" s="49" t="n">
        <v>0.04</v>
      </c>
      <c r="AD248" s="50" t="n">
        <v>9903</v>
      </c>
      <c r="AE248" s="51" t="s">
        <v>48</v>
      </c>
      <c r="AF248" s="51" t="s">
        <v>4</v>
      </c>
      <c r="AG248" s="4" t="s">
        <v>704</v>
      </c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22.5" hidden="true" customHeight="false" outlineLevel="0" collapsed="false">
      <c r="A249" s="53"/>
      <c r="B249" s="54" t="s">
        <v>38</v>
      </c>
      <c r="C249" s="55"/>
      <c r="D249" s="56"/>
      <c r="E249" s="55" t="s">
        <v>701</v>
      </c>
      <c r="F249" s="3" t="s">
        <v>702</v>
      </c>
      <c r="G249" s="57" t="s">
        <v>41</v>
      </c>
      <c r="H249" s="57" t="n">
        <v>6677</v>
      </c>
      <c r="I249" s="56" t="n">
        <v>600</v>
      </c>
      <c r="J249" s="56" t="s">
        <v>42</v>
      </c>
      <c r="K249" s="56"/>
      <c r="L249" s="58" t="s">
        <v>43</v>
      </c>
      <c r="M249" s="55" t="s">
        <v>703</v>
      </c>
      <c r="N249" s="0"/>
      <c r="O249" s="59" t="s">
        <v>250</v>
      </c>
      <c r="P249" s="60"/>
      <c r="Q249" s="72"/>
      <c r="R249" s="1"/>
      <c r="S249" s="72"/>
      <c r="T249" s="1"/>
      <c r="U249" s="45" t="n">
        <f aca="false">+T249-R249</f>
        <v>0</v>
      </c>
      <c r="V249" s="61" t="n">
        <f aca="false">+T249-S249</f>
        <v>0</v>
      </c>
      <c r="W249" s="46" t="s">
        <v>705</v>
      </c>
      <c r="X249" s="70"/>
      <c r="Z249" s="62"/>
      <c r="AA249" s="62" t="n">
        <v>139440</v>
      </c>
      <c r="AB249" s="63" t="s">
        <v>47</v>
      </c>
      <c r="AC249" s="64" t="n">
        <v>0.33</v>
      </c>
      <c r="AD249" s="65"/>
      <c r="AE249" s="66" t="s">
        <v>125</v>
      </c>
      <c r="AF249" s="66" t="s">
        <v>4</v>
      </c>
      <c r="AG249" s="56" t="s">
        <v>704</v>
      </c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22.5" hidden="true" customHeight="false" outlineLevel="0" collapsed="false">
      <c r="A250" s="53"/>
      <c r="B250" s="54" t="n">
        <v>36452</v>
      </c>
      <c r="C250" s="55"/>
      <c r="D250" s="56"/>
      <c r="E250" s="71" t="s">
        <v>706</v>
      </c>
      <c r="F250" s="71" t="s">
        <v>707</v>
      </c>
      <c r="G250" s="57" t="s">
        <v>41</v>
      </c>
      <c r="H250" s="62" t="n">
        <v>6683</v>
      </c>
      <c r="I250" s="59"/>
      <c r="J250" s="80"/>
      <c r="K250" s="59"/>
      <c r="L250" s="71"/>
      <c r="M250" s="71" t="s">
        <v>706</v>
      </c>
      <c r="N250" s="59" t="s">
        <v>141</v>
      </c>
      <c r="O250" s="59" t="s">
        <v>501</v>
      </c>
      <c r="P250" s="60"/>
      <c r="Q250" s="59"/>
      <c r="R250" s="61"/>
      <c r="S250" s="59"/>
      <c r="T250" s="61"/>
      <c r="U250" s="45" t="n">
        <f aca="false">+T250-R250</f>
        <v>0</v>
      </c>
      <c r="V250" s="61" t="n">
        <f aca="false">+T250-S250</f>
        <v>0</v>
      </c>
      <c r="W250" s="46" t="s">
        <v>708</v>
      </c>
      <c r="X250" s="70"/>
      <c r="Z250" s="62"/>
      <c r="AA250" s="62" t="s">
        <v>181</v>
      </c>
      <c r="AB250" s="58" t="s">
        <v>47</v>
      </c>
      <c r="AC250" s="64" t="n">
        <v>0.03</v>
      </c>
      <c r="AD250" s="81"/>
      <c r="AE250" s="66" t="s">
        <v>57</v>
      </c>
      <c r="AF250" s="66" t="s">
        <v>4</v>
      </c>
      <c r="AG250" s="59" t="s">
        <v>709</v>
      </c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53"/>
      <c r="B251" s="54" t="s">
        <v>38</v>
      </c>
      <c r="C251" s="71"/>
      <c r="D251" s="59"/>
      <c r="E251" s="55" t="s">
        <v>710</v>
      </c>
      <c r="F251" s="55" t="s">
        <v>711</v>
      </c>
      <c r="G251" s="57" t="s">
        <v>41</v>
      </c>
      <c r="H251" s="57" t="n">
        <v>6709</v>
      </c>
      <c r="I251" s="56" t="n">
        <v>457</v>
      </c>
      <c r="J251" s="56" t="s">
        <v>42</v>
      </c>
      <c r="K251" s="56"/>
      <c r="L251" s="59" t="s">
        <v>43</v>
      </c>
      <c r="M251" s="55" t="s">
        <v>712</v>
      </c>
      <c r="N251" s="0"/>
      <c r="O251" s="59" t="s">
        <v>304</v>
      </c>
      <c r="P251" s="60"/>
      <c r="Q251" s="59"/>
      <c r="R251" s="1"/>
      <c r="S251" s="59"/>
      <c r="T251" s="1"/>
      <c r="U251" s="45" t="n">
        <f aca="false">+T251-R251</f>
        <v>0</v>
      </c>
      <c r="V251" s="61" t="n">
        <f aca="false">+T251-S251</f>
        <v>0</v>
      </c>
      <c r="W251" s="46" t="s">
        <v>713</v>
      </c>
      <c r="X251" s="46"/>
      <c r="Z251" s="62" t="n">
        <v>361748</v>
      </c>
      <c r="AA251" s="62" t="n">
        <v>55644</v>
      </c>
      <c r="AB251" s="63" t="s">
        <v>56</v>
      </c>
      <c r="AC251" s="64" t="n">
        <v>0.06</v>
      </c>
      <c r="AD251" s="65"/>
      <c r="AE251" s="66" t="s">
        <v>57</v>
      </c>
      <c r="AF251" s="66" t="s">
        <v>4</v>
      </c>
      <c r="AG251" s="56" t="s">
        <v>67</v>
      </c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53"/>
      <c r="B252" s="54" t="s">
        <v>38</v>
      </c>
      <c r="C252" s="55"/>
      <c r="D252" s="56"/>
      <c r="E252" s="71" t="s">
        <v>554</v>
      </c>
      <c r="F252" s="71" t="s">
        <v>714</v>
      </c>
      <c r="G252" s="57" t="s">
        <v>41</v>
      </c>
      <c r="H252" s="62" t="n">
        <v>9753</v>
      </c>
      <c r="I252" s="59"/>
      <c r="J252" s="80"/>
      <c r="K252" s="59"/>
      <c r="L252" s="71"/>
      <c r="M252" s="71" t="s">
        <v>554</v>
      </c>
      <c r="N252" s="59"/>
      <c r="O252" s="59" t="s">
        <v>76</v>
      </c>
      <c r="P252" s="60"/>
      <c r="Q252" s="59" t="n">
        <v>136</v>
      </c>
      <c r="R252" s="59" t="n">
        <v>136</v>
      </c>
      <c r="S252" s="59" t="n">
        <v>136</v>
      </c>
      <c r="T252" s="59" t="n">
        <v>136</v>
      </c>
      <c r="U252" s="45" t="n">
        <f aca="false">+T252-R252</f>
        <v>0</v>
      </c>
      <c r="V252" s="61" t="n">
        <f aca="false">+T252-S252</f>
        <v>0</v>
      </c>
      <c r="W252" s="15" t="s">
        <v>97</v>
      </c>
      <c r="X252" s="70"/>
      <c r="Z252" s="62" t="n">
        <v>348109</v>
      </c>
      <c r="AA252" s="62" t="n">
        <v>136199</v>
      </c>
      <c r="AB252" s="58" t="s">
        <v>47</v>
      </c>
      <c r="AC252" s="64" t="n">
        <v>0.08</v>
      </c>
      <c r="AD252" s="65" t="n">
        <v>9812</v>
      </c>
      <c r="AE252" s="66" t="s">
        <v>81</v>
      </c>
      <c r="AF252" s="66" t="s">
        <v>4</v>
      </c>
      <c r="AG252" s="59" t="s">
        <v>557</v>
      </c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2.5" hidden="false" customHeight="false" outlineLevel="0" collapsed="false">
      <c r="A253" s="110"/>
      <c r="B253" s="111" t="n">
        <v>36325</v>
      </c>
      <c r="C253" s="112"/>
      <c r="D253" s="113"/>
      <c r="E253" s="129" t="s">
        <v>715</v>
      </c>
      <c r="F253" s="129" t="s">
        <v>716</v>
      </c>
      <c r="G253" s="115" t="s">
        <v>41</v>
      </c>
      <c r="H253" s="130" t="n">
        <v>9831</v>
      </c>
      <c r="I253" s="117"/>
      <c r="J253" s="118"/>
      <c r="K253" s="117"/>
      <c r="L253" s="114"/>
      <c r="M253" s="114"/>
      <c r="N253" s="117" t="s">
        <v>141</v>
      </c>
      <c r="O253" s="1" t="s">
        <v>86</v>
      </c>
      <c r="P253" s="119"/>
      <c r="Q253" s="74" t="n">
        <v>0</v>
      </c>
      <c r="R253" s="131" t="n">
        <v>500</v>
      </c>
      <c r="S253" s="74" t="n">
        <v>600</v>
      </c>
      <c r="T253" s="74" t="n">
        <v>600</v>
      </c>
      <c r="U253" s="45" t="n">
        <f aca="false">+T253-R253</f>
        <v>100</v>
      </c>
      <c r="V253" s="120" t="n">
        <f aca="false">+T253-S253</f>
        <v>0</v>
      </c>
      <c r="W253" s="15" t="s">
        <v>159</v>
      </c>
      <c r="X253" s="123"/>
      <c r="Y253" s="124"/>
      <c r="Z253" s="116"/>
      <c r="AA253" s="130" t="s">
        <v>181</v>
      </c>
      <c r="AB253" s="125" t="s">
        <v>47</v>
      </c>
      <c r="AC253" s="126"/>
      <c r="AD253" s="127"/>
      <c r="AE253" s="128"/>
      <c r="AF253" s="128" t="s">
        <v>4</v>
      </c>
      <c r="AG253" s="74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38</v>
      </c>
      <c r="E254" s="3" t="s">
        <v>717</v>
      </c>
      <c r="F254" s="3" t="s">
        <v>175</v>
      </c>
      <c r="G254" s="6" t="s">
        <v>41</v>
      </c>
      <c r="H254" s="6" t="n">
        <v>9693</v>
      </c>
      <c r="I254" s="4" t="n">
        <v>550</v>
      </c>
      <c r="J254" s="4" t="s">
        <v>42</v>
      </c>
      <c r="L254" s="1" t="s">
        <v>43</v>
      </c>
      <c r="M254" s="3" t="s">
        <v>718</v>
      </c>
      <c r="N254" s="44"/>
      <c r="O254" s="1" t="s">
        <v>86</v>
      </c>
      <c r="Q254" s="74" t="n">
        <v>89</v>
      </c>
      <c r="R254" s="74" t="n">
        <v>89</v>
      </c>
      <c r="S254" s="74" t="n">
        <v>356</v>
      </c>
      <c r="T254" s="74" t="n">
        <v>356</v>
      </c>
      <c r="U254" s="45" t="n">
        <f aca="false">+T254-R254</f>
        <v>267</v>
      </c>
      <c r="V254" s="14" t="n">
        <f aca="false">+T254-S254</f>
        <v>0</v>
      </c>
      <c r="W254" s="15" t="s">
        <v>177</v>
      </c>
      <c r="X254" s="47"/>
      <c r="Y254" s="44"/>
      <c r="Z254" s="5" t="n">
        <v>311845</v>
      </c>
      <c r="AA254" s="5" t="n">
        <v>27468</v>
      </c>
      <c r="AB254" s="48" t="s">
        <v>56</v>
      </c>
      <c r="AC254" s="49" t="n">
        <v>0.055</v>
      </c>
      <c r="AD254" s="50"/>
      <c r="AE254" s="51" t="s">
        <v>57</v>
      </c>
      <c r="AF254" s="51" t="s">
        <v>4</v>
      </c>
      <c r="AG254" s="4" t="s">
        <v>719</v>
      </c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22.5" hidden="false" customHeight="false" outlineLevel="0" collapsed="false">
      <c r="A255" s="43"/>
      <c r="B255" s="11" t="s">
        <v>38</v>
      </c>
      <c r="E255" s="3" t="s">
        <v>717</v>
      </c>
      <c r="F255" s="3" t="s">
        <v>179</v>
      </c>
      <c r="G255" s="6" t="s">
        <v>41</v>
      </c>
      <c r="H255" s="6" t="n">
        <v>9694</v>
      </c>
      <c r="I255" s="4" t="n">
        <v>550</v>
      </c>
      <c r="J255" s="4" t="s">
        <v>42</v>
      </c>
      <c r="L255" s="1" t="s">
        <v>43</v>
      </c>
      <c r="M255" s="3" t="s">
        <v>718</v>
      </c>
      <c r="N255" s="44"/>
      <c r="O255" s="1" t="s">
        <v>86</v>
      </c>
      <c r="Q255" s="1" t="n">
        <v>1923</v>
      </c>
      <c r="R255" s="1" t="n">
        <v>1946</v>
      </c>
      <c r="S255" s="1" t="n">
        <v>1959</v>
      </c>
      <c r="T255" s="1" t="n">
        <v>1878</v>
      </c>
      <c r="U255" s="45" t="n">
        <f aca="false">+T255-R255</f>
        <v>-68</v>
      </c>
      <c r="V255" s="14" t="n">
        <f aca="false">+T255-S255</f>
        <v>-81</v>
      </c>
      <c r="W255" s="46" t="s">
        <v>180</v>
      </c>
      <c r="X255" s="47"/>
      <c r="Y255" s="44"/>
      <c r="Z255" s="5" t="n">
        <v>313590</v>
      </c>
      <c r="AA255" s="5" t="n">
        <v>126298</v>
      </c>
      <c r="AB255" s="48" t="s">
        <v>56</v>
      </c>
      <c r="AC255" s="49" t="n">
        <v>0.05</v>
      </c>
      <c r="AD255" s="50"/>
      <c r="AE255" s="51" t="s">
        <v>125</v>
      </c>
      <c r="AF255" s="51" t="s">
        <v>4</v>
      </c>
      <c r="AG255" s="4" t="s">
        <v>719</v>
      </c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3"/>
      <c r="B256" s="54" t="s">
        <v>38</v>
      </c>
      <c r="C256" s="55"/>
      <c r="D256" s="56"/>
      <c r="E256" s="55" t="s">
        <v>669</v>
      </c>
      <c r="F256" s="55" t="s">
        <v>546</v>
      </c>
      <c r="G256" s="57" t="s">
        <v>41</v>
      </c>
      <c r="H256" s="57" t="n">
        <v>4251</v>
      </c>
      <c r="I256" s="56" t="n">
        <v>555</v>
      </c>
      <c r="J256" s="56" t="s">
        <v>42</v>
      </c>
      <c r="K256" s="56"/>
      <c r="L256" s="59" t="s">
        <v>43</v>
      </c>
      <c r="M256" s="55" t="s">
        <v>669</v>
      </c>
      <c r="N256" s="0"/>
      <c r="O256" s="59" t="s">
        <v>76</v>
      </c>
      <c r="P256" s="60"/>
      <c r="Q256" s="59" t="n">
        <v>8</v>
      </c>
      <c r="R256" s="59" t="n">
        <v>8</v>
      </c>
      <c r="S256" s="59" t="n">
        <v>39</v>
      </c>
      <c r="T256" s="59" t="n">
        <v>39</v>
      </c>
      <c r="U256" s="45" t="n">
        <f aca="false">+T256-R256</f>
        <v>31</v>
      </c>
      <c r="V256" s="61" t="n">
        <f aca="false">+T256-S256</f>
        <v>0</v>
      </c>
      <c r="W256" s="46" t="s">
        <v>46</v>
      </c>
      <c r="X256" s="70"/>
      <c r="Z256" s="62" t="n">
        <v>309482</v>
      </c>
      <c r="AA256" s="62" t="n">
        <v>138863</v>
      </c>
      <c r="AB256" s="63" t="s">
        <v>56</v>
      </c>
      <c r="AC256" s="64" t="n">
        <v>0.1</v>
      </c>
      <c r="AD256" s="65" t="n">
        <v>9812</v>
      </c>
      <c r="AE256" s="66" t="s">
        <v>81</v>
      </c>
      <c r="AF256" s="66" t="s">
        <v>4</v>
      </c>
      <c r="AG256" s="56" t="s">
        <v>671</v>
      </c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38</v>
      </c>
      <c r="C257" s="68"/>
      <c r="D257" s="1"/>
      <c r="E257" s="3" t="s">
        <v>720</v>
      </c>
      <c r="F257" s="3" t="s">
        <v>721</v>
      </c>
      <c r="G257" s="6" t="s">
        <v>41</v>
      </c>
      <c r="H257" s="6" t="n">
        <v>4074</v>
      </c>
      <c r="I257" s="4" t="n">
        <v>601</v>
      </c>
      <c r="J257" s="4" t="s">
        <v>42</v>
      </c>
      <c r="L257" s="52" t="s">
        <v>43</v>
      </c>
      <c r="M257" s="3" t="s">
        <v>720</v>
      </c>
      <c r="N257" s="44"/>
      <c r="O257" s="1" t="s">
        <v>185</v>
      </c>
      <c r="Q257" s="1" t="n">
        <v>121</v>
      </c>
      <c r="R257" s="1" t="n">
        <v>121</v>
      </c>
      <c r="S257" s="1" t="n">
        <v>34</v>
      </c>
      <c r="T257" s="1" t="n">
        <v>34</v>
      </c>
      <c r="U257" s="45" t="n">
        <f aca="false">+T257-R257</f>
        <v>-87</v>
      </c>
      <c r="V257" s="14" t="n">
        <f aca="false">+T257-S257</f>
        <v>0</v>
      </c>
      <c r="W257" s="15" t="s">
        <v>66</v>
      </c>
      <c r="X257" s="47"/>
      <c r="Y257" s="44"/>
      <c r="Z257" s="5" t="n">
        <v>314655</v>
      </c>
      <c r="AA257" s="5" t="n">
        <v>133240</v>
      </c>
      <c r="AB257" s="4" t="s">
        <v>47</v>
      </c>
      <c r="AC257" s="49" t="n">
        <v>0.085</v>
      </c>
      <c r="AD257" s="50" t="n">
        <v>9812</v>
      </c>
      <c r="AE257" s="51" t="s">
        <v>81</v>
      </c>
      <c r="AF257" s="51" t="s">
        <v>4</v>
      </c>
      <c r="AG257" s="4" t="s">
        <v>722</v>
      </c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43"/>
      <c r="B258" s="11" t="n">
        <v>36325</v>
      </c>
      <c r="E258" s="68" t="s">
        <v>723</v>
      </c>
      <c r="F258" s="68" t="s">
        <v>724</v>
      </c>
      <c r="G258" s="6" t="s">
        <v>41</v>
      </c>
      <c r="H258" s="5" t="n">
        <v>6759</v>
      </c>
      <c r="I258" s="1"/>
      <c r="J258" s="69"/>
      <c r="K258" s="1"/>
      <c r="L258" s="68"/>
      <c r="M258" s="68" t="s">
        <v>725</v>
      </c>
      <c r="N258" s="1" t="s">
        <v>141</v>
      </c>
      <c r="O258" s="1" t="s">
        <v>150</v>
      </c>
      <c r="Q258" s="1"/>
      <c r="R258" s="59"/>
      <c r="S258" s="1"/>
      <c r="T258" s="59"/>
      <c r="U258" s="45" t="n">
        <f aca="false">+T258-R258</f>
        <v>0</v>
      </c>
      <c r="V258" s="14" t="n">
        <f aca="false">+T258-S258</f>
        <v>0</v>
      </c>
      <c r="W258" s="15" t="s">
        <v>726</v>
      </c>
      <c r="X258" s="47"/>
      <c r="Y258" s="44"/>
      <c r="Z258" s="5"/>
      <c r="AA258" s="5" t="s">
        <v>181</v>
      </c>
      <c r="AB258" s="52" t="s">
        <v>47</v>
      </c>
      <c r="AC258" s="49" t="n">
        <v>0.055</v>
      </c>
      <c r="AD258" s="73"/>
      <c r="AE258" s="51" t="s">
        <v>57</v>
      </c>
      <c r="AF258" s="51" t="s">
        <v>4</v>
      </c>
      <c r="AG258" s="1" t="s">
        <v>727</v>
      </c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true" customHeight="false" outlineLevel="0" collapsed="false">
      <c r="A259" s="53"/>
      <c r="B259" s="54" t="s">
        <v>38</v>
      </c>
      <c r="C259" s="55"/>
      <c r="D259" s="56"/>
      <c r="E259" s="55" t="s">
        <v>728</v>
      </c>
      <c r="F259" s="55" t="s">
        <v>729</v>
      </c>
      <c r="G259" s="57" t="s">
        <v>41</v>
      </c>
      <c r="H259" s="57" t="n">
        <v>6759</v>
      </c>
      <c r="I259" s="56" t="n">
        <v>766</v>
      </c>
      <c r="J259" s="56" t="s">
        <v>42</v>
      </c>
      <c r="K259" s="56"/>
      <c r="L259" s="59" t="s">
        <v>43</v>
      </c>
      <c r="M259" s="55" t="s">
        <v>730</v>
      </c>
      <c r="N259" s="0"/>
      <c r="O259" s="59" t="s">
        <v>150</v>
      </c>
      <c r="P259" s="60"/>
      <c r="Q259" s="59"/>
      <c r="R259" s="1"/>
      <c r="S259" s="59"/>
      <c r="T259" s="1"/>
      <c r="U259" s="45" t="n">
        <f aca="false">+T259-R259</f>
        <v>0</v>
      </c>
      <c r="V259" s="61" t="n">
        <f aca="false">+T259-S259</f>
        <v>0</v>
      </c>
      <c r="W259" s="46" t="s">
        <v>631</v>
      </c>
      <c r="X259" s="70"/>
      <c r="Z259" s="62" t="n">
        <v>313454</v>
      </c>
      <c r="AA259" s="62" t="n">
        <v>28193</v>
      </c>
      <c r="AB259" s="63" t="s">
        <v>47</v>
      </c>
      <c r="AC259" s="64" t="n">
        <v>0.02</v>
      </c>
      <c r="AD259" s="65" t="n">
        <v>9904</v>
      </c>
      <c r="AE259" s="66" t="s">
        <v>731</v>
      </c>
      <c r="AF259" s="66" t="s">
        <v>4</v>
      </c>
      <c r="AG259" s="56" t="s">
        <v>732</v>
      </c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"/>
      <c r="B260" s="11" t="s">
        <v>38</v>
      </c>
      <c r="E260" s="68" t="s">
        <v>720</v>
      </c>
      <c r="F260" s="68" t="s">
        <v>733</v>
      </c>
      <c r="G260" s="6" t="s">
        <v>41</v>
      </c>
      <c r="H260" s="5" t="n">
        <v>9733</v>
      </c>
      <c r="I260" s="1"/>
      <c r="J260" s="69"/>
      <c r="K260" s="1"/>
      <c r="L260" s="68"/>
      <c r="M260" s="68" t="s">
        <v>720</v>
      </c>
      <c r="N260" s="1"/>
      <c r="O260" s="1" t="s">
        <v>76</v>
      </c>
      <c r="Q260" s="1" t="n">
        <v>255</v>
      </c>
      <c r="R260" s="1" t="n">
        <v>255</v>
      </c>
      <c r="S260" s="1" t="n">
        <v>255</v>
      </c>
      <c r="T260" s="1" t="n">
        <v>255</v>
      </c>
      <c r="U260" s="45" t="n">
        <f aca="false">+T260-R260</f>
        <v>0</v>
      </c>
      <c r="V260" s="14" t="n">
        <f aca="false">+T260-S260</f>
        <v>0</v>
      </c>
      <c r="W260" s="15" t="s">
        <v>66</v>
      </c>
      <c r="X260" s="47"/>
      <c r="Y260" s="44"/>
      <c r="Z260" s="5" t="n">
        <v>340572</v>
      </c>
      <c r="AA260" s="5" t="n">
        <v>135857</v>
      </c>
      <c r="AB260" s="52" t="s">
        <v>47</v>
      </c>
      <c r="AC260" s="49" t="n">
        <v>0.14</v>
      </c>
      <c r="AD260" s="50" t="n">
        <v>9812</v>
      </c>
      <c r="AE260" s="51" t="s">
        <v>81</v>
      </c>
      <c r="AF260" s="51" t="s">
        <v>4</v>
      </c>
      <c r="AG260" s="1" t="s">
        <v>734</v>
      </c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s">
        <v>38</v>
      </c>
      <c r="E261" s="3" t="s">
        <v>735</v>
      </c>
      <c r="F261" s="3" t="s">
        <v>736</v>
      </c>
      <c r="G261" s="6" t="s">
        <v>41</v>
      </c>
      <c r="H261" s="6" t="n">
        <v>5051</v>
      </c>
      <c r="I261" s="4" t="n">
        <v>556</v>
      </c>
      <c r="J261" s="4" t="s">
        <v>42</v>
      </c>
      <c r="L261" s="1" t="s">
        <v>43</v>
      </c>
      <c r="M261" s="3" t="s">
        <v>737</v>
      </c>
      <c r="N261" s="44"/>
      <c r="O261" s="1" t="s">
        <v>76</v>
      </c>
      <c r="Q261" s="1" t="n">
        <v>212</v>
      </c>
      <c r="R261" s="1" t="n">
        <v>212</v>
      </c>
      <c r="S261" s="1" t="n">
        <v>214</v>
      </c>
      <c r="T261" s="1" t="n">
        <v>214</v>
      </c>
      <c r="U261" s="45" t="n">
        <f aca="false">+T261-R261</f>
        <v>2</v>
      </c>
      <c r="V261" s="14" t="n">
        <f aca="false">+T261-S261</f>
        <v>0</v>
      </c>
      <c r="W261" s="15" t="s">
        <v>66</v>
      </c>
      <c r="X261" s="47"/>
      <c r="Y261" s="44"/>
      <c r="Z261" s="5" t="n">
        <v>369995</v>
      </c>
      <c r="AA261" s="5" t="n">
        <v>130541</v>
      </c>
      <c r="AB261" s="48" t="s">
        <v>56</v>
      </c>
      <c r="AC261" s="49" t="n">
        <v>0.136</v>
      </c>
      <c r="AD261" s="50" t="n">
        <v>9904</v>
      </c>
      <c r="AE261" s="51" t="s">
        <v>48</v>
      </c>
      <c r="AF261" s="51" t="s">
        <v>4</v>
      </c>
      <c r="AG261" s="4" t="s">
        <v>738</v>
      </c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true" customHeight="false" outlineLevel="0" collapsed="false">
      <c r="A262" s="43"/>
      <c r="B262" s="11" t="s">
        <v>38</v>
      </c>
      <c r="E262" s="68" t="s">
        <v>739</v>
      </c>
      <c r="F262" s="68" t="s">
        <v>740</v>
      </c>
      <c r="G262" s="6" t="s">
        <v>41</v>
      </c>
      <c r="H262" s="5" t="n">
        <v>6784</v>
      </c>
      <c r="I262" s="1" t="n">
        <v>600</v>
      </c>
      <c r="J262" s="74" t="s">
        <v>42</v>
      </c>
      <c r="K262" s="1"/>
      <c r="L262" s="1" t="s">
        <v>43</v>
      </c>
      <c r="M262" s="3" t="s">
        <v>741</v>
      </c>
      <c r="N262" s="1"/>
      <c r="O262" s="1" t="s">
        <v>287</v>
      </c>
      <c r="Q262" s="1"/>
      <c r="R262" s="1"/>
      <c r="S262" s="1"/>
      <c r="T262" s="1"/>
      <c r="U262" s="45" t="n">
        <f aca="false">+T262-R262</f>
        <v>0</v>
      </c>
      <c r="V262" s="14" t="n">
        <f aca="false">+T262-S262</f>
        <v>0</v>
      </c>
      <c r="W262" s="15" t="s">
        <v>524</v>
      </c>
      <c r="X262" s="47"/>
      <c r="Y262" s="44"/>
      <c r="Z262" s="5" t="n">
        <v>309786</v>
      </c>
      <c r="AA262" s="5" t="n">
        <v>26579</v>
      </c>
      <c r="AB262" s="48" t="s">
        <v>56</v>
      </c>
      <c r="AC262" s="49" t="n">
        <v>0.025</v>
      </c>
      <c r="AD262" s="50"/>
      <c r="AE262" s="51" t="s">
        <v>57</v>
      </c>
      <c r="AF262" s="51" t="s">
        <v>4</v>
      </c>
      <c r="AG262" s="4" t="s">
        <v>67</v>
      </c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43"/>
      <c r="B263" s="11" t="s">
        <v>38</v>
      </c>
      <c r="E263" s="3" t="s">
        <v>735</v>
      </c>
      <c r="F263" s="3" t="s">
        <v>742</v>
      </c>
      <c r="G263" s="6" t="s">
        <v>41</v>
      </c>
      <c r="H263" s="6" t="n">
        <v>6026</v>
      </c>
      <c r="I263" s="4" t="n">
        <v>766</v>
      </c>
      <c r="J263" s="4" t="s">
        <v>590</v>
      </c>
      <c r="L263" s="1" t="s">
        <v>43</v>
      </c>
      <c r="M263" s="3" t="s">
        <v>737</v>
      </c>
      <c r="N263" s="44"/>
      <c r="O263" s="1" t="s">
        <v>601</v>
      </c>
      <c r="Q263" s="1" t="n">
        <v>146</v>
      </c>
      <c r="R263" s="1" t="n">
        <v>146</v>
      </c>
      <c r="S263" s="1" t="n">
        <v>163</v>
      </c>
      <c r="T263" s="1" t="n">
        <v>163</v>
      </c>
      <c r="U263" s="45" t="n">
        <f aca="false">+T263-R263</f>
        <v>17</v>
      </c>
      <c r="V263" s="14" t="n">
        <f aca="false">+T263-S263</f>
        <v>0</v>
      </c>
      <c r="W263" s="15" t="s">
        <v>66</v>
      </c>
      <c r="X263" s="15"/>
      <c r="Y263" s="44"/>
      <c r="Z263" s="5" t="n">
        <v>369999</v>
      </c>
      <c r="AA263" s="5" t="n">
        <v>138498</v>
      </c>
      <c r="AB263" s="48" t="s">
        <v>56</v>
      </c>
      <c r="AC263" s="49" t="n">
        <v>0.153</v>
      </c>
      <c r="AD263" s="50" t="n">
        <v>9904</v>
      </c>
      <c r="AE263" s="51" t="s">
        <v>48</v>
      </c>
      <c r="AF263" s="51" t="s">
        <v>4</v>
      </c>
      <c r="AG263" s="4" t="s">
        <v>738</v>
      </c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3"/>
      <c r="B264" s="11" t="s">
        <v>38</v>
      </c>
      <c r="E264" s="3" t="s">
        <v>743</v>
      </c>
      <c r="F264" s="3" t="s">
        <v>744</v>
      </c>
      <c r="G264" s="6" t="s">
        <v>41</v>
      </c>
      <c r="H264" s="6" t="n">
        <v>5850</v>
      </c>
      <c r="I264" s="4" t="n">
        <v>429</v>
      </c>
      <c r="J264" s="4" t="s">
        <v>42</v>
      </c>
      <c r="L264" s="1" t="s">
        <v>43</v>
      </c>
      <c r="M264" s="3" t="s">
        <v>745</v>
      </c>
      <c r="N264" s="44"/>
      <c r="O264" s="1" t="s">
        <v>113</v>
      </c>
      <c r="Q264" s="1" t="n">
        <v>171</v>
      </c>
      <c r="R264" s="1" t="n">
        <v>171</v>
      </c>
      <c r="S264" s="1" t="n">
        <v>168</v>
      </c>
      <c r="T264" s="1" t="n">
        <v>168</v>
      </c>
      <c r="U264" s="45" t="n">
        <f aca="false">+T264-R264</f>
        <v>-3</v>
      </c>
      <c r="V264" s="14" t="n">
        <f aca="false">+T264-S264</f>
        <v>0</v>
      </c>
      <c r="W264" s="46" t="s">
        <v>46</v>
      </c>
      <c r="X264" s="15"/>
      <c r="Y264" s="44"/>
      <c r="Z264" s="5" t="n">
        <v>370005</v>
      </c>
      <c r="AA264" s="5" t="n">
        <v>139379</v>
      </c>
      <c r="AB264" s="48" t="s">
        <v>56</v>
      </c>
      <c r="AC264" s="49" t="n">
        <v>0.197</v>
      </c>
      <c r="AD264" s="50" t="n">
        <v>9905</v>
      </c>
      <c r="AE264" s="51" t="s">
        <v>48</v>
      </c>
      <c r="AF264" s="51" t="s">
        <v>4</v>
      </c>
      <c r="AG264" s="4" t="s">
        <v>746</v>
      </c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true" customHeight="false" outlineLevel="0" collapsed="false">
      <c r="A265" s="53"/>
      <c r="B265" s="54" t="s">
        <v>38</v>
      </c>
      <c r="C265" s="55"/>
      <c r="D265" s="56"/>
      <c r="E265" s="55" t="s">
        <v>747</v>
      </c>
      <c r="F265" s="55" t="s">
        <v>748</v>
      </c>
      <c r="G265" s="57" t="s">
        <v>41</v>
      </c>
      <c r="H265" s="57" t="n">
        <v>6836</v>
      </c>
      <c r="I265" s="56" t="n">
        <v>601</v>
      </c>
      <c r="J265" s="56" t="s">
        <v>42</v>
      </c>
      <c r="K265" s="56"/>
      <c r="L265" s="59" t="s">
        <v>43</v>
      </c>
      <c r="M265" s="55" t="s">
        <v>749</v>
      </c>
      <c r="N265" s="0"/>
      <c r="O265" s="59" t="s">
        <v>185</v>
      </c>
      <c r="P265" s="60"/>
      <c r="Q265" s="59"/>
      <c r="R265" s="1"/>
      <c r="S265" s="59"/>
      <c r="T265" s="1"/>
      <c r="U265" s="45" t="n">
        <f aca="false">+T265-R265</f>
        <v>0</v>
      </c>
      <c r="V265" s="61" t="n">
        <f aca="false">+T265-S265</f>
        <v>0</v>
      </c>
      <c r="W265" s="46" t="s">
        <v>750</v>
      </c>
      <c r="X265" s="70"/>
      <c r="Z265" s="62" t="n">
        <v>313494</v>
      </c>
      <c r="AA265" s="62" t="n">
        <v>138644</v>
      </c>
      <c r="AB265" s="63" t="s">
        <v>56</v>
      </c>
      <c r="AC265" s="64" t="n">
        <v>0.33</v>
      </c>
      <c r="AD265" s="65" t="n">
        <v>9905</v>
      </c>
      <c r="AE265" s="66" t="s">
        <v>48</v>
      </c>
      <c r="AF265" s="66" t="s">
        <v>4</v>
      </c>
      <c r="AG265" s="56" t="s">
        <v>751</v>
      </c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true" customHeight="false" outlineLevel="0" collapsed="false">
      <c r="A266" s="43"/>
      <c r="B266" s="11" t="s">
        <v>38</v>
      </c>
      <c r="E266" s="68" t="s">
        <v>752</v>
      </c>
      <c r="F266" s="68" t="s">
        <v>753</v>
      </c>
      <c r="G266" s="6" t="s">
        <v>41</v>
      </c>
      <c r="H266" s="5" t="n">
        <v>6850</v>
      </c>
      <c r="I266" s="1"/>
      <c r="J266" s="69"/>
      <c r="K266" s="1"/>
      <c r="L266" s="68"/>
      <c r="M266" s="68" t="s">
        <v>752</v>
      </c>
      <c r="N266" s="1"/>
      <c r="O266" s="1" t="s">
        <v>167</v>
      </c>
      <c r="Q266" s="1"/>
      <c r="R266" s="1"/>
      <c r="S266" s="1"/>
      <c r="T266" s="1"/>
      <c r="U266" s="45" t="n">
        <f aca="false">+T266-R266</f>
        <v>0</v>
      </c>
      <c r="V266" s="14" t="n">
        <f aca="false">+T266-S266</f>
        <v>0</v>
      </c>
      <c r="W266" s="8" t="s">
        <v>524</v>
      </c>
      <c r="X266" s="47"/>
      <c r="Y266" s="44"/>
      <c r="Z266" s="67" t="n">
        <v>311824</v>
      </c>
      <c r="AA266" s="5" t="n">
        <v>27449</v>
      </c>
      <c r="AB266" s="52" t="s">
        <v>56</v>
      </c>
      <c r="AC266" s="9" t="n">
        <v>0.045</v>
      </c>
      <c r="AD266" s="73"/>
      <c r="AE266" s="51" t="s">
        <v>57</v>
      </c>
      <c r="AF266" s="51" t="s">
        <v>4</v>
      </c>
      <c r="AG266" s="1" t="s">
        <v>754</v>
      </c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22.5" hidden="false" customHeight="false" outlineLevel="0" collapsed="false">
      <c r="A267" s="43"/>
      <c r="B267" s="11" t="s">
        <v>38</v>
      </c>
      <c r="C267" s="68"/>
      <c r="D267" s="1"/>
      <c r="E267" s="68" t="s">
        <v>755</v>
      </c>
      <c r="F267" s="68" t="s">
        <v>756</v>
      </c>
      <c r="G267" s="6" t="s">
        <v>52</v>
      </c>
      <c r="H267" s="5" t="n">
        <v>9755</v>
      </c>
      <c r="I267" s="1"/>
      <c r="J267" s="69"/>
      <c r="K267" s="1" t="n">
        <v>1</v>
      </c>
      <c r="L267" s="68"/>
      <c r="M267" s="68" t="s">
        <v>755</v>
      </c>
      <c r="N267" s="1"/>
      <c r="O267" s="1" t="s">
        <v>601</v>
      </c>
      <c r="Q267" s="74" t="n">
        <v>7954</v>
      </c>
      <c r="R267" s="1" t="n">
        <v>7620</v>
      </c>
      <c r="S267" s="74" t="n">
        <v>7694</v>
      </c>
      <c r="T267" s="1" t="n">
        <v>7568</v>
      </c>
      <c r="U267" s="45" t="n">
        <f aca="false">+T267-R267</f>
        <v>-52</v>
      </c>
      <c r="V267" s="14" t="n">
        <f aca="false">+T267-S267</f>
        <v>-126</v>
      </c>
      <c r="W267" s="15" t="s">
        <v>757</v>
      </c>
      <c r="X267" s="47"/>
      <c r="Y267" s="44"/>
      <c r="Z267" s="5" t="n">
        <v>367017</v>
      </c>
      <c r="AA267" s="5" t="n">
        <v>138316</v>
      </c>
      <c r="AB267" s="52" t="s">
        <v>47</v>
      </c>
      <c r="AC267" s="49" t="n">
        <v>0.119</v>
      </c>
      <c r="AD267" s="73"/>
      <c r="AE267" s="79"/>
      <c r="AF267" s="51" t="s">
        <v>4</v>
      </c>
      <c r="AG267" s="1" t="s">
        <v>67</v>
      </c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s">
        <v>38</v>
      </c>
      <c r="E268" s="3" t="s">
        <v>758</v>
      </c>
      <c r="F268" s="3" t="s">
        <v>759</v>
      </c>
      <c r="G268" s="6" t="s">
        <v>41</v>
      </c>
      <c r="H268" s="6" t="n">
        <v>5701</v>
      </c>
      <c r="I268" s="4" t="n">
        <v>447</v>
      </c>
      <c r="J268" s="4" t="s">
        <v>42</v>
      </c>
      <c r="L268" s="1" t="s">
        <v>43</v>
      </c>
      <c r="M268" s="3" t="s">
        <v>760</v>
      </c>
      <c r="N268" s="44"/>
      <c r="O268" s="1" t="s">
        <v>304</v>
      </c>
      <c r="Q268" s="1" t="n">
        <v>76</v>
      </c>
      <c r="R268" s="1" t="n">
        <v>130</v>
      </c>
      <c r="S268" s="1" t="n">
        <v>76</v>
      </c>
      <c r="T268" s="1" t="n">
        <v>76</v>
      </c>
      <c r="U268" s="45" t="n">
        <f aca="false">+T268-R268</f>
        <v>-54</v>
      </c>
      <c r="V268" s="14" t="n">
        <f aca="false">+T268-S268</f>
        <v>0</v>
      </c>
      <c r="W268" s="46" t="s">
        <v>97</v>
      </c>
      <c r="X268" s="15"/>
      <c r="Y268" s="44"/>
      <c r="Z268" s="5" t="n">
        <v>346081</v>
      </c>
      <c r="AA268" s="5" t="n">
        <v>135881</v>
      </c>
      <c r="AB268" s="48" t="s">
        <v>56</v>
      </c>
      <c r="AC268" s="49" t="n">
        <v>0.137</v>
      </c>
      <c r="AD268" s="50" t="n">
        <v>9812</v>
      </c>
      <c r="AE268" s="51" t="s">
        <v>81</v>
      </c>
      <c r="AF268" s="51" t="s">
        <v>4</v>
      </c>
      <c r="AG268" s="4" t="s">
        <v>761</v>
      </c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3"/>
      <c r="B269" s="54" t="s">
        <v>38</v>
      </c>
      <c r="C269" s="71"/>
      <c r="D269" s="59"/>
      <c r="E269" s="71" t="s">
        <v>762</v>
      </c>
      <c r="F269" s="71" t="s">
        <v>763</v>
      </c>
      <c r="G269" s="57" t="s">
        <v>41</v>
      </c>
      <c r="H269" s="62" t="n">
        <v>5427</v>
      </c>
      <c r="I269" s="59" t="n">
        <v>429</v>
      </c>
      <c r="J269" s="72" t="s">
        <v>42</v>
      </c>
      <c r="K269" s="59"/>
      <c r="L269" s="59" t="s">
        <v>43</v>
      </c>
      <c r="M269" s="55" t="s">
        <v>764</v>
      </c>
      <c r="N269" s="59"/>
      <c r="O269" s="59" t="s">
        <v>65</v>
      </c>
      <c r="P269" s="60"/>
      <c r="Q269" s="59" t="n">
        <v>22</v>
      </c>
      <c r="R269" s="59" t="n">
        <v>22</v>
      </c>
      <c r="S269" s="59" t="n">
        <v>18</v>
      </c>
      <c r="T269" s="59" t="n">
        <v>18</v>
      </c>
      <c r="U269" s="45" t="n">
        <f aca="false">+T269-R269</f>
        <v>-4</v>
      </c>
      <c r="V269" s="61" t="n">
        <f aca="false">+T269-S269</f>
        <v>0</v>
      </c>
      <c r="W269" s="46" t="s">
        <v>46</v>
      </c>
      <c r="X269" s="70"/>
      <c r="Z269" s="62" t="n">
        <v>332683</v>
      </c>
      <c r="AA269" s="62" t="n">
        <v>133342</v>
      </c>
      <c r="AB269" s="63" t="s">
        <v>56</v>
      </c>
      <c r="AC269" s="64" t="n">
        <v>0.06</v>
      </c>
      <c r="AD269" s="65"/>
      <c r="AE269" s="66" t="s">
        <v>57</v>
      </c>
      <c r="AF269" s="66" t="s">
        <v>4</v>
      </c>
      <c r="AG269" s="56" t="s">
        <v>107</v>
      </c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true" customHeight="false" outlineLevel="0" collapsed="false">
      <c r="A270" s="43"/>
      <c r="B270" s="11" t="s">
        <v>38</v>
      </c>
      <c r="E270" s="3" t="s">
        <v>571</v>
      </c>
      <c r="F270" s="3" t="s">
        <v>765</v>
      </c>
      <c r="G270" s="6" t="s">
        <v>41</v>
      </c>
      <c r="H270" s="6" t="n">
        <v>7211</v>
      </c>
      <c r="I270" s="4" t="s">
        <v>110</v>
      </c>
      <c r="J270" s="4" t="s">
        <v>42</v>
      </c>
      <c r="L270" s="1" t="s">
        <v>43</v>
      </c>
      <c r="M270" s="3" t="s">
        <v>571</v>
      </c>
      <c r="N270" s="44"/>
      <c r="O270" s="1" t="s">
        <v>501</v>
      </c>
      <c r="Q270" s="1"/>
      <c r="R270" s="14"/>
      <c r="S270" s="1"/>
      <c r="T270" s="14"/>
      <c r="U270" s="45" t="n">
        <f aca="false">+T270-R270</f>
        <v>0</v>
      </c>
      <c r="V270" s="14" t="n">
        <f aca="false">+T270-S270</f>
        <v>0</v>
      </c>
      <c r="W270" s="15" t="s">
        <v>511</v>
      </c>
      <c r="X270" s="47"/>
      <c r="Y270" s="44"/>
      <c r="Z270" s="44"/>
      <c r="AA270" s="5" t="n">
        <v>26388</v>
      </c>
      <c r="AB270" s="48" t="s">
        <v>405</v>
      </c>
      <c r="AC270" s="49"/>
      <c r="AD270" s="50"/>
      <c r="AE270" s="51"/>
      <c r="AF270" s="51" t="s">
        <v>4</v>
      </c>
      <c r="AG270" s="4" t="s">
        <v>67</v>
      </c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43"/>
      <c r="B271" s="11" t="s">
        <v>38</v>
      </c>
      <c r="E271" s="3" t="s">
        <v>762</v>
      </c>
      <c r="F271" s="3" t="s">
        <v>766</v>
      </c>
      <c r="G271" s="6" t="s">
        <v>41</v>
      </c>
      <c r="H271" s="6" t="n">
        <v>6831</v>
      </c>
      <c r="I271" s="4" t="n">
        <v>427</v>
      </c>
      <c r="J271" s="4" t="s">
        <v>42</v>
      </c>
      <c r="L271" s="1" t="s">
        <v>43</v>
      </c>
      <c r="M271" s="3" t="s">
        <v>764</v>
      </c>
      <c r="N271" s="44"/>
      <c r="O271" s="1" t="s">
        <v>113</v>
      </c>
      <c r="Q271" s="1" t="n">
        <v>526</v>
      </c>
      <c r="R271" s="1" t="n">
        <v>526</v>
      </c>
      <c r="S271" s="1" t="n">
        <v>459</v>
      </c>
      <c r="T271" s="1" t="n">
        <v>459</v>
      </c>
      <c r="U271" s="45" t="n">
        <f aca="false">+T271-R271</f>
        <v>-67</v>
      </c>
      <c r="V271" s="14" t="n">
        <f aca="false">+T271-S271</f>
        <v>0</v>
      </c>
      <c r="W271" s="46" t="s">
        <v>46</v>
      </c>
      <c r="X271" s="47"/>
      <c r="Y271" s="44"/>
      <c r="Z271" s="5" t="n">
        <v>358939</v>
      </c>
      <c r="AA271" s="5" t="n">
        <v>133201</v>
      </c>
      <c r="AB271" s="48" t="s">
        <v>56</v>
      </c>
      <c r="AC271" s="49" t="n">
        <v>0.065</v>
      </c>
      <c r="AD271" s="50"/>
      <c r="AE271" s="51" t="s">
        <v>57</v>
      </c>
      <c r="AF271" s="51" t="s">
        <v>4</v>
      </c>
      <c r="AG271" s="4" t="s">
        <v>767</v>
      </c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43"/>
      <c r="B272" s="11" t="s">
        <v>38</v>
      </c>
      <c r="E272" s="3" t="s">
        <v>762</v>
      </c>
      <c r="F272" s="3" t="s">
        <v>768</v>
      </c>
      <c r="G272" s="6" t="s">
        <v>41</v>
      </c>
      <c r="H272" s="6" t="n">
        <v>9667</v>
      </c>
      <c r="I272" s="4" t="n">
        <v>764</v>
      </c>
      <c r="J272" s="4" t="s">
        <v>42</v>
      </c>
      <c r="L272" s="1" t="s">
        <v>43</v>
      </c>
      <c r="M272" s="3" t="s">
        <v>764</v>
      </c>
      <c r="N272" s="44"/>
      <c r="O272" s="1" t="s">
        <v>45</v>
      </c>
      <c r="Q272" s="1" t="n">
        <v>188</v>
      </c>
      <c r="R272" s="1" t="n">
        <v>188</v>
      </c>
      <c r="S272" s="1" t="n">
        <v>148</v>
      </c>
      <c r="T272" s="1" t="n">
        <v>148</v>
      </c>
      <c r="U272" s="45" t="n">
        <f aca="false">+T272-R272</f>
        <v>-40</v>
      </c>
      <c r="V272" s="14" t="n">
        <f aca="false">+T272-S272</f>
        <v>0</v>
      </c>
      <c r="W272" s="46" t="s">
        <v>46</v>
      </c>
      <c r="X272" s="47"/>
      <c r="Y272" s="44"/>
      <c r="Z272" s="5" t="n">
        <v>332656</v>
      </c>
      <c r="AA272" s="5" t="n">
        <v>129129</v>
      </c>
      <c r="AB272" s="48" t="s">
        <v>56</v>
      </c>
      <c r="AC272" s="49" t="n">
        <v>0.065</v>
      </c>
      <c r="AD272" s="50"/>
      <c r="AE272" s="51" t="s">
        <v>57</v>
      </c>
      <c r="AF272" s="51" t="s">
        <v>4</v>
      </c>
      <c r="AG272" s="4" t="s">
        <v>769</v>
      </c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3"/>
      <c r="B273" s="54" t="s">
        <v>38</v>
      </c>
      <c r="C273" s="71"/>
      <c r="D273" s="59"/>
      <c r="E273" s="71" t="s">
        <v>770</v>
      </c>
      <c r="F273" s="71" t="s">
        <v>771</v>
      </c>
      <c r="G273" s="57" t="s">
        <v>41</v>
      </c>
      <c r="H273" s="62" t="n">
        <v>9728</v>
      </c>
      <c r="I273" s="59"/>
      <c r="J273" s="80"/>
      <c r="K273" s="59"/>
      <c r="L273" s="71"/>
      <c r="M273" s="71" t="s">
        <v>770</v>
      </c>
      <c r="N273" s="59"/>
      <c r="O273" s="59" t="s">
        <v>86</v>
      </c>
      <c r="P273" s="60"/>
      <c r="Q273" s="59" t="n">
        <v>196</v>
      </c>
      <c r="R273" s="59" t="n">
        <v>196</v>
      </c>
      <c r="S273" s="59" t="n">
        <v>94</v>
      </c>
      <c r="T273" s="59" t="n">
        <v>94</v>
      </c>
      <c r="U273" s="45" t="n">
        <f aca="false">+T273-R273</f>
        <v>-102</v>
      </c>
      <c r="V273" s="61" t="n">
        <f aca="false">+T273-S273</f>
        <v>0</v>
      </c>
      <c r="W273" s="46" t="s">
        <v>46</v>
      </c>
      <c r="X273" s="70"/>
      <c r="Z273" s="62" t="n">
        <v>314531</v>
      </c>
      <c r="AA273" s="62" t="n">
        <v>133226</v>
      </c>
      <c r="AB273" s="58" t="s">
        <v>47</v>
      </c>
      <c r="AC273" s="64" t="n">
        <v>0.095</v>
      </c>
      <c r="AD273" s="65" t="n">
        <v>9812</v>
      </c>
      <c r="AE273" s="66" t="s">
        <v>81</v>
      </c>
      <c r="AF273" s="66" t="s">
        <v>4</v>
      </c>
      <c r="AG273" s="59" t="s">
        <v>772</v>
      </c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38</v>
      </c>
      <c r="E274" s="3" t="s">
        <v>773</v>
      </c>
      <c r="F274" s="3" t="s">
        <v>774</v>
      </c>
      <c r="G274" s="6" t="s">
        <v>41</v>
      </c>
      <c r="H274" s="6" t="n">
        <v>9706</v>
      </c>
      <c r="I274" s="4" t="n">
        <v>550</v>
      </c>
      <c r="J274" s="4" t="s">
        <v>42</v>
      </c>
      <c r="L274" s="1" t="s">
        <v>43</v>
      </c>
      <c r="M274" s="3" t="s">
        <v>775</v>
      </c>
      <c r="N274" s="44"/>
      <c r="O274" s="1" t="s">
        <v>86</v>
      </c>
      <c r="Q274" s="1" t="n">
        <v>397</v>
      </c>
      <c r="R274" s="1" t="n">
        <v>397</v>
      </c>
      <c r="S274" s="1" t="n">
        <v>399</v>
      </c>
      <c r="T274" s="1" t="n">
        <v>399</v>
      </c>
      <c r="U274" s="45" t="n">
        <f aca="false">+T274-R274</f>
        <v>2</v>
      </c>
      <c r="V274" s="14" t="n">
        <f aca="false">+T274-S274</f>
        <v>0</v>
      </c>
      <c r="W274" s="15" t="s">
        <v>66</v>
      </c>
      <c r="X274" s="47"/>
      <c r="Y274" s="44"/>
      <c r="Z274" s="5" t="n">
        <v>128011</v>
      </c>
      <c r="AA274" s="5" t="n">
        <v>125784</v>
      </c>
      <c r="AB274" s="48" t="s">
        <v>47</v>
      </c>
      <c r="AC274" s="9" t="n">
        <v>0.131</v>
      </c>
      <c r="AD274" s="78" t="n">
        <v>9907</v>
      </c>
      <c r="AE274" s="1" t="s">
        <v>211</v>
      </c>
      <c r="AF274" s="51" t="s">
        <v>4</v>
      </c>
      <c r="AG274" s="4" t="s">
        <v>776</v>
      </c>
      <c r="AH274" s="84"/>
      <c r="AI274" s="84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84"/>
      <c r="AW274" s="84"/>
      <c r="AX274" s="84"/>
      <c r="AY274" s="84"/>
      <c r="AZ274" s="84"/>
      <c r="BA274" s="84"/>
      <c r="BB274" s="84"/>
      <c r="BC274" s="84"/>
      <c r="BD274" s="84"/>
      <c r="BE274" s="84"/>
      <c r="BF274" s="84"/>
      <c r="BG274" s="84"/>
      <c r="BH274" s="84"/>
      <c r="BI274" s="84"/>
      <c r="BJ274" s="84"/>
      <c r="BK274" s="84"/>
      <c r="BL274" s="84"/>
      <c r="BM274" s="84"/>
      <c r="BN274" s="84"/>
      <c r="BO274" s="84"/>
      <c r="BP274" s="84"/>
      <c r="BQ274" s="84"/>
      <c r="BR274" s="84"/>
      <c r="BS274" s="84"/>
      <c r="BT274" s="84"/>
      <c r="BU274" s="84"/>
      <c r="BV274" s="84"/>
      <c r="BW274" s="84"/>
      <c r="BX274" s="84"/>
      <c r="BY274" s="84"/>
      <c r="BZ274" s="84"/>
      <c r="CA274" s="84"/>
      <c r="CB274" s="84"/>
      <c r="CC274" s="84"/>
      <c r="CD274" s="84"/>
      <c r="CE274" s="84"/>
      <c r="CF274" s="84"/>
      <c r="CG274" s="84"/>
      <c r="CH274" s="84"/>
      <c r="CI274" s="84"/>
      <c r="CJ274" s="84"/>
      <c r="CK274" s="84"/>
      <c r="CL274" s="84"/>
      <c r="CM274" s="84"/>
      <c r="CN274" s="84"/>
      <c r="CO274" s="84"/>
      <c r="CP274" s="84"/>
      <c r="CQ274" s="84"/>
      <c r="CR274" s="84"/>
      <c r="CS274" s="84"/>
      <c r="CT274" s="84"/>
      <c r="CU274" s="84"/>
      <c r="CV274" s="84"/>
      <c r="CW274" s="84"/>
      <c r="CX274" s="84"/>
      <c r="CY274" s="84"/>
      <c r="CZ274" s="84"/>
      <c r="DA274" s="84"/>
      <c r="DB274" s="84"/>
      <c r="DC274" s="84"/>
      <c r="DD274" s="84"/>
      <c r="DE274" s="84"/>
      <c r="DF274" s="84"/>
      <c r="DG274" s="84"/>
      <c r="DH274" s="84"/>
      <c r="DI274" s="84"/>
      <c r="DJ274" s="84"/>
      <c r="DK274" s="84"/>
      <c r="DL274" s="84"/>
      <c r="DM274" s="84"/>
      <c r="DN274" s="84"/>
      <c r="DO274" s="84"/>
      <c r="DP274" s="84"/>
      <c r="DQ274" s="84"/>
      <c r="DR274" s="84"/>
      <c r="DS274" s="84"/>
      <c r="DT274" s="84"/>
      <c r="DU274" s="84"/>
      <c r="DV274" s="84"/>
      <c r="DW274" s="84"/>
      <c r="DX274" s="84"/>
      <c r="DY274" s="84"/>
      <c r="DZ274" s="84"/>
      <c r="EA274" s="84"/>
      <c r="EB274" s="84"/>
      <c r="EC274" s="84"/>
      <c r="ED274" s="84"/>
      <c r="EE274" s="84"/>
      <c r="EF274" s="84"/>
      <c r="EG274" s="84"/>
      <c r="EH274" s="84"/>
      <c r="EI274" s="84"/>
      <c r="EJ274" s="84"/>
      <c r="EK274" s="84"/>
      <c r="EL274" s="84"/>
      <c r="EM274" s="84"/>
      <c r="EN274" s="84"/>
      <c r="EO274" s="84"/>
      <c r="EP274" s="84"/>
      <c r="EQ274" s="84"/>
      <c r="ER274" s="84"/>
      <c r="ES274" s="84"/>
      <c r="ET274" s="84"/>
      <c r="EU274" s="84"/>
      <c r="EV274" s="84"/>
      <c r="EW274" s="84"/>
      <c r="EX274" s="84"/>
      <c r="EY274" s="84"/>
      <c r="EZ274" s="84"/>
      <c r="FA274" s="84"/>
      <c r="FB274" s="84"/>
      <c r="FC274" s="84"/>
      <c r="FD274" s="84"/>
      <c r="FE274" s="84"/>
      <c r="FF274" s="84"/>
      <c r="FG274" s="84"/>
      <c r="FH274" s="84"/>
      <c r="FI274" s="84"/>
      <c r="FJ274" s="84"/>
      <c r="FK274" s="84"/>
      <c r="FL274" s="84"/>
      <c r="FM274" s="84"/>
      <c r="FN274" s="84"/>
      <c r="FO274" s="84"/>
      <c r="FP274" s="84"/>
      <c r="FQ274" s="84"/>
      <c r="FR274" s="84"/>
      <c r="FS274" s="84"/>
      <c r="FT274" s="84"/>
      <c r="FU274" s="84"/>
      <c r="FV274" s="84"/>
      <c r="FW274" s="84"/>
      <c r="FX274" s="84"/>
      <c r="FY274" s="84"/>
      <c r="FZ274" s="84"/>
      <c r="GA274" s="84"/>
      <c r="GB274" s="84"/>
      <c r="GC274" s="84"/>
      <c r="GD274" s="84"/>
      <c r="GE274" s="84"/>
      <c r="GF274" s="84"/>
      <c r="GG274" s="84"/>
      <c r="GH274" s="84"/>
      <c r="GI274" s="84"/>
      <c r="GJ274" s="84"/>
      <c r="GK274" s="84"/>
      <c r="GL274" s="84"/>
      <c r="GM274" s="84"/>
      <c r="GN274" s="84"/>
      <c r="GO274" s="84"/>
      <c r="GP274" s="84"/>
      <c r="GQ274" s="84"/>
      <c r="GR274" s="84"/>
      <c r="GS274" s="84"/>
      <c r="GT274" s="84"/>
      <c r="GU274" s="84"/>
      <c r="GV274" s="84"/>
      <c r="GW274" s="84"/>
      <c r="GX274" s="84"/>
      <c r="GY274" s="84"/>
      <c r="GZ274" s="84"/>
      <c r="HA274" s="84"/>
      <c r="HB274" s="84"/>
      <c r="HC274" s="84"/>
      <c r="HD274" s="84"/>
      <c r="HE274" s="84"/>
      <c r="HF274" s="84"/>
      <c r="HG274" s="84"/>
      <c r="HH274" s="84"/>
      <c r="HI274" s="84"/>
      <c r="HJ274" s="84"/>
      <c r="HK274" s="84"/>
      <c r="HL274" s="84"/>
      <c r="HM274" s="84"/>
      <c r="HN274" s="84"/>
      <c r="HO274" s="84"/>
      <c r="HP274" s="84"/>
      <c r="HQ274" s="84"/>
      <c r="HR274" s="84"/>
      <c r="HS274" s="84"/>
      <c r="HT274" s="84"/>
      <c r="HU274" s="84"/>
      <c r="HV274" s="84"/>
      <c r="HW274" s="84"/>
      <c r="HX274" s="84"/>
      <c r="HY274" s="84"/>
      <c r="HZ274" s="84"/>
      <c r="IA274" s="84"/>
      <c r="IB274" s="84"/>
      <c r="IC274" s="84"/>
      <c r="ID274" s="84"/>
      <c r="IE274" s="84"/>
      <c r="IF274" s="84"/>
      <c r="IG274" s="84"/>
      <c r="IH274" s="84"/>
      <c r="II274" s="84"/>
      <c r="IJ274" s="84"/>
      <c r="IK274" s="84"/>
      <c r="IL274" s="84"/>
      <c r="IM274" s="84"/>
      <c r="IN274" s="84"/>
      <c r="IO274" s="84"/>
      <c r="IP274" s="84"/>
      <c r="IQ274" s="84"/>
      <c r="IR274" s="84"/>
      <c r="IS274" s="84"/>
      <c r="IT274" s="84"/>
      <c r="IU274" s="84"/>
      <c r="IV274" s="84"/>
      <c r="IW274" s="84"/>
    </row>
    <row r="275" customFormat="false" ht="12.75" hidden="true" customHeight="false" outlineLevel="0" collapsed="false">
      <c r="A275" s="43"/>
      <c r="B275" s="11" t="s">
        <v>38</v>
      </c>
      <c r="C275" s="68"/>
      <c r="D275" s="1"/>
      <c r="E275" s="3" t="s">
        <v>777</v>
      </c>
      <c r="F275" s="3" t="s">
        <v>778</v>
      </c>
      <c r="G275" s="6" t="s">
        <v>41</v>
      </c>
      <c r="H275" s="6" t="n">
        <v>9612</v>
      </c>
      <c r="I275" s="4" t="n">
        <v>487</v>
      </c>
      <c r="J275" s="4" t="s">
        <v>42</v>
      </c>
      <c r="L275" s="1" t="s">
        <v>43</v>
      </c>
      <c r="M275" s="3" t="s">
        <v>779</v>
      </c>
      <c r="N275" s="44"/>
      <c r="O275" s="1" t="s">
        <v>86</v>
      </c>
      <c r="Q275" s="1"/>
      <c r="R275" s="1"/>
      <c r="S275" s="1"/>
      <c r="T275" s="1"/>
      <c r="U275" s="45" t="n">
        <f aca="false">+T275-R275</f>
        <v>0</v>
      </c>
      <c r="V275" s="14" t="n">
        <f aca="false">+T275-S275</f>
        <v>0</v>
      </c>
      <c r="W275" s="15" t="s">
        <v>780</v>
      </c>
      <c r="X275" s="15"/>
      <c r="Y275" s="44"/>
      <c r="Z275" s="5" t="n">
        <v>313577</v>
      </c>
      <c r="AA275" s="5" t="n">
        <v>133213</v>
      </c>
      <c r="AB275" s="48" t="s">
        <v>56</v>
      </c>
      <c r="AC275" s="49" t="n">
        <v>0.055</v>
      </c>
      <c r="AD275" s="50"/>
      <c r="AE275" s="51" t="s">
        <v>57</v>
      </c>
      <c r="AF275" s="51" t="s">
        <v>4</v>
      </c>
      <c r="AG275" s="4" t="s">
        <v>781</v>
      </c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3"/>
      <c r="B276" s="54" t="s">
        <v>38</v>
      </c>
      <c r="C276" s="71"/>
      <c r="D276" s="59"/>
      <c r="E276" s="55" t="s">
        <v>540</v>
      </c>
      <c r="F276" s="55" t="s">
        <v>782</v>
      </c>
      <c r="G276" s="57" t="s">
        <v>41</v>
      </c>
      <c r="H276" s="57" t="n">
        <v>6118</v>
      </c>
      <c r="I276" s="56" t="n">
        <v>441</v>
      </c>
      <c r="J276" s="56" t="s">
        <v>42</v>
      </c>
      <c r="K276" s="56"/>
      <c r="L276" s="59" t="s">
        <v>43</v>
      </c>
      <c r="M276" s="55" t="s">
        <v>540</v>
      </c>
      <c r="N276" s="0"/>
      <c r="O276" s="59" t="s">
        <v>65</v>
      </c>
      <c r="P276" s="60"/>
      <c r="Q276" s="59" t="n">
        <v>119</v>
      </c>
      <c r="R276" s="59" t="n">
        <v>119</v>
      </c>
      <c r="S276" s="59" t="n">
        <v>112</v>
      </c>
      <c r="T276" s="59" t="n">
        <v>112</v>
      </c>
      <c r="U276" s="45" t="n">
        <f aca="false">+T276-R276</f>
        <v>-7</v>
      </c>
      <c r="V276" s="61" t="n">
        <f aca="false">+T276-S276</f>
        <v>0</v>
      </c>
      <c r="W276" s="46" t="s">
        <v>46</v>
      </c>
      <c r="X276" s="46"/>
      <c r="Z276" s="62" t="n">
        <v>358943</v>
      </c>
      <c r="AA276" s="62" t="n">
        <v>136739</v>
      </c>
      <c r="AB276" s="63" t="s">
        <v>56</v>
      </c>
      <c r="AC276" s="64" t="n">
        <v>0.06</v>
      </c>
      <c r="AD276" s="65"/>
      <c r="AE276" s="66" t="s">
        <v>57</v>
      </c>
      <c r="AF276" s="66" t="s">
        <v>4</v>
      </c>
      <c r="AG276" s="56" t="s">
        <v>783</v>
      </c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s">
        <v>38</v>
      </c>
      <c r="E277" s="3" t="s">
        <v>540</v>
      </c>
      <c r="F277" s="3" t="s">
        <v>784</v>
      </c>
      <c r="G277" s="6" t="s">
        <v>41</v>
      </c>
      <c r="H277" s="6" t="n">
        <v>6821</v>
      </c>
      <c r="I277" s="4" t="n">
        <v>550</v>
      </c>
      <c r="J277" s="4" t="s">
        <v>42</v>
      </c>
      <c r="L277" s="1" t="s">
        <v>43</v>
      </c>
      <c r="M277" s="3" t="s">
        <v>540</v>
      </c>
      <c r="N277" s="44"/>
      <c r="O277" s="1" t="s">
        <v>86</v>
      </c>
      <c r="Q277" s="1" t="n">
        <v>81</v>
      </c>
      <c r="R277" s="1" t="n">
        <v>81</v>
      </c>
      <c r="S277" s="1" t="n">
        <v>81</v>
      </c>
      <c r="T277" s="1" t="n">
        <v>81</v>
      </c>
      <c r="U277" s="45" t="n">
        <f aca="false">+T277-R277</f>
        <v>0</v>
      </c>
      <c r="V277" s="14" t="n">
        <f aca="false">+T277-S277</f>
        <v>0</v>
      </c>
      <c r="W277" s="15" t="s">
        <v>122</v>
      </c>
      <c r="X277" s="15"/>
      <c r="Y277" s="44"/>
      <c r="Z277" s="5" t="n">
        <v>358911</v>
      </c>
      <c r="AA277" s="5" t="n">
        <v>130581</v>
      </c>
      <c r="AB277" s="48" t="s">
        <v>56</v>
      </c>
      <c r="AC277" s="49" t="n">
        <v>0.055</v>
      </c>
      <c r="AD277" s="50"/>
      <c r="AE277" s="51" t="s">
        <v>57</v>
      </c>
      <c r="AF277" s="51" t="s">
        <v>4</v>
      </c>
      <c r="AG277" s="4" t="s">
        <v>785</v>
      </c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22.5" hidden="true" customHeight="false" outlineLevel="0" collapsed="false">
      <c r="A278" s="43"/>
      <c r="B278" s="11" t="s">
        <v>38</v>
      </c>
      <c r="E278" s="3" t="s">
        <v>229</v>
      </c>
      <c r="F278" s="3" t="s">
        <v>786</v>
      </c>
      <c r="G278" s="6" t="s">
        <v>41</v>
      </c>
      <c r="H278" s="6" t="n">
        <v>9621</v>
      </c>
      <c r="I278" s="4" t="n">
        <v>440</v>
      </c>
      <c r="J278" s="4" t="s">
        <v>42</v>
      </c>
      <c r="L278" s="52" t="s">
        <v>43</v>
      </c>
      <c r="M278" s="3" t="s">
        <v>231</v>
      </c>
      <c r="N278" s="44"/>
      <c r="O278" s="1" t="s">
        <v>232</v>
      </c>
      <c r="Q278" s="74"/>
      <c r="R278" s="1"/>
      <c r="S278" s="74"/>
      <c r="T278" s="1"/>
      <c r="U278" s="45" t="n">
        <f aca="false">+T278-R278</f>
        <v>0</v>
      </c>
      <c r="V278" s="14" t="n">
        <f aca="false">+T278-S278</f>
        <v>0</v>
      </c>
      <c r="W278" s="15" t="s">
        <v>787</v>
      </c>
      <c r="X278" s="47"/>
      <c r="Y278" s="44"/>
      <c r="Z278" s="5" t="n">
        <v>313018</v>
      </c>
      <c r="AA278" s="5" t="n">
        <v>135867</v>
      </c>
      <c r="AB278" s="48" t="s">
        <v>56</v>
      </c>
      <c r="AC278" s="49" t="n">
        <v>0.06</v>
      </c>
      <c r="AD278" s="50"/>
      <c r="AE278" s="51" t="s">
        <v>125</v>
      </c>
      <c r="AF278" s="51" t="s">
        <v>4</v>
      </c>
      <c r="AG278" s="4" t="s">
        <v>233</v>
      </c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true" customHeight="false" outlineLevel="0" collapsed="false">
      <c r="A279" s="43"/>
      <c r="B279" s="11" t="s">
        <v>38</v>
      </c>
      <c r="E279" s="68" t="s">
        <v>406</v>
      </c>
      <c r="F279" s="68"/>
      <c r="G279" s="6" t="s">
        <v>41</v>
      </c>
      <c r="H279" s="5" t="n">
        <v>9624</v>
      </c>
      <c r="I279" s="1"/>
      <c r="J279" s="69"/>
      <c r="K279" s="1"/>
      <c r="L279" s="68"/>
      <c r="M279" s="68" t="s">
        <v>406</v>
      </c>
      <c r="N279" s="1"/>
      <c r="O279" s="1" t="s">
        <v>45</v>
      </c>
      <c r="Q279" s="1"/>
      <c r="R279" s="1"/>
      <c r="S279" s="1"/>
      <c r="T279" s="1"/>
      <c r="U279" s="45" t="n">
        <f aca="false">+T279-R279</f>
        <v>0</v>
      </c>
      <c r="V279" s="14" t="n">
        <f aca="false">+T279-S279</f>
        <v>0</v>
      </c>
      <c r="W279" s="15" t="s">
        <v>524</v>
      </c>
      <c r="X279" s="47"/>
      <c r="Y279" s="44"/>
      <c r="Z279" s="67"/>
      <c r="AA279" s="5"/>
      <c r="AB279" s="52" t="s">
        <v>47</v>
      </c>
      <c r="AC279" s="9" t="n">
        <v>0.33</v>
      </c>
      <c r="AD279" s="78" t="n">
        <v>9910</v>
      </c>
      <c r="AE279" s="1" t="s">
        <v>245</v>
      </c>
      <c r="AF279" s="51" t="s">
        <v>4</v>
      </c>
      <c r="AG279" s="1" t="s">
        <v>409</v>
      </c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true" customHeight="false" outlineLevel="0" collapsed="false">
      <c r="A280" s="43"/>
      <c r="B280" s="11" t="s">
        <v>38</v>
      </c>
      <c r="E280" s="68" t="s">
        <v>788</v>
      </c>
      <c r="F280" s="68" t="s">
        <v>789</v>
      </c>
      <c r="G280" s="6" t="s">
        <v>41</v>
      </c>
      <c r="H280" s="5" t="n">
        <v>9637</v>
      </c>
      <c r="I280" s="1" t="n">
        <v>550</v>
      </c>
      <c r="J280" s="74" t="s">
        <v>42</v>
      </c>
      <c r="K280" s="1"/>
      <c r="L280" s="1" t="s">
        <v>43</v>
      </c>
      <c r="M280" s="3" t="s">
        <v>790</v>
      </c>
      <c r="N280" s="1"/>
      <c r="O280" s="1" t="s">
        <v>86</v>
      </c>
      <c r="Q280" s="1"/>
      <c r="R280" s="1"/>
      <c r="S280" s="1"/>
      <c r="T280" s="1"/>
      <c r="U280" s="45" t="n">
        <f aca="false">+T280-R280</f>
        <v>0</v>
      </c>
      <c r="V280" s="14" t="n">
        <f aca="false">+T280-S280</f>
        <v>0</v>
      </c>
      <c r="W280" s="15" t="s">
        <v>791</v>
      </c>
      <c r="X280" s="47"/>
      <c r="Y280" s="44"/>
      <c r="Z280" s="5" t="n">
        <v>358909</v>
      </c>
      <c r="AA280" s="5" t="n">
        <v>26432</v>
      </c>
      <c r="AB280" s="48" t="s">
        <v>56</v>
      </c>
      <c r="AC280" s="49" t="n">
        <v>0.055</v>
      </c>
      <c r="AD280" s="50"/>
      <c r="AE280" s="51" t="s">
        <v>57</v>
      </c>
      <c r="AF280" s="51" t="s">
        <v>4</v>
      </c>
      <c r="AG280" s="4" t="s">
        <v>792</v>
      </c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43"/>
      <c r="B281" s="11" t="s">
        <v>38</v>
      </c>
      <c r="E281" s="3" t="s">
        <v>793</v>
      </c>
      <c r="F281" s="3" t="s">
        <v>794</v>
      </c>
      <c r="G281" s="6" t="s">
        <v>41</v>
      </c>
      <c r="H281" s="6" t="n">
        <v>9653</v>
      </c>
      <c r="I281" s="4" t="n">
        <v>550</v>
      </c>
      <c r="J281" s="4" t="s">
        <v>42</v>
      </c>
      <c r="L281" s="52" t="s">
        <v>43</v>
      </c>
      <c r="M281" s="3" t="s">
        <v>136</v>
      </c>
      <c r="N281" s="44"/>
      <c r="O281" s="1" t="s">
        <v>86</v>
      </c>
      <c r="Q281" s="1"/>
      <c r="R281" s="1"/>
      <c r="S281" s="1"/>
      <c r="T281" s="1"/>
      <c r="U281" s="45" t="n">
        <f aca="false">+T281-R281</f>
        <v>0</v>
      </c>
      <c r="V281" s="14" t="n">
        <f aca="false">+T281-S281</f>
        <v>0</v>
      </c>
      <c r="W281" s="15" t="s">
        <v>608</v>
      </c>
      <c r="X281" s="47"/>
      <c r="Y281" s="44"/>
      <c r="Z281" s="5" t="n">
        <v>316112</v>
      </c>
      <c r="AA281" s="5" t="n">
        <v>28019</v>
      </c>
      <c r="AB281" s="48" t="s">
        <v>56</v>
      </c>
      <c r="AC281" s="9" t="n">
        <v>0.055</v>
      </c>
      <c r="AD281" s="67" t="n">
        <v>9708</v>
      </c>
      <c r="AE281" s="1" t="s">
        <v>795</v>
      </c>
      <c r="AF281" s="51" t="s">
        <v>4</v>
      </c>
      <c r="AG281" s="4" t="s">
        <v>796</v>
      </c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true" customHeight="false" outlineLevel="0" collapsed="false">
      <c r="A282" s="43"/>
      <c r="B282" s="11" t="s">
        <v>38</v>
      </c>
      <c r="E282" s="3" t="s">
        <v>797</v>
      </c>
      <c r="F282" s="3" t="s">
        <v>794</v>
      </c>
      <c r="G282" s="6" t="s">
        <v>41</v>
      </c>
      <c r="H282" s="6" t="n">
        <v>9653</v>
      </c>
      <c r="I282" s="4" t="n">
        <v>550</v>
      </c>
      <c r="J282" s="4" t="s">
        <v>42</v>
      </c>
      <c r="L282" s="1" t="s">
        <v>43</v>
      </c>
      <c r="M282" s="3" t="s">
        <v>198</v>
      </c>
      <c r="N282" s="44"/>
      <c r="O282" s="1" t="s">
        <v>86</v>
      </c>
      <c r="Q282" s="1"/>
      <c r="R282" s="1"/>
      <c r="S282" s="1"/>
      <c r="T282" s="1"/>
      <c r="U282" s="45" t="n">
        <f aca="false">+T282-R282</f>
        <v>0</v>
      </c>
      <c r="V282" s="14" t="n">
        <f aca="false">+T282-S282</f>
        <v>0</v>
      </c>
      <c r="W282" s="15" t="s">
        <v>608</v>
      </c>
      <c r="X282" s="47"/>
      <c r="Y282" s="44"/>
      <c r="Z282" s="5" t="n">
        <v>311183</v>
      </c>
      <c r="AA282" s="5" t="n">
        <v>27198</v>
      </c>
      <c r="AB282" s="48" t="s">
        <v>56</v>
      </c>
      <c r="AC282" s="49" t="n">
        <v>0.055</v>
      </c>
      <c r="AD282" s="50"/>
      <c r="AE282" s="51" t="s">
        <v>57</v>
      </c>
      <c r="AF282" s="51" t="s">
        <v>4</v>
      </c>
      <c r="AG282" s="4" t="s">
        <v>67</v>
      </c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43"/>
      <c r="B283" s="11" t="s">
        <v>38</v>
      </c>
      <c r="E283" s="3" t="s">
        <v>798</v>
      </c>
      <c r="F283" s="3" t="s">
        <v>799</v>
      </c>
      <c r="G283" s="6" t="s">
        <v>41</v>
      </c>
      <c r="H283" s="6" t="n">
        <v>9654</v>
      </c>
      <c r="I283" s="4" t="n">
        <v>550</v>
      </c>
      <c r="J283" s="4" t="s">
        <v>42</v>
      </c>
      <c r="L283" s="1" t="s">
        <v>43</v>
      </c>
      <c r="M283" s="3" t="s">
        <v>547</v>
      </c>
      <c r="N283" s="44"/>
      <c r="O283" s="1" t="s">
        <v>86</v>
      </c>
      <c r="Q283" s="1"/>
      <c r="R283" s="1"/>
      <c r="S283" s="1"/>
      <c r="T283" s="1"/>
      <c r="U283" s="45" t="n">
        <f aca="false">+T283-R283</f>
        <v>0</v>
      </c>
      <c r="V283" s="14" t="n">
        <f aca="false">+T283-S283</f>
        <v>0</v>
      </c>
      <c r="W283" s="15" t="s">
        <v>524</v>
      </c>
      <c r="X283" s="47"/>
      <c r="Y283" s="44"/>
      <c r="Z283" s="5" t="n">
        <v>358921</v>
      </c>
      <c r="AA283" s="5" t="n">
        <v>26528</v>
      </c>
      <c r="AB283" s="48" t="s">
        <v>56</v>
      </c>
      <c r="AC283" s="49" t="n">
        <v>0.055</v>
      </c>
      <c r="AD283" s="50"/>
      <c r="AE283" s="51" t="s">
        <v>57</v>
      </c>
      <c r="AF283" s="51" t="s">
        <v>4</v>
      </c>
      <c r="AG283" s="4" t="s">
        <v>800</v>
      </c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22.5" hidden="true" customHeight="false" outlineLevel="0" collapsed="false">
      <c r="A284" s="43"/>
      <c r="B284" s="11" t="s">
        <v>38</v>
      </c>
      <c r="E284" s="3" t="s">
        <v>801</v>
      </c>
      <c r="F284" s="3" t="s">
        <v>802</v>
      </c>
      <c r="G284" s="6" t="s">
        <v>41</v>
      </c>
      <c r="H284" s="6" t="n">
        <v>9658</v>
      </c>
      <c r="I284" s="4" t="n">
        <v>600</v>
      </c>
      <c r="J284" s="4" t="s">
        <v>42</v>
      </c>
      <c r="K284" s="4" t="n">
        <v>1</v>
      </c>
      <c r="L284" s="1" t="s">
        <v>43</v>
      </c>
      <c r="M284" s="3" t="s">
        <v>803</v>
      </c>
      <c r="N284" s="44"/>
      <c r="O284" s="1" t="s">
        <v>287</v>
      </c>
      <c r="Q284" s="1"/>
      <c r="R284" s="1"/>
      <c r="S284" s="1"/>
      <c r="T284" s="1"/>
      <c r="U284" s="45" t="n">
        <f aca="false">+T284-R284</f>
        <v>0</v>
      </c>
      <c r="V284" s="14" t="n">
        <f aca="false">+T284-S284</f>
        <v>0</v>
      </c>
      <c r="W284" s="15" t="s">
        <v>804</v>
      </c>
      <c r="X284" s="47"/>
      <c r="Y284" s="44"/>
      <c r="Z284" s="5" t="n">
        <v>136534</v>
      </c>
      <c r="AA284" s="5" t="n">
        <v>125893</v>
      </c>
      <c r="AB284" s="51" t="s">
        <v>47</v>
      </c>
      <c r="AC284" s="132" t="n">
        <v>0.088</v>
      </c>
      <c r="AD284" s="133"/>
      <c r="AE284" s="51" t="s">
        <v>125</v>
      </c>
      <c r="AF284" s="51" t="s">
        <v>4</v>
      </c>
      <c r="AG284" s="4" t="s">
        <v>805</v>
      </c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true" customHeight="false" outlineLevel="0" collapsed="false">
      <c r="A285" s="53"/>
      <c r="B285" s="54" t="s">
        <v>38</v>
      </c>
      <c r="C285" s="55"/>
      <c r="D285" s="56"/>
      <c r="E285" s="55" t="s">
        <v>147</v>
      </c>
      <c r="F285" s="55" t="s">
        <v>806</v>
      </c>
      <c r="G285" s="57" t="s">
        <v>41</v>
      </c>
      <c r="H285" s="57" t="n">
        <v>9661</v>
      </c>
      <c r="I285" s="56" t="n">
        <v>550</v>
      </c>
      <c r="J285" s="56" t="s">
        <v>42</v>
      </c>
      <c r="K285" s="56"/>
      <c r="L285" s="58" t="s">
        <v>43</v>
      </c>
      <c r="M285" s="55" t="s">
        <v>147</v>
      </c>
      <c r="N285" s="0"/>
      <c r="O285" s="59" t="s">
        <v>86</v>
      </c>
      <c r="P285" s="60"/>
      <c r="Q285" s="59"/>
      <c r="R285" s="1"/>
      <c r="S285" s="59"/>
      <c r="T285" s="1"/>
      <c r="U285" s="45" t="n">
        <f aca="false">+T285-R285</f>
        <v>0</v>
      </c>
      <c r="V285" s="61" t="n">
        <f aca="false">+T285-S285</f>
        <v>0</v>
      </c>
      <c r="W285" s="46" t="s">
        <v>524</v>
      </c>
      <c r="X285" s="70"/>
      <c r="Z285" s="62" t="n">
        <v>337669</v>
      </c>
      <c r="AA285" s="62" t="n">
        <v>43918</v>
      </c>
      <c r="AB285" s="63" t="s">
        <v>47</v>
      </c>
      <c r="AC285" s="64" t="n">
        <v>0.15</v>
      </c>
      <c r="AD285" s="65" t="n">
        <v>9812</v>
      </c>
      <c r="AE285" s="66" t="s">
        <v>81</v>
      </c>
      <c r="AF285" s="66" t="s">
        <v>4</v>
      </c>
      <c r="AG285" s="56" t="s">
        <v>153</v>
      </c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43"/>
      <c r="B286" s="11" t="s">
        <v>38</v>
      </c>
      <c r="E286" s="3" t="s">
        <v>807</v>
      </c>
      <c r="F286" s="3" t="s">
        <v>808</v>
      </c>
      <c r="G286" s="6" t="s">
        <v>41</v>
      </c>
      <c r="H286" s="6" t="n">
        <v>9663</v>
      </c>
      <c r="I286" s="4" t="n">
        <v>441</v>
      </c>
      <c r="J286" s="4" t="s">
        <v>42</v>
      </c>
      <c r="L286" s="52" t="s">
        <v>43</v>
      </c>
      <c r="M286" s="3" t="s">
        <v>809</v>
      </c>
      <c r="N286" s="44"/>
      <c r="O286" s="1" t="s">
        <v>65</v>
      </c>
      <c r="Q286" s="1"/>
      <c r="R286" s="1"/>
      <c r="S286" s="1"/>
      <c r="T286" s="1"/>
      <c r="U286" s="45" t="n">
        <f aca="false">+T286-R286</f>
        <v>0</v>
      </c>
      <c r="V286" s="14" t="n">
        <f aca="false">+T286-S286</f>
        <v>0</v>
      </c>
      <c r="W286" s="15" t="s">
        <v>810</v>
      </c>
      <c r="X286" s="47"/>
      <c r="Y286" s="44"/>
      <c r="Z286" s="5" t="n">
        <v>309873</v>
      </c>
      <c r="AA286" s="5" t="n">
        <v>26610</v>
      </c>
      <c r="AB286" s="48" t="s">
        <v>56</v>
      </c>
      <c r="AC286" s="9" t="n">
        <v>0.33</v>
      </c>
      <c r="AD286" s="78" t="n">
        <v>9908</v>
      </c>
      <c r="AE286" s="1" t="s">
        <v>245</v>
      </c>
      <c r="AF286" s="51" t="s">
        <v>4</v>
      </c>
      <c r="AG286" s="4" t="s">
        <v>811</v>
      </c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22.5" hidden="true" customHeight="false" outlineLevel="0" collapsed="false">
      <c r="A287" s="43"/>
      <c r="B287" s="11" t="s">
        <v>38</v>
      </c>
      <c r="E287" s="3" t="s">
        <v>571</v>
      </c>
      <c r="F287" s="3" t="s">
        <v>812</v>
      </c>
      <c r="G287" s="6" t="s">
        <v>41</v>
      </c>
      <c r="H287" s="6" t="n">
        <v>9669</v>
      </c>
      <c r="I287" s="4" t="n">
        <v>460</v>
      </c>
      <c r="J287" s="4" t="s">
        <v>42</v>
      </c>
      <c r="L287" s="1" t="s">
        <v>43</v>
      </c>
      <c r="M287" s="3" t="s">
        <v>571</v>
      </c>
      <c r="N287" s="44"/>
      <c r="O287" s="1" t="s">
        <v>591</v>
      </c>
      <c r="Q287" s="1"/>
      <c r="R287" s="1"/>
      <c r="S287" s="1"/>
      <c r="T287" s="1"/>
      <c r="U287" s="45" t="n">
        <f aca="false">+T287-R287</f>
        <v>0</v>
      </c>
      <c r="V287" s="14" t="n">
        <f aca="false">+T287-S287</f>
        <v>0</v>
      </c>
      <c r="W287" s="15" t="s">
        <v>813</v>
      </c>
      <c r="X287" s="47"/>
      <c r="Y287" s="44"/>
      <c r="Z287" s="5" t="n">
        <v>309417</v>
      </c>
      <c r="AA287" s="5" t="n">
        <v>26402</v>
      </c>
      <c r="AB287" s="48" t="s">
        <v>56</v>
      </c>
      <c r="AC287" s="9" t="n">
        <v>0.33</v>
      </c>
      <c r="AD287" s="67" t="n">
        <v>9909</v>
      </c>
      <c r="AE287" s="1" t="s">
        <v>245</v>
      </c>
      <c r="AF287" s="51" t="s">
        <v>4</v>
      </c>
      <c r="AG287" s="4" t="s">
        <v>814</v>
      </c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true" customHeight="false" outlineLevel="0" collapsed="false">
      <c r="A288" s="43"/>
      <c r="B288" s="11" t="s">
        <v>38</v>
      </c>
      <c r="E288" s="3" t="s">
        <v>176</v>
      </c>
      <c r="F288" s="3" t="s">
        <v>815</v>
      </c>
      <c r="G288" s="6" t="s">
        <v>41</v>
      </c>
      <c r="H288" s="6" t="n">
        <v>9676</v>
      </c>
      <c r="I288" s="4" t="n">
        <v>550</v>
      </c>
      <c r="J288" s="4" t="s">
        <v>42</v>
      </c>
      <c r="L288" s="1" t="s">
        <v>43</v>
      </c>
      <c r="M288" s="3" t="s">
        <v>176</v>
      </c>
      <c r="N288" s="44"/>
      <c r="O288" s="1" t="s">
        <v>86</v>
      </c>
      <c r="Q288" s="1"/>
      <c r="R288" s="1"/>
      <c r="S288" s="1"/>
      <c r="T288" s="1"/>
      <c r="U288" s="45" t="n">
        <f aca="false">+T288-R288</f>
        <v>0</v>
      </c>
      <c r="V288" s="14" t="n">
        <f aca="false">+T288-S288</f>
        <v>0</v>
      </c>
      <c r="W288" s="15" t="s">
        <v>816</v>
      </c>
      <c r="X288" s="47"/>
      <c r="Y288" s="44"/>
      <c r="Z288" s="5" t="n">
        <v>366961</v>
      </c>
      <c r="AA288" s="5" t="n">
        <v>65514</v>
      </c>
      <c r="AB288" s="48" t="s">
        <v>56</v>
      </c>
      <c r="AC288" s="49" t="n">
        <v>0.055</v>
      </c>
      <c r="AD288" s="50"/>
      <c r="AE288" s="51" t="s">
        <v>57</v>
      </c>
      <c r="AF288" s="51" t="s">
        <v>4</v>
      </c>
      <c r="AG288" s="4" t="s">
        <v>817</v>
      </c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true" customHeight="false" outlineLevel="0" collapsed="false">
      <c r="A289" s="43"/>
      <c r="B289" s="11" t="s">
        <v>38</v>
      </c>
      <c r="C289" s="68"/>
      <c r="D289" s="1"/>
      <c r="E289" s="3" t="s">
        <v>717</v>
      </c>
      <c r="F289" s="3" t="s">
        <v>815</v>
      </c>
      <c r="G289" s="6" t="s">
        <v>41</v>
      </c>
      <c r="H289" s="6" t="n">
        <v>9676</v>
      </c>
      <c r="I289" s="4" t="n">
        <v>550</v>
      </c>
      <c r="J289" s="4" t="s">
        <v>42</v>
      </c>
      <c r="L289" s="1" t="s">
        <v>43</v>
      </c>
      <c r="M289" s="3" t="s">
        <v>718</v>
      </c>
      <c r="N289" s="44"/>
      <c r="O289" s="1" t="s">
        <v>86</v>
      </c>
      <c r="Q289" s="1"/>
      <c r="R289" s="1"/>
      <c r="S289" s="1"/>
      <c r="T289" s="1"/>
      <c r="U289" s="45" t="n">
        <f aca="false">+T289-R289</f>
        <v>0</v>
      </c>
      <c r="V289" s="14" t="n">
        <f aca="false">+T289-S289</f>
        <v>0</v>
      </c>
      <c r="W289" s="15" t="s">
        <v>816</v>
      </c>
      <c r="X289" s="47"/>
      <c r="Y289" s="44"/>
      <c r="Z289" s="5" t="n">
        <v>358940</v>
      </c>
      <c r="AA289" s="5" t="n">
        <v>28249</v>
      </c>
      <c r="AB289" s="48" t="s">
        <v>56</v>
      </c>
      <c r="AC289" s="49" t="n">
        <v>0.055</v>
      </c>
      <c r="AD289" s="50"/>
      <c r="AE289" s="51" t="s">
        <v>57</v>
      </c>
      <c r="AF289" s="51" t="s">
        <v>4</v>
      </c>
      <c r="AG289" s="4" t="s">
        <v>818</v>
      </c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true" customHeight="false" outlineLevel="0" collapsed="false">
      <c r="A290" s="53"/>
      <c r="B290" s="54" t="s">
        <v>38</v>
      </c>
      <c r="C290" s="55"/>
      <c r="D290" s="56"/>
      <c r="E290" s="55" t="s">
        <v>819</v>
      </c>
      <c r="F290" s="55" t="s">
        <v>820</v>
      </c>
      <c r="G290" s="57" t="s">
        <v>41</v>
      </c>
      <c r="H290" s="57" t="n">
        <v>9681</v>
      </c>
      <c r="I290" s="56" t="n">
        <v>550</v>
      </c>
      <c r="J290" s="56" t="s">
        <v>42</v>
      </c>
      <c r="K290" s="56"/>
      <c r="L290" s="59" t="s">
        <v>43</v>
      </c>
      <c r="M290" s="55" t="s">
        <v>819</v>
      </c>
      <c r="N290" s="0"/>
      <c r="O290" s="59" t="s">
        <v>86</v>
      </c>
      <c r="P290" s="60"/>
      <c r="Q290" s="59"/>
      <c r="R290" s="1"/>
      <c r="S290" s="59"/>
      <c r="T290" s="1"/>
      <c r="U290" s="45" t="n">
        <f aca="false">+T290-R290</f>
        <v>0</v>
      </c>
      <c r="V290" s="61" t="n">
        <f aca="false">+T290-S290</f>
        <v>0</v>
      </c>
      <c r="W290" s="83" t="s">
        <v>524</v>
      </c>
      <c r="X290" s="70"/>
      <c r="Z290" s="0"/>
      <c r="AA290" s="62" t="n">
        <v>28255</v>
      </c>
      <c r="AB290" s="63" t="s">
        <v>56</v>
      </c>
      <c r="AC290" s="64" t="n">
        <v>0.055</v>
      </c>
      <c r="AD290" s="65"/>
      <c r="AE290" s="66" t="s">
        <v>57</v>
      </c>
      <c r="AF290" s="66" t="s">
        <v>4</v>
      </c>
      <c r="AG290" s="56" t="s">
        <v>821</v>
      </c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true" customHeight="false" outlineLevel="0" collapsed="false">
      <c r="A291" s="53"/>
      <c r="B291" s="54" t="s">
        <v>38</v>
      </c>
      <c r="C291" s="55"/>
      <c r="D291" s="56"/>
      <c r="E291" s="71" t="s">
        <v>819</v>
      </c>
      <c r="F291" s="71" t="s">
        <v>822</v>
      </c>
      <c r="G291" s="57" t="s">
        <v>41</v>
      </c>
      <c r="H291" s="62" t="n">
        <v>9688</v>
      </c>
      <c r="I291" s="59"/>
      <c r="J291" s="80"/>
      <c r="K291" s="59" t="n">
        <v>1</v>
      </c>
      <c r="L291" s="71"/>
      <c r="M291" s="71" t="s">
        <v>819</v>
      </c>
      <c r="N291" s="59"/>
      <c r="O291" s="59" t="s">
        <v>45</v>
      </c>
      <c r="P291" s="60"/>
      <c r="Q291" s="59"/>
      <c r="R291" s="1"/>
      <c r="S291" s="59"/>
      <c r="T291" s="1"/>
      <c r="U291" s="45" t="n">
        <f aca="false">+T291-R291</f>
        <v>0</v>
      </c>
      <c r="V291" s="61" t="n">
        <f aca="false">+T291-S291</f>
        <v>0</v>
      </c>
      <c r="W291" s="46" t="s">
        <v>823</v>
      </c>
      <c r="X291" s="70"/>
      <c r="Z291" s="62" t="n">
        <v>341281</v>
      </c>
      <c r="AA291" s="62" t="n">
        <v>46500</v>
      </c>
      <c r="AB291" s="58" t="s">
        <v>56</v>
      </c>
      <c r="AC291" s="64" t="n">
        <v>0.113</v>
      </c>
      <c r="AD291" s="65" t="n">
        <v>9812</v>
      </c>
      <c r="AE291" s="66" t="s">
        <v>81</v>
      </c>
      <c r="AF291" s="66" t="s">
        <v>4</v>
      </c>
      <c r="AG291" s="59" t="s">
        <v>824</v>
      </c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43"/>
      <c r="B292" s="11" t="n">
        <v>36389</v>
      </c>
      <c r="E292" s="68" t="s">
        <v>540</v>
      </c>
      <c r="F292" s="68" t="s">
        <v>825</v>
      </c>
      <c r="G292" s="6" t="s">
        <v>41</v>
      </c>
      <c r="H292" s="5" t="n">
        <v>9790</v>
      </c>
      <c r="I292" s="1"/>
      <c r="J292" s="69"/>
      <c r="K292" s="1"/>
      <c r="L292" s="68"/>
      <c r="M292" s="68" t="s">
        <v>826</v>
      </c>
      <c r="N292" s="1" t="s">
        <v>141</v>
      </c>
      <c r="O292" s="1" t="s">
        <v>86</v>
      </c>
      <c r="Q292" s="74" t="n">
        <v>627</v>
      </c>
      <c r="R292" s="74" t="n">
        <v>627</v>
      </c>
      <c r="S292" s="74" t="n">
        <v>598</v>
      </c>
      <c r="T292" s="74" t="n">
        <v>598</v>
      </c>
      <c r="U292" s="45" t="n">
        <f aca="false">+T292-R292</f>
        <v>-29</v>
      </c>
      <c r="V292" s="14" t="n">
        <f aca="false">+T292-S292</f>
        <v>0</v>
      </c>
      <c r="W292" s="46" t="s">
        <v>122</v>
      </c>
      <c r="X292" s="47"/>
      <c r="Y292" s="44"/>
      <c r="Z292" s="5"/>
      <c r="AA292" s="5" t="n">
        <v>130566</v>
      </c>
      <c r="AB292" s="52" t="s">
        <v>47</v>
      </c>
      <c r="AC292" s="49"/>
      <c r="AD292" s="73"/>
      <c r="AE292" s="51"/>
      <c r="AF292" s="51"/>
      <c r="AG292" s="1" t="s">
        <v>827</v>
      </c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true" customHeight="false" outlineLevel="0" collapsed="false">
      <c r="A293" s="43"/>
      <c r="B293" s="11" t="s">
        <v>38</v>
      </c>
      <c r="E293" s="3" t="s">
        <v>571</v>
      </c>
      <c r="F293" s="3" t="s">
        <v>828</v>
      </c>
      <c r="G293" s="6" t="s">
        <v>41</v>
      </c>
      <c r="H293" s="6" t="n">
        <v>9697</v>
      </c>
      <c r="I293" s="4" t="n">
        <v>550</v>
      </c>
      <c r="J293" s="4" t="s">
        <v>42</v>
      </c>
      <c r="L293" s="1" t="s">
        <v>43</v>
      </c>
      <c r="M293" s="3" t="s">
        <v>571</v>
      </c>
      <c r="N293" s="44"/>
      <c r="O293" s="1" t="s">
        <v>86</v>
      </c>
      <c r="Q293" s="1"/>
      <c r="R293" s="1"/>
      <c r="S293" s="1"/>
      <c r="T293" s="1"/>
      <c r="U293" s="45" t="n">
        <f aca="false">+T293-R293</f>
        <v>0</v>
      </c>
      <c r="V293" s="14" t="n">
        <f aca="false">+T293-S293</f>
        <v>0</v>
      </c>
      <c r="W293" s="15" t="s">
        <v>97</v>
      </c>
      <c r="X293" s="47"/>
      <c r="Y293" s="44"/>
      <c r="Z293" s="5" t="n">
        <v>309658</v>
      </c>
      <c r="AA293" s="5" t="n">
        <v>138461</v>
      </c>
      <c r="AB293" s="48" t="s">
        <v>56</v>
      </c>
      <c r="AC293" s="49" t="n">
        <v>0.055</v>
      </c>
      <c r="AD293" s="50"/>
      <c r="AE293" s="51" t="s">
        <v>57</v>
      </c>
      <c r="AF293" s="51" t="s">
        <v>4</v>
      </c>
      <c r="AG293" s="4" t="s">
        <v>829</v>
      </c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3"/>
      <c r="B294" s="54" t="s">
        <v>38</v>
      </c>
      <c r="C294" s="55"/>
      <c r="D294" s="56"/>
      <c r="E294" s="55" t="s">
        <v>830</v>
      </c>
      <c r="F294" s="55" t="s">
        <v>831</v>
      </c>
      <c r="G294" s="57" t="s">
        <v>52</v>
      </c>
      <c r="H294" s="57" t="n">
        <v>9707</v>
      </c>
      <c r="I294" s="56" t="n">
        <v>550</v>
      </c>
      <c r="J294" s="56" t="s">
        <v>42</v>
      </c>
      <c r="K294" s="56"/>
      <c r="L294" s="59" t="s">
        <v>43</v>
      </c>
      <c r="M294" s="55" t="s">
        <v>830</v>
      </c>
      <c r="N294" s="0"/>
      <c r="O294" s="59" t="s">
        <v>86</v>
      </c>
      <c r="P294" s="60"/>
      <c r="Q294" s="59"/>
      <c r="R294" s="1"/>
      <c r="S294" s="59"/>
      <c r="T294" s="1"/>
      <c r="U294" s="45" t="n">
        <f aca="false">+T294-R294</f>
        <v>0</v>
      </c>
      <c r="V294" s="61" t="n">
        <f aca="false">+T294-S294</f>
        <v>0</v>
      </c>
      <c r="W294" s="83" t="s">
        <v>524</v>
      </c>
      <c r="X294" s="70"/>
      <c r="Z294" s="62"/>
      <c r="AA294" s="62" t="n">
        <v>15798</v>
      </c>
      <c r="AB294" s="63" t="s">
        <v>47</v>
      </c>
      <c r="AC294" s="64" t="n">
        <v>0.055</v>
      </c>
      <c r="AD294" s="65"/>
      <c r="AE294" s="66" t="s">
        <v>57</v>
      </c>
      <c r="AF294" s="66" t="s">
        <v>4</v>
      </c>
      <c r="AG294" s="56" t="s">
        <v>832</v>
      </c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true" customHeight="false" outlineLevel="0" collapsed="false">
      <c r="A295" s="43"/>
      <c r="B295" s="11" t="s">
        <v>38</v>
      </c>
      <c r="E295" s="3" t="s">
        <v>62</v>
      </c>
      <c r="F295" s="3" t="s">
        <v>833</v>
      </c>
      <c r="G295" s="6" t="s">
        <v>41</v>
      </c>
      <c r="H295" s="6" t="n">
        <v>9710</v>
      </c>
      <c r="I295" s="4" t="n">
        <v>441</v>
      </c>
      <c r="J295" s="4" t="s">
        <v>42</v>
      </c>
      <c r="L295" s="52" t="s">
        <v>43</v>
      </c>
      <c r="M295" s="3" t="s">
        <v>64</v>
      </c>
      <c r="N295" s="44"/>
      <c r="O295" s="1" t="s">
        <v>65</v>
      </c>
      <c r="Q295" s="1"/>
      <c r="R295" s="1"/>
      <c r="S295" s="1"/>
      <c r="T295" s="1"/>
      <c r="U295" s="45" t="n">
        <f aca="false">+T295-R295</f>
        <v>0</v>
      </c>
      <c r="V295" s="14" t="n">
        <f aca="false">+T295-S295</f>
        <v>0</v>
      </c>
      <c r="W295" s="15" t="s">
        <v>631</v>
      </c>
      <c r="X295" s="47"/>
      <c r="Y295" s="44"/>
      <c r="Z295" s="5" t="n">
        <v>130789</v>
      </c>
      <c r="AA295" s="5" t="n">
        <v>16703</v>
      </c>
      <c r="AB295" s="48" t="s">
        <v>47</v>
      </c>
      <c r="AC295" s="9" t="n">
        <v>0.065</v>
      </c>
      <c r="AD295" s="67" t="n">
        <v>9807</v>
      </c>
      <c r="AE295" s="1" t="s">
        <v>834</v>
      </c>
      <c r="AF295" s="51" t="s">
        <v>4</v>
      </c>
      <c r="AG295" s="4" t="s">
        <v>835</v>
      </c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true" customHeight="false" outlineLevel="0" collapsed="false">
      <c r="A296" s="43"/>
      <c r="B296" s="11" t="s">
        <v>38</v>
      </c>
      <c r="E296" s="68" t="s">
        <v>246</v>
      </c>
      <c r="F296" s="68" t="s">
        <v>836</v>
      </c>
      <c r="G296" s="6" t="s">
        <v>41</v>
      </c>
      <c r="H296" s="5" t="n">
        <v>9713</v>
      </c>
      <c r="I296" s="1" t="n">
        <v>550</v>
      </c>
      <c r="J296" s="74" t="s">
        <v>42</v>
      </c>
      <c r="K296" s="1"/>
      <c r="L296" s="52" t="s">
        <v>43</v>
      </c>
      <c r="M296" s="3" t="s">
        <v>254</v>
      </c>
      <c r="N296" s="1"/>
      <c r="O296" s="1" t="s">
        <v>86</v>
      </c>
      <c r="Q296" s="1"/>
      <c r="R296" s="1"/>
      <c r="S296" s="1"/>
      <c r="T296" s="1"/>
      <c r="U296" s="45" t="n">
        <f aca="false">+T296-R296</f>
        <v>0</v>
      </c>
      <c r="V296" s="14" t="n">
        <f aca="false">+T296-S296</f>
        <v>0</v>
      </c>
      <c r="W296" s="8" t="s">
        <v>524</v>
      </c>
      <c r="X296" s="47"/>
      <c r="Y296" s="44"/>
      <c r="Z296" s="67" t="n">
        <v>314480</v>
      </c>
      <c r="AA296" s="5" t="n">
        <v>28648</v>
      </c>
      <c r="AB296" s="52" t="s">
        <v>56</v>
      </c>
      <c r="AC296" s="49" t="n">
        <v>0.055</v>
      </c>
      <c r="AD296" s="73"/>
      <c r="AE296" s="51" t="s">
        <v>57</v>
      </c>
      <c r="AF296" s="51" t="s">
        <v>4</v>
      </c>
      <c r="AG296" s="4" t="s">
        <v>837</v>
      </c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53"/>
      <c r="B297" s="54" t="s">
        <v>38</v>
      </c>
      <c r="C297" s="55"/>
      <c r="D297" s="56"/>
      <c r="E297" s="55" t="s">
        <v>838</v>
      </c>
      <c r="F297" s="55" t="s">
        <v>839</v>
      </c>
      <c r="G297" s="57" t="s">
        <v>41</v>
      </c>
      <c r="H297" s="57" t="n">
        <v>6258</v>
      </c>
      <c r="I297" s="56" t="n">
        <v>441</v>
      </c>
      <c r="J297" s="56" t="s">
        <v>42</v>
      </c>
      <c r="K297" s="56"/>
      <c r="L297" s="59" t="s">
        <v>43</v>
      </c>
      <c r="M297" s="55" t="s">
        <v>840</v>
      </c>
      <c r="N297" s="0"/>
      <c r="O297" s="59" t="s">
        <v>65</v>
      </c>
      <c r="P297" s="60"/>
      <c r="Q297" s="59" t="n">
        <v>533</v>
      </c>
      <c r="R297" s="59" t="n">
        <v>533</v>
      </c>
      <c r="S297" s="59" t="n">
        <v>612</v>
      </c>
      <c r="T297" s="59" t="n">
        <v>612</v>
      </c>
      <c r="U297" s="45" t="n">
        <f aca="false">+T297-R297</f>
        <v>79</v>
      </c>
      <c r="V297" s="61" t="n">
        <f aca="false">+T297-S297</f>
        <v>0</v>
      </c>
      <c r="W297" s="15" t="s">
        <v>66</v>
      </c>
      <c r="X297" s="70"/>
      <c r="Z297" s="62" t="n">
        <v>358932</v>
      </c>
      <c r="AA297" s="62" t="n">
        <v>126535</v>
      </c>
      <c r="AB297" s="63" t="s">
        <v>56</v>
      </c>
      <c r="AC297" s="64" t="n">
        <v>0.06</v>
      </c>
      <c r="AD297" s="65"/>
      <c r="AE297" s="66" t="s">
        <v>57</v>
      </c>
      <c r="AF297" s="66" t="s">
        <v>4</v>
      </c>
      <c r="AG297" s="56" t="s">
        <v>841</v>
      </c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43"/>
      <c r="B298" s="11" t="s">
        <v>38</v>
      </c>
      <c r="E298" s="3" t="s">
        <v>842</v>
      </c>
      <c r="F298" s="3" t="s">
        <v>843</v>
      </c>
      <c r="G298" s="6" t="s">
        <v>41</v>
      </c>
      <c r="H298" s="6" t="n">
        <v>6871</v>
      </c>
      <c r="I298" s="4" t="n">
        <v>460</v>
      </c>
      <c r="J298" s="4" t="s">
        <v>42</v>
      </c>
      <c r="L298" s="1" t="s">
        <v>43</v>
      </c>
      <c r="M298" s="3" t="s">
        <v>844</v>
      </c>
      <c r="N298" s="44"/>
      <c r="O298" s="1" t="s">
        <v>591</v>
      </c>
      <c r="Q298" s="1" t="n">
        <v>43</v>
      </c>
      <c r="R298" s="1" t="n">
        <v>43</v>
      </c>
      <c r="S298" s="1" t="n">
        <v>37</v>
      </c>
      <c r="T298" s="1" t="n">
        <v>37</v>
      </c>
      <c r="U298" s="45" t="n">
        <f aca="false">+T298-R298</f>
        <v>-6</v>
      </c>
      <c r="V298" s="14" t="n">
        <f aca="false">+T298-S298</f>
        <v>0</v>
      </c>
      <c r="W298" s="46" t="s">
        <v>46</v>
      </c>
      <c r="X298" s="15"/>
      <c r="Y298" s="44"/>
      <c r="Z298" s="5" t="n">
        <v>358905</v>
      </c>
      <c r="AA298" s="5" t="n">
        <v>125834</v>
      </c>
      <c r="AB298" s="48" t="s">
        <v>56</v>
      </c>
      <c r="AC298" s="49"/>
      <c r="AD298" s="50"/>
      <c r="AE298" s="51"/>
      <c r="AF298" s="51" t="s">
        <v>4</v>
      </c>
      <c r="AG298" s="4" t="s">
        <v>67</v>
      </c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true" customHeight="false" outlineLevel="0" collapsed="false">
      <c r="A299" s="43"/>
      <c r="B299" s="11" t="s">
        <v>38</v>
      </c>
      <c r="E299" s="68" t="s">
        <v>845</v>
      </c>
      <c r="F299" s="68" t="s">
        <v>846</v>
      </c>
      <c r="G299" s="6" t="s">
        <v>41</v>
      </c>
      <c r="H299" s="5" t="n">
        <v>9722</v>
      </c>
      <c r="I299" s="1"/>
      <c r="J299" s="69"/>
      <c r="K299" s="1"/>
      <c r="L299" s="68"/>
      <c r="M299" s="68" t="s">
        <v>845</v>
      </c>
      <c r="N299" s="1"/>
      <c r="O299" s="1" t="s">
        <v>71</v>
      </c>
      <c r="Q299" s="1"/>
      <c r="R299" s="1"/>
      <c r="S299" s="1"/>
      <c r="T299" s="1"/>
      <c r="U299" s="45" t="n">
        <f aca="false">+T299-R299</f>
        <v>0</v>
      </c>
      <c r="V299" s="14" t="n">
        <f aca="false">+T299-S299</f>
        <v>0</v>
      </c>
      <c r="W299" s="8" t="s">
        <v>524</v>
      </c>
      <c r="X299" s="47"/>
      <c r="Y299" s="44"/>
      <c r="Z299" s="67"/>
      <c r="AA299" s="5" t="n">
        <v>28646</v>
      </c>
      <c r="AB299" s="52" t="s">
        <v>47</v>
      </c>
      <c r="AC299" s="49" t="n">
        <v>0.055</v>
      </c>
      <c r="AD299" s="73"/>
      <c r="AE299" s="51" t="s">
        <v>57</v>
      </c>
      <c r="AF299" s="51" t="s">
        <v>4</v>
      </c>
      <c r="AG299" s="1" t="s">
        <v>847</v>
      </c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53"/>
      <c r="B300" s="54" t="s">
        <v>38</v>
      </c>
      <c r="C300" s="71"/>
      <c r="D300" s="59"/>
      <c r="E300" s="55" t="s">
        <v>801</v>
      </c>
      <c r="F300" s="55" t="s">
        <v>848</v>
      </c>
      <c r="G300" s="57" t="s">
        <v>41</v>
      </c>
      <c r="H300" s="57" t="n">
        <v>9658</v>
      </c>
      <c r="I300" s="56" t="n">
        <v>600</v>
      </c>
      <c r="J300" s="56" t="s">
        <v>42</v>
      </c>
      <c r="K300" s="56" t="n">
        <v>1</v>
      </c>
      <c r="L300" s="59" t="s">
        <v>43</v>
      </c>
      <c r="M300" s="55" t="s">
        <v>803</v>
      </c>
      <c r="N300" s="0"/>
      <c r="O300" s="59" t="s">
        <v>287</v>
      </c>
      <c r="P300" s="60"/>
      <c r="Q300" s="72" t="n">
        <v>11589</v>
      </c>
      <c r="R300" s="1" t="n">
        <v>10500</v>
      </c>
      <c r="S300" s="72" t="n">
        <v>9778</v>
      </c>
      <c r="T300" s="1" t="n">
        <v>11432</v>
      </c>
      <c r="U300" s="45" t="n">
        <f aca="false">+T300-R300</f>
        <v>932</v>
      </c>
      <c r="V300" s="61" t="n">
        <f aca="false">+T300-S300</f>
        <v>1654</v>
      </c>
      <c r="W300" s="77" t="s">
        <v>849</v>
      </c>
      <c r="X300" s="70"/>
      <c r="Z300" s="62" t="n">
        <v>311277</v>
      </c>
      <c r="AA300" s="62" t="n">
        <v>125822</v>
      </c>
      <c r="AB300" s="63" t="s">
        <v>56</v>
      </c>
      <c r="AC300" s="64" t="n">
        <v>0.03</v>
      </c>
      <c r="AD300" s="65"/>
      <c r="AE300" s="66" t="s">
        <v>125</v>
      </c>
      <c r="AF300" s="66" t="s">
        <v>4</v>
      </c>
      <c r="AG300" s="56" t="s">
        <v>850</v>
      </c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  <c r="BI300" s="134"/>
      <c r="BJ300" s="134"/>
      <c r="BK300" s="134"/>
      <c r="BL300" s="134"/>
      <c r="BM300" s="134"/>
      <c r="BN300" s="134"/>
      <c r="BO300" s="134"/>
      <c r="BP300" s="134"/>
      <c r="BQ300" s="134"/>
      <c r="BR300" s="134"/>
      <c r="BS300" s="134"/>
      <c r="BT300" s="134"/>
      <c r="BU300" s="134"/>
      <c r="BV300" s="134"/>
      <c r="BW300" s="134"/>
      <c r="BX300" s="134"/>
      <c r="BY300" s="134"/>
      <c r="BZ300" s="134"/>
      <c r="CA300" s="134"/>
      <c r="CB300" s="134"/>
      <c r="CC300" s="134"/>
      <c r="CD300" s="134"/>
      <c r="CE300" s="134"/>
      <c r="CF300" s="134"/>
      <c r="CG300" s="134"/>
      <c r="CH300" s="134"/>
      <c r="CI300" s="134"/>
      <c r="CJ300" s="134"/>
      <c r="CK300" s="134"/>
      <c r="CL300" s="134"/>
      <c r="CM300" s="134"/>
      <c r="CN300" s="134"/>
      <c r="CO300" s="134"/>
      <c r="CP300" s="134"/>
      <c r="CQ300" s="134"/>
      <c r="CR300" s="134"/>
      <c r="CS300" s="134"/>
      <c r="CT300" s="134"/>
      <c r="CU300" s="134"/>
      <c r="CV300" s="134"/>
      <c r="CW300" s="134"/>
      <c r="CX300" s="134"/>
      <c r="CY300" s="134"/>
      <c r="CZ300" s="134"/>
      <c r="DA300" s="134"/>
      <c r="DB300" s="134"/>
      <c r="DC300" s="134"/>
      <c r="DD300" s="134"/>
      <c r="DE300" s="134"/>
      <c r="DF300" s="134"/>
      <c r="DG300" s="134"/>
      <c r="DH300" s="134"/>
      <c r="DI300" s="134"/>
      <c r="DJ300" s="134"/>
      <c r="DK300" s="134"/>
      <c r="DL300" s="134"/>
      <c r="DM300" s="134"/>
      <c r="DN300" s="134"/>
      <c r="DO300" s="134"/>
      <c r="DP300" s="134"/>
      <c r="DQ300" s="134"/>
      <c r="DR300" s="134"/>
      <c r="DS300" s="134"/>
      <c r="DT300" s="134"/>
      <c r="DU300" s="134"/>
      <c r="DV300" s="134"/>
      <c r="DW300" s="134"/>
      <c r="DX300" s="134"/>
      <c r="DY300" s="134"/>
      <c r="DZ300" s="134"/>
      <c r="EA300" s="134"/>
      <c r="EB300" s="134"/>
      <c r="EC300" s="134"/>
      <c r="ED300" s="134"/>
      <c r="EE300" s="134"/>
      <c r="EF300" s="134"/>
      <c r="EG300" s="134"/>
      <c r="EH300" s="134"/>
      <c r="EI300" s="134"/>
      <c r="EJ300" s="134"/>
      <c r="EK300" s="134"/>
      <c r="EL300" s="134"/>
      <c r="EM300" s="134"/>
      <c r="EN300" s="134"/>
      <c r="EO300" s="134"/>
      <c r="EP300" s="134"/>
      <c r="EQ300" s="134"/>
      <c r="ER300" s="134"/>
      <c r="ES300" s="134"/>
      <c r="ET300" s="134"/>
      <c r="EU300" s="134"/>
      <c r="EV300" s="134"/>
      <c r="EW300" s="134"/>
      <c r="EX300" s="134"/>
      <c r="EY300" s="134"/>
      <c r="EZ300" s="134"/>
      <c r="FA300" s="134"/>
      <c r="FB300" s="134"/>
      <c r="FC300" s="134"/>
      <c r="FD300" s="134"/>
      <c r="FE300" s="134"/>
      <c r="FF300" s="134"/>
      <c r="FG300" s="134"/>
      <c r="FH300" s="134"/>
      <c r="FI300" s="134"/>
      <c r="FJ300" s="134"/>
      <c r="FK300" s="134"/>
      <c r="FL300" s="134"/>
      <c r="FM300" s="134"/>
      <c r="FN300" s="134"/>
      <c r="FO300" s="134"/>
      <c r="FP300" s="134"/>
      <c r="FQ300" s="134"/>
      <c r="FR300" s="134"/>
      <c r="FS300" s="134"/>
      <c r="FT300" s="134"/>
      <c r="FU300" s="134"/>
      <c r="FV300" s="134"/>
      <c r="FW300" s="134"/>
      <c r="FX300" s="134"/>
      <c r="FY300" s="134"/>
      <c r="FZ300" s="134"/>
      <c r="GA300" s="134"/>
      <c r="GB300" s="134"/>
      <c r="GC300" s="134"/>
      <c r="GD300" s="134"/>
      <c r="GE300" s="134"/>
      <c r="GF300" s="134"/>
      <c r="GG300" s="134"/>
      <c r="GH300" s="134"/>
      <c r="GI300" s="134"/>
      <c r="GJ300" s="134"/>
      <c r="GK300" s="134"/>
      <c r="GL300" s="134"/>
      <c r="GM300" s="134"/>
      <c r="GN300" s="134"/>
      <c r="GO300" s="134"/>
      <c r="GP300" s="134"/>
      <c r="GQ300" s="134"/>
      <c r="GR300" s="134"/>
      <c r="GS300" s="134"/>
      <c r="GT300" s="134"/>
      <c r="GU300" s="134"/>
      <c r="GV300" s="134"/>
      <c r="GW300" s="134"/>
      <c r="GX300" s="134"/>
      <c r="GY300" s="134"/>
      <c r="GZ300" s="134"/>
      <c r="HA300" s="134"/>
      <c r="HB300" s="134"/>
      <c r="HC300" s="134"/>
      <c r="HD300" s="134"/>
      <c r="HE300" s="134"/>
      <c r="HF300" s="134"/>
      <c r="HG300" s="134"/>
      <c r="HH300" s="134"/>
      <c r="HI300" s="134"/>
      <c r="HJ300" s="134"/>
      <c r="HK300" s="134"/>
      <c r="HL300" s="134"/>
      <c r="HM300" s="134"/>
      <c r="HN300" s="134"/>
      <c r="HO300" s="134"/>
      <c r="HP300" s="134"/>
      <c r="HQ300" s="134"/>
      <c r="HR300" s="134"/>
      <c r="HS300" s="134"/>
      <c r="HT300" s="134"/>
      <c r="HU300" s="134"/>
      <c r="HV300" s="134"/>
      <c r="HW300" s="134"/>
      <c r="HX300" s="134"/>
      <c r="HY300" s="134"/>
      <c r="HZ300" s="134"/>
      <c r="IA300" s="134"/>
      <c r="IB300" s="134"/>
      <c r="IC300" s="134"/>
      <c r="ID300" s="134"/>
      <c r="IE300" s="134"/>
      <c r="IF300" s="134"/>
      <c r="IG300" s="134"/>
      <c r="IH300" s="134"/>
      <c r="II300" s="134"/>
      <c r="IJ300" s="134"/>
      <c r="IK300" s="134"/>
      <c r="IL300" s="134"/>
      <c r="IM300" s="134"/>
      <c r="IN300" s="134"/>
      <c r="IO300" s="134"/>
      <c r="IP300" s="134"/>
      <c r="IQ300" s="134"/>
      <c r="IR300" s="134"/>
      <c r="IS300" s="134"/>
      <c r="IT300" s="134"/>
      <c r="IU300" s="134"/>
      <c r="IV300" s="134"/>
      <c r="IW300" s="134"/>
    </row>
    <row r="301" customFormat="false" ht="12.75" hidden="false" customHeight="false" outlineLevel="0" collapsed="false">
      <c r="A301" s="43"/>
      <c r="B301" s="11" t="s">
        <v>38</v>
      </c>
      <c r="E301" s="68" t="s">
        <v>851</v>
      </c>
      <c r="F301" s="68" t="s">
        <v>852</v>
      </c>
      <c r="G301" s="6" t="s">
        <v>41</v>
      </c>
      <c r="H301" s="5" t="n">
        <v>6834</v>
      </c>
      <c r="I301" s="1"/>
      <c r="J301" s="69"/>
      <c r="K301" s="1"/>
      <c r="L301" s="68"/>
      <c r="M301" s="68" t="s">
        <v>851</v>
      </c>
      <c r="N301" s="1"/>
      <c r="O301" s="1" t="s">
        <v>86</v>
      </c>
      <c r="Q301" s="1" t="n">
        <v>102</v>
      </c>
      <c r="R301" s="1" t="n">
        <v>102</v>
      </c>
      <c r="S301" s="1" t="n">
        <v>100</v>
      </c>
      <c r="T301" s="1" t="n">
        <v>100</v>
      </c>
      <c r="U301" s="45" t="n">
        <f aca="false">+T301-R301</f>
        <v>-2</v>
      </c>
      <c r="V301" s="14" t="n">
        <f aca="false">+T301-S301</f>
        <v>0</v>
      </c>
      <c r="W301" s="46" t="s">
        <v>97</v>
      </c>
      <c r="X301" s="15"/>
      <c r="Y301" s="44"/>
      <c r="Z301" s="67"/>
      <c r="AA301" s="5" t="n">
        <v>70895</v>
      </c>
      <c r="AB301" s="52" t="s">
        <v>47</v>
      </c>
      <c r="AC301" s="49" t="n">
        <v>0.15</v>
      </c>
      <c r="AD301" s="50" t="n">
        <v>9901</v>
      </c>
      <c r="AE301" s="51" t="s">
        <v>48</v>
      </c>
      <c r="AF301" s="51" t="s">
        <v>4</v>
      </c>
      <c r="AG301" s="1" t="s">
        <v>853</v>
      </c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22.5" hidden="true" customHeight="false" outlineLevel="0" collapsed="false">
      <c r="A302" s="53"/>
      <c r="B302" s="54" t="s">
        <v>38</v>
      </c>
      <c r="C302" s="55"/>
      <c r="D302" s="56"/>
      <c r="E302" s="71" t="s">
        <v>629</v>
      </c>
      <c r="F302" s="71" t="s">
        <v>854</v>
      </c>
      <c r="G302" s="57" t="s">
        <v>41</v>
      </c>
      <c r="H302" s="62" t="n">
        <v>9744</v>
      </c>
      <c r="I302" s="59"/>
      <c r="J302" s="80"/>
      <c r="K302" s="59"/>
      <c r="L302" s="71"/>
      <c r="M302" s="71" t="s">
        <v>629</v>
      </c>
      <c r="N302" s="59"/>
      <c r="O302" s="59" t="s">
        <v>86</v>
      </c>
      <c r="P302" s="60"/>
      <c r="Q302" s="59"/>
      <c r="R302" s="1"/>
      <c r="S302" s="59"/>
      <c r="T302" s="1"/>
      <c r="U302" s="45" t="n">
        <f aca="false">+T302-R302</f>
        <v>0</v>
      </c>
      <c r="V302" s="61" t="n">
        <f aca="false">+T302-S302</f>
        <v>0</v>
      </c>
      <c r="W302" s="46" t="s">
        <v>855</v>
      </c>
      <c r="X302" s="70"/>
      <c r="Z302" s="108"/>
      <c r="AA302" s="62"/>
      <c r="AB302" s="58" t="s">
        <v>47</v>
      </c>
      <c r="AC302" s="64" t="n">
        <v>0.055</v>
      </c>
      <c r="AD302" s="81"/>
      <c r="AE302" s="66" t="s">
        <v>57</v>
      </c>
      <c r="AF302" s="66" t="s">
        <v>4</v>
      </c>
      <c r="AG302" s="59" t="s">
        <v>632</v>
      </c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true" customHeight="false" outlineLevel="0" collapsed="false">
      <c r="A303" s="53"/>
      <c r="B303" s="54" t="s">
        <v>38</v>
      </c>
      <c r="C303" s="55"/>
      <c r="D303" s="56"/>
      <c r="E303" s="71" t="s">
        <v>540</v>
      </c>
      <c r="F303" s="71" t="s">
        <v>856</v>
      </c>
      <c r="G303" s="57" t="s">
        <v>41</v>
      </c>
      <c r="H303" s="62" t="n">
        <v>9745</v>
      </c>
      <c r="I303" s="59"/>
      <c r="J303" s="80"/>
      <c r="K303" s="59"/>
      <c r="L303" s="71"/>
      <c r="M303" s="71" t="s">
        <v>540</v>
      </c>
      <c r="N303" s="59" t="n">
        <v>0</v>
      </c>
      <c r="O303" s="59" t="s">
        <v>54</v>
      </c>
      <c r="P303" s="60"/>
      <c r="Q303" s="59"/>
      <c r="R303" s="1"/>
      <c r="S303" s="59"/>
      <c r="T303" s="1"/>
      <c r="U303" s="45" t="n">
        <f aca="false">+T303-R303</f>
        <v>0</v>
      </c>
      <c r="V303" s="61" t="n">
        <f aca="false">+T303-S303</f>
        <v>0</v>
      </c>
      <c r="W303" s="46" t="s">
        <v>857</v>
      </c>
      <c r="X303" s="70"/>
      <c r="Z303" s="108"/>
      <c r="AA303" s="62"/>
      <c r="AB303" s="58" t="s">
        <v>47</v>
      </c>
      <c r="AC303" s="64" t="n">
        <v>0.03</v>
      </c>
      <c r="AD303" s="81"/>
      <c r="AE303" s="66" t="s">
        <v>57</v>
      </c>
      <c r="AF303" s="66" t="s">
        <v>4</v>
      </c>
      <c r="AG303" s="59" t="s">
        <v>858</v>
      </c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s">
        <v>38</v>
      </c>
      <c r="C304" s="68"/>
      <c r="D304" s="1"/>
      <c r="E304" s="68" t="s">
        <v>745</v>
      </c>
      <c r="F304" s="68" t="s">
        <v>859</v>
      </c>
      <c r="G304" s="6" t="s">
        <v>41</v>
      </c>
      <c r="H304" s="5" t="n">
        <v>6524</v>
      </c>
      <c r="I304" s="1"/>
      <c r="J304" s="69"/>
      <c r="K304" s="1"/>
      <c r="L304" s="68"/>
      <c r="M304" s="68" t="s">
        <v>860</v>
      </c>
      <c r="N304" s="1"/>
      <c r="O304" s="1" t="s">
        <v>86</v>
      </c>
      <c r="Q304" s="1" t="n">
        <v>49</v>
      </c>
      <c r="R304" s="1" t="n">
        <v>49</v>
      </c>
      <c r="S304" s="1" t="n">
        <v>37</v>
      </c>
      <c r="T304" s="1" t="n">
        <v>37</v>
      </c>
      <c r="U304" s="45" t="n">
        <f aca="false">+T304-R304</f>
        <v>-12</v>
      </c>
      <c r="V304" s="14" t="n">
        <f aca="false">+T304-S304</f>
        <v>0</v>
      </c>
      <c r="W304" s="46" t="s">
        <v>46</v>
      </c>
      <c r="X304" s="47"/>
      <c r="Y304" s="44"/>
      <c r="Z304" s="5" t="n">
        <v>353598</v>
      </c>
      <c r="AA304" s="5" t="n">
        <v>135861</v>
      </c>
      <c r="AB304" s="52" t="s">
        <v>56</v>
      </c>
      <c r="AC304" s="49" t="n">
        <v>0.231</v>
      </c>
      <c r="AD304" s="50" t="n">
        <v>9905</v>
      </c>
      <c r="AE304" s="51" t="s">
        <v>48</v>
      </c>
      <c r="AF304" s="51" t="s">
        <v>4</v>
      </c>
      <c r="AG304" s="1" t="s">
        <v>861</v>
      </c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false" customHeight="false" outlineLevel="0" collapsed="false">
      <c r="A305" s="43"/>
      <c r="B305" s="11" t="s">
        <v>38</v>
      </c>
      <c r="E305" s="3" t="s">
        <v>862</v>
      </c>
      <c r="F305" s="3" t="s">
        <v>863</v>
      </c>
      <c r="G305" s="6" t="s">
        <v>41</v>
      </c>
      <c r="H305" s="6" t="n">
        <v>9644</v>
      </c>
      <c r="I305" s="4" t="n">
        <v>765</v>
      </c>
      <c r="J305" s="4" t="s">
        <v>42</v>
      </c>
      <c r="L305" s="1" t="s">
        <v>43</v>
      </c>
      <c r="M305" s="3" t="s">
        <v>864</v>
      </c>
      <c r="N305" s="44"/>
      <c r="O305" s="1" t="s">
        <v>71</v>
      </c>
      <c r="Q305" s="1" t="n">
        <v>761</v>
      </c>
      <c r="R305" s="1" t="n">
        <v>761</v>
      </c>
      <c r="S305" s="1" t="n">
        <v>768</v>
      </c>
      <c r="T305" s="1" t="n">
        <v>768</v>
      </c>
      <c r="U305" s="45" t="n">
        <f aca="false">+T305-R305</f>
        <v>7</v>
      </c>
      <c r="V305" s="14" t="n">
        <f aca="false">+T305-S305</f>
        <v>0</v>
      </c>
      <c r="W305" s="15" t="s">
        <v>66</v>
      </c>
      <c r="X305" s="47"/>
      <c r="Y305" s="44"/>
      <c r="Z305" s="5" t="n">
        <v>309706</v>
      </c>
      <c r="AA305" s="5" t="n">
        <v>138651</v>
      </c>
      <c r="AB305" s="48" t="s">
        <v>56</v>
      </c>
      <c r="AC305" s="49" t="n">
        <v>0.02</v>
      </c>
      <c r="AD305" s="50"/>
      <c r="AE305" s="51" t="s">
        <v>125</v>
      </c>
      <c r="AF305" s="51"/>
      <c r="AG305" s="4" t="s">
        <v>865</v>
      </c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43"/>
      <c r="B306" s="11" t="s">
        <v>38</v>
      </c>
      <c r="C306" s="68"/>
      <c r="D306" s="1"/>
      <c r="E306" s="68" t="s">
        <v>603</v>
      </c>
      <c r="F306" s="68" t="s">
        <v>569</v>
      </c>
      <c r="G306" s="6" t="s">
        <v>41</v>
      </c>
      <c r="H306" s="5" t="n">
        <v>9763</v>
      </c>
      <c r="I306" s="1"/>
      <c r="J306" s="69"/>
      <c r="K306" s="1"/>
      <c r="L306" s="68"/>
      <c r="M306" s="68" t="s">
        <v>603</v>
      </c>
      <c r="N306" s="1"/>
      <c r="O306" s="1" t="s">
        <v>167</v>
      </c>
      <c r="Q306" s="1"/>
      <c r="R306" s="1"/>
      <c r="S306" s="1"/>
      <c r="T306" s="1"/>
      <c r="U306" s="45" t="n">
        <f aca="false">+T306-R306</f>
        <v>0</v>
      </c>
      <c r="V306" s="14" t="n">
        <f aca="false">+T306-S306</f>
        <v>0</v>
      </c>
      <c r="W306" s="8" t="s">
        <v>866</v>
      </c>
      <c r="X306" s="47"/>
      <c r="Y306" s="44"/>
      <c r="Z306" s="5"/>
      <c r="AA306" s="5"/>
      <c r="AB306" s="52" t="s">
        <v>47</v>
      </c>
      <c r="AC306" s="9" t="n">
        <v>0.045</v>
      </c>
      <c r="AD306" s="73"/>
      <c r="AE306" s="51" t="s">
        <v>57</v>
      </c>
      <c r="AF306" s="51" t="s">
        <v>4</v>
      </c>
      <c r="AG306" s="1" t="s">
        <v>570</v>
      </c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true" customHeight="false" outlineLevel="0" collapsed="false">
      <c r="A307" s="53"/>
      <c r="B307" s="54" t="s">
        <v>38</v>
      </c>
      <c r="C307" s="71"/>
      <c r="D307" s="59"/>
      <c r="E307" s="71" t="s">
        <v>867</v>
      </c>
      <c r="F307" s="71" t="s">
        <v>868</v>
      </c>
      <c r="G307" s="57" t="s">
        <v>41</v>
      </c>
      <c r="H307" s="62" t="n">
        <v>9779</v>
      </c>
      <c r="I307" s="59"/>
      <c r="J307" s="80"/>
      <c r="K307" s="59"/>
      <c r="L307" s="71"/>
      <c r="M307" s="71" t="s">
        <v>869</v>
      </c>
      <c r="N307" s="59"/>
      <c r="O307" s="59" t="s">
        <v>71</v>
      </c>
      <c r="P307" s="60"/>
      <c r="Q307" s="72"/>
      <c r="R307" s="1"/>
      <c r="S307" s="72"/>
      <c r="T307" s="1"/>
      <c r="U307" s="45" t="n">
        <f aca="false">+T307-R307</f>
        <v>0</v>
      </c>
      <c r="V307" s="61" t="n">
        <f aca="false">+T307-S307</f>
        <v>0</v>
      </c>
      <c r="W307" s="46" t="s">
        <v>870</v>
      </c>
      <c r="X307" s="70"/>
      <c r="Z307" s="62"/>
      <c r="AA307" s="62" t="s">
        <v>181</v>
      </c>
      <c r="AB307" s="58" t="s">
        <v>47</v>
      </c>
      <c r="AC307" s="64" t="n">
        <v>0.093</v>
      </c>
      <c r="AD307" s="65" t="n">
        <v>9905</v>
      </c>
      <c r="AE307" s="66" t="s">
        <v>48</v>
      </c>
      <c r="AF307" s="66"/>
      <c r="AG307" s="59" t="s">
        <v>871</v>
      </c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22.5" hidden="true" customHeight="false" outlineLevel="0" collapsed="false">
      <c r="A308" s="53"/>
      <c r="B308" s="54" t="n">
        <v>36389</v>
      </c>
      <c r="C308" s="55"/>
      <c r="D308" s="56"/>
      <c r="E308" s="71" t="s">
        <v>872</v>
      </c>
      <c r="F308" s="71" t="s">
        <v>873</v>
      </c>
      <c r="G308" s="57" t="s">
        <v>52</v>
      </c>
      <c r="H308" s="62" t="n">
        <v>9789</v>
      </c>
      <c r="I308" s="59"/>
      <c r="J308" s="80"/>
      <c r="K308" s="59"/>
      <c r="L308" s="71"/>
      <c r="M308" s="71" t="s">
        <v>872</v>
      </c>
      <c r="N308" s="59" t="s">
        <v>141</v>
      </c>
      <c r="O308" s="59" t="s">
        <v>86</v>
      </c>
      <c r="P308" s="60"/>
      <c r="Q308" s="59"/>
      <c r="R308" s="1"/>
      <c r="S308" s="59"/>
      <c r="T308" s="1"/>
      <c r="U308" s="45" t="n">
        <f aca="false">+T308-R308</f>
        <v>0</v>
      </c>
      <c r="V308" s="61" t="n">
        <f aca="false">+T308-S308</f>
        <v>0</v>
      </c>
      <c r="W308" s="15" t="s">
        <v>874</v>
      </c>
      <c r="X308" s="70"/>
      <c r="Z308" s="62"/>
      <c r="AA308" s="62" t="s">
        <v>181</v>
      </c>
      <c r="AB308" s="58" t="s">
        <v>47</v>
      </c>
      <c r="AC308" s="64"/>
      <c r="AD308" s="81"/>
      <c r="AE308" s="109"/>
      <c r="AF308" s="66" t="s">
        <v>4</v>
      </c>
      <c r="AG308" s="59" t="s">
        <v>181</v>
      </c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38</v>
      </c>
      <c r="E309" s="3" t="s">
        <v>875</v>
      </c>
      <c r="F309" s="3" t="s">
        <v>546</v>
      </c>
      <c r="G309" s="6" t="s">
        <v>41</v>
      </c>
      <c r="H309" s="6" t="n">
        <v>4251</v>
      </c>
      <c r="I309" s="4" t="n">
        <v>555</v>
      </c>
      <c r="J309" s="4" t="s">
        <v>42</v>
      </c>
      <c r="L309" s="1" t="s">
        <v>43</v>
      </c>
      <c r="M309" s="3" t="s">
        <v>876</v>
      </c>
      <c r="N309" s="44"/>
      <c r="O309" s="1" t="s">
        <v>76</v>
      </c>
      <c r="Q309" s="1" t="n">
        <v>57</v>
      </c>
      <c r="R309" s="1" t="n">
        <v>57</v>
      </c>
      <c r="S309" s="1" t="n">
        <v>76</v>
      </c>
      <c r="T309" s="1" t="n">
        <v>76</v>
      </c>
      <c r="U309" s="45" t="n">
        <f aca="false">+T309-R309</f>
        <v>19</v>
      </c>
      <c r="V309" s="14" t="n">
        <f aca="false">+T309-S309</f>
        <v>0</v>
      </c>
      <c r="W309" s="46" t="s">
        <v>46</v>
      </c>
      <c r="X309" s="47"/>
      <c r="Y309" s="44"/>
      <c r="Z309" s="5" t="n">
        <v>348116</v>
      </c>
      <c r="AA309" s="5" t="n">
        <v>136208</v>
      </c>
      <c r="AB309" s="48" t="s">
        <v>47</v>
      </c>
      <c r="AC309" s="49"/>
      <c r="AD309" s="50"/>
      <c r="AE309" s="51"/>
      <c r="AF309" s="51" t="s">
        <v>4</v>
      </c>
      <c r="AG309" s="4" t="s">
        <v>877</v>
      </c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43"/>
      <c r="B310" s="11" t="s">
        <v>38</v>
      </c>
      <c r="E310" s="68" t="s">
        <v>878</v>
      </c>
      <c r="F310" s="68" t="s">
        <v>879</v>
      </c>
      <c r="G310" s="6" t="s">
        <v>41</v>
      </c>
      <c r="H310" s="5" t="n">
        <v>4967</v>
      </c>
      <c r="I310" s="1" t="n">
        <v>550</v>
      </c>
      <c r="J310" s="74" t="s">
        <v>42</v>
      </c>
      <c r="K310" s="1"/>
      <c r="L310" s="1" t="s">
        <v>43</v>
      </c>
      <c r="M310" s="3" t="s">
        <v>880</v>
      </c>
      <c r="N310" s="1"/>
      <c r="O310" s="1" t="s">
        <v>86</v>
      </c>
      <c r="Q310" s="1" t="n">
        <v>1</v>
      </c>
      <c r="R310" s="1" t="n">
        <v>1</v>
      </c>
      <c r="S310" s="1" t="n">
        <v>1</v>
      </c>
      <c r="T310" s="1" t="n">
        <v>1</v>
      </c>
      <c r="U310" s="45" t="n">
        <f aca="false">+T310-R310</f>
        <v>0</v>
      </c>
      <c r="V310" s="14" t="n">
        <f aca="false">+T310-S310</f>
        <v>0</v>
      </c>
      <c r="W310" s="46" t="s">
        <v>46</v>
      </c>
      <c r="X310" s="47"/>
      <c r="Y310" s="44"/>
      <c r="Z310" s="5" t="n">
        <v>361737</v>
      </c>
      <c r="AA310" s="5" t="n">
        <v>138102</v>
      </c>
      <c r="AB310" s="48" t="s">
        <v>56</v>
      </c>
      <c r="AC310" s="49" t="n">
        <v>0.055</v>
      </c>
      <c r="AD310" s="50"/>
      <c r="AE310" s="51" t="s">
        <v>57</v>
      </c>
      <c r="AF310" s="51" t="s">
        <v>4</v>
      </c>
      <c r="AG310" s="4" t="s">
        <v>67</v>
      </c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110"/>
      <c r="B311" s="111" t="n">
        <v>36325</v>
      </c>
      <c r="C311" s="112"/>
      <c r="D311" s="113"/>
      <c r="E311" s="129" t="s">
        <v>881</v>
      </c>
      <c r="F311" s="129" t="s">
        <v>882</v>
      </c>
      <c r="G311" s="115" t="s">
        <v>41</v>
      </c>
      <c r="H311" s="130" t="n">
        <v>6575</v>
      </c>
      <c r="I311" s="117"/>
      <c r="J311" s="118"/>
      <c r="K311" s="117"/>
      <c r="L311" s="114"/>
      <c r="M311" s="114" t="s">
        <v>140</v>
      </c>
      <c r="N311" s="117" t="s">
        <v>141</v>
      </c>
      <c r="O311" s="1" t="s">
        <v>65</v>
      </c>
      <c r="P311" s="119"/>
      <c r="Q311" s="74" t="n">
        <v>675</v>
      </c>
      <c r="R311" s="74" t="n">
        <v>675</v>
      </c>
      <c r="S311" s="74" t="n">
        <v>624</v>
      </c>
      <c r="T311" s="74" t="n">
        <v>624</v>
      </c>
      <c r="U311" s="45" t="n">
        <f aca="false">+T311-R311</f>
        <v>-51</v>
      </c>
      <c r="V311" s="120" t="n">
        <f aca="false">+T311-S311</f>
        <v>0</v>
      </c>
      <c r="W311" s="46" t="s">
        <v>46</v>
      </c>
      <c r="X311" s="135"/>
      <c r="Y311" s="136"/>
      <c r="Z311" s="130"/>
      <c r="AA311" s="130" t="s">
        <v>181</v>
      </c>
      <c r="AB311" s="137" t="s">
        <v>47</v>
      </c>
      <c r="AC311" s="126" t="n">
        <v>0.055</v>
      </c>
      <c r="AD311" s="127"/>
      <c r="AE311" s="128" t="s">
        <v>57</v>
      </c>
      <c r="AF311" s="128" t="s">
        <v>4</v>
      </c>
      <c r="AG311" s="74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true" customHeight="false" outlineLevel="0" collapsed="false">
      <c r="A312" s="43"/>
      <c r="B312" s="11" t="n">
        <v>36325</v>
      </c>
      <c r="E312" s="68" t="s">
        <v>140</v>
      </c>
      <c r="F312" s="68" t="s">
        <v>883</v>
      </c>
      <c r="G312" s="6" t="s">
        <v>41</v>
      </c>
      <c r="H312" s="5" t="s">
        <v>884</v>
      </c>
      <c r="I312" s="1"/>
      <c r="J312" s="69"/>
      <c r="K312" s="1"/>
      <c r="L312" s="68"/>
      <c r="M312" s="68"/>
      <c r="N312" s="1" t="s">
        <v>141</v>
      </c>
      <c r="O312" s="1" t="s">
        <v>181</v>
      </c>
      <c r="Q312" s="1"/>
      <c r="R312" s="14"/>
      <c r="S312" s="1"/>
      <c r="T312" s="14"/>
      <c r="U312" s="45" t="n">
        <f aca="false">+T312-R312</f>
        <v>0</v>
      </c>
      <c r="V312" s="14" t="n">
        <f aca="false">+T312-S312</f>
        <v>0</v>
      </c>
      <c r="W312" s="15" t="s">
        <v>122</v>
      </c>
      <c r="X312" s="47"/>
      <c r="Y312" s="44"/>
      <c r="Z312" s="5"/>
      <c r="AA312" s="5" t="s">
        <v>181</v>
      </c>
      <c r="AB312" s="52" t="s">
        <v>47</v>
      </c>
      <c r="AC312" s="49"/>
      <c r="AD312" s="73"/>
      <c r="AE312" s="51"/>
      <c r="AF312" s="51" t="s">
        <v>4</v>
      </c>
      <c r="AG312" s="1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true" customHeight="false" outlineLevel="0" collapsed="false">
      <c r="A313" s="43"/>
      <c r="B313" s="11" t="n">
        <v>36325</v>
      </c>
      <c r="E313" s="68" t="s">
        <v>140</v>
      </c>
      <c r="F313" s="68" t="s">
        <v>883</v>
      </c>
      <c r="G313" s="6" t="s">
        <v>41</v>
      </c>
      <c r="H313" s="5" t="s">
        <v>884</v>
      </c>
      <c r="I313" s="1"/>
      <c r="J313" s="69"/>
      <c r="K313" s="1"/>
      <c r="L313" s="68"/>
      <c r="M313" s="68"/>
      <c r="N313" s="1" t="s">
        <v>141</v>
      </c>
      <c r="O313" s="1" t="s">
        <v>181</v>
      </c>
      <c r="Q313" s="1"/>
      <c r="R313" s="14"/>
      <c r="S313" s="1"/>
      <c r="T313" s="14"/>
      <c r="U313" s="45" t="n">
        <f aca="false">+T313-R313</f>
        <v>0</v>
      </c>
      <c r="V313" s="14" t="n">
        <f aca="false">+T313-S313</f>
        <v>0</v>
      </c>
      <c r="W313" s="15" t="s">
        <v>122</v>
      </c>
      <c r="X313" s="47"/>
      <c r="Y313" s="44"/>
      <c r="Z313" s="5"/>
      <c r="AA313" s="5" t="s">
        <v>181</v>
      </c>
      <c r="AB313" s="52" t="s">
        <v>47</v>
      </c>
      <c r="AC313" s="49"/>
      <c r="AD313" s="73"/>
      <c r="AE313" s="51"/>
      <c r="AF313" s="51" t="s">
        <v>4</v>
      </c>
      <c r="AG313" s="1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true" customHeight="false" outlineLevel="0" collapsed="false">
      <c r="A314" s="43"/>
      <c r="B314" s="11" t="n">
        <v>36329</v>
      </c>
      <c r="E314" s="68" t="s">
        <v>649</v>
      </c>
      <c r="F314" s="68" t="s">
        <v>885</v>
      </c>
      <c r="G314" s="6" t="s">
        <v>41</v>
      </c>
      <c r="H314" s="5" t="s">
        <v>884</v>
      </c>
      <c r="I314" s="1"/>
      <c r="J314" s="69"/>
      <c r="K314" s="1"/>
      <c r="L314" s="68"/>
      <c r="M314" s="68" t="s">
        <v>886</v>
      </c>
      <c r="N314" s="1" t="s">
        <v>141</v>
      </c>
      <c r="O314" s="1" t="s">
        <v>181</v>
      </c>
      <c r="Q314" s="1"/>
      <c r="R314" s="14"/>
      <c r="S314" s="1"/>
      <c r="T314" s="14"/>
      <c r="U314" s="45" t="n">
        <f aca="false">+T314-R314</f>
        <v>0</v>
      </c>
      <c r="V314" s="14" t="n">
        <f aca="false">+T314-S314</f>
        <v>0</v>
      </c>
      <c r="W314" s="15" t="s">
        <v>887</v>
      </c>
      <c r="X314" s="47"/>
      <c r="Y314" s="44"/>
      <c r="Z314" s="5"/>
      <c r="AA314" s="5" t="s">
        <v>181</v>
      </c>
      <c r="AB314" s="52" t="s">
        <v>47</v>
      </c>
      <c r="AC314" s="49"/>
      <c r="AD314" s="73"/>
      <c r="AE314" s="79"/>
      <c r="AF314" s="51" t="s">
        <v>4</v>
      </c>
      <c r="AG314" s="1" t="s">
        <v>181</v>
      </c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53"/>
      <c r="B315" s="54" t="s">
        <v>38</v>
      </c>
      <c r="C315" s="55"/>
      <c r="D315" s="56"/>
      <c r="E315" s="55" t="s">
        <v>888</v>
      </c>
      <c r="F315" s="55" t="s">
        <v>889</v>
      </c>
      <c r="G315" s="57" t="s">
        <v>41</v>
      </c>
      <c r="H315" s="57" t="n">
        <v>4112</v>
      </c>
      <c r="I315" s="56" t="n">
        <v>660</v>
      </c>
      <c r="J315" s="56" t="s">
        <v>42</v>
      </c>
      <c r="K315" s="56"/>
      <c r="L315" s="59" t="s">
        <v>43</v>
      </c>
      <c r="M315" s="55" t="s">
        <v>890</v>
      </c>
      <c r="N315" s="0"/>
      <c r="O315" s="59" t="s">
        <v>71</v>
      </c>
      <c r="P315" s="60"/>
      <c r="Q315" s="59" t="n">
        <v>286</v>
      </c>
      <c r="R315" s="59" t="n">
        <v>286</v>
      </c>
      <c r="S315" s="59" t="n">
        <v>283</v>
      </c>
      <c r="T315" s="59" t="n">
        <v>283</v>
      </c>
      <c r="U315" s="45" t="n">
        <f aca="false">+T315-R315</f>
        <v>-3</v>
      </c>
      <c r="V315" s="61" t="n">
        <f aca="false">+T315-S315</f>
        <v>0</v>
      </c>
      <c r="W315" s="46" t="s">
        <v>46</v>
      </c>
      <c r="X315" s="70"/>
      <c r="Z315" s="62" t="n">
        <v>313278</v>
      </c>
      <c r="AA315" s="62" t="n">
        <v>138653</v>
      </c>
      <c r="AB315" s="63" t="s">
        <v>56</v>
      </c>
      <c r="AC315" s="64" t="n">
        <v>0.204</v>
      </c>
      <c r="AD315" s="65" t="n">
        <v>9903</v>
      </c>
      <c r="AE315" s="66" t="s">
        <v>48</v>
      </c>
      <c r="AF315" s="66" t="s">
        <v>4</v>
      </c>
      <c r="AG315" s="56" t="s">
        <v>891</v>
      </c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22.5" hidden="false" customHeight="false" outlineLevel="0" collapsed="false">
      <c r="A316" s="43"/>
      <c r="B316" s="11" t="s">
        <v>38</v>
      </c>
      <c r="C316" s="68"/>
      <c r="D316" s="1"/>
      <c r="E316" s="3" t="s">
        <v>679</v>
      </c>
      <c r="F316" s="3" t="s">
        <v>892</v>
      </c>
      <c r="G316" s="6" t="s">
        <v>41</v>
      </c>
      <c r="H316" s="6" t="n">
        <v>6149</v>
      </c>
      <c r="I316" s="4" t="n">
        <v>429</v>
      </c>
      <c r="J316" s="4" t="s">
        <v>42</v>
      </c>
      <c r="K316" s="4" t="n">
        <v>1</v>
      </c>
      <c r="L316" s="1" t="s">
        <v>43</v>
      </c>
      <c r="M316" s="3" t="s">
        <v>681</v>
      </c>
      <c r="N316" s="44"/>
      <c r="O316" s="1" t="s">
        <v>65</v>
      </c>
      <c r="Q316" s="1" t="n">
        <v>381</v>
      </c>
      <c r="R316" s="1" t="n">
        <v>381</v>
      </c>
      <c r="S316" s="1" t="n">
        <v>256</v>
      </c>
      <c r="T316" s="1" t="n">
        <v>256</v>
      </c>
      <c r="U316" s="45" t="n">
        <f aca="false">+T316-R316</f>
        <v>-125</v>
      </c>
      <c r="V316" s="14" t="n">
        <f aca="false">+T316-S316</f>
        <v>0</v>
      </c>
      <c r="W316" s="15" t="s">
        <v>66</v>
      </c>
      <c r="X316" s="47"/>
      <c r="Y316" s="44"/>
      <c r="Z316" s="5" t="n">
        <v>313404</v>
      </c>
      <c r="AA316" s="5" t="n">
        <v>133177</v>
      </c>
      <c r="AB316" s="48" t="s">
        <v>56</v>
      </c>
      <c r="AC316" s="49" t="n">
        <v>0.06</v>
      </c>
      <c r="AD316" s="50"/>
      <c r="AE316" s="51" t="s">
        <v>125</v>
      </c>
      <c r="AF316" s="51" t="s">
        <v>4</v>
      </c>
      <c r="AG316" s="4" t="s">
        <v>67</v>
      </c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43"/>
      <c r="B317" s="11" t="n">
        <v>36325</v>
      </c>
      <c r="E317" s="68" t="s">
        <v>893</v>
      </c>
      <c r="F317" s="68" t="s">
        <v>894</v>
      </c>
      <c r="G317" s="6" t="s">
        <v>41</v>
      </c>
      <c r="H317" s="5" t="n">
        <v>7491</v>
      </c>
      <c r="I317" s="1"/>
      <c r="J317" s="69"/>
      <c r="K317" s="1"/>
      <c r="L317" s="68"/>
      <c r="M317" s="68"/>
      <c r="N317" s="1" t="s">
        <v>141</v>
      </c>
      <c r="O317" s="1" t="s">
        <v>501</v>
      </c>
      <c r="Q317" s="1"/>
      <c r="R317" s="14" t="n">
        <v>1000</v>
      </c>
      <c r="S317" s="1" t="n">
        <v>200</v>
      </c>
      <c r="T317" s="14" t="n">
        <v>1000</v>
      </c>
      <c r="U317" s="45" t="n">
        <f aca="false">+T317-R317</f>
        <v>0</v>
      </c>
      <c r="V317" s="14" t="n">
        <f aca="false">+T317-S317</f>
        <v>800</v>
      </c>
      <c r="W317" s="15" t="s">
        <v>122</v>
      </c>
      <c r="X317" s="47"/>
      <c r="Y317" s="44"/>
      <c r="Z317" s="5"/>
      <c r="AA317" s="5" t="s">
        <v>181</v>
      </c>
      <c r="AB317" s="52" t="s">
        <v>47</v>
      </c>
      <c r="AC317" s="49"/>
      <c r="AD317" s="73"/>
      <c r="AE317" s="51"/>
      <c r="AF317" s="51" t="s">
        <v>4</v>
      </c>
      <c r="AG317" s="1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3"/>
      <c r="B318" s="54" t="s">
        <v>38</v>
      </c>
      <c r="C318" s="55"/>
      <c r="D318" s="56"/>
      <c r="E318" s="55" t="s">
        <v>895</v>
      </c>
      <c r="F318" s="55" t="s">
        <v>896</v>
      </c>
      <c r="G318" s="57" t="s">
        <v>41</v>
      </c>
      <c r="H318" s="57" t="n">
        <v>6677</v>
      </c>
      <c r="I318" s="56" t="n">
        <v>600</v>
      </c>
      <c r="J318" s="56" t="s">
        <v>42</v>
      </c>
      <c r="K318" s="56"/>
      <c r="L318" s="59" t="s">
        <v>43</v>
      </c>
      <c r="M318" s="55" t="s">
        <v>566</v>
      </c>
      <c r="N318" s="0"/>
      <c r="O318" s="59" t="s">
        <v>327</v>
      </c>
      <c r="P318" s="60"/>
      <c r="Q318" s="72" t="n">
        <v>536</v>
      </c>
      <c r="R318" s="72" t="n">
        <v>536</v>
      </c>
      <c r="S318" s="72" t="n">
        <v>510</v>
      </c>
      <c r="T318" s="72" t="n">
        <v>510</v>
      </c>
      <c r="U318" s="45" t="n">
        <f aca="false">+T318-R318</f>
        <v>-26</v>
      </c>
      <c r="V318" s="61" t="n">
        <f aca="false">+T318-S318</f>
        <v>0</v>
      </c>
      <c r="W318" s="46" t="s">
        <v>46</v>
      </c>
      <c r="X318" s="70"/>
      <c r="Z318" s="62" t="n">
        <v>370002</v>
      </c>
      <c r="AA318" s="62" t="n">
        <v>166026</v>
      </c>
      <c r="AB318" s="63" t="s">
        <v>56</v>
      </c>
      <c r="AC318" s="64" t="n">
        <v>0.03</v>
      </c>
      <c r="AD318" s="65"/>
      <c r="AE318" s="66" t="s">
        <v>57</v>
      </c>
      <c r="AF318" s="66" t="s">
        <v>4</v>
      </c>
      <c r="AG318" s="5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  <c r="BO318" s="86"/>
      <c r="BP318" s="86"/>
      <c r="BQ318" s="86"/>
      <c r="BR318" s="86"/>
      <c r="BS318" s="86"/>
      <c r="BT318" s="86"/>
      <c r="BU318" s="86"/>
      <c r="BV318" s="86"/>
      <c r="BW318" s="86"/>
      <c r="BX318" s="86"/>
      <c r="BY318" s="86"/>
      <c r="BZ318" s="86"/>
      <c r="CA318" s="86"/>
      <c r="CB318" s="86"/>
      <c r="CC318" s="86"/>
      <c r="CD318" s="86"/>
      <c r="CE318" s="86"/>
      <c r="CF318" s="86"/>
      <c r="CG318" s="86"/>
      <c r="CH318" s="86"/>
      <c r="CI318" s="86"/>
      <c r="CJ318" s="86"/>
      <c r="CK318" s="86"/>
      <c r="CL318" s="86"/>
      <c r="CM318" s="86"/>
      <c r="CN318" s="86"/>
      <c r="CO318" s="86"/>
      <c r="CP318" s="86"/>
      <c r="CQ318" s="86"/>
      <c r="CR318" s="86"/>
      <c r="CS318" s="86"/>
      <c r="CT318" s="86"/>
      <c r="CU318" s="86"/>
      <c r="CV318" s="86"/>
      <c r="CW318" s="86"/>
      <c r="CX318" s="86"/>
      <c r="CY318" s="86"/>
      <c r="CZ318" s="86"/>
      <c r="DA318" s="86"/>
      <c r="DB318" s="86"/>
      <c r="DC318" s="86"/>
      <c r="DD318" s="86"/>
      <c r="DE318" s="86"/>
      <c r="DF318" s="86"/>
      <c r="DG318" s="86"/>
      <c r="DH318" s="86"/>
      <c r="DI318" s="86"/>
      <c r="DJ318" s="86"/>
      <c r="DK318" s="86"/>
      <c r="DL318" s="86"/>
      <c r="DM318" s="86"/>
      <c r="DN318" s="86"/>
      <c r="DO318" s="86"/>
      <c r="DP318" s="86"/>
      <c r="DQ318" s="86"/>
      <c r="DR318" s="86"/>
      <c r="DS318" s="86"/>
      <c r="DT318" s="86"/>
      <c r="DU318" s="86"/>
      <c r="DV318" s="86"/>
      <c r="DW318" s="86"/>
      <c r="DX318" s="86"/>
      <c r="DY318" s="86"/>
      <c r="DZ318" s="86"/>
      <c r="EA318" s="86"/>
      <c r="EB318" s="86"/>
      <c r="EC318" s="86"/>
      <c r="ED318" s="86"/>
      <c r="EE318" s="86"/>
      <c r="EF318" s="86"/>
      <c r="EG318" s="86"/>
      <c r="EH318" s="86"/>
      <c r="EI318" s="86"/>
      <c r="EJ318" s="86"/>
      <c r="EK318" s="86"/>
      <c r="EL318" s="86"/>
      <c r="EM318" s="86"/>
      <c r="EN318" s="86"/>
      <c r="EO318" s="86"/>
      <c r="EP318" s="86"/>
      <c r="EQ318" s="86"/>
      <c r="ER318" s="86"/>
      <c r="ES318" s="86"/>
      <c r="ET318" s="86"/>
      <c r="EU318" s="86"/>
      <c r="EV318" s="86"/>
      <c r="EW318" s="86"/>
      <c r="EX318" s="86"/>
      <c r="EY318" s="86"/>
      <c r="EZ318" s="86"/>
      <c r="FA318" s="86"/>
      <c r="FB318" s="86"/>
      <c r="FC318" s="86"/>
      <c r="FD318" s="86"/>
      <c r="FE318" s="86"/>
      <c r="FF318" s="86"/>
      <c r="FG318" s="86"/>
      <c r="FH318" s="86"/>
      <c r="FI318" s="86"/>
      <c r="FJ318" s="86"/>
      <c r="FK318" s="86"/>
      <c r="FL318" s="86"/>
      <c r="FM318" s="86"/>
      <c r="FN318" s="86"/>
      <c r="FO318" s="86"/>
      <c r="FP318" s="86"/>
      <c r="FQ318" s="86"/>
      <c r="FR318" s="86"/>
      <c r="FS318" s="86"/>
      <c r="FT318" s="86"/>
      <c r="FU318" s="86"/>
      <c r="FV318" s="86"/>
      <c r="FW318" s="86"/>
      <c r="FX318" s="86"/>
      <c r="FY318" s="86"/>
      <c r="FZ318" s="86"/>
      <c r="GA318" s="86"/>
      <c r="GB318" s="86"/>
      <c r="GC318" s="86"/>
      <c r="GD318" s="86"/>
      <c r="GE318" s="86"/>
      <c r="GF318" s="86"/>
      <c r="GG318" s="86"/>
      <c r="GH318" s="86"/>
      <c r="GI318" s="86"/>
      <c r="GJ318" s="86"/>
      <c r="GK318" s="86"/>
      <c r="GL318" s="86"/>
      <c r="GM318" s="86"/>
      <c r="GN318" s="86"/>
      <c r="GO318" s="86"/>
      <c r="GP318" s="86"/>
      <c r="GQ318" s="86"/>
      <c r="GR318" s="86"/>
      <c r="GS318" s="86"/>
      <c r="GT318" s="86"/>
      <c r="GU318" s="86"/>
      <c r="GV318" s="86"/>
      <c r="GW318" s="86"/>
      <c r="GX318" s="86"/>
      <c r="GY318" s="86"/>
      <c r="GZ318" s="86"/>
      <c r="HA318" s="86"/>
      <c r="HB318" s="86"/>
      <c r="HC318" s="86"/>
      <c r="HD318" s="86"/>
      <c r="HE318" s="86"/>
      <c r="HF318" s="86"/>
      <c r="HG318" s="86"/>
      <c r="HH318" s="86"/>
      <c r="HI318" s="86"/>
      <c r="HJ318" s="86"/>
      <c r="HK318" s="86"/>
      <c r="HL318" s="86"/>
      <c r="HM318" s="86"/>
      <c r="HN318" s="86"/>
      <c r="HO318" s="86"/>
      <c r="HP318" s="86"/>
      <c r="HQ318" s="86"/>
      <c r="HR318" s="86"/>
      <c r="HS318" s="86"/>
      <c r="HT318" s="86"/>
      <c r="HU318" s="86"/>
      <c r="HV318" s="86"/>
      <c r="HW318" s="86"/>
      <c r="HX318" s="86"/>
      <c r="HY318" s="86"/>
      <c r="HZ318" s="86"/>
      <c r="IA318" s="86"/>
      <c r="IB318" s="86"/>
      <c r="IC318" s="86"/>
      <c r="ID318" s="86"/>
      <c r="IE318" s="86"/>
      <c r="IF318" s="86"/>
      <c r="IG318" s="86"/>
      <c r="IH318" s="86"/>
      <c r="II318" s="86"/>
      <c r="IJ318" s="86"/>
      <c r="IK318" s="86"/>
      <c r="IL318" s="86"/>
      <c r="IM318" s="86"/>
      <c r="IN318" s="86"/>
      <c r="IO318" s="86"/>
      <c r="IP318" s="86"/>
      <c r="IQ318" s="86"/>
      <c r="IR318" s="86"/>
      <c r="IS318" s="86"/>
      <c r="IT318" s="86"/>
      <c r="IU318" s="86"/>
      <c r="IV318" s="86"/>
      <c r="IW318" s="86"/>
    </row>
    <row r="319" customFormat="false" ht="12.75" hidden="false" customHeight="false" outlineLevel="0" collapsed="false">
      <c r="A319" s="43"/>
      <c r="B319" s="11" t="s">
        <v>38</v>
      </c>
      <c r="E319" s="68" t="s">
        <v>897</v>
      </c>
      <c r="F319" s="68" t="s">
        <v>898</v>
      </c>
      <c r="G319" s="6" t="s">
        <v>41</v>
      </c>
      <c r="H319" s="5" t="n">
        <v>5653</v>
      </c>
      <c r="I319" s="1" t="n">
        <v>450</v>
      </c>
      <c r="J319" s="74" t="s">
        <v>42</v>
      </c>
      <c r="K319" s="1"/>
      <c r="L319" s="1" t="s">
        <v>43</v>
      </c>
      <c r="M319" s="3" t="s">
        <v>899</v>
      </c>
      <c r="N319" s="1"/>
      <c r="O319" s="1" t="s">
        <v>45</v>
      </c>
      <c r="Q319" s="1" t="n">
        <v>54</v>
      </c>
      <c r="R319" s="1" t="n">
        <v>54</v>
      </c>
      <c r="S319" s="1" t="n">
        <v>48</v>
      </c>
      <c r="T319" s="1" t="n">
        <v>48</v>
      </c>
      <c r="U319" s="45" t="n">
        <f aca="false">+T319-R319</f>
        <v>-6</v>
      </c>
      <c r="V319" s="14" t="n">
        <f aca="false">+T319-S319</f>
        <v>0</v>
      </c>
      <c r="W319" s="46" t="s">
        <v>46</v>
      </c>
      <c r="X319" s="47"/>
      <c r="Y319" s="44"/>
      <c r="Z319" s="5" t="n">
        <v>347585</v>
      </c>
      <c r="AA319" s="5" t="n">
        <v>136412</v>
      </c>
      <c r="AB319" s="48" t="s">
        <v>56</v>
      </c>
      <c r="AC319" s="49" t="n">
        <v>0.143</v>
      </c>
      <c r="AD319" s="50" t="n">
        <v>9812</v>
      </c>
      <c r="AE319" s="51" t="s">
        <v>81</v>
      </c>
      <c r="AF319" s="51" t="s">
        <v>4</v>
      </c>
      <c r="AG319" s="4" t="s">
        <v>900</v>
      </c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43"/>
      <c r="B320" s="11" t="s">
        <v>38</v>
      </c>
      <c r="C320" s="68"/>
      <c r="D320" s="1"/>
      <c r="E320" s="3" t="s">
        <v>901</v>
      </c>
      <c r="F320" s="3" t="s">
        <v>902</v>
      </c>
      <c r="G320" s="6" t="s">
        <v>41</v>
      </c>
      <c r="H320" s="6" t="n">
        <v>5616</v>
      </c>
      <c r="I320" s="4" t="n">
        <v>447</v>
      </c>
      <c r="J320" s="4" t="s">
        <v>42</v>
      </c>
      <c r="L320" s="1" t="s">
        <v>43</v>
      </c>
      <c r="M320" s="3" t="s">
        <v>903</v>
      </c>
      <c r="N320" s="44"/>
      <c r="O320" s="1" t="s">
        <v>304</v>
      </c>
      <c r="Q320" s="1" t="n">
        <v>72</v>
      </c>
      <c r="R320" s="1" t="n">
        <v>72</v>
      </c>
      <c r="S320" s="1" t="n">
        <v>103</v>
      </c>
      <c r="T320" s="1" t="n">
        <v>103</v>
      </c>
      <c r="U320" s="45" t="n">
        <f aca="false">+T320-R320</f>
        <v>31</v>
      </c>
      <c r="V320" s="14" t="n">
        <f aca="false">+T320-S320</f>
        <v>0</v>
      </c>
      <c r="W320" s="46" t="s">
        <v>46</v>
      </c>
      <c r="X320" s="47"/>
      <c r="Y320" s="44"/>
      <c r="Z320" s="5" t="n">
        <v>361731</v>
      </c>
      <c r="AA320" s="5" t="n">
        <v>125837</v>
      </c>
      <c r="AB320" s="48" t="s">
        <v>56</v>
      </c>
      <c r="AC320" s="49" t="n">
        <v>0.123</v>
      </c>
      <c r="AD320" s="50" t="n">
        <v>9812</v>
      </c>
      <c r="AE320" s="51" t="s">
        <v>81</v>
      </c>
      <c r="AF320" s="51" t="s">
        <v>4</v>
      </c>
      <c r="AG320" s="4" t="s">
        <v>904</v>
      </c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n">
        <v>36325</v>
      </c>
      <c r="E321" s="68" t="s">
        <v>905</v>
      </c>
      <c r="F321" s="68" t="s">
        <v>906</v>
      </c>
      <c r="G321" s="6" t="s">
        <v>41</v>
      </c>
      <c r="H321" s="5" t="n">
        <v>6719</v>
      </c>
      <c r="I321" s="1"/>
      <c r="J321" s="69"/>
      <c r="K321" s="1"/>
      <c r="L321" s="68"/>
      <c r="M321" s="68"/>
      <c r="N321" s="1" t="s">
        <v>141</v>
      </c>
      <c r="O321" s="1" t="s">
        <v>86</v>
      </c>
      <c r="Q321" s="1" t="n">
        <v>250</v>
      </c>
      <c r="R321" s="1" t="n">
        <v>250</v>
      </c>
      <c r="S321" s="1" t="n">
        <v>250</v>
      </c>
      <c r="T321" s="1" t="n">
        <v>250</v>
      </c>
      <c r="U321" s="45" t="n">
        <f aca="false">+T321-R321</f>
        <v>0</v>
      </c>
      <c r="V321" s="14" t="n">
        <f aca="false">+T321-S321</f>
        <v>0</v>
      </c>
      <c r="W321" s="15" t="s">
        <v>122</v>
      </c>
      <c r="X321" s="47"/>
      <c r="Y321" s="44"/>
      <c r="Z321" s="5"/>
      <c r="AA321" s="5" t="s">
        <v>181</v>
      </c>
      <c r="AB321" s="52" t="s">
        <v>47</v>
      </c>
      <c r="AC321" s="49"/>
      <c r="AD321" s="73"/>
      <c r="AE321" s="51"/>
      <c r="AF321" s="51" t="s">
        <v>4</v>
      </c>
      <c r="AG321" s="1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53"/>
      <c r="B322" s="54" t="s">
        <v>38</v>
      </c>
      <c r="C322" s="71"/>
      <c r="D322" s="59"/>
      <c r="E322" s="71" t="s">
        <v>907</v>
      </c>
      <c r="F322" s="71" t="s">
        <v>908</v>
      </c>
      <c r="G322" s="57" t="s">
        <v>41</v>
      </c>
      <c r="H322" s="62" t="n">
        <v>6884</v>
      </c>
      <c r="I322" s="59"/>
      <c r="J322" s="80"/>
      <c r="K322" s="59"/>
      <c r="L322" s="71"/>
      <c r="M322" s="71" t="s">
        <v>907</v>
      </c>
      <c r="N322" s="59"/>
      <c r="O322" s="59" t="s">
        <v>71</v>
      </c>
      <c r="P322" s="60"/>
      <c r="Q322" s="59" t="n">
        <v>42</v>
      </c>
      <c r="R322" s="1" t="n">
        <v>42</v>
      </c>
      <c r="S322" s="59" t="n">
        <v>44</v>
      </c>
      <c r="T322" s="1" t="n">
        <v>46</v>
      </c>
      <c r="U322" s="45" t="n">
        <f aca="false">+T322-R322</f>
        <v>4</v>
      </c>
      <c r="V322" s="61" t="n">
        <f aca="false">+T322-S322</f>
        <v>2</v>
      </c>
      <c r="W322" s="46" t="s">
        <v>128</v>
      </c>
      <c r="X322" s="70"/>
      <c r="Z322" s="62" t="n">
        <v>306149</v>
      </c>
      <c r="AA322" s="62" t="n">
        <v>125831</v>
      </c>
      <c r="AB322" s="58" t="s">
        <v>56</v>
      </c>
      <c r="AC322" s="64" t="n">
        <v>0.055</v>
      </c>
      <c r="AD322" s="81"/>
      <c r="AE322" s="66" t="s">
        <v>57</v>
      </c>
      <c r="AF322" s="66"/>
      <c r="AG322" s="59" t="s">
        <v>67</v>
      </c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3"/>
      <c r="B323" s="11" t="s">
        <v>38</v>
      </c>
      <c r="E323" s="3" t="s">
        <v>909</v>
      </c>
      <c r="F323" s="3" t="s">
        <v>910</v>
      </c>
      <c r="G323" s="6" t="s">
        <v>41</v>
      </c>
      <c r="H323" s="6" t="n">
        <v>2645</v>
      </c>
      <c r="I323" s="4" t="n">
        <v>757</v>
      </c>
      <c r="J323" s="4" t="s">
        <v>42</v>
      </c>
      <c r="L323" s="1" t="s">
        <v>43</v>
      </c>
      <c r="M323" s="3" t="s">
        <v>911</v>
      </c>
      <c r="N323" s="44"/>
      <c r="O323" s="1" t="s">
        <v>65</v>
      </c>
      <c r="Q323" s="1" t="n">
        <v>69</v>
      </c>
      <c r="R323" s="1" t="n">
        <v>69</v>
      </c>
      <c r="S323" s="1" t="n">
        <v>70</v>
      </c>
      <c r="T323" s="1" t="n">
        <v>70</v>
      </c>
      <c r="U323" s="45" t="n">
        <f aca="false">+T323-R323</f>
        <v>1</v>
      </c>
      <c r="V323" s="14" t="n">
        <f aca="false">+T323-S323</f>
        <v>0</v>
      </c>
      <c r="W323" s="46" t="s">
        <v>46</v>
      </c>
      <c r="X323" s="47"/>
      <c r="Y323" s="44"/>
      <c r="Z323" s="5" t="n">
        <v>349550</v>
      </c>
      <c r="AA323" s="5" t="n">
        <v>136275</v>
      </c>
      <c r="AB323" s="48" t="s">
        <v>47</v>
      </c>
      <c r="AC323" s="49" t="n">
        <v>0.06</v>
      </c>
      <c r="AD323" s="50"/>
      <c r="AE323" s="51" t="s">
        <v>57</v>
      </c>
      <c r="AF323" s="51" t="s">
        <v>4</v>
      </c>
      <c r="AG323" s="4" t="s">
        <v>912</v>
      </c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53"/>
      <c r="B324" s="54" t="s">
        <v>38</v>
      </c>
      <c r="C324" s="71"/>
      <c r="D324" s="59"/>
      <c r="E324" s="55" t="s">
        <v>909</v>
      </c>
      <c r="F324" s="55" t="s">
        <v>913</v>
      </c>
      <c r="G324" s="57" t="s">
        <v>41</v>
      </c>
      <c r="H324" s="57" t="n">
        <v>9636</v>
      </c>
      <c r="I324" s="56" t="n">
        <v>550</v>
      </c>
      <c r="J324" s="56" t="s">
        <v>42</v>
      </c>
      <c r="K324" s="56"/>
      <c r="L324" s="59" t="s">
        <v>43</v>
      </c>
      <c r="M324" s="55" t="s">
        <v>911</v>
      </c>
      <c r="N324" s="0"/>
      <c r="O324" s="59" t="s">
        <v>86</v>
      </c>
      <c r="P324" s="60"/>
      <c r="Q324" s="59" t="n">
        <v>19</v>
      </c>
      <c r="R324" s="59" t="n">
        <v>19</v>
      </c>
      <c r="S324" s="59" t="n">
        <v>18</v>
      </c>
      <c r="T324" s="59" t="n">
        <v>18</v>
      </c>
      <c r="U324" s="45" t="n">
        <f aca="false">+T324-R324</f>
        <v>-1</v>
      </c>
      <c r="V324" s="61" t="n">
        <f aca="false">+T324-S324</f>
        <v>0</v>
      </c>
      <c r="W324" s="46" t="s">
        <v>46</v>
      </c>
      <c r="X324" s="70"/>
      <c r="Z324" s="62" t="n">
        <v>348331</v>
      </c>
      <c r="AA324" s="62" t="n">
        <v>136236</v>
      </c>
      <c r="AB324" s="63" t="s">
        <v>47</v>
      </c>
      <c r="AC324" s="64" t="n">
        <v>0.09</v>
      </c>
      <c r="AD324" s="65" t="n">
        <v>9812</v>
      </c>
      <c r="AE324" s="66" t="s">
        <v>81</v>
      </c>
      <c r="AF324" s="66" t="s">
        <v>4</v>
      </c>
      <c r="AG324" s="56" t="s">
        <v>914</v>
      </c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53"/>
      <c r="B325" s="54" t="s">
        <v>38</v>
      </c>
      <c r="C325" s="55"/>
      <c r="D325" s="56"/>
      <c r="E325" s="55" t="s">
        <v>909</v>
      </c>
      <c r="F325" s="55" t="s">
        <v>915</v>
      </c>
      <c r="G325" s="57" t="s">
        <v>41</v>
      </c>
      <c r="H325" s="57" t="n">
        <v>9649</v>
      </c>
      <c r="I325" s="56" t="n">
        <v>550</v>
      </c>
      <c r="J325" s="56" t="s">
        <v>42</v>
      </c>
      <c r="K325" s="56"/>
      <c r="L325" s="59" t="s">
        <v>43</v>
      </c>
      <c r="M325" s="55" t="s">
        <v>911</v>
      </c>
      <c r="N325" s="0"/>
      <c r="O325" s="59" t="s">
        <v>86</v>
      </c>
      <c r="P325" s="60"/>
      <c r="Q325" s="59" t="n">
        <v>68</v>
      </c>
      <c r="R325" s="59" t="n">
        <v>68</v>
      </c>
      <c r="S325" s="59" t="n">
        <v>56</v>
      </c>
      <c r="T325" s="59" t="n">
        <v>56</v>
      </c>
      <c r="U325" s="45" t="n">
        <f aca="false">+T325-R325</f>
        <v>-12</v>
      </c>
      <c r="V325" s="61" t="n">
        <f aca="false">+T325-S325</f>
        <v>0</v>
      </c>
      <c r="W325" s="46" t="s">
        <v>46</v>
      </c>
      <c r="X325" s="46"/>
      <c r="Z325" s="62" t="n">
        <v>349575</v>
      </c>
      <c r="AA325" s="62" t="n">
        <v>136282</v>
      </c>
      <c r="AB325" s="63" t="s">
        <v>47</v>
      </c>
      <c r="AC325" s="64" t="n">
        <v>0.055</v>
      </c>
      <c r="AD325" s="65"/>
      <c r="AE325" s="66" t="s">
        <v>57</v>
      </c>
      <c r="AF325" s="66" t="s">
        <v>4</v>
      </c>
      <c r="AG325" s="56" t="s">
        <v>916</v>
      </c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53"/>
      <c r="B326" s="54" t="s">
        <v>38</v>
      </c>
      <c r="C326" s="55"/>
      <c r="D326" s="56"/>
      <c r="E326" s="55" t="s">
        <v>909</v>
      </c>
      <c r="F326" s="71" t="s">
        <v>917</v>
      </c>
      <c r="G326" s="57" t="s">
        <v>41</v>
      </c>
      <c r="H326" s="62" t="n">
        <v>9765</v>
      </c>
      <c r="I326" s="59"/>
      <c r="J326" s="80"/>
      <c r="K326" s="59"/>
      <c r="L326" s="71"/>
      <c r="M326" s="71" t="s">
        <v>911</v>
      </c>
      <c r="N326" s="59"/>
      <c r="O326" s="59" t="s">
        <v>86</v>
      </c>
      <c r="P326" s="60"/>
      <c r="Q326" s="59" t="n">
        <v>612</v>
      </c>
      <c r="R326" s="59" t="n">
        <v>612</v>
      </c>
      <c r="S326" s="59" t="n">
        <v>557</v>
      </c>
      <c r="T326" s="59" t="n">
        <v>557</v>
      </c>
      <c r="U326" s="45" t="n">
        <f aca="false">+T326-R326</f>
        <v>-55</v>
      </c>
      <c r="V326" s="61" t="n">
        <f aca="false">+T326-S326</f>
        <v>0</v>
      </c>
      <c r="W326" s="46" t="s">
        <v>46</v>
      </c>
      <c r="X326" s="70"/>
      <c r="Z326" s="62"/>
      <c r="AA326" s="62" t="n">
        <v>138684</v>
      </c>
      <c r="AB326" s="58" t="s">
        <v>47</v>
      </c>
      <c r="AC326" s="64" t="n">
        <v>0.15</v>
      </c>
      <c r="AD326" s="65" t="n">
        <v>9905</v>
      </c>
      <c r="AE326" s="66" t="s">
        <v>48</v>
      </c>
      <c r="AF326" s="66" t="s">
        <v>4</v>
      </c>
      <c r="AG326" s="59" t="s">
        <v>918</v>
      </c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22.5" hidden="false" customHeight="false" outlineLevel="0" collapsed="false">
      <c r="A327" s="43"/>
      <c r="B327" s="11" t="n">
        <v>36480</v>
      </c>
      <c r="E327" s="68" t="s">
        <v>919</v>
      </c>
      <c r="F327" s="68" t="s">
        <v>920</v>
      </c>
      <c r="G327" s="6" t="s">
        <v>41</v>
      </c>
      <c r="H327" s="5" t="n">
        <v>6674</v>
      </c>
      <c r="I327" s="1"/>
      <c r="J327" s="69"/>
      <c r="K327" s="1"/>
      <c r="L327" s="68"/>
      <c r="M327" s="68" t="s">
        <v>140</v>
      </c>
      <c r="N327" s="1" t="s">
        <v>141</v>
      </c>
      <c r="O327" s="1" t="s">
        <v>45</v>
      </c>
      <c r="Q327" s="1" t="n">
        <v>5542</v>
      </c>
      <c r="R327" s="1" t="n">
        <v>5930</v>
      </c>
      <c r="S327" s="1" t="n">
        <v>5716</v>
      </c>
      <c r="T327" s="1" t="n">
        <v>5459</v>
      </c>
      <c r="U327" s="45" t="n">
        <f aca="false">+T327-R327</f>
        <v>-471</v>
      </c>
      <c r="V327" s="14" t="n">
        <f aca="false">+T327-S327</f>
        <v>-257</v>
      </c>
      <c r="W327" s="15" t="s">
        <v>193</v>
      </c>
      <c r="X327" s="47"/>
      <c r="Y327" s="44"/>
      <c r="Z327" s="5"/>
      <c r="AA327" s="5" t="n">
        <v>140991</v>
      </c>
      <c r="AB327" s="52" t="s">
        <v>47</v>
      </c>
      <c r="AC327" s="49" t="n">
        <v>0.065</v>
      </c>
      <c r="AD327" s="73"/>
      <c r="AE327" s="51" t="s">
        <v>57</v>
      </c>
      <c r="AF327" s="51" t="s">
        <v>4</v>
      </c>
      <c r="AG327" s="1" t="s">
        <v>921</v>
      </c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43"/>
      <c r="B328" s="11" t="n">
        <v>36325</v>
      </c>
      <c r="E328" s="68" t="s">
        <v>922</v>
      </c>
      <c r="F328" s="68" t="s">
        <v>923</v>
      </c>
      <c r="G328" s="6" t="s">
        <v>41</v>
      </c>
      <c r="H328" s="5" t="n">
        <v>6210</v>
      </c>
      <c r="I328" s="1"/>
      <c r="J328" s="69"/>
      <c r="K328" s="1"/>
      <c r="L328" s="68"/>
      <c r="M328" s="68" t="s">
        <v>140</v>
      </c>
      <c r="N328" s="1" t="s">
        <v>141</v>
      </c>
      <c r="O328" s="59" t="s">
        <v>71</v>
      </c>
      <c r="Q328" s="1" t="n">
        <v>7945</v>
      </c>
      <c r="R328" s="1" t="n">
        <v>7335</v>
      </c>
      <c r="S328" s="1" t="n">
        <v>7699</v>
      </c>
      <c r="T328" s="1" t="n">
        <v>8012</v>
      </c>
      <c r="U328" s="45" t="n">
        <f aca="false">+T328-R328</f>
        <v>677</v>
      </c>
      <c r="V328" s="14" t="n">
        <f aca="false">+T328-S328</f>
        <v>313</v>
      </c>
      <c r="W328" s="15" t="s">
        <v>240</v>
      </c>
      <c r="X328" s="47"/>
      <c r="Y328" s="44"/>
      <c r="Z328" s="5"/>
      <c r="AA328" s="5" t="s">
        <v>181</v>
      </c>
      <c r="AB328" s="52" t="s">
        <v>47</v>
      </c>
      <c r="AC328" s="49" t="n">
        <v>0.025</v>
      </c>
      <c r="AD328" s="73"/>
      <c r="AE328" s="51" t="s">
        <v>57</v>
      </c>
      <c r="AF328" s="79"/>
      <c r="AG328" s="1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53"/>
      <c r="B329" s="54" t="s">
        <v>38</v>
      </c>
      <c r="C329" s="71"/>
      <c r="D329" s="59"/>
      <c r="E329" s="55" t="s">
        <v>924</v>
      </c>
      <c r="F329" s="55" t="s">
        <v>925</v>
      </c>
      <c r="G329" s="57" t="s">
        <v>41</v>
      </c>
      <c r="H329" s="57" t="n">
        <v>6235</v>
      </c>
      <c r="I329" s="56" t="n">
        <v>550</v>
      </c>
      <c r="J329" s="56" t="s">
        <v>42</v>
      </c>
      <c r="K329" s="56"/>
      <c r="L329" s="59" t="s">
        <v>43</v>
      </c>
      <c r="M329" s="55" t="s">
        <v>926</v>
      </c>
      <c r="N329" s="0"/>
      <c r="O329" s="59" t="s">
        <v>96</v>
      </c>
      <c r="P329" s="60"/>
      <c r="Q329" s="59" t="n">
        <v>247</v>
      </c>
      <c r="R329" s="59" t="n">
        <v>247</v>
      </c>
      <c r="S329" s="59" t="n">
        <v>172</v>
      </c>
      <c r="T329" s="59" t="n">
        <v>172</v>
      </c>
      <c r="U329" s="45" t="n">
        <f aca="false">+T329-R329</f>
        <v>-75</v>
      </c>
      <c r="V329" s="61" t="n">
        <f aca="false">+T329-S329</f>
        <v>0</v>
      </c>
      <c r="W329" s="15" t="s">
        <v>66</v>
      </c>
      <c r="X329" s="70"/>
      <c r="Z329" s="62" t="n">
        <v>348077</v>
      </c>
      <c r="AA329" s="62" t="n">
        <v>137937</v>
      </c>
      <c r="AB329" s="63" t="s">
        <v>47</v>
      </c>
      <c r="AC329" s="64" t="n">
        <v>0.153</v>
      </c>
      <c r="AD329" s="65" t="n">
        <v>9812</v>
      </c>
      <c r="AE329" s="66" t="s">
        <v>81</v>
      </c>
      <c r="AF329" s="66" t="s">
        <v>4</v>
      </c>
      <c r="AG329" s="56" t="s">
        <v>927</v>
      </c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53"/>
      <c r="B330" s="54" t="s">
        <v>38</v>
      </c>
      <c r="C330" s="55"/>
      <c r="D330" s="56"/>
      <c r="E330" s="71" t="s">
        <v>928</v>
      </c>
      <c r="F330" s="71" t="s">
        <v>929</v>
      </c>
      <c r="G330" s="57" t="s">
        <v>41</v>
      </c>
      <c r="H330" s="62" t="n">
        <v>6517</v>
      </c>
      <c r="I330" s="59" t="n">
        <v>601</v>
      </c>
      <c r="J330" s="72" t="s">
        <v>42</v>
      </c>
      <c r="K330" s="59"/>
      <c r="L330" s="59" t="s">
        <v>43</v>
      </c>
      <c r="M330" s="55" t="s">
        <v>930</v>
      </c>
      <c r="N330" s="59"/>
      <c r="O330" s="59" t="s">
        <v>185</v>
      </c>
      <c r="P330" s="60"/>
      <c r="Q330" s="59" t="n">
        <v>52</v>
      </c>
      <c r="R330" s="1" t="n">
        <v>1</v>
      </c>
      <c r="S330" s="59" t="n">
        <v>51</v>
      </c>
      <c r="T330" s="59" t="n">
        <v>51</v>
      </c>
      <c r="U330" s="45" t="n">
        <f aca="false">+T330-R330</f>
        <v>50</v>
      </c>
      <c r="V330" s="61" t="n">
        <f aca="false">+T330-S330</f>
        <v>0</v>
      </c>
      <c r="W330" s="15" t="s">
        <v>931</v>
      </c>
      <c r="X330" s="70"/>
      <c r="Z330" s="62" t="n">
        <v>332296</v>
      </c>
      <c r="AA330" s="62" t="n">
        <v>139220</v>
      </c>
      <c r="AB330" s="63" t="s">
        <v>56</v>
      </c>
      <c r="AC330" s="64" t="n">
        <v>0.06</v>
      </c>
      <c r="AD330" s="65"/>
      <c r="AE330" s="66" t="s">
        <v>57</v>
      </c>
      <c r="AF330" s="66" t="s">
        <v>4</v>
      </c>
      <c r="AG330" s="56" t="s">
        <v>932</v>
      </c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53"/>
      <c r="B331" s="54" t="s">
        <v>38</v>
      </c>
      <c r="C331" s="55"/>
      <c r="D331" s="56"/>
      <c r="E331" s="55" t="s">
        <v>933</v>
      </c>
      <c r="F331" s="55" t="s">
        <v>934</v>
      </c>
      <c r="G331" s="57" t="s">
        <v>41</v>
      </c>
      <c r="H331" s="57" t="n">
        <v>6790</v>
      </c>
      <c r="I331" s="56" t="n">
        <v>766</v>
      </c>
      <c r="J331" s="56" t="s">
        <v>42</v>
      </c>
      <c r="K331" s="56"/>
      <c r="L331" s="59" t="s">
        <v>43</v>
      </c>
      <c r="M331" s="55" t="s">
        <v>935</v>
      </c>
      <c r="N331" s="0"/>
      <c r="O331" s="59" t="s">
        <v>150</v>
      </c>
      <c r="P331" s="60"/>
      <c r="Q331" s="59" t="n">
        <v>173</v>
      </c>
      <c r="R331" s="59" t="n">
        <v>173</v>
      </c>
      <c r="S331" s="59" t="n">
        <v>161</v>
      </c>
      <c r="T331" s="59" t="n">
        <v>161</v>
      </c>
      <c r="U331" s="45" t="n">
        <f aca="false">+T331-R331</f>
        <v>-12</v>
      </c>
      <c r="V331" s="61" t="n">
        <f aca="false">+T331-S331</f>
        <v>0</v>
      </c>
      <c r="W331" s="46" t="s">
        <v>46</v>
      </c>
      <c r="X331" s="46"/>
      <c r="Z331" s="62" t="n">
        <v>361732</v>
      </c>
      <c r="AA331" s="62" t="n">
        <v>125838</v>
      </c>
      <c r="AB331" s="63" t="s">
        <v>56</v>
      </c>
      <c r="AC331" s="64" t="n">
        <v>0.155</v>
      </c>
      <c r="AD331" s="65" t="n">
        <v>9903</v>
      </c>
      <c r="AE331" s="66" t="s">
        <v>48</v>
      </c>
      <c r="AF331" s="66" t="s">
        <v>4</v>
      </c>
      <c r="AG331" s="56" t="s">
        <v>936</v>
      </c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43"/>
      <c r="B332" s="11" t="s">
        <v>38</v>
      </c>
      <c r="C332" s="68"/>
      <c r="D332" s="1"/>
      <c r="E332" s="3" t="s">
        <v>937</v>
      </c>
      <c r="F332" s="3" t="s">
        <v>902</v>
      </c>
      <c r="G332" s="6" t="s">
        <v>41</v>
      </c>
      <c r="H332" s="6" t="n">
        <v>5616</v>
      </c>
      <c r="I332" s="4" t="n">
        <v>447</v>
      </c>
      <c r="J332" s="4" t="s">
        <v>42</v>
      </c>
      <c r="L332" s="1" t="s">
        <v>43</v>
      </c>
      <c r="M332" s="3" t="s">
        <v>937</v>
      </c>
      <c r="N332" s="44"/>
      <c r="O332" s="1" t="s">
        <v>304</v>
      </c>
      <c r="Q332" s="1" t="n">
        <v>143</v>
      </c>
      <c r="R332" s="1" t="n">
        <v>143</v>
      </c>
      <c r="S332" s="1" t="n">
        <v>105</v>
      </c>
      <c r="T332" s="1" t="n">
        <v>105</v>
      </c>
      <c r="U332" s="45" t="n">
        <f aca="false">+T332-R332</f>
        <v>-38</v>
      </c>
      <c r="V332" s="14" t="n">
        <f aca="false">+T332-S332</f>
        <v>0</v>
      </c>
      <c r="W332" s="46" t="s">
        <v>46</v>
      </c>
      <c r="X332" s="15"/>
      <c r="Y332" s="44"/>
      <c r="Z332" s="5" t="n">
        <v>346088</v>
      </c>
      <c r="AA332" s="5" t="n">
        <v>135892</v>
      </c>
      <c r="AB332" s="48" t="s">
        <v>56</v>
      </c>
      <c r="AC332" s="49" t="n">
        <v>0.06</v>
      </c>
      <c r="AD332" s="50"/>
      <c r="AE332" s="51" t="s">
        <v>57</v>
      </c>
      <c r="AF332" s="51" t="s">
        <v>4</v>
      </c>
      <c r="AG332" s="4" t="s">
        <v>938</v>
      </c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43"/>
      <c r="B333" s="11" t="s">
        <v>38</v>
      </c>
      <c r="C333" s="68"/>
      <c r="D333" s="1"/>
      <c r="E333" s="3" t="s">
        <v>939</v>
      </c>
      <c r="F333" s="3" t="s">
        <v>940</v>
      </c>
      <c r="G333" s="6" t="s">
        <v>41</v>
      </c>
      <c r="H333" s="6" t="n">
        <v>4491</v>
      </c>
      <c r="I333" s="4" t="n">
        <v>601</v>
      </c>
      <c r="J333" s="4" t="s">
        <v>42</v>
      </c>
      <c r="L333" s="1" t="s">
        <v>43</v>
      </c>
      <c r="M333" s="3" t="s">
        <v>941</v>
      </c>
      <c r="N333" s="44"/>
      <c r="O333" s="1" t="s">
        <v>96</v>
      </c>
      <c r="Q333" s="1" t="n">
        <v>445</v>
      </c>
      <c r="R333" s="1" t="n">
        <v>445</v>
      </c>
      <c r="S333" s="1" t="n">
        <v>346</v>
      </c>
      <c r="T333" s="1" t="n">
        <v>346</v>
      </c>
      <c r="U333" s="45" t="n">
        <f aca="false">+T333-R333</f>
        <v>-99</v>
      </c>
      <c r="V333" s="14" t="n">
        <f aca="false">+T333-S333</f>
        <v>0</v>
      </c>
      <c r="W333" s="15" t="s">
        <v>66</v>
      </c>
      <c r="X333" s="47"/>
      <c r="Y333" s="44"/>
      <c r="Z333" s="5" t="n">
        <v>347591</v>
      </c>
      <c r="AA333" s="5" t="n">
        <v>136421</v>
      </c>
      <c r="AB333" s="48" t="s">
        <v>56</v>
      </c>
      <c r="AC333" s="49" t="n">
        <v>0.14</v>
      </c>
      <c r="AD333" s="50" t="n">
        <v>9812</v>
      </c>
      <c r="AE333" s="51" t="s">
        <v>81</v>
      </c>
      <c r="AF333" s="51" t="s">
        <v>4</v>
      </c>
      <c r="AG333" s="4" t="s">
        <v>942</v>
      </c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53"/>
      <c r="B334" s="54" t="s">
        <v>38</v>
      </c>
      <c r="C334" s="71"/>
      <c r="D334" s="59"/>
      <c r="E334" s="55" t="s">
        <v>939</v>
      </c>
      <c r="F334" s="55" t="s">
        <v>943</v>
      </c>
      <c r="G334" s="57" t="s">
        <v>41</v>
      </c>
      <c r="H334" s="57" t="n">
        <v>5099</v>
      </c>
      <c r="I334" s="56" t="n">
        <v>601</v>
      </c>
      <c r="J334" s="56" t="s">
        <v>42</v>
      </c>
      <c r="K334" s="56"/>
      <c r="L334" s="59" t="s">
        <v>43</v>
      </c>
      <c r="M334" s="55" t="s">
        <v>941</v>
      </c>
      <c r="N334" s="0"/>
      <c r="O334" s="59" t="s">
        <v>96</v>
      </c>
      <c r="P334" s="60"/>
      <c r="Q334" s="59" t="n">
        <v>1870</v>
      </c>
      <c r="R334" s="1" t="n">
        <v>3270</v>
      </c>
      <c r="S334" s="59" t="n">
        <v>1827</v>
      </c>
      <c r="T334" s="1" t="n">
        <v>1827</v>
      </c>
      <c r="U334" s="45" t="n">
        <f aca="false">+T334-R334</f>
        <v>-1443</v>
      </c>
      <c r="V334" s="61" t="n">
        <f aca="false">+T334-S334</f>
        <v>0</v>
      </c>
      <c r="W334" s="46" t="s">
        <v>122</v>
      </c>
      <c r="X334" s="70"/>
      <c r="Z334" s="62" t="n">
        <v>347596</v>
      </c>
      <c r="AA334" s="62" t="n">
        <v>136728</v>
      </c>
      <c r="AB334" s="63" t="s">
        <v>47</v>
      </c>
      <c r="AC334" s="64" t="n">
        <v>0.1</v>
      </c>
      <c r="AD334" s="65" t="n">
        <v>9812</v>
      </c>
      <c r="AE334" s="66" t="s">
        <v>81</v>
      </c>
      <c r="AF334" s="66" t="s">
        <v>4</v>
      </c>
      <c r="AG334" s="56" t="s">
        <v>942</v>
      </c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43"/>
      <c r="B335" s="11" t="s">
        <v>38</v>
      </c>
      <c r="C335" s="68"/>
      <c r="D335" s="1"/>
      <c r="E335" s="3" t="s">
        <v>944</v>
      </c>
      <c r="F335" s="3" t="s">
        <v>945</v>
      </c>
      <c r="G335" s="6" t="s">
        <v>41</v>
      </c>
      <c r="H335" s="6" t="n">
        <v>4179</v>
      </c>
      <c r="I335" s="4" t="n">
        <v>485</v>
      </c>
      <c r="J335" s="4" t="s">
        <v>42</v>
      </c>
      <c r="L335" s="1" t="s">
        <v>43</v>
      </c>
      <c r="M335" s="3" t="s">
        <v>944</v>
      </c>
      <c r="N335" s="44"/>
      <c r="O335" s="1" t="s">
        <v>86</v>
      </c>
      <c r="Q335" s="1" t="n">
        <v>1112</v>
      </c>
      <c r="R335" s="1" t="n">
        <v>1112</v>
      </c>
      <c r="S335" s="1" t="n">
        <v>1020</v>
      </c>
      <c r="T335" s="1" t="n">
        <v>1020</v>
      </c>
      <c r="U335" s="45" t="n">
        <f aca="false">+T335-R335</f>
        <v>-92</v>
      </c>
      <c r="V335" s="14" t="n">
        <f aca="false">+T335-S335</f>
        <v>0</v>
      </c>
      <c r="W335" s="46" t="s">
        <v>122</v>
      </c>
      <c r="X335" s="47"/>
      <c r="Y335" s="44"/>
      <c r="Z335" s="5" t="n">
        <v>311981</v>
      </c>
      <c r="AA335" s="5" t="n">
        <v>135714</v>
      </c>
      <c r="AB335" s="48" t="s">
        <v>56</v>
      </c>
      <c r="AC335" s="9" t="n">
        <v>0.13</v>
      </c>
      <c r="AD335" s="78" t="n">
        <v>9908</v>
      </c>
      <c r="AE335" s="1" t="s">
        <v>245</v>
      </c>
      <c r="AF335" s="51" t="s">
        <v>4</v>
      </c>
      <c r="AG335" s="4" t="s">
        <v>67</v>
      </c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s">
        <v>38</v>
      </c>
      <c r="E336" s="68" t="s">
        <v>946</v>
      </c>
      <c r="F336" s="68" t="s">
        <v>947</v>
      </c>
      <c r="G336" s="6" t="s">
        <v>41</v>
      </c>
      <c r="H336" s="5" t="n">
        <v>9727</v>
      </c>
      <c r="I336" s="1"/>
      <c r="J336" s="69"/>
      <c r="K336" s="1"/>
      <c r="L336" s="68"/>
      <c r="M336" s="68" t="s">
        <v>948</v>
      </c>
      <c r="N336" s="1"/>
      <c r="O336" s="1" t="s">
        <v>86</v>
      </c>
      <c r="Q336" s="1" t="n">
        <v>628</v>
      </c>
      <c r="R336" s="1" t="n">
        <v>628</v>
      </c>
      <c r="S336" s="1" t="n">
        <v>624</v>
      </c>
      <c r="T336" s="1" t="n">
        <v>624</v>
      </c>
      <c r="U336" s="45" t="n">
        <f aca="false">+T336-R336</f>
        <v>-4</v>
      </c>
      <c r="V336" s="14" t="n">
        <f aca="false">+T336-S336</f>
        <v>0</v>
      </c>
      <c r="W336" s="15" t="s">
        <v>122</v>
      </c>
      <c r="X336" s="47"/>
      <c r="Y336" s="44"/>
      <c r="Z336" s="5" t="n">
        <v>340022</v>
      </c>
      <c r="AA336" s="5" t="n">
        <v>135854</v>
      </c>
      <c r="AB336" s="52" t="s">
        <v>56</v>
      </c>
      <c r="AC336" s="49" t="n">
        <v>0.09</v>
      </c>
      <c r="AD336" s="50" t="n">
        <v>9812</v>
      </c>
      <c r="AE336" s="51" t="s">
        <v>81</v>
      </c>
      <c r="AF336" s="51" t="s">
        <v>4</v>
      </c>
      <c r="AG336" s="1" t="s">
        <v>561</v>
      </c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3"/>
      <c r="B337" s="11" t="s">
        <v>38</v>
      </c>
      <c r="C337" s="68"/>
      <c r="D337" s="1"/>
      <c r="E337" s="129" t="s">
        <v>949</v>
      </c>
      <c r="F337" s="129" t="s">
        <v>950</v>
      </c>
      <c r="G337" s="6" t="s">
        <v>41</v>
      </c>
      <c r="H337" s="130" t="n">
        <v>7260</v>
      </c>
      <c r="I337" s="1"/>
      <c r="J337" s="69"/>
      <c r="K337" s="1"/>
      <c r="L337" s="68"/>
      <c r="M337" s="68" t="s">
        <v>951</v>
      </c>
      <c r="N337" s="1" t="s">
        <v>141</v>
      </c>
      <c r="O337" s="74" t="s">
        <v>501</v>
      </c>
      <c r="Q337" s="74" t="n">
        <v>4000</v>
      </c>
      <c r="R337" s="74" t="n">
        <v>4000</v>
      </c>
      <c r="S337" s="74" t="n">
        <v>4000</v>
      </c>
      <c r="T337" s="74" t="n">
        <v>4000</v>
      </c>
      <c r="U337" s="45" t="n">
        <f aca="false">+T337-R337</f>
        <v>0</v>
      </c>
      <c r="V337" s="14" t="n">
        <f aca="false">+T337-S337</f>
        <v>0</v>
      </c>
      <c r="W337" s="134" t="s">
        <v>122</v>
      </c>
      <c r="X337" s="135"/>
      <c r="Y337" s="136"/>
      <c r="Z337" s="130"/>
      <c r="AA337" s="130" t="n">
        <v>163874</v>
      </c>
      <c r="AB337" s="137" t="s">
        <v>47</v>
      </c>
      <c r="AC337" s="49" t="n">
        <v>0.083</v>
      </c>
      <c r="AD337" s="50" t="n">
        <v>9906</v>
      </c>
      <c r="AE337" s="51" t="s">
        <v>48</v>
      </c>
      <c r="AF337" s="51" t="s">
        <v>4</v>
      </c>
      <c r="AG337" s="74" t="s">
        <v>952</v>
      </c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  <c r="BO337" s="86"/>
      <c r="BP337" s="86"/>
      <c r="BQ337" s="86"/>
      <c r="BR337" s="86"/>
      <c r="BS337" s="86"/>
      <c r="BT337" s="86"/>
      <c r="BU337" s="86"/>
      <c r="BV337" s="86"/>
      <c r="BW337" s="86"/>
      <c r="BX337" s="86"/>
      <c r="BY337" s="86"/>
      <c r="BZ337" s="86"/>
      <c r="CA337" s="86"/>
      <c r="CB337" s="86"/>
      <c r="CC337" s="86"/>
      <c r="CD337" s="86"/>
      <c r="CE337" s="86"/>
      <c r="CF337" s="86"/>
      <c r="CG337" s="86"/>
      <c r="CH337" s="86"/>
      <c r="CI337" s="86"/>
      <c r="CJ337" s="86"/>
      <c r="CK337" s="86"/>
      <c r="CL337" s="86"/>
      <c r="CM337" s="86"/>
      <c r="CN337" s="86"/>
      <c r="CO337" s="86"/>
      <c r="CP337" s="86"/>
      <c r="CQ337" s="86"/>
      <c r="CR337" s="86"/>
      <c r="CS337" s="86"/>
      <c r="CT337" s="86"/>
      <c r="CU337" s="86"/>
      <c r="CV337" s="86"/>
      <c r="CW337" s="86"/>
      <c r="CX337" s="86"/>
      <c r="CY337" s="86"/>
      <c r="CZ337" s="86"/>
      <c r="DA337" s="86"/>
      <c r="DB337" s="86"/>
      <c r="DC337" s="86"/>
      <c r="DD337" s="86"/>
      <c r="DE337" s="86"/>
      <c r="DF337" s="86"/>
      <c r="DG337" s="86"/>
      <c r="DH337" s="86"/>
      <c r="DI337" s="86"/>
      <c r="DJ337" s="86"/>
      <c r="DK337" s="86"/>
      <c r="DL337" s="86"/>
      <c r="DM337" s="86"/>
      <c r="DN337" s="86"/>
      <c r="DO337" s="86"/>
      <c r="DP337" s="86"/>
      <c r="DQ337" s="86"/>
      <c r="DR337" s="86"/>
      <c r="DS337" s="86"/>
      <c r="DT337" s="86"/>
      <c r="DU337" s="86"/>
      <c r="DV337" s="86"/>
      <c r="DW337" s="86"/>
      <c r="DX337" s="86"/>
      <c r="DY337" s="86"/>
      <c r="DZ337" s="86"/>
      <c r="EA337" s="86"/>
      <c r="EB337" s="86"/>
      <c r="EC337" s="86"/>
      <c r="ED337" s="86"/>
      <c r="EE337" s="86"/>
      <c r="EF337" s="86"/>
      <c r="EG337" s="86"/>
      <c r="EH337" s="86"/>
      <c r="EI337" s="86"/>
      <c r="EJ337" s="86"/>
      <c r="EK337" s="86"/>
      <c r="EL337" s="86"/>
      <c r="EM337" s="86"/>
      <c r="EN337" s="86"/>
      <c r="EO337" s="86"/>
      <c r="EP337" s="86"/>
      <c r="EQ337" s="86"/>
      <c r="ER337" s="86"/>
      <c r="ES337" s="86"/>
      <c r="ET337" s="86"/>
      <c r="EU337" s="86"/>
      <c r="EV337" s="86"/>
      <c r="EW337" s="86"/>
      <c r="EX337" s="86"/>
      <c r="EY337" s="86"/>
      <c r="EZ337" s="86"/>
      <c r="FA337" s="86"/>
      <c r="FB337" s="86"/>
      <c r="FC337" s="86"/>
      <c r="FD337" s="86"/>
      <c r="FE337" s="86"/>
      <c r="FF337" s="86"/>
      <c r="FG337" s="86"/>
      <c r="FH337" s="86"/>
      <c r="FI337" s="86"/>
      <c r="FJ337" s="86"/>
      <c r="FK337" s="86"/>
      <c r="FL337" s="86"/>
      <c r="FM337" s="86"/>
      <c r="FN337" s="86"/>
      <c r="FO337" s="86"/>
      <c r="FP337" s="86"/>
      <c r="FQ337" s="86"/>
      <c r="FR337" s="86"/>
      <c r="FS337" s="86"/>
      <c r="FT337" s="86"/>
      <c r="FU337" s="86"/>
      <c r="FV337" s="86"/>
      <c r="FW337" s="86"/>
      <c r="FX337" s="86"/>
      <c r="FY337" s="86"/>
      <c r="FZ337" s="86"/>
      <c r="GA337" s="86"/>
      <c r="GB337" s="86"/>
      <c r="GC337" s="86"/>
      <c r="GD337" s="86"/>
      <c r="GE337" s="86"/>
      <c r="GF337" s="86"/>
      <c r="GG337" s="86"/>
      <c r="GH337" s="86"/>
      <c r="GI337" s="86"/>
      <c r="GJ337" s="86"/>
      <c r="GK337" s="86"/>
      <c r="GL337" s="86"/>
      <c r="GM337" s="86"/>
      <c r="GN337" s="86"/>
      <c r="GO337" s="86"/>
      <c r="GP337" s="86"/>
      <c r="GQ337" s="86"/>
      <c r="GR337" s="86"/>
      <c r="GS337" s="86"/>
      <c r="GT337" s="86"/>
      <c r="GU337" s="86"/>
      <c r="GV337" s="86"/>
      <c r="GW337" s="86"/>
      <c r="GX337" s="86"/>
      <c r="GY337" s="86"/>
      <c r="GZ337" s="86"/>
      <c r="HA337" s="86"/>
      <c r="HB337" s="86"/>
      <c r="HC337" s="86"/>
      <c r="HD337" s="86"/>
      <c r="HE337" s="86"/>
      <c r="HF337" s="86"/>
      <c r="HG337" s="86"/>
      <c r="HH337" s="86"/>
      <c r="HI337" s="86"/>
      <c r="HJ337" s="86"/>
      <c r="HK337" s="86"/>
      <c r="HL337" s="86"/>
      <c r="HM337" s="86"/>
      <c r="HN337" s="86"/>
      <c r="HO337" s="86"/>
      <c r="HP337" s="86"/>
      <c r="HQ337" s="86"/>
      <c r="HR337" s="86"/>
      <c r="HS337" s="86"/>
      <c r="HT337" s="86"/>
      <c r="HU337" s="86"/>
      <c r="HV337" s="86"/>
      <c r="HW337" s="86"/>
      <c r="HX337" s="86"/>
      <c r="HY337" s="86"/>
      <c r="HZ337" s="86"/>
      <c r="IA337" s="86"/>
      <c r="IB337" s="86"/>
      <c r="IC337" s="86"/>
      <c r="ID337" s="86"/>
      <c r="IE337" s="86"/>
      <c r="IF337" s="86"/>
      <c r="IG337" s="86"/>
      <c r="IH337" s="86"/>
      <c r="II337" s="86"/>
      <c r="IJ337" s="86"/>
      <c r="IK337" s="86"/>
      <c r="IL337" s="86"/>
      <c r="IM337" s="86"/>
      <c r="IN337" s="86"/>
      <c r="IO337" s="86"/>
      <c r="IP337" s="86"/>
      <c r="IQ337" s="86"/>
      <c r="IR337" s="86"/>
      <c r="IS337" s="86"/>
      <c r="IT337" s="86"/>
      <c r="IU337" s="86"/>
      <c r="IV337" s="86"/>
      <c r="IW337" s="86"/>
    </row>
    <row r="338" customFormat="false" ht="12.75" hidden="false" customHeight="false" outlineLevel="0" collapsed="false">
      <c r="A338" s="53"/>
      <c r="B338" s="54" t="s">
        <v>38</v>
      </c>
      <c r="C338" s="55"/>
      <c r="D338" s="56"/>
      <c r="E338" s="71" t="s">
        <v>953</v>
      </c>
      <c r="F338" s="71" t="s">
        <v>954</v>
      </c>
      <c r="G338" s="57" t="s">
        <v>41</v>
      </c>
      <c r="H338" s="62" t="n">
        <v>9777</v>
      </c>
      <c r="I338" s="59"/>
      <c r="J338" s="80"/>
      <c r="K338" s="59"/>
      <c r="L338" s="71"/>
      <c r="M338" s="71" t="s">
        <v>955</v>
      </c>
      <c r="N338" s="59" t="s">
        <v>141</v>
      </c>
      <c r="O338" s="59" t="s">
        <v>86</v>
      </c>
      <c r="P338" s="60"/>
      <c r="Q338" s="59" t="n">
        <v>397</v>
      </c>
      <c r="R338" s="59" t="n">
        <v>397</v>
      </c>
      <c r="S338" s="59" t="n">
        <v>357</v>
      </c>
      <c r="T338" s="59" t="n">
        <v>357</v>
      </c>
      <c r="U338" s="45" t="n">
        <f aca="false">+T338-R338</f>
        <v>-40</v>
      </c>
      <c r="V338" s="61" t="n">
        <f aca="false">+T338-S338</f>
        <v>0</v>
      </c>
      <c r="W338" s="15" t="s">
        <v>66</v>
      </c>
      <c r="X338" s="70"/>
      <c r="Z338" s="62"/>
      <c r="AA338" s="62" t="n">
        <v>137940</v>
      </c>
      <c r="AB338" s="58" t="s">
        <v>47</v>
      </c>
      <c r="AC338" s="9" t="n">
        <v>0.13</v>
      </c>
      <c r="AD338" s="67" t="n">
        <v>9906</v>
      </c>
      <c r="AE338" s="5" t="s">
        <v>48</v>
      </c>
      <c r="AF338" s="66" t="s">
        <v>4</v>
      </c>
      <c r="AG338" s="59" t="s">
        <v>956</v>
      </c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53"/>
      <c r="B339" s="54" t="s">
        <v>38</v>
      </c>
      <c r="C339" s="55"/>
      <c r="D339" s="56"/>
      <c r="E339" s="55" t="s">
        <v>955</v>
      </c>
      <c r="F339" s="55" t="s">
        <v>957</v>
      </c>
      <c r="G339" s="57" t="s">
        <v>41</v>
      </c>
      <c r="H339" s="57" t="n">
        <v>9686</v>
      </c>
      <c r="I339" s="56" t="n">
        <v>550</v>
      </c>
      <c r="J339" s="56" t="s">
        <v>42</v>
      </c>
      <c r="K339" s="56"/>
      <c r="L339" s="59" t="s">
        <v>43</v>
      </c>
      <c r="M339" s="55" t="s">
        <v>955</v>
      </c>
      <c r="N339" s="0"/>
      <c r="O339" s="59" t="s">
        <v>86</v>
      </c>
      <c r="P339" s="60"/>
      <c r="Q339" s="59" t="n">
        <v>346</v>
      </c>
      <c r="R339" s="59" t="n">
        <v>346</v>
      </c>
      <c r="S339" s="59" t="n">
        <v>449</v>
      </c>
      <c r="T339" s="59" t="n">
        <v>449</v>
      </c>
      <c r="U339" s="45" t="n">
        <f aca="false">+T339-R339</f>
        <v>103</v>
      </c>
      <c r="V339" s="61" t="n">
        <f aca="false">+T339-S339</f>
        <v>0</v>
      </c>
      <c r="W339" s="15" t="s">
        <v>66</v>
      </c>
      <c r="X339" s="70"/>
      <c r="Z339" s="62" t="n">
        <v>361730</v>
      </c>
      <c r="AA339" s="62" t="n">
        <v>125824</v>
      </c>
      <c r="AB339" s="63" t="s">
        <v>47</v>
      </c>
      <c r="AC339" s="64" t="n">
        <v>0.055</v>
      </c>
      <c r="AD339" s="65"/>
      <c r="AE339" s="66" t="s">
        <v>57</v>
      </c>
      <c r="AF339" s="66" t="s">
        <v>4</v>
      </c>
      <c r="AG339" s="56" t="s">
        <v>958</v>
      </c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43"/>
      <c r="B340" s="11" t="s">
        <v>38</v>
      </c>
      <c r="E340" s="68" t="s">
        <v>955</v>
      </c>
      <c r="F340" s="68" t="s">
        <v>959</v>
      </c>
      <c r="G340" s="6" t="s">
        <v>41</v>
      </c>
      <c r="H340" s="5" t="n">
        <v>9729</v>
      </c>
      <c r="I340" s="1"/>
      <c r="J340" s="69"/>
      <c r="K340" s="1"/>
      <c r="L340" s="68"/>
      <c r="M340" s="68" t="s">
        <v>955</v>
      </c>
      <c r="N340" s="1"/>
      <c r="O340" s="1" t="s">
        <v>185</v>
      </c>
      <c r="Q340" s="1" t="n">
        <v>694</v>
      </c>
      <c r="R340" s="1" t="n">
        <v>694</v>
      </c>
      <c r="S340" s="1" t="n">
        <v>390</v>
      </c>
      <c r="T340" s="1" t="n">
        <v>390</v>
      </c>
      <c r="U340" s="45" t="n">
        <f aca="false">+T340-R340</f>
        <v>-304</v>
      </c>
      <c r="V340" s="14" t="n">
        <f aca="false">+T340-S340</f>
        <v>0</v>
      </c>
      <c r="W340" s="46" t="s">
        <v>122</v>
      </c>
      <c r="X340" s="47"/>
      <c r="Y340" s="44"/>
      <c r="Z340" s="67"/>
      <c r="AA340" s="5" t="n">
        <v>138486</v>
      </c>
      <c r="AB340" s="52" t="s">
        <v>47</v>
      </c>
      <c r="AC340" s="49" t="n">
        <v>0.109</v>
      </c>
      <c r="AD340" s="50" t="n">
        <v>9902</v>
      </c>
      <c r="AE340" s="51" t="s">
        <v>48</v>
      </c>
      <c r="AF340" s="51" t="s">
        <v>4</v>
      </c>
      <c r="AG340" s="1" t="s">
        <v>960</v>
      </c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53"/>
      <c r="B341" s="54" t="n">
        <v>36452</v>
      </c>
      <c r="C341" s="55"/>
      <c r="D341" s="56"/>
      <c r="E341" s="91" t="s">
        <v>961</v>
      </c>
      <c r="F341" s="71" t="s">
        <v>962</v>
      </c>
      <c r="G341" s="57" t="s">
        <v>41</v>
      </c>
      <c r="H341" s="62" t="n">
        <v>71</v>
      </c>
      <c r="I341" s="59" t="n">
        <v>765</v>
      </c>
      <c r="J341" s="80" t="s">
        <v>590</v>
      </c>
      <c r="K341" s="59"/>
      <c r="L341" s="59" t="s">
        <v>43</v>
      </c>
      <c r="M341" s="55" t="s">
        <v>963</v>
      </c>
      <c r="N341" s="59" t="s">
        <v>141</v>
      </c>
      <c r="O341" s="59" t="s">
        <v>71</v>
      </c>
      <c r="P341" s="60"/>
      <c r="Q341" s="59" t="n">
        <v>15000</v>
      </c>
      <c r="R341" s="59" t="n">
        <v>0</v>
      </c>
      <c r="S341" s="59" t="n">
        <v>15000</v>
      </c>
      <c r="T341" s="59" t="n">
        <v>0</v>
      </c>
      <c r="U341" s="45" t="n">
        <f aca="false">+T341-R341</f>
        <v>0</v>
      </c>
      <c r="V341" s="61" t="n">
        <f aca="false">+T341-S341</f>
        <v>-15000</v>
      </c>
      <c r="W341" s="46" t="s">
        <v>964</v>
      </c>
      <c r="X341" s="70"/>
      <c r="Z341" s="62"/>
      <c r="AA341" s="62" t="s">
        <v>181</v>
      </c>
      <c r="AB341" s="58" t="s">
        <v>47</v>
      </c>
      <c r="AC341" s="64"/>
      <c r="AD341" s="81"/>
      <c r="AE341" s="66"/>
      <c r="AF341" s="66" t="s">
        <v>4</v>
      </c>
      <c r="AG341" s="59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 t="s">
        <v>38</v>
      </c>
      <c r="E342" s="68" t="s">
        <v>961</v>
      </c>
      <c r="F342" s="3" t="s">
        <v>965</v>
      </c>
      <c r="G342" s="6" t="s">
        <v>41</v>
      </c>
      <c r="H342" s="6" t="n">
        <v>4480</v>
      </c>
      <c r="I342" s="4" t="n">
        <v>600</v>
      </c>
      <c r="J342" s="4" t="s">
        <v>42</v>
      </c>
      <c r="L342" s="1" t="s">
        <v>43</v>
      </c>
      <c r="M342" s="3" t="s">
        <v>963</v>
      </c>
      <c r="N342" s="44"/>
      <c r="O342" s="1" t="s">
        <v>96</v>
      </c>
      <c r="Q342" s="1" t="n">
        <v>484</v>
      </c>
      <c r="R342" s="1" t="n">
        <v>484</v>
      </c>
      <c r="S342" s="1" t="n">
        <v>484</v>
      </c>
      <c r="T342" s="1" t="n">
        <v>484</v>
      </c>
      <c r="U342" s="45" t="n">
        <f aca="false">+T342-R342</f>
        <v>0</v>
      </c>
      <c r="V342" s="14" t="n">
        <f aca="false">+T342-S342</f>
        <v>0</v>
      </c>
      <c r="W342" s="15" t="s">
        <v>66</v>
      </c>
      <c r="X342" s="47"/>
      <c r="Y342" s="44"/>
      <c r="Z342" s="5" t="n">
        <v>348300</v>
      </c>
      <c r="AA342" s="5" t="n">
        <v>136222</v>
      </c>
      <c r="AB342" s="48" t="s">
        <v>56</v>
      </c>
      <c r="AC342" s="49" t="n">
        <v>0.105</v>
      </c>
      <c r="AD342" s="50" t="n">
        <v>9901</v>
      </c>
      <c r="AE342" s="51" t="s">
        <v>48</v>
      </c>
      <c r="AF342" s="51" t="s">
        <v>4</v>
      </c>
      <c r="AG342" s="4" t="s">
        <v>966</v>
      </c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22.5" hidden="false" customHeight="false" outlineLevel="0" collapsed="false">
      <c r="A343" s="43"/>
      <c r="B343" s="11" t="n">
        <v>36447</v>
      </c>
      <c r="E343" s="68" t="s">
        <v>961</v>
      </c>
      <c r="F343" s="68" t="s">
        <v>967</v>
      </c>
      <c r="G343" s="6" t="s">
        <v>41</v>
      </c>
      <c r="H343" s="5" t="n">
        <v>6633</v>
      </c>
      <c r="I343" s="1"/>
      <c r="J343" s="69"/>
      <c r="K343" s="1"/>
      <c r="L343" s="68"/>
      <c r="M343" s="68" t="s">
        <v>968</v>
      </c>
      <c r="N343" s="1" t="s">
        <v>141</v>
      </c>
      <c r="O343" s="1" t="s">
        <v>113</v>
      </c>
      <c r="Q343" s="74" t="n">
        <v>17585</v>
      </c>
      <c r="R343" s="1" t="n">
        <v>22789</v>
      </c>
      <c r="S343" s="74" t="n">
        <v>22695</v>
      </c>
      <c r="T343" s="1" t="n">
        <v>22695</v>
      </c>
      <c r="U343" s="45" t="n">
        <f aca="false">+T343-R343</f>
        <v>-94</v>
      </c>
      <c r="V343" s="14" t="n">
        <f aca="false">+T343-S343</f>
        <v>0</v>
      </c>
      <c r="W343" s="15" t="s">
        <v>255</v>
      </c>
      <c r="X343" s="47"/>
      <c r="Y343" s="44"/>
      <c r="Z343" s="5"/>
      <c r="AA343" s="5" t="n">
        <v>128839</v>
      </c>
      <c r="AB343" s="52" t="s">
        <v>47</v>
      </c>
      <c r="AC343" s="49"/>
      <c r="AD343" s="50"/>
      <c r="AE343" s="51"/>
      <c r="AF343" s="51" t="s">
        <v>4</v>
      </c>
      <c r="AG343" s="1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43"/>
      <c r="B344" s="11" t="s">
        <v>38</v>
      </c>
      <c r="E344" s="68" t="s">
        <v>961</v>
      </c>
      <c r="F344" s="68" t="s">
        <v>967</v>
      </c>
      <c r="G344" s="6" t="s">
        <v>41</v>
      </c>
      <c r="H344" s="5" t="n">
        <v>9767</v>
      </c>
      <c r="I344" s="1"/>
      <c r="J344" s="69"/>
      <c r="K344" s="1"/>
      <c r="L344" s="68"/>
      <c r="M344" s="68" t="s">
        <v>968</v>
      </c>
      <c r="N344" s="1" t="s">
        <v>141</v>
      </c>
      <c r="O344" s="1" t="s">
        <v>96</v>
      </c>
      <c r="Q344" s="1" t="n">
        <v>1374</v>
      </c>
      <c r="R344" s="1" t="n">
        <v>1374</v>
      </c>
      <c r="S344" s="1" t="n">
        <v>1268</v>
      </c>
      <c r="T344" s="1" t="n">
        <v>1268</v>
      </c>
      <c r="U344" s="45" t="n">
        <f aca="false">+T344-R344</f>
        <v>-106</v>
      </c>
      <c r="V344" s="14" t="n">
        <f aca="false">+T344-S344</f>
        <v>0</v>
      </c>
      <c r="W344" s="15" t="s">
        <v>122</v>
      </c>
      <c r="X344" s="47"/>
      <c r="Y344" s="44"/>
      <c r="Z344" s="5"/>
      <c r="AA344" s="5" t="n">
        <v>139363</v>
      </c>
      <c r="AB344" s="52" t="s">
        <v>47</v>
      </c>
      <c r="AC344" s="49" t="n">
        <v>0.065</v>
      </c>
      <c r="AD344" s="50" t="n">
        <v>9905</v>
      </c>
      <c r="AE344" s="51" t="s">
        <v>48</v>
      </c>
      <c r="AF344" s="51" t="s">
        <v>4</v>
      </c>
      <c r="AG344" s="1" t="s">
        <v>969</v>
      </c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22.5" hidden="false" customHeight="false" outlineLevel="0" collapsed="false">
      <c r="A345" s="43"/>
      <c r="B345" s="11" t="s">
        <v>38</v>
      </c>
      <c r="E345" s="3" t="s">
        <v>970</v>
      </c>
      <c r="F345" s="3" t="s">
        <v>971</v>
      </c>
      <c r="G345" s="6" t="s">
        <v>41</v>
      </c>
      <c r="H345" s="6" t="n">
        <v>4126</v>
      </c>
      <c r="I345" s="4" t="n">
        <v>550</v>
      </c>
      <c r="J345" s="4" t="s">
        <v>42</v>
      </c>
      <c r="L345" s="1" t="s">
        <v>43</v>
      </c>
      <c r="M345" s="3" t="s">
        <v>972</v>
      </c>
      <c r="N345" s="44"/>
      <c r="O345" s="1" t="s">
        <v>150</v>
      </c>
      <c r="Q345" s="4" t="n">
        <v>602</v>
      </c>
      <c r="R345" s="4" t="n">
        <v>602</v>
      </c>
      <c r="S345" s="4" t="n">
        <v>640</v>
      </c>
      <c r="T345" s="4" t="n">
        <v>640</v>
      </c>
      <c r="U345" s="45" t="n">
        <f aca="false">+T345-R345</f>
        <v>38</v>
      </c>
      <c r="V345" s="14" t="n">
        <f aca="false">+T345-S345</f>
        <v>0</v>
      </c>
      <c r="W345" s="15" t="s">
        <v>66</v>
      </c>
      <c r="X345" s="47"/>
      <c r="Y345" s="44"/>
      <c r="Z345" s="5" t="n">
        <v>132460</v>
      </c>
      <c r="AA345" s="5" t="n">
        <v>125817</v>
      </c>
      <c r="AB345" s="48" t="s">
        <v>47</v>
      </c>
      <c r="AC345" s="49" t="n">
        <v>0.13</v>
      </c>
      <c r="AD345" s="50"/>
      <c r="AE345" s="51" t="s">
        <v>125</v>
      </c>
      <c r="AF345" s="51" t="s">
        <v>4</v>
      </c>
      <c r="AG345" s="4" t="s">
        <v>690</v>
      </c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22.5" hidden="false" customHeight="false" outlineLevel="0" collapsed="false">
      <c r="A346" s="43"/>
      <c r="B346" s="11" t="s">
        <v>38</v>
      </c>
      <c r="C346" s="68"/>
      <c r="D346" s="1"/>
      <c r="E346" s="3" t="s">
        <v>970</v>
      </c>
      <c r="F346" s="3" t="s">
        <v>973</v>
      </c>
      <c r="G346" s="6" t="s">
        <v>41</v>
      </c>
      <c r="H346" s="6" t="n">
        <v>4136</v>
      </c>
      <c r="I346" s="4" t="n">
        <v>550</v>
      </c>
      <c r="J346" s="4" t="s">
        <v>42</v>
      </c>
      <c r="K346" s="4" t="n">
        <v>1</v>
      </c>
      <c r="L346" s="1" t="s">
        <v>43</v>
      </c>
      <c r="M346" s="3" t="s">
        <v>972</v>
      </c>
      <c r="N346" s="44"/>
      <c r="O346" s="1" t="s">
        <v>150</v>
      </c>
      <c r="Q346" s="4" t="n">
        <v>2471</v>
      </c>
      <c r="R346" s="1" t="n">
        <v>3350</v>
      </c>
      <c r="S346" s="4" t="n">
        <v>2629</v>
      </c>
      <c r="T346" s="1" t="n">
        <v>1597</v>
      </c>
      <c r="U346" s="45" t="n">
        <f aca="false">+T346-R346</f>
        <v>-1753</v>
      </c>
      <c r="V346" s="14" t="n">
        <f aca="false">+T346-S346</f>
        <v>-1032</v>
      </c>
      <c r="W346" s="15" t="s">
        <v>202</v>
      </c>
      <c r="X346" s="47"/>
      <c r="Y346" s="44"/>
      <c r="Z346" s="5" t="n">
        <v>132461</v>
      </c>
      <c r="AA346" s="5" t="n">
        <v>125809</v>
      </c>
      <c r="AB346" s="48" t="s">
        <v>47</v>
      </c>
      <c r="AC346" s="49" t="n">
        <v>0.13</v>
      </c>
      <c r="AD346" s="50"/>
      <c r="AE346" s="51" t="s">
        <v>125</v>
      </c>
      <c r="AF346" s="51" t="s">
        <v>4</v>
      </c>
      <c r="AG346" s="4" t="s">
        <v>690</v>
      </c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3"/>
      <c r="B347" s="54" t="s">
        <v>38</v>
      </c>
      <c r="C347" s="55"/>
      <c r="D347" s="56"/>
      <c r="E347" s="55" t="s">
        <v>970</v>
      </c>
      <c r="F347" s="55" t="s">
        <v>974</v>
      </c>
      <c r="G347" s="57" t="s">
        <v>41</v>
      </c>
      <c r="H347" s="57" t="n">
        <v>4272</v>
      </c>
      <c r="I347" s="56" t="n">
        <v>550</v>
      </c>
      <c r="J347" s="56" t="s">
        <v>42</v>
      </c>
      <c r="K347" s="56"/>
      <c r="L347" s="59" t="s">
        <v>43</v>
      </c>
      <c r="M347" s="55" t="s">
        <v>972</v>
      </c>
      <c r="N347" s="0"/>
      <c r="O347" s="59" t="s">
        <v>150</v>
      </c>
      <c r="P347" s="60"/>
      <c r="Q347" s="56" t="n">
        <v>111</v>
      </c>
      <c r="R347" s="56" t="n">
        <v>111</v>
      </c>
      <c r="S347" s="56" t="n">
        <v>101</v>
      </c>
      <c r="T347" s="56" t="n">
        <v>101</v>
      </c>
      <c r="U347" s="45" t="n">
        <f aca="false">+T347-R347</f>
        <v>-10</v>
      </c>
      <c r="V347" s="61" t="n">
        <f aca="false">+T347-S347</f>
        <v>0</v>
      </c>
      <c r="W347" s="46" t="s">
        <v>46</v>
      </c>
      <c r="X347" s="46"/>
      <c r="Z347" s="62" t="n">
        <v>132468</v>
      </c>
      <c r="AA347" s="62" t="n">
        <v>125811</v>
      </c>
      <c r="AB347" s="63" t="s">
        <v>47</v>
      </c>
      <c r="AC347" s="64" t="n">
        <v>0.055</v>
      </c>
      <c r="AD347" s="65"/>
      <c r="AE347" s="66" t="s">
        <v>57</v>
      </c>
      <c r="AF347" s="66" t="s">
        <v>4</v>
      </c>
      <c r="AG347" s="56" t="s">
        <v>690</v>
      </c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22.5" hidden="false" customHeight="false" outlineLevel="0" collapsed="false">
      <c r="A348" s="43"/>
      <c r="B348" s="11" t="s">
        <v>38</v>
      </c>
      <c r="E348" s="3" t="s">
        <v>970</v>
      </c>
      <c r="F348" s="3" t="s">
        <v>975</v>
      </c>
      <c r="G348" s="6" t="s">
        <v>41</v>
      </c>
      <c r="H348" s="6" t="n">
        <v>4273</v>
      </c>
      <c r="I348" s="4" t="n">
        <v>550</v>
      </c>
      <c r="J348" s="4" t="s">
        <v>42</v>
      </c>
      <c r="L348" s="1" t="s">
        <v>43</v>
      </c>
      <c r="M348" s="3" t="s">
        <v>972</v>
      </c>
      <c r="N348" s="44"/>
      <c r="O348" s="1" t="s">
        <v>150</v>
      </c>
      <c r="Q348" s="138" t="n">
        <v>675</v>
      </c>
      <c r="R348" s="138" t="n">
        <v>675</v>
      </c>
      <c r="S348" s="138" t="n">
        <v>714</v>
      </c>
      <c r="T348" s="138" t="n">
        <v>714</v>
      </c>
      <c r="U348" s="45" t="n">
        <f aca="false">+T348-R348</f>
        <v>39</v>
      </c>
      <c r="V348" s="14" t="n">
        <f aca="false">+T348-S348</f>
        <v>0</v>
      </c>
      <c r="W348" s="15" t="s">
        <v>66</v>
      </c>
      <c r="X348" s="47"/>
      <c r="Y348" s="44"/>
      <c r="Z348" s="5" t="n">
        <v>132470</v>
      </c>
      <c r="AA348" s="5" t="n">
        <v>125812</v>
      </c>
      <c r="AB348" s="48" t="s">
        <v>47</v>
      </c>
      <c r="AC348" s="49" t="n">
        <v>0.05</v>
      </c>
      <c r="AD348" s="50"/>
      <c r="AE348" s="51" t="s">
        <v>125</v>
      </c>
      <c r="AF348" s="51" t="s">
        <v>4</v>
      </c>
      <c r="AG348" s="4" t="s">
        <v>690</v>
      </c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43"/>
      <c r="B349" s="11" t="s">
        <v>38</v>
      </c>
      <c r="C349" s="68"/>
      <c r="D349" s="1"/>
      <c r="E349" s="3" t="s">
        <v>970</v>
      </c>
      <c r="F349" s="3" t="s">
        <v>976</v>
      </c>
      <c r="G349" s="6" t="s">
        <v>41</v>
      </c>
      <c r="H349" s="6" t="n">
        <v>4654</v>
      </c>
      <c r="I349" s="4" t="n">
        <v>550</v>
      </c>
      <c r="J349" s="4" t="s">
        <v>42</v>
      </c>
      <c r="L349" s="1" t="s">
        <v>43</v>
      </c>
      <c r="M349" s="3" t="s">
        <v>972</v>
      </c>
      <c r="N349" s="44"/>
      <c r="O349" s="1" t="s">
        <v>150</v>
      </c>
      <c r="Q349" s="4" t="n">
        <v>128</v>
      </c>
      <c r="R349" s="4" t="n">
        <v>128</v>
      </c>
      <c r="S349" s="4" t="n">
        <v>104</v>
      </c>
      <c r="T349" s="4" t="n">
        <v>104</v>
      </c>
      <c r="U349" s="45" t="n">
        <f aca="false">+T349-R349</f>
        <v>-24</v>
      </c>
      <c r="V349" s="14" t="n">
        <f aca="false">+T349-S349</f>
        <v>0</v>
      </c>
      <c r="W349" s="46" t="s">
        <v>46</v>
      </c>
      <c r="X349" s="15"/>
      <c r="Y349" s="44"/>
      <c r="Z349" s="5" t="n">
        <v>132471</v>
      </c>
      <c r="AA349" s="5" t="n">
        <v>125813</v>
      </c>
      <c r="AB349" s="48" t="s">
        <v>47</v>
      </c>
      <c r="AC349" s="49" t="n">
        <v>0.055</v>
      </c>
      <c r="AD349" s="50"/>
      <c r="AE349" s="51" t="s">
        <v>57</v>
      </c>
      <c r="AF349" s="51" t="s">
        <v>4</v>
      </c>
      <c r="AG349" s="4" t="s">
        <v>690</v>
      </c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false" customHeight="false" outlineLevel="0" collapsed="false">
      <c r="A350" s="43"/>
      <c r="B350" s="11" t="s">
        <v>38</v>
      </c>
      <c r="E350" s="3" t="s">
        <v>970</v>
      </c>
      <c r="F350" s="3" t="s">
        <v>977</v>
      </c>
      <c r="G350" s="6" t="s">
        <v>41</v>
      </c>
      <c r="H350" s="6" t="n">
        <v>6511</v>
      </c>
      <c r="I350" s="4" t="n">
        <v>550</v>
      </c>
      <c r="J350" s="4" t="s">
        <v>42</v>
      </c>
      <c r="L350" s="1" t="s">
        <v>43</v>
      </c>
      <c r="M350" s="3" t="s">
        <v>972</v>
      </c>
      <c r="N350" s="44"/>
      <c r="O350" s="1" t="s">
        <v>150</v>
      </c>
      <c r="Q350" s="4" t="n">
        <v>1534</v>
      </c>
      <c r="R350" s="1" t="n">
        <v>1534</v>
      </c>
      <c r="S350" s="4" t="n">
        <v>1634</v>
      </c>
      <c r="T350" s="1" t="n">
        <v>1907</v>
      </c>
      <c r="U350" s="45" t="n">
        <f aca="false">+T350-R350</f>
        <v>373</v>
      </c>
      <c r="V350" s="14" t="n">
        <f aca="false">+T350-S350</f>
        <v>273</v>
      </c>
      <c r="W350" s="46" t="s">
        <v>122</v>
      </c>
      <c r="X350" s="47"/>
      <c r="Y350" s="44"/>
      <c r="Z350" s="5" t="n">
        <v>132474</v>
      </c>
      <c r="AA350" s="5" t="n">
        <v>125816</v>
      </c>
      <c r="AB350" s="48" t="s">
        <v>47</v>
      </c>
      <c r="AC350" s="49" t="n">
        <v>0.13</v>
      </c>
      <c r="AD350" s="50"/>
      <c r="AE350" s="51" t="s">
        <v>125</v>
      </c>
      <c r="AF350" s="51" t="s">
        <v>4</v>
      </c>
      <c r="AG350" s="4" t="s">
        <v>690</v>
      </c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22.5" hidden="false" customHeight="false" outlineLevel="0" collapsed="false">
      <c r="A351" s="43"/>
      <c r="B351" s="11" t="s">
        <v>38</v>
      </c>
      <c r="E351" s="3" t="s">
        <v>970</v>
      </c>
      <c r="F351" s="3" t="s">
        <v>975</v>
      </c>
      <c r="G351" s="6" t="s">
        <v>41</v>
      </c>
      <c r="H351" s="6" t="n">
        <v>9703</v>
      </c>
      <c r="I351" s="4" t="n">
        <v>550</v>
      </c>
      <c r="J351" s="4" t="s">
        <v>42</v>
      </c>
      <c r="L351" s="1" t="s">
        <v>43</v>
      </c>
      <c r="M351" s="3" t="s">
        <v>972</v>
      </c>
      <c r="N351" s="44"/>
      <c r="O351" s="1" t="s">
        <v>150</v>
      </c>
      <c r="Q351" s="4" t="n">
        <v>371</v>
      </c>
      <c r="R351" s="4" t="n">
        <v>371</v>
      </c>
      <c r="S351" s="4" t="n">
        <v>507</v>
      </c>
      <c r="T351" s="4" t="n">
        <v>507</v>
      </c>
      <c r="U351" s="45" t="n">
        <f aca="false">+T351-R351</f>
        <v>136</v>
      </c>
      <c r="V351" s="14" t="n">
        <f aca="false">+T351-S351</f>
        <v>0</v>
      </c>
      <c r="W351" s="15" t="s">
        <v>66</v>
      </c>
      <c r="X351" s="47"/>
      <c r="Y351" s="44"/>
      <c r="Z351" s="5" t="n">
        <v>132473</v>
      </c>
      <c r="AA351" s="5" t="n">
        <v>125815</v>
      </c>
      <c r="AB351" s="48" t="s">
        <v>47</v>
      </c>
      <c r="AC351" s="49" t="n">
        <v>0.069</v>
      </c>
      <c r="AD351" s="50"/>
      <c r="AE351" s="51" t="s">
        <v>125</v>
      </c>
      <c r="AF351" s="51" t="s">
        <v>4</v>
      </c>
      <c r="AG351" s="4" t="s">
        <v>690</v>
      </c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22.5" hidden="false" customHeight="false" outlineLevel="0" collapsed="false">
      <c r="A352" s="53"/>
      <c r="B352" s="54" t="s">
        <v>38</v>
      </c>
      <c r="C352" s="55"/>
      <c r="D352" s="56"/>
      <c r="E352" s="55" t="s">
        <v>970</v>
      </c>
      <c r="F352" s="55" t="s">
        <v>978</v>
      </c>
      <c r="G352" s="57" t="s">
        <v>41</v>
      </c>
      <c r="H352" s="57" t="n">
        <v>9709</v>
      </c>
      <c r="I352" s="56" t="n">
        <v>550</v>
      </c>
      <c r="J352" s="56" t="s">
        <v>42</v>
      </c>
      <c r="K352" s="56"/>
      <c r="L352" s="59" t="s">
        <v>43</v>
      </c>
      <c r="M352" s="55" t="s">
        <v>972</v>
      </c>
      <c r="N352" s="0"/>
      <c r="O352" s="59" t="s">
        <v>150</v>
      </c>
      <c r="P352" s="60"/>
      <c r="Q352" s="56" t="n">
        <v>1737</v>
      </c>
      <c r="R352" s="1" t="n">
        <v>1768</v>
      </c>
      <c r="S352" s="56" t="n">
        <v>1771</v>
      </c>
      <c r="T352" s="1" t="n">
        <v>1664</v>
      </c>
      <c r="U352" s="45" t="n">
        <f aca="false">+T352-R352</f>
        <v>-104</v>
      </c>
      <c r="V352" s="61" t="n">
        <f aca="false">+T352-S352</f>
        <v>-107</v>
      </c>
      <c r="W352" s="46" t="s">
        <v>202</v>
      </c>
      <c r="X352" s="70"/>
      <c r="Z352" s="62" t="n">
        <v>300785</v>
      </c>
      <c r="AA352" s="62" t="n">
        <v>125826</v>
      </c>
      <c r="AB352" s="63" t="s">
        <v>47</v>
      </c>
      <c r="AC352" s="64" t="n">
        <v>0.07</v>
      </c>
      <c r="AD352" s="65"/>
      <c r="AE352" s="66" t="s">
        <v>125</v>
      </c>
      <c r="AF352" s="66" t="s">
        <v>4</v>
      </c>
      <c r="AG352" s="56" t="s">
        <v>690</v>
      </c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53"/>
      <c r="B353" s="54" t="s">
        <v>38</v>
      </c>
      <c r="C353" s="55"/>
      <c r="D353" s="56"/>
      <c r="E353" s="55" t="s">
        <v>623</v>
      </c>
      <c r="F353" s="55" t="s">
        <v>979</v>
      </c>
      <c r="G353" s="57" t="s">
        <v>41</v>
      </c>
      <c r="H353" s="57" t="n">
        <v>6120</v>
      </c>
      <c r="I353" s="56" t="n">
        <v>650</v>
      </c>
      <c r="J353" s="56" t="s">
        <v>42</v>
      </c>
      <c r="K353" s="56"/>
      <c r="L353" s="59" t="s">
        <v>43</v>
      </c>
      <c r="M353" s="55" t="s">
        <v>625</v>
      </c>
      <c r="N353" s="0"/>
      <c r="O353" s="59" t="s">
        <v>167</v>
      </c>
      <c r="P353" s="60"/>
      <c r="Q353" s="59" t="n">
        <v>326</v>
      </c>
      <c r="R353" s="59" t="n">
        <v>326</v>
      </c>
      <c r="S353" s="59" t="n">
        <v>307</v>
      </c>
      <c r="T353" s="59" t="n">
        <v>307</v>
      </c>
      <c r="U353" s="45" t="n">
        <f aca="false">+T353-R353</f>
        <v>-19</v>
      </c>
      <c r="V353" s="61" t="n">
        <f aca="false">+T353-S353</f>
        <v>0</v>
      </c>
      <c r="W353" s="15" t="s">
        <v>66</v>
      </c>
      <c r="X353" s="70"/>
      <c r="Z353" s="62" t="n">
        <v>332006</v>
      </c>
      <c r="AA353" s="62" t="n">
        <v>138538</v>
      </c>
      <c r="AB353" s="63" t="s">
        <v>56</v>
      </c>
      <c r="AC353" s="85" t="n">
        <v>0.045</v>
      </c>
      <c r="AD353" s="65"/>
      <c r="AE353" s="66" t="s">
        <v>57</v>
      </c>
      <c r="AF353" s="66" t="s">
        <v>4</v>
      </c>
      <c r="AG353" s="56" t="s">
        <v>626</v>
      </c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43"/>
      <c r="B354" s="11" t="s">
        <v>38</v>
      </c>
      <c r="E354" s="3" t="s">
        <v>980</v>
      </c>
      <c r="F354" s="3" t="s">
        <v>981</v>
      </c>
      <c r="G354" s="6" t="s">
        <v>41</v>
      </c>
      <c r="H354" s="6" t="n">
        <v>6114</v>
      </c>
      <c r="I354" s="4" t="n">
        <v>600</v>
      </c>
      <c r="J354" s="4" t="s">
        <v>42</v>
      </c>
      <c r="L354" s="1" t="s">
        <v>43</v>
      </c>
      <c r="M354" s="3" t="s">
        <v>982</v>
      </c>
      <c r="N354" s="44"/>
      <c r="O354" s="1" t="s">
        <v>983</v>
      </c>
      <c r="Q354" s="1" t="n">
        <v>7</v>
      </c>
      <c r="R354" s="1" t="n">
        <v>7</v>
      </c>
      <c r="S354" s="1" t="n">
        <v>7</v>
      </c>
      <c r="T354" s="1" t="n">
        <v>7</v>
      </c>
      <c r="U354" s="45" t="n">
        <f aca="false">+T354-R354</f>
        <v>0</v>
      </c>
      <c r="V354" s="14" t="n">
        <f aca="false">+T354-S354</f>
        <v>0</v>
      </c>
      <c r="W354" s="15" t="s">
        <v>46</v>
      </c>
      <c r="X354" s="15"/>
      <c r="Y354" s="44"/>
      <c r="Z354" s="5" t="n">
        <v>361740</v>
      </c>
      <c r="AA354" s="5" t="n">
        <v>133311</v>
      </c>
      <c r="AB354" s="48" t="s">
        <v>56</v>
      </c>
      <c r="AC354" s="49" t="n">
        <v>0.028</v>
      </c>
      <c r="AD354" s="50"/>
      <c r="AE354" s="51" t="s">
        <v>57</v>
      </c>
      <c r="AF354" s="51" t="s">
        <v>4</v>
      </c>
      <c r="AG354" s="4" t="s">
        <v>984</v>
      </c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3"/>
      <c r="B355" s="54" t="s">
        <v>38</v>
      </c>
      <c r="C355" s="71"/>
      <c r="D355" s="59"/>
      <c r="E355" s="55" t="s">
        <v>980</v>
      </c>
      <c r="F355" s="55" t="s">
        <v>985</v>
      </c>
      <c r="G355" s="57" t="s">
        <v>41</v>
      </c>
      <c r="H355" s="57" t="n">
        <v>6364</v>
      </c>
      <c r="I355" s="56" t="n">
        <v>600</v>
      </c>
      <c r="J355" s="56" t="s">
        <v>42</v>
      </c>
      <c r="K355" s="56"/>
      <c r="L355" s="59" t="s">
        <v>43</v>
      </c>
      <c r="M355" s="55" t="s">
        <v>982</v>
      </c>
      <c r="N355" s="0"/>
      <c r="O355" s="59" t="s">
        <v>54</v>
      </c>
      <c r="P355" s="60"/>
      <c r="Q355" s="59" t="n">
        <v>165</v>
      </c>
      <c r="R355" s="59" t="n">
        <v>165</v>
      </c>
      <c r="S355" s="59" t="n">
        <v>174</v>
      </c>
      <c r="T355" s="59" t="n">
        <v>174</v>
      </c>
      <c r="U355" s="45" t="n">
        <f aca="false">+T355-R355</f>
        <v>9</v>
      </c>
      <c r="V355" s="61" t="n">
        <f aca="false">+T355-S355</f>
        <v>0</v>
      </c>
      <c r="W355" s="46" t="s">
        <v>46</v>
      </c>
      <c r="X355" s="46"/>
      <c r="Z355" s="62" t="n">
        <v>361739</v>
      </c>
      <c r="AA355" s="62" t="n">
        <v>139062</v>
      </c>
      <c r="AB355" s="63" t="s">
        <v>56</v>
      </c>
      <c r="AC355" s="9" t="n">
        <v>0.33</v>
      </c>
      <c r="AD355" s="78" t="n">
        <v>9906</v>
      </c>
      <c r="AE355" s="5" t="s">
        <v>48</v>
      </c>
      <c r="AF355" s="66" t="s">
        <v>4</v>
      </c>
      <c r="AG355" s="56" t="s">
        <v>984</v>
      </c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38</v>
      </c>
      <c r="E356" s="3" t="s">
        <v>986</v>
      </c>
      <c r="F356" s="3" t="s">
        <v>987</v>
      </c>
      <c r="G356" s="6" t="s">
        <v>41</v>
      </c>
      <c r="H356" s="6" t="n">
        <v>9675</v>
      </c>
      <c r="I356" s="4" t="n">
        <v>556</v>
      </c>
      <c r="J356" s="4" t="s">
        <v>42</v>
      </c>
      <c r="L356" s="1" t="s">
        <v>43</v>
      </c>
      <c r="M356" s="3" t="s">
        <v>988</v>
      </c>
      <c r="N356" s="44"/>
      <c r="O356" s="1" t="s">
        <v>76</v>
      </c>
      <c r="Q356" s="1" t="n">
        <v>57</v>
      </c>
      <c r="R356" s="1" t="n">
        <v>1</v>
      </c>
      <c r="S356" s="1" t="n">
        <v>109</v>
      </c>
      <c r="T356" s="1" t="n">
        <v>109</v>
      </c>
      <c r="U356" s="45" t="n">
        <f aca="false">+T356-R356</f>
        <v>108</v>
      </c>
      <c r="V356" s="14" t="n">
        <f aca="false">+T356-S356</f>
        <v>0</v>
      </c>
      <c r="W356" s="46" t="s">
        <v>46</v>
      </c>
      <c r="X356" s="47"/>
      <c r="Y356" s="44"/>
      <c r="Z356" s="5" t="n">
        <v>136533</v>
      </c>
      <c r="AA356" s="5" t="n">
        <v>125819</v>
      </c>
      <c r="AB356" s="48" t="s">
        <v>47</v>
      </c>
      <c r="AC356" s="75" t="n">
        <v>0.33</v>
      </c>
      <c r="AD356" s="76" t="n">
        <v>9906</v>
      </c>
      <c r="AE356" s="5" t="s">
        <v>48</v>
      </c>
      <c r="AF356" s="51" t="s">
        <v>4</v>
      </c>
      <c r="AG356" s="4" t="s">
        <v>989</v>
      </c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22.5" hidden="false" customHeight="false" outlineLevel="0" collapsed="false">
      <c r="A357" s="43"/>
      <c r="B357" s="11" t="s">
        <v>38</v>
      </c>
      <c r="E357" s="3" t="s">
        <v>545</v>
      </c>
      <c r="F357" s="3" t="s">
        <v>990</v>
      </c>
      <c r="G357" s="6" t="s">
        <v>41</v>
      </c>
      <c r="H357" s="6" t="n">
        <v>6403</v>
      </c>
      <c r="I357" s="4" t="n">
        <v>460</v>
      </c>
      <c r="J357" s="4" t="s">
        <v>42</v>
      </c>
      <c r="L357" s="1" t="s">
        <v>43</v>
      </c>
      <c r="M357" s="3" t="s">
        <v>408</v>
      </c>
      <c r="N357" s="44"/>
      <c r="O357" s="1" t="s">
        <v>591</v>
      </c>
      <c r="Q357" s="1" t="n">
        <v>815</v>
      </c>
      <c r="R357" s="1" t="n">
        <v>815</v>
      </c>
      <c r="S357" s="1" t="n">
        <v>815</v>
      </c>
      <c r="T357" s="1" t="n">
        <v>815</v>
      </c>
      <c r="U357" s="45" t="n">
        <f aca="false">+T357-R357</f>
        <v>0</v>
      </c>
      <c r="V357" s="14" t="n">
        <f aca="false">+T357-S357</f>
        <v>0</v>
      </c>
      <c r="W357" s="15" t="s">
        <v>122</v>
      </c>
      <c r="X357" s="47"/>
      <c r="Y357" s="44"/>
      <c r="Z357" s="5" t="n">
        <v>332625</v>
      </c>
      <c r="AA357" s="5" t="n">
        <v>40250</v>
      </c>
      <c r="AB357" s="48" t="s">
        <v>56</v>
      </c>
      <c r="AC357" s="49" t="n">
        <v>0.055</v>
      </c>
      <c r="AD357" s="50"/>
      <c r="AE357" s="51" t="s">
        <v>125</v>
      </c>
      <c r="AF357" s="51" t="s">
        <v>4</v>
      </c>
      <c r="AG357" s="4" t="s">
        <v>67</v>
      </c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3"/>
      <c r="B358" s="54" t="s">
        <v>38</v>
      </c>
      <c r="C358" s="55"/>
      <c r="D358" s="56"/>
      <c r="E358" s="55" t="s">
        <v>991</v>
      </c>
      <c r="F358" s="55" t="s">
        <v>992</v>
      </c>
      <c r="G358" s="57" t="s">
        <v>41</v>
      </c>
      <c r="H358" s="57" t="n">
        <v>9673</v>
      </c>
      <c r="I358" s="56" t="n">
        <v>550</v>
      </c>
      <c r="J358" s="56" t="s">
        <v>42</v>
      </c>
      <c r="K358" s="56"/>
      <c r="L358" s="59" t="s">
        <v>43</v>
      </c>
      <c r="M358" s="55" t="s">
        <v>993</v>
      </c>
      <c r="N358" s="0"/>
      <c r="O358" s="59" t="s">
        <v>86</v>
      </c>
      <c r="P358" s="60"/>
      <c r="Q358" s="59" t="n">
        <v>27</v>
      </c>
      <c r="R358" s="59" t="n">
        <v>27</v>
      </c>
      <c r="S358" s="59" t="n">
        <v>12</v>
      </c>
      <c r="T358" s="59" t="n">
        <v>12</v>
      </c>
      <c r="U358" s="45" t="n">
        <f aca="false">+T358-R358</f>
        <v>-15</v>
      </c>
      <c r="V358" s="61" t="n">
        <f aca="false">+T358-S358</f>
        <v>0</v>
      </c>
      <c r="W358" s="46" t="s">
        <v>46</v>
      </c>
      <c r="X358" s="70"/>
      <c r="Z358" s="62" t="n">
        <v>309649</v>
      </c>
      <c r="AA358" s="62" t="n">
        <v>138122</v>
      </c>
      <c r="AB358" s="63" t="s">
        <v>56</v>
      </c>
      <c r="AC358" s="9" t="n">
        <v>0.13</v>
      </c>
      <c r="AD358" s="67" t="n">
        <v>9909</v>
      </c>
      <c r="AE358" s="59" t="s">
        <v>245</v>
      </c>
      <c r="AF358" s="66" t="s">
        <v>4</v>
      </c>
      <c r="AG358" s="56" t="s">
        <v>994</v>
      </c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53"/>
      <c r="B359" s="54" t="s">
        <v>38</v>
      </c>
      <c r="C359" s="55"/>
      <c r="D359" s="56"/>
      <c r="E359" s="55" t="s">
        <v>995</v>
      </c>
      <c r="F359" s="55" t="s">
        <v>996</v>
      </c>
      <c r="G359" s="57" t="s">
        <v>41</v>
      </c>
      <c r="H359" s="57" t="n">
        <v>9626</v>
      </c>
      <c r="I359" s="56" t="n">
        <v>765</v>
      </c>
      <c r="J359" s="56" t="s">
        <v>42</v>
      </c>
      <c r="K359" s="56" t="n">
        <v>1</v>
      </c>
      <c r="L359" s="59" t="s">
        <v>43</v>
      </c>
      <c r="M359" s="55" t="s">
        <v>995</v>
      </c>
      <c r="N359" s="0"/>
      <c r="O359" s="59" t="s">
        <v>71</v>
      </c>
      <c r="P359" s="60"/>
      <c r="Q359" s="59" t="n">
        <v>992</v>
      </c>
      <c r="R359" s="59" t="n">
        <v>932</v>
      </c>
      <c r="S359" s="59" t="n">
        <v>936</v>
      </c>
      <c r="T359" s="59" t="n">
        <v>1023</v>
      </c>
      <c r="U359" s="45" t="n">
        <f aca="false">+T359-R359</f>
        <v>91</v>
      </c>
      <c r="V359" s="61" t="n">
        <f aca="false">+T359-S359</f>
        <v>87</v>
      </c>
      <c r="W359" s="46" t="s">
        <v>202</v>
      </c>
      <c r="X359" s="70"/>
      <c r="Z359" s="0"/>
      <c r="AA359" s="62" t="n">
        <v>138372</v>
      </c>
      <c r="AB359" s="63" t="s">
        <v>56</v>
      </c>
      <c r="AC359" s="75" t="n">
        <v>0.08</v>
      </c>
      <c r="AD359" s="76" t="n">
        <v>9906</v>
      </c>
      <c r="AE359" s="5" t="s">
        <v>48</v>
      </c>
      <c r="AF359" s="66"/>
      <c r="AG359" s="56" t="s">
        <v>997</v>
      </c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3"/>
      <c r="B360" s="54" t="n">
        <v>36325</v>
      </c>
      <c r="C360" s="55"/>
      <c r="D360" s="56"/>
      <c r="E360" s="71" t="s">
        <v>998</v>
      </c>
      <c r="F360" s="68" t="s">
        <v>920</v>
      </c>
      <c r="G360" s="57" t="s">
        <v>41</v>
      </c>
      <c r="H360" s="5" t="n">
        <v>6674</v>
      </c>
      <c r="I360" s="59"/>
      <c r="J360" s="80"/>
      <c r="K360" s="59" t="n">
        <v>1</v>
      </c>
      <c r="L360" s="71"/>
      <c r="M360" s="71" t="s">
        <v>140</v>
      </c>
      <c r="N360" s="59" t="s">
        <v>141</v>
      </c>
      <c r="O360" s="59" t="s">
        <v>45</v>
      </c>
      <c r="P360" s="60"/>
      <c r="Q360" s="59" t="n">
        <v>86</v>
      </c>
      <c r="R360" s="59" t="n">
        <v>86</v>
      </c>
      <c r="S360" s="59" t="n">
        <v>273</v>
      </c>
      <c r="T360" s="59" t="n">
        <v>273</v>
      </c>
      <c r="U360" s="45" t="n">
        <f aca="false">+T360-R360</f>
        <v>187</v>
      </c>
      <c r="V360" s="61" t="n">
        <f aca="false">+T360-S360</f>
        <v>0</v>
      </c>
      <c r="W360" s="46" t="s">
        <v>46</v>
      </c>
      <c r="X360" s="70"/>
      <c r="Z360" s="62"/>
      <c r="AA360" s="62" t="n">
        <v>138026</v>
      </c>
      <c r="AB360" s="58" t="s">
        <v>56</v>
      </c>
      <c r="AC360" s="64" t="n">
        <v>0.065</v>
      </c>
      <c r="AD360" s="81"/>
      <c r="AE360" s="66" t="s">
        <v>57</v>
      </c>
      <c r="AF360" s="66" t="s">
        <v>4</v>
      </c>
      <c r="AG360" s="59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3"/>
      <c r="B361" s="11" t="n">
        <v>36325</v>
      </c>
      <c r="E361" s="68" t="s">
        <v>999</v>
      </c>
      <c r="F361" s="68" t="s">
        <v>1000</v>
      </c>
      <c r="G361" s="6" t="s">
        <v>41</v>
      </c>
      <c r="H361" s="5" t="n">
        <v>6673</v>
      </c>
      <c r="I361" s="1"/>
      <c r="J361" s="69"/>
      <c r="K361" s="1"/>
      <c r="L361" s="68"/>
      <c r="M361" s="68"/>
      <c r="N361" s="1" t="s">
        <v>141</v>
      </c>
      <c r="O361" s="59" t="s">
        <v>65</v>
      </c>
      <c r="Q361" s="1" t="n">
        <v>94</v>
      </c>
      <c r="R361" s="1" t="n">
        <v>94</v>
      </c>
      <c r="S361" s="1" t="n">
        <v>67</v>
      </c>
      <c r="T361" s="1" t="n">
        <v>67</v>
      </c>
      <c r="U361" s="45" t="n">
        <f aca="false">+T361-R361</f>
        <v>-27</v>
      </c>
      <c r="V361" s="14" t="n">
        <f aca="false">+T361-S361</f>
        <v>0</v>
      </c>
      <c r="W361" s="15" t="s">
        <v>122</v>
      </c>
      <c r="X361" s="47"/>
      <c r="Y361" s="44"/>
      <c r="Z361" s="5"/>
      <c r="AA361" s="5" t="s">
        <v>181</v>
      </c>
      <c r="AB361" s="52" t="s">
        <v>47</v>
      </c>
      <c r="AC361" s="49"/>
      <c r="AD361" s="73"/>
      <c r="AE361" s="51"/>
      <c r="AF361" s="51" t="s">
        <v>4</v>
      </c>
      <c r="AG361" s="1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38</v>
      </c>
      <c r="E362" s="3" t="s">
        <v>1001</v>
      </c>
      <c r="F362" s="3" t="s">
        <v>1002</v>
      </c>
      <c r="G362" s="6" t="s">
        <v>41</v>
      </c>
      <c r="H362" s="6" t="n">
        <v>6798</v>
      </c>
      <c r="I362" s="4" t="n">
        <v>550</v>
      </c>
      <c r="J362" s="4" t="s">
        <v>42</v>
      </c>
      <c r="L362" s="1" t="s">
        <v>43</v>
      </c>
      <c r="M362" s="3" t="s">
        <v>1003</v>
      </c>
      <c r="N362" s="44"/>
      <c r="O362" s="1" t="s">
        <v>86</v>
      </c>
      <c r="Q362" s="1" t="n">
        <v>70</v>
      </c>
      <c r="R362" s="1" t="n">
        <v>70</v>
      </c>
      <c r="S362" s="1" t="n">
        <v>53</v>
      </c>
      <c r="T362" s="1" t="n">
        <v>53</v>
      </c>
      <c r="U362" s="45" t="n">
        <f aca="false">+T362-R362</f>
        <v>-17</v>
      </c>
      <c r="V362" s="14" t="n">
        <f aca="false">+T362-S362</f>
        <v>0</v>
      </c>
      <c r="W362" s="46" t="s">
        <v>46</v>
      </c>
      <c r="X362" s="47"/>
      <c r="Y362" s="44"/>
      <c r="Z362" s="5" t="n">
        <v>348119</v>
      </c>
      <c r="AA362" s="5" t="n">
        <v>136192</v>
      </c>
      <c r="AB362" s="48" t="s">
        <v>47</v>
      </c>
      <c r="AC362" s="49" t="n">
        <v>0.095</v>
      </c>
      <c r="AD362" s="50" t="n">
        <v>9812</v>
      </c>
      <c r="AE362" s="51" t="s">
        <v>81</v>
      </c>
      <c r="AF362" s="51" t="s">
        <v>4</v>
      </c>
      <c r="AG362" s="4" t="s">
        <v>1004</v>
      </c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53"/>
      <c r="B363" s="54" t="s">
        <v>38</v>
      </c>
      <c r="C363" s="55"/>
      <c r="D363" s="56"/>
      <c r="E363" s="55" t="s">
        <v>1005</v>
      </c>
      <c r="F363" s="55" t="s">
        <v>1006</v>
      </c>
      <c r="G363" s="57" t="s">
        <v>41</v>
      </c>
      <c r="H363" s="57" t="n">
        <v>5315</v>
      </c>
      <c r="I363" s="56" t="n">
        <v>649</v>
      </c>
      <c r="J363" s="56" t="s">
        <v>42</v>
      </c>
      <c r="K363" s="56"/>
      <c r="L363" s="58" t="s">
        <v>43</v>
      </c>
      <c r="M363" s="55" t="s">
        <v>1007</v>
      </c>
      <c r="N363" s="0"/>
      <c r="O363" s="59" t="s">
        <v>167</v>
      </c>
      <c r="P363" s="60"/>
      <c r="Q363" s="59" t="n">
        <v>126</v>
      </c>
      <c r="R363" s="59" t="n">
        <v>126</v>
      </c>
      <c r="S363" s="59" t="n">
        <v>173</v>
      </c>
      <c r="T363" s="59" t="n">
        <v>173</v>
      </c>
      <c r="U363" s="45" t="n">
        <f aca="false">+T363-R363</f>
        <v>47</v>
      </c>
      <c r="V363" s="61" t="n">
        <f aca="false">+T363-S363</f>
        <v>0</v>
      </c>
      <c r="W363" s="46" t="s">
        <v>46</v>
      </c>
      <c r="X363" s="46"/>
      <c r="Z363" s="62" t="n">
        <v>348122</v>
      </c>
      <c r="AA363" s="62" t="n">
        <v>136214</v>
      </c>
      <c r="AB363" s="56" t="s">
        <v>56</v>
      </c>
      <c r="AC363" s="64" t="n">
        <v>0.193</v>
      </c>
      <c r="AD363" s="65" t="n">
        <v>9812</v>
      </c>
      <c r="AE363" s="66" t="s">
        <v>81</v>
      </c>
      <c r="AF363" s="66" t="s">
        <v>4</v>
      </c>
      <c r="AG363" s="56" t="s">
        <v>1008</v>
      </c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3"/>
      <c r="B364" s="54" t="s">
        <v>38</v>
      </c>
      <c r="C364" s="55"/>
      <c r="D364" s="56"/>
      <c r="E364" s="55" t="s">
        <v>1009</v>
      </c>
      <c r="F364" s="55" t="s">
        <v>1010</v>
      </c>
      <c r="G364" s="57" t="s">
        <v>41</v>
      </c>
      <c r="H364" s="57" t="n">
        <v>5982</v>
      </c>
      <c r="I364" s="56" t="n">
        <v>479</v>
      </c>
      <c r="J364" s="56" t="s">
        <v>42</v>
      </c>
      <c r="K364" s="56"/>
      <c r="L364" s="58" t="s">
        <v>43</v>
      </c>
      <c r="M364" s="55" t="s">
        <v>285</v>
      </c>
      <c r="N364" s="0"/>
      <c r="O364" s="59" t="s">
        <v>45</v>
      </c>
      <c r="P364" s="60"/>
      <c r="Q364" s="59" t="n">
        <v>144</v>
      </c>
      <c r="R364" s="59" t="n">
        <v>144</v>
      </c>
      <c r="S364" s="59" t="n">
        <v>319</v>
      </c>
      <c r="T364" s="59" t="n">
        <v>319</v>
      </c>
      <c r="U364" s="45" t="n">
        <f aca="false">+T364-R364</f>
        <v>175</v>
      </c>
      <c r="V364" s="61" t="n">
        <f aca="false">+T364-S364</f>
        <v>0</v>
      </c>
      <c r="W364" s="46" t="s">
        <v>46</v>
      </c>
      <c r="X364" s="46"/>
      <c r="Z364" s="62" t="n">
        <v>313177</v>
      </c>
      <c r="AA364" s="62" t="n">
        <v>138662</v>
      </c>
      <c r="AB364" s="63" t="s">
        <v>56</v>
      </c>
      <c r="AC364" s="64" t="n">
        <v>0.065</v>
      </c>
      <c r="AD364" s="65"/>
      <c r="AE364" s="66" t="s">
        <v>57</v>
      </c>
      <c r="AF364" s="66" t="s">
        <v>4</v>
      </c>
      <c r="AG364" s="56" t="s">
        <v>1011</v>
      </c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22.5" hidden="false" customHeight="false" outlineLevel="0" collapsed="false">
      <c r="A365" s="43"/>
      <c r="B365" s="11" t="s">
        <v>38</v>
      </c>
      <c r="C365" s="68"/>
      <c r="D365" s="1"/>
      <c r="E365" s="3" t="s">
        <v>777</v>
      </c>
      <c r="F365" s="3" t="s">
        <v>1012</v>
      </c>
      <c r="G365" s="6" t="s">
        <v>41</v>
      </c>
      <c r="H365" s="6" t="n">
        <v>6896</v>
      </c>
      <c r="I365" s="4" t="n">
        <v>550</v>
      </c>
      <c r="J365" s="4" t="s">
        <v>42</v>
      </c>
      <c r="L365" s="1" t="s">
        <v>43</v>
      </c>
      <c r="M365" s="3" t="s">
        <v>779</v>
      </c>
      <c r="N365" s="44"/>
      <c r="O365" s="1" t="s">
        <v>86</v>
      </c>
      <c r="Q365" s="1" t="n">
        <v>604</v>
      </c>
      <c r="R365" s="1" t="n">
        <v>604</v>
      </c>
      <c r="S365" s="1" t="n">
        <v>628</v>
      </c>
      <c r="T365" s="1" t="n">
        <v>628</v>
      </c>
      <c r="U365" s="45" t="n">
        <f aca="false">+T365-R365</f>
        <v>24</v>
      </c>
      <c r="V365" s="14" t="n">
        <f aca="false">+T365-S365</f>
        <v>0</v>
      </c>
      <c r="W365" s="15" t="s">
        <v>122</v>
      </c>
      <c r="X365" s="47"/>
      <c r="Y365" s="44"/>
      <c r="Z365" s="5" t="n">
        <v>316114</v>
      </c>
      <c r="AA365" s="5" t="n">
        <v>133208</v>
      </c>
      <c r="AB365" s="48" t="s">
        <v>56</v>
      </c>
      <c r="AC365" s="49" t="n">
        <v>0.05</v>
      </c>
      <c r="AD365" s="50"/>
      <c r="AE365" s="51" t="s">
        <v>125</v>
      </c>
      <c r="AF365" s="51" t="s">
        <v>4</v>
      </c>
      <c r="AG365" s="4" t="s">
        <v>781</v>
      </c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22.5" hidden="false" customHeight="false" outlineLevel="0" collapsed="false">
      <c r="A366" s="43"/>
      <c r="B366" s="11" t="s">
        <v>38</v>
      </c>
      <c r="C366" s="68"/>
      <c r="D366" s="1"/>
      <c r="E366" s="3" t="s">
        <v>777</v>
      </c>
      <c r="F366" s="3" t="s">
        <v>1013</v>
      </c>
      <c r="G366" s="6" t="s">
        <v>41</v>
      </c>
      <c r="H366" s="6" t="n">
        <v>9611</v>
      </c>
      <c r="I366" s="4" t="n">
        <v>487</v>
      </c>
      <c r="J366" s="4" t="s">
        <v>42</v>
      </c>
      <c r="L366" s="1" t="s">
        <v>43</v>
      </c>
      <c r="M366" s="3" t="s">
        <v>779</v>
      </c>
      <c r="N366" s="44"/>
      <c r="O366" s="1" t="s">
        <v>86</v>
      </c>
      <c r="Q366" s="1" t="n">
        <v>578</v>
      </c>
      <c r="R366" s="1" t="n">
        <v>578</v>
      </c>
      <c r="S366" s="1" t="n">
        <v>539</v>
      </c>
      <c r="T366" s="1" t="n">
        <v>539</v>
      </c>
      <c r="U366" s="45" t="n">
        <f aca="false">+T366-R366</f>
        <v>-39</v>
      </c>
      <c r="V366" s="14" t="n">
        <f aca="false">+T366-S366</f>
        <v>0</v>
      </c>
      <c r="W366" s="15" t="s">
        <v>66</v>
      </c>
      <c r="X366" s="47"/>
      <c r="Y366" s="44"/>
      <c r="Z366" s="5" t="n">
        <v>311825</v>
      </c>
      <c r="AA366" s="5" t="n">
        <v>135655</v>
      </c>
      <c r="AB366" s="48" t="s">
        <v>56</v>
      </c>
      <c r="AC366" s="49" t="n">
        <v>0.05</v>
      </c>
      <c r="AD366" s="50"/>
      <c r="AE366" s="51" t="s">
        <v>125</v>
      </c>
      <c r="AF366" s="51" t="s">
        <v>4</v>
      </c>
      <c r="AG366" s="4" t="s">
        <v>781</v>
      </c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3"/>
      <c r="B367" s="54" t="s">
        <v>38</v>
      </c>
      <c r="C367" s="71"/>
      <c r="D367" s="59"/>
      <c r="E367" s="55" t="s">
        <v>777</v>
      </c>
      <c r="F367" s="55" t="s">
        <v>1014</v>
      </c>
      <c r="G367" s="57" t="s">
        <v>41</v>
      </c>
      <c r="H367" s="57" t="n">
        <v>9619</v>
      </c>
      <c r="I367" s="56" t="n">
        <v>550</v>
      </c>
      <c r="J367" s="56" t="s">
        <v>42</v>
      </c>
      <c r="K367" s="56"/>
      <c r="L367" s="59" t="s">
        <v>43</v>
      </c>
      <c r="M367" s="55" t="s">
        <v>779</v>
      </c>
      <c r="N367" s="0"/>
      <c r="O367" s="59" t="s">
        <v>86</v>
      </c>
      <c r="P367" s="60"/>
      <c r="Q367" s="59" t="n">
        <v>1</v>
      </c>
      <c r="R367" s="1" t="n">
        <v>1</v>
      </c>
      <c r="S367" s="59" t="n">
        <v>0</v>
      </c>
      <c r="T367" s="59" t="n">
        <v>0</v>
      </c>
      <c r="U367" s="45" t="n">
        <f aca="false">+T367-R367</f>
        <v>-1</v>
      </c>
      <c r="V367" s="61" t="n">
        <f aca="false">+T367-S367</f>
        <v>0</v>
      </c>
      <c r="W367" s="46" t="s">
        <v>1015</v>
      </c>
      <c r="X367" s="70"/>
      <c r="Z367" s="0"/>
      <c r="AA367" s="62" t="n">
        <v>28258</v>
      </c>
      <c r="AB367" s="63" t="s">
        <v>56</v>
      </c>
      <c r="AC367" s="64" t="n">
        <v>0.055</v>
      </c>
      <c r="AD367" s="65"/>
      <c r="AE367" s="66" t="s">
        <v>57</v>
      </c>
      <c r="AF367" s="66" t="s">
        <v>4</v>
      </c>
      <c r="AG367" s="56" t="s">
        <v>781</v>
      </c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53"/>
      <c r="B368" s="54" t="s">
        <v>38</v>
      </c>
      <c r="C368" s="55"/>
      <c r="D368" s="56"/>
      <c r="E368" s="55" t="s">
        <v>1016</v>
      </c>
      <c r="F368" s="55" t="s">
        <v>1017</v>
      </c>
      <c r="G368" s="57" t="s">
        <v>41</v>
      </c>
      <c r="H368" s="57" t="n">
        <v>9629</v>
      </c>
      <c r="I368" s="56" t="n">
        <v>441</v>
      </c>
      <c r="J368" s="56" t="s">
        <v>42</v>
      </c>
      <c r="K368" s="56"/>
      <c r="L368" s="59" t="s">
        <v>43</v>
      </c>
      <c r="M368" s="55" t="s">
        <v>1018</v>
      </c>
      <c r="N368" s="0"/>
      <c r="O368" s="59" t="s">
        <v>65</v>
      </c>
      <c r="P368" s="60"/>
      <c r="Q368" s="59" t="n">
        <v>750</v>
      </c>
      <c r="R368" s="59" t="n">
        <v>750</v>
      </c>
      <c r="S368" s="59" t="n">
        <v>1463</v>
      </c>
      <c r="T368" s="59" t="n">
        <v>1463</v>
      </c>
      <c r="U368" s="45" t="n">
        <f aca="false">+T368-R368</f>
        <v>713</v>
      </c>
      <c r="V368" s="61" t="n">
        <f aca="false">+T368-S368</f>
        <v>0</v>
      </c>
      <c r="W368" s="15" t="s">
        <v>66</v>
      </c>
      <c r="X368" s="70"/>
      <c r="Z368" s="62" t="n">
        <v>309866</v>
      </c>
      <c r="AA368" s="62" t="n">
        <v>130903</v>
      </c>
      <c r="AB368" s="63" t="s">
        <v>56</v>
      </c>
      <c r="AC368" s="9" t="n">
        <v>0.138</v>
      </c>
      <c r="AD368" s="78" t="n">
        <v>9908</v>
      </c>
      <c r="AE368" s="59" t="s">
        <v>245</v>
      </c>
      <c r="AF368" s="66" t="s">
        <v>4</v>
      </c>
      <c r="AG368" s="56" t="s">
        <v>67</v>
      </c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43"/>
      <c r="B369" s="11" t="s">
        <v>38</v>
      </c>
      <c r="E369" s="68" t="s">
        <v>1019</v>
      </c>
      <c r="F369" s="68" t="s">
        <v>1020</v>
      </c>
      <c r="G369" s="6" t="s">
        <v>41</v>
      </c>
      <c r="H369" s="5" t="n">
        <v>4920</v>
      </c>
      <c r="I369" s="1" t="n">
        <v>487</v>
      </c>
      <c r="J369" s="69" t="s">
        <v>42</v>
      </c>
      <c r="K369" s="1"/>
      <c r="L369" s="1" t="s">
        <v>43</v>
      </c>
      <c r="M369" s="68" t="s">
        <v>1019</v>
      </c>
      <c r="N369" s="1"/>
      <c r="O369" s="1" t="s">
        <v>86</v>
      </c>
      <c r="Q369" s="1" t="n">
        <v>958</v>
      </c>
      <c r="R369" s="1" t="n">
        <v>958</v>
      </c>
      <c r="S369" s="1" t="n">
        <v>937</v>
      </c>
      <c r="T369" s="1" t="n">
        <v>937</v>
      </c>
      <c r="U369" s="45" t="n">
        <f aca="false">+T369-R369</f>
        <v>-21</v>
      </c>
      <c r="V369" s="14" t="n">
        <f aca="false">+T369-S369</f>
        <v>0</v>
      </c>
      <c r="W369" s="15" t="s">
        <v>122</v>
      </c>
      <c r="X369" s="47"/>
      <c r="Y369" s="44"/>
      <c r="Z369" s="5" t="n">
        <v>361480</v>
      </c>
      <c r="AA369" s="5" t="n">
        <v>138217</v>
      </c>
      <c r="AB369" s="52" t="s">
        <v>47</v>
      </c>
      <c r="AC369" s="49" t="n">
        <v>0.085</v>
      </c>
      <c r="AD369" s="50" t="n">
        <v>9812</v>
      </c>
      <c r="AE369" s="51" t="s">
        <v>81</v>
      </c>
      <c r="AF369" s="51" t="s">
        <v>4</v>
      </c>
      <c r="AG369" s="1" t="s">
        <v>1021</v>
      </c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22.5" hidden="false" customHeight="false" outlineLevel="0" collapsed="false">
      <c r="A370" s="43"/>
      <c r="B370" s="11" t="s">
        <v>38</v>
      </c>
      <c r="E370" s="3" t="s">
        <v>1022</v>
      </c>
      <c r="F370" s="3" t="s">
        <v>1023</v>
      </c>
      <c r="G370" s="6" t="s">
        <v>41</v>
      </c>
      <c r="H370" s="6" t="n">
        <v>6754</v>
      </c>
      <c r="I370" s="4" t="n">
        <v>550</v>
      </c>
      <c r="J370" s="4" t="s">
        <v>42</v>
      </c>
      <c r="L370" s="1" t="s">
        <v>43</v>
      </c>
      <c r="M370" s="3" t="s">
        <v>1024</v>
      </c>
      <c r="N370" s="44"/>
      <c r="O370" s="1" t="s">
        <v>86</v>
      </c>
      <c r="Q370" s="1" t="n">
        <v>615</v>
      </c>
      <c r="R370" s="1" t="n">
        <v>615</v>
      </c>
      <c r="S370" s="1" t="n">
        <v>748</v>
      </c>
      <c r="T370" s="1" t="n">
        <v>748</v>
      </c>
      <c r="U370" s="45" t="n">
        <f aca="false">+T370-R370</f>
        <v>133</v>
      </c>
      <c r="V370" s="14" t="n">
        <f aca="false">+T370-S370</f>
        <v>0</v>
      </c>
      <c r="W370" s="15" t="s">
        <v>66</v>
      </c>
      <c r="X370" s="47"/>
      <c r="Y370" s="44"/>
      <c r="Z370" s="44"/>
      <c r="AA370" s="5" t="n">
        <v>138541</v>
      </c>
      <c r="AB370" s="48" t="s">
        <v>56</v>
      </c>
      <c r="AC370" s="49" t="n">
        <v>0.05</v>
      </c>
      <c r="AD370" s="50"/>
      <c r="AE370" s="51" t="s">
        <v>125</v>
      </c>
      <c r="AF370" s="51" t="s">
        <v>4</v>
      </c>
      <c r="AG370" s="4" t="s">
        <v>67</v>
      </c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53"/>
      <c r="B371" s="54" t="s">
        <v>38</v>
      </c>
      <c r="C371" s="55"/>
      <c r="D371" s="56"/>
      <c r="E371" s="55" t="s">
        <v>1022</v>
      </c>
      <c r="F371" s="55" t="s">
        <v>1025</v>
      </c>
      <c r="G371" s="57" t="s">
        <v>41</v>
      </c>
      <c r="H371" s="57" t="n">
        <v>6796</v>
      </c>
      <c r="I371" s="56" t="n">
        <v>487</v>
      </c>
      <c r="J371" s="56" t="s">
        <v>42</v>
      </c>
      <c r="K371" s="56"/>
      <c r="L371" s="59" t="s">
        <v>43</v>
      </c>
      <c r="M371" s="55" t="s">
        <v>1024</v>
      </c>
      <c r="N371" s="0"/>
      <c r="O371" s="59" t="s">
        <v>86</v>
      </c>
      <c r="P371" s="60"/>
      <c r="Q371" s="59" t="n">
        <v>94</v>
      </c>
      <c r="R371" s="59" t="n">
        <v>94</v>
      </c>
      <c r="S371" s="59" t="n">
        <v>95</v>
      </c>
      <c r="T371" s="59" t="n">
        <v>95</v>
      </c>
      <c r="U371" s="45" t="n">
        <f aca="false">+T371-R371</f>
        <v>1</v>
      </c>
      <c r="V371" s="61" t="n">
        <f aca="false">+T371-S371</f>
        <v>0</v>
      </c>
      <c r="W371" s="46" t="s">
        <v>46</v>
      </c>
      <c r="X371" s="70"/>
      <c r="Z371" s="0"/>
      <c r="AA371" s="62" t="n">
        <v>138541</v>
      </c>
      <c r="AB371" s="63" t="s">
        <v>56</v>
      </c>
      <c r="AC371" s="64" t="n">
        <v>0.055</v>
      </c>
      <c r="AD371" s="65"/>
      <c r="AE371" s="66" t="s">
        <v>57</v>
      </c>
      <c r="AF371" s="66" t="s">
        <v>4</v>
      </c>
      <c r="AG371" s="56" t="s">
        <v>67</v>
      </c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53"/>
      <c r="B372" s="54" t="s">
        <v>38</v>
      </c>
      <c r="C372" s="55"/>
      <c r="D372" s="56"/>
      <c r="E372" s="55" t="s">
        <v>1026</v>
      </c>
      <c r="F372" s="55" t="s">
        <v>1027</v>
      </c>
      <c r="G372" s="57" t="s">
        <v>41</v>
      </c>
      <c r="H372" s="57" t="n">
        <v>508</v>
      </c>
      <c r="I372" s="56" t="n">
        <v>550</v>
      </c>
      <c r="J372" s="56" t="s">
        <v>42</v>
      </c>
      <c r="K372" s="56"/>
      <c r="L372" s="59" t="s">
        <v>43</v>
      </c>
      <c r="M372" s="55" t="s">
        <v>1026</v>
      </c>
      <c r="N372" s="0"/>
      <c r="O372" s="59" t="s">
        <v>86</v>
      </c>
      <c r="P372" s="60"/>
      <c r="Q372" s="59" t="n">
        <v>45</v>
      </c>
      <c r="R372" s="59" t="n">
        <v>45</v>
      </c>
      <c r="S372" s="59" t="n">
        <v>45</v>
      </c>
      <c r="T372" s="59" t="n">
        <v>45</v>
      </c>
      <c r="U372" s="45" t="n">
        <f aca="false">+T372-R372</f>
        <v>0</v>
      </c>
      <c r="V372" s="61" t="n">
        <f aca="false">+T372-S372</f>
        <v>0</v>
      </c>
      <c r="W372" s="46" t="s">
        <v>46</v>
      </c>
      <c r="X372" s="70"/>
      <c r="Z372" s="62" t="n">
        <v>313269</v>
      </c>
      <c r="AA372" s="62" t="n">
        <v>138536</v>
      </c>
      <c r="AB372" s="63" t="s">
        <v>56</v>
      </c>
      <c r="AC372" s="64" t="n">
        <v>0.055</v>
      </c>
      <c r="AD372" s="65"/>
      <c r="AE372" s="66" t="s">
        <v>57</v>
      </c>
      <c r="AF372" s="66" t="s">
        <v>4</v>
      </c>
      <c r="AG372" s="56" t="s">
        <v>1028</v>
      </c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3"/>
      <c r="B373" s="54" t="s">
        <v>38</v>
      </c>
      <c r="C373" s="55"/>
      <c r="D373" s="56"/>
      <c r="E373" s="55" t="s">
        <v>1029</v>
      </c>
      <c r="F373" s="55" t="s">
        <v>1030</v>
      </c>
      <c r="G373" s="57" t="s">
        <v>41</v>
      </c>
      <c r="H373" s="57" t="n">
        <v>6838</v>
      </c>
      <c r="I373" s="56" t="n">
        <v>487</v>
      </c>
      <c r="J373" s="56" t="s">
        <v>42</v>
      </c>
      <c r="K373" s="56"/>
      <c r="L373" s="59" t="s">
        <v>43</v>
      </c>
      <c r="M373" s="55" t="s">
        <v>1031</v>
      </c>
      <c r="N373" s="0"/>
      <c r="O373" s="59" t="s">
        <v>86</v>
      </c>
      <c r="P373" s="60"/>
      <c r="Q373" s="59"/>
      <c r="R373" s="59" t="n">
        <v>0</v>
      </c>
      <c r="S373" s="59" t="n">
        <v>37</v>
      </c>
      <c r="T373" s="59" t="n">
        <v>37</v>
      </c>
      <c r="U373" s="45" t="n">
        <f aca="false">+T373-R373</f>
        <v>37</v>
      </c>
      <c r="V373" s="61" t="n">
        <f aca="false">+T373-S373</f>
        <v>0</v>
      </c>
      <c r="W373" s="15" t="s">
        <v>750</v>
      </c>
      <c r="X373" s="46"/>
      <c r="Z373" s="62" t="n">
        <v>332574</v>
      </c>
      <c r="AA373" s="62" t="n">
        <v>138554</v>
      </c>
      <c r="AB373" s="63" t="s">
        <v>56</v>
      </c>
      <c r="AC373" s="64" t="n">
        <v>0.055</v>
      </c>
      <c r="AD373" s="65"/>
      <c r="AE373" s="66" t="s">
        <v>57</v>
      </c>
      <c r="AF373" s="66" t="s">
        <v>4</v>
      </c>
      <c r="AG373" s="56" t="s">
        <v>67</v>
      </c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3"/>
      <c r="B374" s="11" t="n">
        <v>36325</v>
      </c>
      <c r="E374" s="68" t="s">
        <v>1032</v>
      </c>
      <c r="F374" s="68" t="s">
        <v>1000</v>
      </c>
      <c r="G374" s="6" t="s">
        <v>41</v>
      </c>
      <c r="H374" s="5" t="n">
        <v>6673</v>
      </c>
      <c r="I374" s="1"/>
      <c r="J374" s="69"/>
      <c r="K374" s="1"/>
      <c r="L374" s="68"/>
      <c r="M374" s="68" t="s">
        <v>140</v>
      </c>
      <c r="N374" s="1" t="s">
        <v>141</v>
      </c>
      <c r="O374" s="1" t="s">
        <v>65</v>
      </c>
      <c r="Q374" s="1" t="n">
        <v>119</v>
      </c>
      <c r="R374" s="1" t="n">
        <v>119</v>
      </c>
      <c r="S374" s="1" t="n">
        <v>893</v>
      </c>
      <c r="T374" s="1" t="n">
        <v>893</v>
      </c>
      <c r="U374" s="45" t="n">
        <f aca="false">+T374-R374</f>
        <v>774</v>
      </c>
      <c r="V374" s="14" t="n">
        <f aca="false">+T374-S374</f>
        <v>0</v>
      </c>
      <c r="W374" s="15" t="s">
        <v>122</v>
      </c>
      <c r="X374" s="47"/>
      <c r="Y374" s="44"/>
      <c r="Z374" s="5"/>
      <c r="AA374" s="5" t="n">
        <v>156258</v>
      </c>
      <c r="AB374" s="52" t="s">
        <v>47</v>
      </c>
      <c r="AC374" s="49" t="n">
        <v>0.06</v>
      </c>
      <c r="AD374" s="73"/>
      <c r="AE374" s="51" t="s">
        <v>57</v>
      </c>
      <c r="AF374" s="51" t="s">
        <v>4</v>
      </c>
      <c r="AG374" s="1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 t="s">
        <v>38</v>
      </c>
      <c r="E375" s="3" t="s">
        <v>1033</v>
      </c>
      <c r="F375" s="3" t="s">
        <v>1034</v>
      </c>
      <c r="G375" s="6" t="s">
        <v>41</v>
      </c>
      <c r="H375" s="6" t="n">
        <v>5387</v>
      </c>
      <c r="I375" s="4" t="n">
        <v>447</v>
      </c>
      <c r="J375" s="4" t="s">
        <v>42</v>
      </c>
      <c r="L375" s="1" t="s">
        <v>43</v>
      </c>
      <c r="M375" s="3" t="s">
        <v>1035</v>
      </c>
      <c r="N375" s="44"/>
      <c r="O375" s="1" t="s">
        <v>304</v>
      </c>
      <c r="Q375" s="1" t="n">
        <v>74</v>
      </c>
      <c r="R375" s="1" t="n">
        <v>74</v>
      </c>
      <c r="S375" s="1" t="n">
        <v>52</v>
      </c>
      <c r="T375" s="1" t="n">
        <v>52</v>
      </c>
      <c r="U375" s="45" t="n">
        <f aca="false">+T375-R375</f>
        <v>-22</v>
      </c>
      <c r="V375" s="14" t="n">
        <f aca="false">+T375-S375</f>
        <v>0</v>
      </c>
      <c r="W375" s="46" t="s">
        <v>46</v>
      </c>
      <c r="X375" s="47"/>
      <c r="Y375" s="44"/>
      <c r="Z375" s="5" t="n">
        <v>313292</v>
      </c>
      <c r="AA375" s="5" t="n">
        <v>133482</v>
      </c>
      <c r="AB375" s="48" t="s">
        <v>56</v>
      </c>
      <c r="AC375" s="9" t="n">
        <v>0.33</v>
      </c>
      <c r="AD375" s="78" t="n">
        <v>9908</v>
      </c>
      <c r="AE375" s="1" t="s">
        <v>245</v>
      </c>
      <c r="AF375" s="51" t="s">
        <v>4</v>
      </c>
      <c r="AG375" s="4" t="s">
        <v>1036</v>
      </c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3"/>
      <c r="B376" s="11" t="s">
        <v>38</v>
      </c>
      <c r="E376" s="3" t="s">
        <v>1033</v>
      </c>
      <c r="F376" s="3" t="s">
        <v>1037</v>
      </c>
      <c r="G376" s="6" t="s">
        <v>41</v>
      </c>
      <c r="H376" s="6" t="n">
        <v>6856</v>
      </c>
      <c r="I376" s="4" t="n">
        <v>550</v>
      </c>
      <c r="J376" s="4" t="s">
        <v>42</v>
      </c>
      <c r="L376" s="1" t="s">
        <v>43</v>
      </c>
      <c r="M376" s="3" t="s">
        <v>1035</v>
      </c>
      <c r="N376" s="44"/>
      <c r="O376" s="1" t="s">
        <v>86</v>
      </c>
      <c r="Q376" s="1" t="n">
        <v>8</v>
      </c>
      <c r="R376" s="1" t="n">
        <v>8</v>
      </c>
      <c r="S376" s="1" t="n">
        <v>8</v>
      </c>
      <c r="T376" s="1" t="n">
        <v>8</v>
      </c>
      <c r="U376" s="45" t="n">
        <f aca="false">+T376-R376</f>
        <v>0</v>
      </c>
      <c r="V376" s="14" t="n">
        <f aca="false">+T376-S376</f>
        <v>0</v>
      </c>
      <c r="W376" s="15" t="s">
        <v>791</v>
      </c>
      <c r="X376" s="47"/>
      <c r="Y376" s="44"/>
      <c r="Z376" s="5" t="n">
        <v>313535</v>
      </c>
      <c r="AA376" s="5" t="n">
        <v>138534</v>
      </c>
      <c r="AB376" s="48" t="s">
        <v>56</v>
      </c>
      <c r="AC376" s="9" t="n">
        <v>0.33</v>
      </c>
      <c r="AD376" s="78" t="n">
        <v>9908</v>
      </c>
      <c r="AE376" s="1" t="s">
        <v>245</v>
      </c>
      <c r="AF376" s="51" t="s">
        <v>4</v>
      </c>
      <c r="AG376" s="4" t="s">
        <v>1036</v>
      </c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43"/>
      <c r="B377" s="11" t="s">
        <v>38</v>
      </c>
      <c r="E377" s="3" t="s">
        <v>1038</v>
      </c>
      <c r="F377" s="3" t="s">
        <v>1039</v>
      </c>
      <c r="G377" s="6" t="s">
        <v>41</v>
      </c>
      <c r="H377" s="6" t="n">
        <v>5893</v>
      </c>
      <c r="I377" s="4" t="n">
        <v>427</v>
      </c>
      <c r="J377" s="4" t="s">
        <v>42</v>
      </c>
      <c r="L377" s="1" t="s">
        <v>43</v>
      </c>
      <c r="M377" s="3" t="s">
        <v>1040</v>
      </c>
      <c r="N377" s="44"/>
      <c r="O377" s="1" t="s">
        <v>113</v>
      </c>
      <c r="Q377" s="1" t="n">
        <v>30</v>
      </c>
      <c r="R377" s="1" t="n">
        <v>30</v>
      </c>
      <c r="S377" s="1" t="n">
        <v>30</v>
      </c>
      <c r="T377" s="1" t="n">
        <v>30</v>
      </c>
      <c r="U377" s="45" t="n">
        <f aca="false">+T377-R377</f>
        <v>0</v>
      </c>
      <c r="V377" s="14" t="n">
        <f aca="false">+T377-S377</f>
        <v>0</v>
      </c>
      <c r="W377" s="46" t="s">
        <v>46</v>
      </c>
      <c r="X377" s="15"/>
      <c r="Y377" s="44"/>
      <c r="Z377" s="5" t="n">
        <v>313444</v>
      </c>
      <c r="AA377" s="5" t="n">
        <v>133192</v>
      </c>
      <c r="AB377" s="48" t="s">
        <v>56</v>
      </c>
      <c r="AC377" s="49" t="n">
        <v>0.065</v>
      </c>
      <c r="AD377" s="50"/>
      <c r="AE377" s="51" t="s">
        <v>57</v>
      </c>
      <c r="AF377" s="51" t="s">
        <v>4</v>
      </c>
      <c r="AG377" s="4" t="s">
        <v>1041</v>
      </c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3"/>
      <c r="B378" s="11" t="s">
        <v>38</v>
      </c>
      <c r="E378" s="3" t="s">
        <v>1038</v>
      </c>
      <c r="F378" s="3" t="s">
        <v>1042</v>
      </c>
      <c r="G378" s="6" t="s">
        <v>41</v>
      </c>
      <c r="H378" s="6" t="n">
        <v>6073</v>
      </c>
      <c r="I378" s="4" t="n">
        <v>429</v>
      </c>
      <c r="J378" s="4" t="s">
        <v>42</v>
      </c>
      <c r="L378" s="1" t="s">
        <v>43</v>
      </c>
      <c r="M378" s="3" t="s">
        <v>1040</v>
      </c>
      <c r="N378" s="44"/>
      <c r="O378" s="1" t="s">
        <v>113</v>
      </c>
      <c r="Q378" s="1" t="n">
        <v>61</v>
      </c>
      <c r="R378" s="1" t="n">
        <v>61</v>
      </c>
      <c r="S378" s="1" t="n">
        <v>57</v>
      </c>
      <c r="T378" s="1" t="n">
        <v>57</v>
      </c>
      <c r="U378" s="45" t="n">
        <f aca="false">+T378-R378</f>
        <v>-4</v>
      </c>
      <c r="V378" s="14" t="n">
        <f aca="false">+T378-S378</f>
        <v>0</v>
      </c>
      <c r="W378" s="46" t="s">
        <v>46</v>
      </c>
      <c r="X378" s="47"/>
      <c r="Y378" s="44"/>
      <c r="Z378" s="5" t="n">
        <v>313389</v>
      </c>
      <c r="AA378" s="5" t="n">
        <v>133160</v>
      </c>
      <c r="AB378" s="48" t="s">
        <v>56</v>
      </c>
      <c r="AC378" s="49" t="n">
        <v>0.065</v>
      </c>
      <c r="AD378" s="50"/>
      <c r="AE378" s="51" t="s">
        <v>57</v>
      </c>
      <c r="AF378" s="51" t="s">
        <v>4</v>
      </c>
      <c r="AG378" s="4" t="s">
        <v>1041</v>
      </c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38</v>
      </c>
      <c r="C379" s="68"/>
      <c r="D379" s="1"/>
      <c r="E379" s="3" t="s">
        <v>1038</v>
      </c>
      <c r="F379" s="3" t="s">
        <v>1043</v>
      </c>
      <c r="G379" s="6" t="s">
        <v>41</v>
      </c>
      <c r="H379" s="6" t="n">
        <v>6649</v>
      </c>
      <c r="I379" s="4" t="n">
        <v>429</v>
      </c>
      <c r="J379" s="4" t="s">
        <v>42</v>
      </c>
      <c r="L379" s="1" t="s">
        <v>43</v>
      </c>
      <c r="M379" s="3" t="s">
        <v>1040</v>
      </c>
      <c r="N379" s="44"/>
      <c r="O379" s="1" t="s">
        <v>113</v>
      </c>
      <c r="Q379" s="1" t="n">
        <v>61</v>
      </c>
      <c r="R379" s="1" t="n">
        <v>61</v>
      </c>
      <c r="S379" s="1" t="n">
        <v>58</v>
      </c>
      <c r="T379" s="1" t="n">
        <v>58</v>
      </c>
      <c r="U379" s="45" t="n">
        <f aca="false">+T379-R379</f>
        <v>-3</v>
      </c>
      <c r="V379" s="14" t="n">
        <f aca="false">+T379-S379</f>
        <v>0</v>
      </c>
      <c r="W379" s="46" t="s">
        <v>46</v>
      </c>
      <c r="X379" s="47"/>
      <c r="Y379" s="44"/>
      <c r="Z379" s="5" t="n">
        <v>313339</v>
      </c>
      <c r="AA379" s="5" t="n">
        <v>133120</v>
      </c>
      <c r="AB379" s="48" t="s">
        <v>56</v>
      </c>
      <c r="AC379" s="49" t="n">
        <v>0.065</v>
      </c>
      <c r="AD379" s="50"/>
      <c r="AE379" s="51" t="s">
        <v>57</v>
      </c>
      <c r="AF379" s="51" t="s">
        <v>4</v>
      </c>
      <c r="AG379" s="4" t="s">
        <v>1041</v>
      </c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53"/>
      <c r="B380" s="54" t="s">
        <v>38</v>
      </c>
      <c r="C380" s="55"/>
      <c r="D380" s="56"/>
      <c r="E380" s="55" t="s">
        <v>1044</v>
      </c>
      <c r="F380" s="55" t="s">
        <v>1045</v>
      </c>
      <c r="G380" s="57" t="s">
        <v>41</v>
      </c>
      <c r="H380" s="57" t="n">
        <v>6668</v>
      </c>
      <c r="I380" s="56" t="n">
        <v>479</v>
      </c>
      <c r="J380" s="56" t="s">
        <v>42</v>
      </c>
      <c r="K380" s="56"/>
      <c r="L380" s="59" t="s">
        <v>43</v>
      </c>
      <c r="M380" s="55" t="s">
        <v>1046</v>
      </c>
      <c r="N380" s="0"/>
      <c r="O380" s="59" t="s">
        <v>45</v>
      </c>
      <c r="P380" s="60"/>
      <c r="Q380" s="59" t="n">
        <v>195</v>
      </c>
      <c r="R380" s="59" t="n">
        <v>195</v>
      </c>
      <c r="S380" s="59" t="n">
        <v>190</v>
      </c>
      <c r="T380" s="59" t="n">
        <v>190</v>
      </c>
      <c r="U380" s="45" t="n">
        <f aca="false">+T380-R380</f>
        <v>-5</v>
      </c>
      <c r="V380" s="61" t="n">
        <f aca="false">+T380-S380</f>
        <v>0</v>
      </c>
      <c r="W380" s="15" t="s">
        <v>66</v>
      </c>
      <c r="X380" s="70"/>
      <c r="Z380" s="62" t="n">
        <v>357789</v>
      </c>
      <c r="AA380" s="62" t="n">
        <v>137949</v>
      </c>
      <c r="AB380" s="63" t="s">
        <v>47</v>
      </c>
      <c r="AC380" s="64" t="n">
        <v>0.065</v>
      </c>
      <c r="AD380" s="65"/>
      <c r="AE380" s="66" t="s">
        <v>57</v>
      </c>
      <c r="AF380" s="66" t="s">
        <v>4</v>
      </c>
      <c r="AG380" s="56" t="s">
        <v>1047</v>
      </c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3"/>
      <c r="B381" s="11"/>
      <c r="E381" s="3" t="s">
        <v>1048</v>
      </c>
      <c r="F381" s="3" t="s">
        <v>1049</v>
      </c>
      <c r="G381" s="6" t="s">
        <v>41</v>
      </c>
      <c r="H381" s="6" t="n">
        <v>5310</v>
      </c>
      <c r="I381" s="4" t="n">
        <v>447</v>
      </c>
      <c r="J381" s="4" t="s">
        <v>42</v>
      </c>
      <c r="L381" s="1" t="s">
        <v>43</v>
      </c>
      <c r="M381" s="3" t="s">
        <v>1050</v>
      </c>
      <c r="N381" s="44"/>
      <c r="O381" s="1" t="s">
        <v>304</v>
      </c>
      <c r="Q381" s="1" t="n">
        <v>100</v>
      </c>
      <c r="R381" s="1" t="n">
        <v>100</v>
      </c>
      <c r="S381" s="1" t="n">
        <v>209</v>
      </c>
      <c r="T381" s="1" t="n">
        <v>209</v>
      </c>
      <c r="U381" s="45" t="n">
        <f aca="false">+T381-R381</f>
        <v>109</v>
      </c>
      <c r="V381" s="14" t="n">
        <f aca="false">+T381-S381</f>
        <v>0</v>
      </c>
      <c r="W381" s="46" t="s">
        <v>46</v>
      </c>
      <c r="X381" s="47"/>
      <c r="Y381" s="44"/>
      <c r="Z381" s="5" t="n">
        <v>313313</v>
      </c>
      <c r="AA381" s="5" t="n">
        <v>28111</v>
      </c>
      <c r="AB381" s="48" t="s">
        <v>56</v>
      </c>
      <c r="AC381" s="49" t="n">
        <v>-0.803</v>
      </c>
      <c r="AD381" s="50" t="n">
        <v>9811</v>
      </c>
      <c r="AE381" s="51" t="s">
        <v>1051</v>
      </c>
      <c r="AF381" s="51" t="s">
        <v>4</v>
      </c>
      <c r="AG381" s="4" t="s">
        <v>732</v>
      </c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s">
        <v>38</v>
      </c>
      <c r="E382" s="3" t="s">
        <v>1052</v>
      </c>
      <c r="F382" s="3" t="s">
        <v>443</v>
      </c>
      <c r="G382" s="6" t="s">
        <v>41</v>
      </c>
      <c r="H382" s="6" t="n">
        <v>6296</v>
      </c>
      <c r="I382" s="4" t="n">
        <v>764</v>
      </c>
      <c r="J382" s="4" t="s">
        <v>590</v>
      </c>
      <c r="L382" s="1" t="s">
        <v>43</v>
      </c>
      <c r="M382" s="3" t="s">
        <v>1053</v>
      </c>
      <c r="N382" s="44"/>
      <c r="O382" s="1" t="s">
        <v>113</v>
      </c>
      <c r="Q382" s="1" t="n">
        <v>42</v>
      </c>
      <c r="R382" s="1" t="n">
        <v>42</v>
      </c>
      <c r="S382" s="1" t="n">
        <v>41</v>
      </c>
      <c r="T382" s="1" t="n">
        <v>41</v>
      </c>
      <c r="U382" s="45" t="n">
        <f aca="false">+T382-R382</f>
        <v>-1</v>
      </c>
      <c r="V382" s="14" t="n">
        <f aca="false">+T382-S382</f>
        <v>0</v>
      </c>
      <c r="W382" s="46" t="s">
        <v>46</v>
      </c>
      <c r="X382" s="47"/>
      <c r="Y382" s="44"/>
      <c r="Z382" s="5" t="n">
        <v>309660</v>
      </c>
      <c r="AA382" s="5" t="s">
        <v>181</v>
      </c>
      <c r="AB382" s="48" t="s">
        <v>56</v>
      </c>
      <c r="AC382" s="49" t="n">
        <v>0.065</v>
      </c>
      <c r="AD382" s="50"/>
      <c r="AE382" s="51" t="s">
        <v>57</v>
      </c>
      <c r="AF382" s="51" t="s">
        <v>4</v>
      </c>
      <c r="AG382" s="4" t="s">
        <v>67</v>
      </c>
      <c r="AH382" s="84"/>
      <c r="AI382" s="84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84"/>
      <c r="AW382" s="84"/>
      <c r="AX382" s="84"/>
      <c r="AY382" s="84"/>
      <c r="AZ382" s="84"/>
      <c r="BA382" s="84"/>
      <c r="BB382" s="84"/>
      <c r="BC382" s="84"/>
      <c r="BD382" s="84"/>
      <c r="BE382" s="84"/>
      <c r="BF382" s="84"/>
      <c r="BG382" s="84"/>
      <c r="BH382" s="84"/>
      <c r="BI382" s="84"/>
      <c r="BJ382" s="84"/>
      <c r="BK382" s="84"/>
      <c r="BL382" s="84"/>
      <c r="BM382" s="84"/>
      <c r="BN382" s="84"/>
      <c r="BO382" s="84"/>
      <c r="BP382" s="84"/>
      <c r="BQ382" s="84"/>
      <c r="BR382" s="84"/>
      <c r="BS382" s="84"/>
      <c r="BT382" s="84"/>
      <c r="BU382" s="84"/>
      <c r="BV382" s="84"/>
      <c r="BW382" s="84"/>
      <c r="BX382" s="84"/>
      <c r="BY382" s="84"/>
      <c r="BZ382" s="84"/>
      <c r="CA382" s="84"/>
      <c r="CB382" s="84"/>
      <c r="CC382" s="84"/>
      <c r="CD382" s="84"/>
      <c r="CE382" s="84"/>
      <c r="CF382" s="84"/>
      <c r="CG382" s="84"/>
      <c r="CH382" s="84"/>
      <c r="CI382" s="84"/>
      <c r="CJ382" s="84"/>
      <c r="CK382" s="84"/>
      <c r="CL382" s="84"/>
      <c r="CM382" s="84"/>
      <c r="CN382" s="84"/>
      <c r="CO382" s="84"/>
      <c r="CP382" s="84"/>
      <c r="CQ382" s="84"/>
      <c r="CR382" s="84"/>
      <c r="CS382" s="84"/>
      <c r="CT382" s="84"/>
      <c r="CU382" s="84"/>
      <c r="CV382" s="84"/>
      <c r="CW382" s="84"/>
      <c r="CX382" s="84"/>
      <c r="CY382" s="84"/>
      <c r="CZ382" s="84"/>
      <c r="DA382" s="84"/>
      <c r="DB382" s="84"/>
      <c r="DC382" s="84"/>
      <c r="DD382" s="84"/>
      <c r="DE382" s="84"/>
      <c r="DF382" s="84"/>
      <c r="DG382" s="84"/>
      <c r="DH382" s="84"/>
      <c r="DI382" s="84"/>
      <c r="DJ382" s="84"/>
      <c r="DK382" s="84"/>
      <c r="DL382" s="84"/>
      <c r="DM382" s="84"/>
      <c r="DN382" s="84"/>
      <c r="DO382" s="84"/>
      <c r="DP382" s="84"/>
      <c r="DQ382" s="84"/>
      <c r="DR382" s="84"/>
      <c r="DS382" s="84"/>
      <c r="DT382" s="84"/>
      <c r="DU382" s="84"/>
      <c r="DV382" s="84"/>
      <c r="DW382" s="84"/>
      <c r="DX382" s="84"/>
      <c r="DY382" s="84"/>
      <c r="DZ382" s="84"/>
      <c r="EA382" s="84"/>
      <c r="EB382" s="84"/>
      <c r="EC382" s="84"/>
      <c r="ED382" s="84"/>
      <c r="EE382" s="84"/>
      <c r="EF382" s="84"/>
      <c r="EG382" s="84"/>
      <c r="EH382" s="84"/>
      <c r="EI382" s="84"/>
      <c r="EJ382" s="84"/>
      <c r="EK382" s="84"/>
      <c r="EL382" s="84"/>
      <c r="EM382" s="84"/>
      <c r="EN382" s="84"/>
      <c r="EO382" s="84"/>
      <c r="EP382" s="84"/>
      <c r="EQ382" s="84"/>
      <c r="ER382" s="84"/>
      <c r="ES382" s="84"/>
      <c r="ET382" s="84"/>
      <c r="EU382" s="84"/>
      <c r="EV382" s="84"/>
      <c r="EW382" s="84"/>
      <c r="EX382" s="84"/>
      <c r="EY382" s="84"/>
      <c r="EZ382" s="84"/>
      <c r="FA382" s="84"/>
      <c r="FB382" s="84"/>
      <c r="FC382" s="84"/>
      <c r="FD382" s="84"/>
      <c r="FE382" s="84"/>
      <c r="FF382" s="84"/>
      <c r="FG382" s="84"/>
      <c r="FH382" s="84"/>
      <c r="FI382" s="84"/>
      <c r="FJ382" s="84"/>
      <c r="FK382" s="84"/>
      <c r="FL382" s="84"/>
      <c r="FM382" s="84"/>
      <c r="FN382" s="84"/>
      <c r="FO382" s="84"/>
      <c r="FP382" s="84"/>
      <c r="FQ382" s="84"/>
      <c r="FR382" s="84"/>
      <c r="FS382" s="84"/>
      <c r="FT382" s="84"/>
      <c r="FU382" s="84"/>
      <c r="FV382" s="84"/>
      <c r="FW382" s="84"/>
      <c r="FX382" s="84"/>
      <c r="FY382" s="84"/>
      <c r="FZ382" s="84"/>
      <c r="GA382" s="84"/>
      <c r="GB382" s="84"/>
      <c r="GC382" s="84"/>
      <c r="GD382" s="84"/>
      <c r="GE382" s="84"/>
      <c r="GF382" s="84"/>
      <c r="GG382" s="84"/>
      <c r="GH382" s="84"/>
      <c r="GI382" s="84"/>
      <c r="GJ382" s="84"/>
      <c r="GK382" s="84"/>
      <c r="GL382" s="84"/>
      <c r="GM382" s="84"/>
      <c r="GN382" s="84"/>
      <c r="GO382" s="84"/>
      <c r="GP382" s="84"/>
      <c r="GQ382" s="84"/>
      <c r="GR382" s="84"/>
      <c r="GS382" s="84"/>
      <c r="GT382" s="84"/>
      <c r="GU382" s="84"/>
      <c r="GV382" s="84"/>
      <c r="GW382" s="84"/>
      <c r="GX382" s="84"/>
      <c r="GY382" s="84"/>
      <c r="GZ382" s="84"/>
      <c r="HA382" s="84"/>
      <c r="HB382" s="84"/>
      <c r="HC382" s="84"/>
      <c r="HD382" s="84"/>
      <c r="HE382" s="84"/>
      <c r="HF382" s="84"/>
      <c r="HG382" s="84"/>
      <c r="HH382" s="84"/>
      <c r="HI382" s="84"/>
      <c r="HJ382" s="84"/>
      <c r="HK382" s="84"/>
      <c r="HL382" s="84"/>
      <c r="HM382" s="84"/>
      <c r="HN382" s="84"/>
      <c r="HO382" s="84"/>
      <c r="HP382" s="84"/>
      <c r="HQ382" s="84"/>
      <c r="HR382" s="84"/>
      <c r="HS382" s="84"/>
      <c r="HT382" s="84"/>
      <c r="HU382" s="84"/>
      <c r="HV382" s="84"/>
      <c r="HW382" s="84"/>
      <c r="HX382" s="84"/>
      <c r="HY382" s="84"/>
      <c r="HZ382" s="84"/>
      <c r="IA382" s="84"/>
      <c r="IB382" s="84"/>
      <c r="IC382" s="84"/>
      <c r="ID382" s="84"/>
      <c r="IE382" s="84"/>
      <c r="IF382" s="84"/>
      <c r="IG382" s="84"/>
      <c r="IH382" s="84"/>
      <c r="II382" s="84"/>
      <c r="IJ382" s="84"/>
      <c r="IK382" s="84"/>
      <c r="IL382" s="84"/>
      <c r="IM382" s="84"/>
      <c r="IN382" s="84"/>
      <c r="IO382" s="84"/>
      <c r="IP382" s="84"/>
      <c r="IQ382" s="84"/>
      <c r="IR382" s="84"/>
      <c r="IS382" s="84"/>
      <c r="IT382" s="84"/>
      <c r="IU382" s="84"/>
      <c r="IV382" s="84"/>
      <c r="IW382" s="84"/>
    </row>
    <row r="383" customFormat="false" ht="12.75" hidden="false" customHeight="false" outlineLevel="0" collapsed="false">
      <c r="A383" s="43"/>
      <c r="B383" s="11"/>
      <c r="E383" s="68" t="s">
        <v>1054</v>
      </c>
      <c r="F383" s="55" t="s">
        <v>379</v>
      </c>
      <c r="G383" s="6"/>
      <c r="H383" s="57" t="n">
        <v>6500</v>
      </c>
      <c r="I383" s="1"/>
      <c r="J383" s="69"/>
      <c r="K383" s="1"/>
      <c r="L383" s="1"/>
      <c r="M383" s="68"/>
      <c r="N383" s="1"/>
      <c r="O383" s="59" t="s">
        <v>65</v>
      </c>
      <c r="Q383" s="1" t="n">
        <v>559</v>
      </c>
      <c r="R383" s="1" t="n">
        <v>559</v>
      </c>
      <c r="S383" s="1" t="n">
        <v>585</v>
      </c>
      <c r="T383" s="1" t="n">
        <v>585</v>
      </c>
      <c r="U383" s="45" t="n">
        <f aca="false">+T383-R383</f>
        <v>26</v>
      </c>
      <c r="V383" s="14"/>
      <c r="W383" s="15" t="s">
        <v>122</v>
      </c>
      <c r="X383" s="47"/>
      <c r="Y383" s="44"/>
      <c r="Z383" s="5"/>
      <c r="AA383" s="5" t="n">
        <v>138578</v>
      </c>
      <c r="AB383" s="52"/>
      <c r="AC383" s="49"/>
      <c r="AD383" s="50"/>
      <c r="AE383" s="51"/>
      <c r="AF383" s="51"/>
      <c r="AG383" s="1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43"/>
      <c r="B384" s="11" t="n">
        <v>36325</v>
      </c>
      <c r="E384" s="68" t="s">
        <v>1055</v>
      </c>
      <c r="F384" s="68" t="s">
        <v>1056</v>
      </c>
      <c r="G384" s="6" t="s">
        <v>41</v>
      </c>
      <c r="H384" s="5" t="n">
        <v>6542</v>
      </c>
      <c r="I384" s="1"/>
      <c r="J384" s="69"/>
      <c r="K384" s="1"/>
      <c r="L384" s="68"/>
      <c r="M384" s="68"/>
      <c r="N384" s="1" t="s">
        <v>141</v>
      </c>
      <c r="O384" s="59" t="s">
        <v>45</v>
      </c>
      <c r="Q384" s="1"/>
      <c r="R384" s="14" t="n">
        <v>418</v>
      </c>
      <c r="S384" s="1" t="n">
        <v>425</v>
      </c>
      <c r="T384" s="1" t="n">
        <v>425</v>
      </c>
      <c r="U384" s="45" t="n">
        <f aca="false">+T384-R384</f>
        <v>7</v>
      </c>
      <c r="V384" s="14" t="n">
        <f aca="false">+T384-S384</f>
        <v>0</v>
      </c>
      <c r="W384" s="15" t="s">
        <v>122</v>
      </c>
      <c r="X384" s="47"/>
      <c r="Y384" s="44"/>
      <c r="Z384" s="5"/>
      <c r="AA384" s="5" t="s">
        <v>181</v>
      </c>
      <c r="AB384" s="52" t="s">
        <v>47</v>
      </c>
      <c r="AC384" s="49"/>
      <c r="AD384" s="73"/>
      <c r="AE384" s="51"/>
      <c r="AF384" s="51" t="s">
        <v>4</v>
      </c>
      <c r="AG384" s="1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n">
        <v>36325</v>
      </c>
      <c r="E385" s="68" t="s">
        <v>1055</v>
      </c>
      <c r="F385" s="68" t="s">
        <v>1057</v>
      </c>
      <c r="G385" s="6" t="s">
        <v>41</v>
      </c>
      <c r="H385" s="5" t="n">
        <v>6588</v>
      </c>
      <c r="I385" s="1"/>
      <c r="J385" s="69"/>
      <c r="K385" s="1"/>
      <c r="L385" s="68"/>
      <c r="M385" s="68"/>
      <c r="N385" s="1" t="s">
        <v>141</v>
      </c>
      <c r="O385" s="59" t="s">
        <v>45</v>
      </c>
      <c r="Q385" s="1" t="n">
        <v>255</v>
      </c>
      <c r="R385" s="1" t="n">
        <v>255</v>
      </c>
      <c r="S385" s="1" t="n">
        <v>245</v>
      </c>
      <c r="T385" s="1" t="n">
        <v>245</v>
      </c>
      <c r="U385" s="45" t="n">
        <f aca="false">+T385-R385</f>
        <v>-10</v>
      </c>
      <c r="V385" s="14" t="n">
        <f aca="false">+T385-S385</f>
        <v>0</v>
      </c>
      <c r="W385" s="15" t="s">
        <v>97</v>
      </c>
      <c r="X385" s="47"/>
      <c r="Y385" s="44"/>
      <c r="Z385" s="5"/>
      <c r="AA385" s="5" t="s">
        <v>181</v>
      </c>
      <c r="AB385" s="52" t="s">
        <v>47</v>
      </c>
      <c r="AC385" s="49"/>
      <c r="AD385" s="73"/>
      <c r="AE385" s="51"/>
      <c r="AF385" s="51" t="s">
        <v>4</v>
      </c>
      <c r="AG385" s="1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false" customHeight="false" outlineLevel="0" collapsed="false">
      <c r="A386" s="53"/>
      <c r="B386" s="54" t="n">
        <v>36447</v>
      </c>
      <c r="C386" s="55"/>
      <c r="D386" s="56"/>
      <c r="E386" s="3" t="s">
        <v>1058</v>
      </c>
      <c r="F386" s="71" t="s">
        <v>1059</v>
      </c>
      <c r="G386" s="57" t="s">
        <v>52</v>
      </c>
      <c r="H386" s="62" t="n">
        <v>4028</v>
      </c>
      <c r="I386" s="59"/>
      <c r="J386" s="80"/>
      <c r="K386" s="59"/>
      <c r="L386" s="71"/>
      <c r="M386" s="71" t="s">
        <v>1060</v>
      </c>
      <c r="N386" s="59" t="s">
        <v>141</v>
      </c>
      <c r="O386" s="1" t="s">
        <v>65</v>
      </c>
      <c r="P386" s="60"/>
      <c r="Q386" s="59" t="n">
        <v>945</v>
      </c>
      <c r="R386" s="1" t="n">
        <v>717</v>
      </c>
      <c r="S386" s="59" t="n">
        <v>782</v>
      </c>
      <c r="T386" s="1" t="n">
        <v>782</v>
      </c>
      <c r="U386" s="45" t="n">
        <f aca="false">+T386-R386</f>
        <v>65</v>
      </c>
      <c r="V386" s="61" t="n">
        <f aca="false">+T386-S386</f>
        <v>0</v>
      </c>
      <c r="W386" s="15" t="s">
        <v>159</v>
      </c>
      <c r="X386" s="70"/>
      <c r="Z386" s="62"/>
      <c r="AA386" s="62" t="n">
        <v>131715</v>
      </c>
      <c r="AB386" s="58" t="s">
        <v>47</v>
      </c>
      <c r="AC386" s="64"/>
      <c r="AD386" s="81"/>
      <c r="AE386" s="66"/>
      <c r="AF386" s="66" t="s">
        <v>4</v>
      </c>
      <c r="AG386" s="59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n">
        <v>36423</v>
      </c>
      <c r="E387" s="3" t="s">
        <v>1058</v>
      </c>
      <c r="F387" s="68" t="s">
        <v>1061</v>
      </c>
      <c r="G387" s="6" t="s">
        <v>52</v>
      </c>
      <c r="H387" s="5" t="n">
        <v>4965</v>
      </c>
      <c r="I387" s="1"/>
      <c r="J387" s="69"/>
      <c r="K387" s="1"/>
      <c r="L387" s="68"/>
      <c r="M387" s="68" t="s">
        <v>1060</v>
      </c>
      <c r="N387" s="1" t="s">
        <v>141</v>
      </c>
      <c r="O387" s="1" t="s">
        <v>65</v>
      </c>
      <c r="Q387" s="74" t="n">
        <v>163</v>
      </c>
      <c r="R387" s="74" t="n">
        <v>149</v>
      </c>
      <c r="S387" s="74" t="n">
        <v>104</v>
      </c>
      <c r="T387" s="74" t="n">
        <v>104</v>
      </c>
      <c r="U387" s="45" t="n">
        <f aca="false">+T387-R387</f>
        <v>-45</v>
      </c>
      <c r="V387" s="14" t="n">
        <f aca="false">+T387-S387</f>
        <v>0</v>
      </c>
      <c r="W387" s="46" t="s">
        <v>97</v>
      </c>
      <c r="X387" s="47"/>
      <c r="Y387" s="44"/>
      <c r="Z387" s="5"/>
      <c r="AA387" s="5" t="n">
        <v>131720</v>
      </c>
      <c r="AB387" s="52" t="s">
        <v>47</v>
      </c>
      <c r="AC387" s="49"/>
      <c r="AD387" s="73"/>
      <c r="AE387" s="51"/>
      <c r="AF387" s="51" t="s">
        <v>4</v>
      </c>
      <c r="AG387" s="1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22.5" hidden="false" customHeight="false" outlineLevel="0" collapsed="false">
      <c r="A388" s="43"/>
      <c r="B388" s="11" t="n">
        <v>36423</v>
      </c>
      <c r="E388" s="3" t="s">
        <v>1058</v>
      </c>
      <c r="F388" s="68" t="s">
        <v>1062</v>
      </c>
      <c r="G388" s="6" t="s">
        <v>52</v>
      </c>
      <c r="H388" s="5" t="n">
        <v>5121</v>
      </c>
      <c r="I388" s="1"/>
      <c r="J388" s="69"/>
      <c r="K388" s="1"/>
      <c r="L388" s="68"/>
      <c r="M388" s="68" t="s">
        <v>1060</v>
      </c>
      <c r="N388" s="1" t="s">
        <v>141</v>
      </c>
      <c r="O388" s="1" t="s">
        <v>185</v>
      </c>
      <c r="Q388" s="74" t="n">
        <v>1137</v>
      </c>
      <c r="R388" s="1" t="n">
        <v>1163</v>
      </c>
      <c r="S388" s="74" t="n">
        <v>1091</v>
      </c>
      <c r="T388" s="1" t="n">
        <v>1091</v>
      </c>
      <c r="U388" s="45" t="n">
        <f aca="false">+T388-R388</f>
        <v>-72</v>
      </c>
      <c r="V388" s="14" t="n">
        <f aca="false">+T388-S388</f>
        <v>0</v>
      </c>
      <c r="W388" s="15" t="s">
        <v>159</v>
      </c>
      <c r="X388" s="47"/>
      <c r="Y388" s="44"/>
      <c r="Z388" s="5"/>
      <c r="AA388" s="5" t="n">
        <v>133807</v>
      </c>
      <c r="AB388" s="52" t="s">
        <v>47</v>
      </c>
      <c r="AC388" s="49"/>
      <c r="AD388" s="73"/>
      <c r="AE388" s="51"/>
      <c r="AF388" s="51" t="s">
        <v>4</v>
      </c>
      <c r="AG388" s="1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22.5" hidden="false" customHeight="false" outlineLevel="0" collapsed="false">
      <c r="A389" s="43"/>
      <c r="B389" s="11" t="s">
        <v>38</v>
      </c>
      <c r="E389" s="3" t="s">
        <v>1058</v>
      </c>
      <c r="F389" s="3" t="s">
        <v>197</v>
      </c>
      <c r="G389" s="6" t="s">
        <v>41</v>
      </c>
      <c r="H389" s="6" t="n">
        <v>5579</v>
      </c>
      <c r="I389" s="4" t="n">
        <v>550</v>
      </c>
      <c r="J389" s="4" t="s">
        <v>42</v>
      </c>
      <c r="L389" s="1" t="s">
        <v>43</v>
      </c>
      <c r="M389" s="3" t="s">
        <v>1063</v>
      </c>
      <c r="N389" s="44"/>
      <c r="O389" s="1" t="s">
        <v>86</v>
      </c>
      <c r="Q389" s="1" t="n">
        <v>2596</v>
      </c>
      <c r="R389" s="1" t="n">
        <v>2381</v>
      </c>
      <c r="S389" s="1" t="n">
        <v>2370</v>
      </c>
      <c r="T389" s="1" t="n">
        <v>2558</v>
      </c>
      <c r="U389" s="45" t="n">
        <f aca="false">+T389-R389</f>
        <v>177</v>
      </c>
      <c r="V389" s="14" t="n">
        <f aca="false">+T389-S389</f>
        <v>188</v>
      </c>
      <c r="W389" s="15" t="s">
        <v>193</v>
      </c>
      <c r="X389" s="47"/>
      <c r="Y389" s="44"/>
      <c r="Z389" s="5"/>
      <c r="AA389" s="5" t="n">
        <v>130891</v>
      </c>
      <c r="AB389" s="48" t="s">
        <v>47</v>
      </c>
      <c r="AC389" s="49" t="n">
        <v>0.181</v>
      </c>
      <c r="AD389" s="50" t="n">
        <v>9904</v>
      </c>
      <c r="AE389" s="51" t="s">
        <v>48</v>
      </c>
      <c r="AF389" s="51" t="s">
        <v>4</v>
      </c>
      <c r="AG389" s="4" t="s">
        <v>1064</v>
      </c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43"/>
      <c r="B390" s="11" t="n">
        <v>36325</v>
      </c>
      <c r="E390" s="3" t="s">
        <v>1058</v>
      </c>
      <c r="F390" s="68" t="s">
        <v>1065</v>
      </c>
      <c r="G390" s="6" t="s">
        <v>41</v>
      </c>
      <c r="H390" s="5" t="n">
        <v>5767</v>
      </c>
      <c r="I390" s="1"/>
      <c r="J390" s="69"/>
      <c r="K390" s="1"/>
      <c r="L390" s="68"/>
      <c r="M390" s="68" t="s">
        <v>140</v>
      </c>
      <c r="N390" s="1" t="s">
        <v>141</v>
      </c>
      <c r="O390" s="1" t="s">
        <v>601</v>
      </c>
      <c r="Q390" s="1" t="n">
        <v>59</v>
      </c>
      <c r="R390" s="1" t="n">
        <v>150</v>
      </c>
      <c r="S390" s="1" t="n">
        <v>120</v>
      </c>
      <c r="T390" s="1" t="n">
        <v>120</v>
      </c>
      <c r="U390" s="45" t="n">
        <f aca="false">+T390-R390</f>
        <v>-30</v>
      </c>
      <c r="V390" s="14" t="n">
        <f aca="false">+T390-S390</f>
        <v>0</v>
      </c>
      <c r="W390" s="15" t="s">
        <v>97</v>
      </c>
      <c r="X390" s="47"/>
      <c r="Y390" s="44"/>
      <c r="Z390" s="5"/>
      <c r="AA390" s="5" t="n">
        <v>131089</v>
      </c>
      <c r="AB390" s="52" t="s">
        <v>47</v>
      </c>
      <c r="AC390" s="49" t="n">
        <v>0.055</v>
      </c>
      <c r="AD390" s="73"/>
      <c r="AE390" s="51" t="s">
        <v>57</v>
      </c>
      <c r="AF390" s="51" t="s">
        <v>4</v>
      </c>
      <c r="AG390" s="1" t="s">
        <v>1066</v>
      </c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3"/>
      <c r="B391" s="11" t="s">
        <v>38</v>
      </c>
      <c r="E391" s="3" t="s">
        <v>1058</v>
      </c>
      <c r="F391" s="3" t="s">
        <v>1067</v>
      </c>
      <c r="G391" s="6" t="s">
        <v>41</v>
      </c>
      <c r="H391" s="6" t="n">
        <v>6191</v>
      </c>
      <c r="I391" s="4" t="n">
        <v>485</v>
      </c>
      <c r="J391" s="4" t="s">
        <v>42</v>
      </c>
      <c r="L391" s="1" t="s">
        <v>43</v>
      </c>
      <c r="M391" s="3" t="s">
        <v>1063</v>
      </c>
      <c r="N391" s="44"/>
      <c r="O391" s="1" t="s">
        <v>86</v>
      </c>
      <c r="Q391" s="1" t="n">
        <v>237</v>
      </c>
      <c r="R391" s="1" t="n">
        <v>154</v>
      </c>
      <c r="S391" s="1" t="n">
        <v>208</v>
      </c>
      <c r="T391" s="1" t="n">
        <v>208</v>
      </c>
      <c r="U391" s="45" t="n">
        <f aca="false">+T391-R391</f>
        <v>54</v>
      </c>
      <c r="V391" s="14" t="n">
        <f aca="false">+T391-S391</f>
        <v>0</v>
      </c>
      <c r="W391" s="46" t="s">
        <v>97</v>
      </c>
      <c r="X391" s="47"/>
      <c r="Y391" s="44"/>
      <c r="Z391" s="5" t="n">
        <v>369932</v>
      </c>
      <c r="AA391" s="5" t="n">
        <v>28177</v>
      </c>
      <c r="AB391" s="48" t="s">
        <v>56</v>
      </c>
      <c r="AC391" s="49" t="n">
        <v>0.15</v>
      </c>
      <c r="AD391" s="50" t="n">
        <v>9904</v>
      </c>
      <c r="AE391" s="51" t="s">
        <v>48</v>
      </c>
      <c r="AF391" s="51" t="s">
        <v>4</v>
      </c>
      <c r="AG391" s="4" t="s">
        <v>1064</v>
      </c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s">
        <v>38</v>
      </c>
      <c r="E392" s="3" t="s">
        <v>1058</v>
      </c>
      <c r="F392" s="68" t="s">
        <v>1068</v>
      </c>
      <c r="G392" s="6" t="s">
        <v>41</v>
      </c>
      <c r="H392" s="5" t="n">
        <v>6510</v>
      </c>
      <c r="I392" s="1"/>
      <c r="J392" s="69"/>
      <c r="K392" s="1"/>
      <c r="L392" s="68"/>
      <c r="M392" s="68" t="s">
        <v>1069</v>
      </c>
      <c r="N392" s="1"/>
      <c r="O392" s="1" t="s">
        <v>86</v>
      </c>
      <c r="Q392" s="1" t="n">
        <v>1</v>
      </c>
      <c r="R392" s="1" t="n">
        <v>1</v>
      </c>
      <c r="S392" s="1" t="n">
        <v>1</v>
      </c>
      <c r="T392" s="1" t="n">
        <v>1</v>
      </c>
      <c r="U392" s="45" t="n">
        <f aca="false">+T392-R392</f>
        <v>0</v>
      </c>
      <c r="V392" s="14" t="n">
        <f aca="false">+T392-S392</f>
        <v>0</v>
      </c>
      <c r="W392" s="15" t="s">
        <v>539</v>
      </c>
      <c r="X392" s="47"/>
      <c r="Y392" s="44"/>
      <c r="Z392" s="5" t="n">
        <v>358942</v>
      </c>
      <c r="AA392" s="5" t="n">
        <v>37884</v>
      </c>
      <c r="AB392" s="52" t="s">
        <v>56</v>
      </c>
      <c r="AC392" s="49" t="n">
        <v>0.055</v>
      </c>
      <c r="AD392" s="73"/>
      <c r="AE392" s="51" t="s">
        <v>57</v>
      </c>
      <c r="AF392" s="51" t="s">
        <v>4</v>
      </c>
      <c r="AG392" s="1" t="s">
        <v>1064</v>
      </c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n">
        <v>36325</v>
      </c>
      <c r="E393" s="68" t="s">
        <v>1058</v>
      </c>
      <c r="F393" s="68" t="s">
        <v>1070</v>
      </c>
      <c r="G393" s="6" t="s">
        <v>41</v>
      </c>
      <c r="H393" s="5" t="n">
        <v>6534</v>
      </c>
      <c r="I393" s="1"/>
      <c r="J393" s="69"/>
      <c r="K393" s="1"/>
      <c r="L393" s="68"/>
      <c r="M393" s="68" t="s">
        <v>140</v>
      </c>
      <c r="N393" s="1" t="s">
        <v>141</v>
      </c>
      <c r="O393" s="59" t="s">
        <v>86</v>
      </c>
      <c r="Q393" s="1" t="n">
        <v>1675</v>
      </c>
      <c r="R393" s="1" t="n">
        <v>1662</v>
      </c>
      <c r="S393" s="1" t="n">
        <v>1753</v>
      </c>
      <c r="T393" s="1" t="n">
        <v>1906</v>
      </c>
      <c r="U393" s="45" t="n">
        <f aca="false">+T393-R393</f>
        <v>244</v>
      </c>
      <c r="V393" s="14" t="n">
        <f aca="false">+T393-S393</f>
        <v>153</v>
      </c>
      <c r="W393" s="46" t="s">
        <v>128</v>
      </c>
      <c r="X393" s="47"/>
      <c r="Y393" s="44"/>
      <c r="Z393" s="5"/>
      <c r="AA393" s="5" t="s">
        <v>181</v>
      </c>
      <c r="AB393" s="52" t="s">
        <v>47</v>
      </c>
      <c r="AC393" s="49" t="n">
        <v>0.065</v>
      </c>
      <c r="AD393" s="73"/>
      <c r="AE393" s="51" t="s">
        <v>57</v>
      </c>
      <c r="AF393" s="51" t="s">
        <v>4</v>
      </c>
      <c r="AG393" s="1" t="s">
        <v>1071</v>
      </c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n">
        <v>36447</v>
      </c>
      <c r="E394" s="3" t="s">
        <v>1058</v>
      </c>
      <c r="F394" s="68" t="s">
        <v>1072</v>
      </c>
      <c r="G394" s="6" t="s">
        <v>52</v>
      </c>
      <c r="H394" s="5" t="n">
        <v>6614</v>
      </c>
      <c r="I394" s="1"/>
      <c r="J394" s="69"/>
      <c r="K394" s="1"/>
      <c r="L394" s="68"/>
      <c r="M394" s="68" t="s">
        <v>1060</v>
      </c>
      <c r="N394" s="1" t="s">
        <v>141</v>
      </c>
      <c r="O394" s="1" t="s">
        <v>86</v>
      </c>
      <c r="Q394" s="1" t="n">
        <v>2815</v>
      </c>
      <c r="R394" s="1" t="n">
        <v>2539</v>
      </c>
      <c r="S394" s="1" t="n">
        <v>2481</v>
      </c>
      <c r="T394" s="1" t="n">
        <v>2215</v>
      </c>
      <c r="U394" s="45" t="n">
        <f aca="false">+T394-R394</f>
        <v>-324</v>
      </c>
      <c r="V394" s="14" t="n">
        <f aca="false">+T394-S394</f>
        <v>-266</v>
      </c>
      <c r="W394" s="46" t="s">
        <v>128</v>
      </c>
      <c r="X394" s="47"/>
      <c r="Y394" s="44"/>
      <c r="Z394" s="5"/>
      <c r="AA394" s="5" t="n">
        <v>130917</v>
      </c>
      <c r="AB394" s="52" t="s">
        <v>47</v>
      </c>
      <c r="AC394" s="49"/>
      <c r="AD394" s="73"/>
      <c r="AE394" s="51"/>
      <c r="AF394" s="51" t="s">
        <v>4</v>
      </c>
      <c r="AG394" s="1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n">
        <v>36325</v>
      </c>
      <c r="E395" s="68" t="s">
        <v>1058</v>
      </c>
      <c r="F395" s="68" t="s">
        <v>1073</v>
      </c>
      <c r="G395" s="6" t="s">
        <v>41</v>
      </c>
      <c r="H395" s="5" t="n">
        <v>6675</v>
      </c>
      <c r="I395" s="1"/>
      <c r="J395" s="69"/>
      <c r="K395" s="1"/>
      <c r="L395" s="68"/>
      <c r="M395" s="68" t="s">
        <v>140</v>
      </c>
      <c r="N395" s="1" t="s">
        <v>141</v>
      </c>
      <c r="O395" s="1" t="s">
        <v>601</v>
      </c>
      <c r="Q395" s="1" t="n">
        <v>129</v>
      </c>
      <c r="R395" s="1" t="n">
        <v>239</v>
      </c>
      <c r="S395" s="1" t="n">
        <v>147</v>
      </c>
      <c r="T395" s="1" t="n">
        <v>147</v>
      </c>
      <c r="U395" s="45" t="n">
        <f aca="false">+T395-R395</f>
        <v>-92</v>
      </c>
      <c r="V395" s="14" t="n">
        <f aca="false">+T395-S395</f>
        <v>0</v>
      </c>
      <c r="W395" s="15" t="s">
        <v>97</v>
      </c>
      <c r="X395" s="47"/>
      <c r="Y395" s="44"/>
      <c r="Z395" s="5"/>
      <c r="AA395" s="5" t="s">
        <v>181</v>
      </c>
      <c r="AB395" s="52" t="s">
        <v>47</v>
      </c>
      <c r="AC395" s="49" t="n">
        <v>0.025</v>
      </c>
      <c r="AD395" s="73"/>
      <c r="AE395" s="51" t="s">
        <v>57</v>
      </c>
      <c r="AF395" s="79"/>
      <c r="AG395" s="1" t="s">
        <v>297</v>
      </c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n">
        <v>36447</v>
      </c>
      <c r="E396" s="3" t="s">
        <v>1058</v>
      </c>
      <c r="F396" s="68" t="s">
        <v>1074</v>
      </c>
      <c r="G396" s="6" t="s">
        <v>52</v>
      </c>
      <c r="H396" s="5" t="n">
        <v>9604</v>
      </c>
      <c r="I396" s="1"/>
      <c r="J396" s="69"/>
      <c r="K396" s="1"/>
      <c r="L396" s="68"/>
      <c r="M396" s="68" t="s">
        <v>1060</v>
      </c>
      <c r="N396" s="1" t="s">
        <v>141</v>
      </c>
      <c r="O396" s="1" t="s">
        <v>65</v>
      </c>
      <c r="Q396" s="1" t="n">
        <v>4</v>
      </c>
      <c r="R396" s="1" t="n">
        <v>109</v>
      </c>
      <c r="S396" s="1" t="n">
        <v>54</v>
      </c>
      <c r="T396" s="1" t="n">
        <v>54</v>
      </c>
      <c r="U396" s="45" t="n">
        <f aca="false">+T396-R396</f>
        <v>-55</v>
      </c>
      <c r="V396" s="14" t="n">
        <f aca="false">+T396-S396</f>
        <v>0</v>
      </c>
      <c r="W396" s="46" t="s">
        <v>97</v>
      </c>
      <c r="X396" s="47"/>
      <c r="Y396" s="44"/>
      <c r="Z396" s="5"/>
      <c r="AA396" s="5" t="n">
        <v>131719</v>
      </c>
      <c r="AB396" s="52" t="s">
        <v>47</v>
      </c>
      <c r="AC396" s="49"/>
      <c r="AD396" s="73"/>
      <c r="AE396" s="51"/>
      <c r="AF396" s="51" t="s">
        <v>4</v>
      </c>
      <c r="AG396" s="1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s">
        <v>38</v>
      </c>
      <c r="E397" s="3" t="s">
        <v>1075</v>
      </c>
      <c r="F397" s="3" t="s">
        <v>1076</v>
      </c>
      <c r="G397" s="6" t="s">
        <v>41</v>
      </c>
      <c r="H397" s="6" t="n">
        <v>6438</v>
      </c>
      <c r="I397" s="4" t="n">
        <v>447</v>
      </c>
      <c r="J397" s="4" t="s">
        <v>42</v>
      </c>
      <c r="L397" s="1" t="s">
        <v>43</v>
      </c>
      <c r="M397" s="3" t="s">
        <v>1050</v>
      </c>
      <c r="N397" s="44"/>
      <c r="O397" s="1" t="s">
        <v>304</v>
      </c>
      <c r="Q397" s="1" t="n">
        <v>4</v>
      </c>
      <c r="R397" s="1" t="n">
        <v>4</v>
      </c>
      <c r="S397" s="1" t="n">
        <v>4</v>
      </c>
      <c r="T397" s="1" t="n">
        <v>4</v>
      </c>
      <c r="U397" s="45" t="n">
        <f aca="false">+T397-R397</f>
        <v>0</v>
      </c>
      <c r="V397" s="14" t="n">
        <f aca="false">+T397-S397</f>
        <v>0</v>
      </c>
      <c r="W397" s="46" t="s">
        <v>46</v>
      </c>
      <c r="X397" s="47"/>
      <c r="Y397" s="44"/>
      <c r="Z397" s="5" t="n">
        <v>313313</v>
      </c>
      <c r="AA397" s="5" t="n">
        <v>133165</v>
      </c>
      <c r="AB397" s="48" t="s">
        <v>56</v>
      </c>
      <c r="AC397" s="49" t="n">
        <v>0.197</v>
      </c>
      <c r="AD397" s="50" t="n">
        <v>9812</v>
      </c>
      <c r="AE397" s="51" t="s">
        <v>81</v>
      </c>
      <c r="AF397" s="51" t="s">
        <v>4</v>
      </c>
      <c r="AG397" s="4" t="s">
        <v>1077</v>
      </c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43"/>
      <c r="B398" s="11" t="s">
        <v>38</v>
      </c>
      <c r="E398" s="3" t="s">
        <v>1078</v>
      </c>
      <c r="F398" s="3" t="s">
        <v>1049</v>
      </c>
      <c r="G398" s="6" t="n">
        <v>5310</v>
      </c>
      <c r="H398" s="6" t="n">
        <v>5310</v>
      </c>
      <c r="I398" s="4" t="n">
        <v>429</v>
      </c>
      <c r="J398" s="4" t="s">
        <v>42</v>
      </c>
      <c r="L398" s="1" t="s">
        <v>43</v>
      </c>
      <c r="M398" s="3" t="s">
        <v>1078</v>
      </c>
      <c r="N398" s="44"/>
      <c r="O398" s="1" t="s">
        <v>304</v>
      </c>
      <c r="Q398" s="1" t="n">
        <v>194</v>
      </c>
      <c r="R398" s="1" t="n">
        <v>194</v>
      </c>
      <c r="S398" s="1" t="n">
        <v>194</v>
      </c>
      <c r="T398" s="1" t="n">
        <v>194</v>
      </c>
      <c r="U398" s="45" t="n">
        <f aca="false">+T398-R398</f>
        <v>0</v>
      </c>
      <c r="V398" s="14" t="n">
        <f aca="false">+T398-S398</f>
        <v>0</v>
      </c>
      <c r="W398" s="46" t="s">
        <v>46</v>
      </c>
      <c r="X398" s="47"/>
      <c r="Y398" s="44"/>
      <c r="Z398" s="5" t="n">
        <v>358934</v>
      </c>
      <c r="AA398" s="5" t="s">
        <v>181</v>
      </c>
      <c r="AB398" s="48" t="s">
        <v>56</v>
      </c>
      <c r="AC398" s="49" t="n">
        <v>0.161</v>
      </c>
      <c r="AD398" s="50" t="n">
        <v>9904</v>
      </c>
      <c r="AE398" s="51" t="s">
        <v>48</v>
      </c>
      <c r="AF398" s="51" t="s">
        <v>4</v>
      </c>
      <c r="AG398" s="4" t="s">
        <v>1079</v>
      </c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s">
        <v>38</v>
      </c>
      <c r="E399" s="3" t="s">
        <v>1078</v>
      </c>
      <c r="F399" s="3" t="s">
        <v>1080</v>
      </c>
      <c r="G399" s="6" t="s">
        <v>41</v>
      </c>
      <c r="H399" s="6" t="n">
        <v>6648</v>
      </c>
      <c r="I399" s="4" t="n">
        <v>429</v>
      </c>
      <c r="J399" s="4" t="s">
        <v>42</v>
      </c>
      <c r="L399" s="1" t="s">
        <v>43</v>
      </c>
      <c r="M399" s="3" t="s">
        <v>1078</v>
      </c>
      <c r="N399" s="44"/>
      <c r="O399" s="1" t="s">
        <v>113</v>
      </c>
      <c r="Q399" s="1" t="n">
        <v>212</v>
      </c>
      <c r="R399" s="1" t="n">
        <v>212</v>
      </c>
      <c r="S399" s="1" t="n">
        <v>241</v>
      </c>
      <c r="T399" s="1" t="n">
        <v>241</v>
      </c>
      <c r="U399" s="45" t="n">
        <f aca="false">+T399-R399</f>
        <v>29</v>
      </c>
      <c r="V399" s="14" t="n">
        <f aca="false">+T399-S399</f>
        <v>0</v>
      </c>
      <c r="W399" s="15" t="s">
        <v>66</v>
      </c>
      <c r="X399" s="47"/>
      <c r="Y399" s="44"/>
      <c r="Z399" s="5" t="n">
        <v>358934</v>
      </c>
      <c r="AA399" s="5" t="n">
        <v>133206</v>
      </c>
      <c r="AB399" s="48" t="s">
        <v>56</v>
      </c>
      <c r="AC399" s="49" t="n">
        <v>0.161</v>
      </c>
      <c r="AD399" s="50" t="n">
        <v>9904</v>
      </c>
      <c r="AE399" s="51" t="s">
        <v>48</v>
      </c>
      <c r="AF399" s="51" t="s">
        <v>4</v>
      </c>
      <c r="AG399" s="4" t="s">
        <v>1079</v>
      </c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38</v>
      </c>
      <c r="E400" s="3" t="s">
        <v>1081</v>
      </c>
      <c r="F400" s="3" t="s">
        <v>1082</v>
      </c>
      <c r="G400" s="6" t="s">
        <v>41</v>
      </c>
      <c r="H400" s="6" t="n">
        <v>6829</v>
      </c>
      <c r="I400" s="4" t="n">
        <v>765</v>
      </c>
      <c r="J400" s="4" t="s">
        <v>42</v>
      </c>
      <c r="L400" s="1" t="s">
        <v>43</v>
      </c>
      <c r="M400" s="3" t="s">
        <v>1083</v>
      </c>
      <c r="N400" s="44"/>
      <c r="O400" s="1" t="s">
        <v>71</v>
      </c>
      <c r="Q400" s="1" t="n">
        <v>81</v>
      </c>
      <c r="R400" s="1" t="n">
        <v>81</v>
      </c>
      <c r="S400" s="1" t="n">
        <v>67</v>
      </c>
      <c r="T400" s="1" t="n">
        <v>67</v>
      </c>
      <c r="U400" s="45" t="n">
        <f aca="false">+T400-R400</f>
        <v>-14</v>
      </c>
      <c r="V400" s="14" t="n">
        <f aca="false">+T400-S400</f>
        <v>0</v>
      </c>
      <c r="W400" s="46" t="s">
        <v>46</v>
      </c>
      <c r="X400" s="47"/>
      <c r="Y400" s="44"/>
      <c r="Z400" s="44"/>
      <c r="AA400" s="5" t="n">
        <v>138523</v>
      </c>
      <c r="AB400" s="48" t="s">
        <v>47</v>
      </c>
      <c r="AC400" s="49" t="n">
        <v>0.145</v>
      </c>
      <c r="AD400" s="50" t="n">
        <v>9902</v>
      </c>
      <c r="AE400" s="51" t="s">
        <v>48</v>
      </c>
      <c r="AF400" s="51" t="s">
        <v>4</v>
      </c>
      <c r="AG400" s="4" t="s">
        <v>1084</v>
      </c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3"/>
      <c r="B401" s="11" t="n">
        <v>36480</v>
      </c>
      <c r="E401" s="68" t="s">
        <v>1085</v>
      </c>
      <c r="F401" s="68" t="s">
        <v>1086</v>
      </c>
      <c r="G401" s="6" t="s">
        <v>41</v>
      </c>
      <c r="H401" s="5" t="n">
        <v>9807</v>
      </c>
      <c r="I401" s="1"/>
      <c r="J401" s="69"/>
      <c r="K401" s="1"/>
      <c r="L401" s="68"/>
      <c r="M401" s="68" t="s">
        <v>140</v>
      </c>
      <c r="N401" s="1" t="s">
        <v>141</v>
      </c>
      <c r="O401" s="1" t="s">
        <v>113</v>
      </c>
      <c r="Q401" s="1" t="n">
        <v>7755</v>
      </c>
      <c r="R401" s="1" t="n">
        <v>6804</v>
      </c>
      <c r="S401" s="1" t="n">
        <v>7664</v>
      </c>
      <c r="T401" s="1" t="n">
        <v>7124</v>
      </c>
      <c r="U401" s="45" t="n">
        <f aca="false">+T401-R401</f>
        <v>320</v>
      </c>
      <c r="V401" s="14" t="n">
        <f aca="false">+T401-S401</f>
        <v>-540</v>
      </c>
      <c r="W401" s="15" t="s">
        <v>240</v>
      </c>
      <c r="X401" s="47"/>
      <c r="Y401" s="44"/>
      <c r="Z401" s="5"/>
      <c r="AA401" s="5" t="n">
        <v>141691</v>
      </c>
      <c r="AB401" s="52" t="s">
        <v>47</v>
      </c>
      <c r="AC401" s="49" t="n">
        <v>0.055</v>
      </c>
      <c r="AD401" s="73"/>
      <c r="AE401" s="51" t="s">
        <v>57</v>
      </c>
      <c r="AF401" s="51" t="s">
        <v>4</v>
      </c>
      <c r="AG401" s="1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53"/>
      <c r="B402" s="54"/>
      <c r="C402" s="55"/>
      <c r="D402" s="56"/>
      <c r="E402" s="55" t="s">
        <v>1087</v>
      </c>
      <c r="F402" s="55" t="s">
        <v>1088</v>
      </c>
      <c r="G402" s="57"/>
      <c r="H402" s="57" t="n">
        <v>9673</v>
      </c>
      <c r="I402" s="56"/>
      <c r="J402" s="56"/>
      <c r="K402" s="56"/>
      <c r="L402" s="59"/>
      <c r="M402" s="55"/>
      <c r="N402" s="0"/>
      <c r="O402" s="59" t="s">
        <v>86</v>
      </c>
      <c r="P402" s="60"/>
      <c r="Q402" s="59" t="n">
        <v>831</v>
      </c>
      <c r="R402" s="59" t="n">
        <v>831</v>
      </c>
      <c r="S402" s="59" t="n">
        <v>782</v>
      </c>
      <c r="T402" s="59" t="n">
        <v>782</v>
      </c>
      <c r="U402" s="45" t="n">
        <f aca="false">+T402-R402</f>
        <v>-49</v>
      </c>
      <c r="V402" s="61"/>
      <c r="W402" s="46" t="s">
        <v>122</v>
      </c>
      <c r="X402" s="70"/>
      <c r="Z402" s="62"/>
      <c r="AA402" s="62"/>
      <c r="AB402" s="63"/>
      <c r="AD402" s="67"/>
      <c r="AE402" s="59"/>
      <c r="AF402" s="66"/>
      <c r="AG402" s="56"/>
      <c r="AH402" s="84"/>
      <c r="AI402" s="84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84"/>
      <c r="AW402" s="84"/>
      <c r="AX402" s="84"/>
      <c r="AY402" s="84"/>
      <c r="AZ402" s="84"/>
      <c r="BA402" s="84"/>
      <c r="BB402" s="84"/>
      <c r="BC402" s="84"/>
      <c r="BD402" s="84"/>
      <c r="BE402" s="84"/>
      <c r="BF402" s="84"/>
      <c r="BG402" s="84"/>
      <c r="BH402" s="84"/>
      <c r="BI402" s="84"/>
      <c r="BJ402" s="84"/>
      <c r="BK402" s="84"/>
      <c r="BL402" s="84"/>
      <c r="BM402" s="84"/>
      <c r="BN402" s="84"/>
      <c r="BO402" s="84"/>
      <c r="BP402" s="84"/>
      <c r="BQ402" s="84"/>
      <c r="BR402" s="84"/>
      <c r="BS402" s="84"/>
      <c r="BT402" s="84"/>
      <c r="BU402" s="84"/>
      <c r="BV402" s="84"/>
      <c r="BW402" s="84"/>
      <c r="BX402" s="84"/>
      <c r="BY402" s="84"/>
      <c r="BZ402" s="84"/>
      <c r="CA402" s="84"/>
      <c r="CB402" s="84"/>
      <c r="CC402" s="84"/>
      <c r="CD402" s="84"/>
      <c r="CE402" s="84"/>
      <c r="CF402" s="84"/>
      <c r="CG402" s="84"/>
      <c r="CH402" s="84"/>
      <c r="CI402" s="84"/>
      <c r="CJ402" s="84"/>
      <c r="CK402" s="84"/>
      <c r="CL402" s="84"/>
      <c r="CM402" s="84"/>
      <c r="CN402" s="84"/>
      <c r="CO402" s="84"/>
      <c r="CP402" s="84"/>
      <c r="CQ402" s="84"/>
      <c r="CR402" s="84"/>
      <c r="CS402" s="84"/>
      <c r="CT402" s="84"/>
      <c r="CU402" s="84"/>
      <c r="CV402" s="84"/>
      <c r="CW402" s="84"/>
      <c r="CX402" s="84"/>
      <c r="CY402" s="84"/>
      <c r="CZ402" s="84"/>
      <c r="DA402" s="84"/>
      <c r="DB402" s="84"/>
      <c r="DC402" s="84"/>
      <c r="DD402" s="84"/>
      <c r="DE402" s="84"/>
      <c r="DF402" s="84"/>
      <c r="DG402" s="84"/>
      <c r="DH402" s="84"/>
      <c r="DI402" s="84"/>
      <c r="DJ402" s="84"/>
      <c r="DK402" s="84"/>
      <c r="DL402" s="84"/>
      <c r="DM402" s="84"/>
      <c r="DN402" s="84"/>
      <c r="DO402" s="84"/>
      <c r="DP402" s="84"/>
      <c r="DQ402" s="84"/>
      <c r="DR402" s="84"/>
      <c r="DS402" s="84"/>
      <c r="DT402" s="84"/>
      <c r="DU402" s="84"/>
      <c r="DV402" s="84"/>
      <c r="DW402" s="84"/>
      <c r="DX402" s="84"/>
      <c r="DY402" s="84"/>
      <c r="DZ402" s="84"/>
      <c r="EA402" s="84"/>
      <c r="EB402" s="84"/>
      <c r="EC402" s="84"/>
      <c r="ED402" s="84"/>
      <c r="EE402" s="84"/>
      <c r="EF402" s="84"/>
      <c r="EG402" s="84"/>
      <c r="EH402" s="84"/>
      <c r="EI402" s="84"/>
      <c r="EJ402" s="84"/>
      <c r="EK402" s="84"/>
      <c r="EL402" s="84"/>
      <c r="EM402" s="84"/>
      <c r="EN402" s="84"/>
      <c r="EO402" s="84"/>
      <c r="EP402" s="84"/>
      <c r="EQ402" s="84"/>
      <c r="ER402" s="84"/>
      <c r="ES402" s="84"/>
      <c r="ET402" s="84"/>
      <c r="EU402" s="84"/>
      <c r="EV402" s="84"/>
      <c r="EW402" s="84"/>
      <c r="EX402" s="84"/>
      <c r="EY402" s="84"/>
      <c r="EZ402" s="84"/>
      <c r="FA402" s="84"/>
      <c r="FB402" s="84"/>
      <c r="FC402" s="84"/>
      <c r="FD402" s="84"/>
      <c r="FE402" s="84"/>
      <c r="FF402" s="84"/>
      <c r="FG402" s="84"/>
      <c r="FH402" s="84"/>
      <c r="FI402" s="84"/>
      <c r="FJ402" s="84"/>
      <c r="FK402" s="84"/>
      <c r="FL402" s="84"/>
      <c r="FM402" s="84"/>
      <c r="FN402" s="84"/>
      <c r="FO402" s="84"/>
      <c r="FP402" s="84"/>
      <c r="FQ402" s="84"/>
      <c r="FR402" s="84"/>
      <c r="FS402" s="84"/>
      <c r="FT402" s="84"/>
      <c r="FU402" s="84"/>
      <c r="FV402" s="84"/>
      <c r="FW402" s="84"/>
      <c r="FX402" s="84"/>
      <c r="FY402" s="84"/>
      <c r="FZ402" s="84"/>
      <c r="GA402" s="84"/>
      <c r="GB402" s="84"/>
      <c r="GC402" s="84"/>
      <c r="GD402" s="84"/>
      <c r="GE402" s="84"/>
      <c r="GF402" s="84"/>
      <c r="GG402" s="84"/>
      <c r="GH402" s="84"/>
      <c r="GI402" s="84"/>
      <c r="GJ402" s="84"/>
      <c r="GK402" s="84"/>
      <c r="GL402" s="84"/>
      <c r="GM402" s="84"/>
      <c r="GN402" s="84"/>
      <c r="GO402" s="84"/>
      <c r="GP402" s="84"/>
      <c r="GQ402" s="84"/>
      <c r="GR402" s="84"/>
      <c r="GS402" s="84"/>
      <c r="GT402" s="84"/>
      <c r="GU402" s="84"/>
      <c r="GV402" s="84"/>
      <c r="GW402" s="84"/>
      <c r="GX402" s="84"/>
      <c r="GY402" s="84"/>
      <c r="GZ402" s="84"/>
      <c r="HA402" s="84"/>
      <c r="HB402" s="84"/>
      <c r="HC402" s="84"/>
      <c r="HD402" s="84"/>
      <c r="HE402" s="84"/>
      <c r="HF402" s="84"/>
      <c r="HG402" s="84"/>
      <c r="HH402" s="84"/>
      <c r="HI402" s="84"/>
      <c r="HJ402" s="84"/>
      <c r="HK402" s="84"/>
      <c r="HL402" s="84"/>
      <c r="HM402" s="84"/>
      <c r="HN402" s="84"/>
      <c r="HO402" s="84"/>
      <c r="HP402" s="84"/>
      <c r="HQ402" s="84"/>
      <c r="HR402" s="84"/>
      <c r="HS402" s="84"/>
      <c r="HT402" s="84"/>
      <c r="HU402" s="84"/>
      <c r="HV402" s="84"/>
      <c r="HW402" s="84"/>
      <c r="HX402" s="84"/>
      <c r="HY402" s="84"/>
      <c r="HZ402" s="84"/>
      <c r="IA402" s="84"/>
      <c r="IB402" s="84"/>
      <c r="IC402" s="84"/>
      <c r="ID402" s="84"/>
      <c r="IE402" s="84"/>
      <c r="IF402" s="84"/>
      <c r="IG402" s="84"/>
      <c r="IH402" s="84"/>
      <c r="II402" s="84"/>
      <c r="IJ402" s="84"/>
      <c r="IK402" s="84"/>
      <c r="IL402" s="84"/>
      <c r="IM402" s="84"/>
      <c r="IN402" s="84"/>
      <c r="IO402" s="84"/>
      <c r="IP402" s="84"/>
      <c r="IQ402" s="84"/>
      <c r="IR402" s="84"/>
      <c r="IS402" s="84"/>
      <c r="IT402" s="84"/>
      <c r="IU402" s="84"/>
      <c r="IV402" s="84"/>
      <c r="IW402" s="84"/>
    </row>
    <row r="403" customFormat="false" ht="12.75" hidden="false" customHeight="false" outlineLevel="0" collapsed="false">
      <c r="A403" s="53"/>
      <c r="B403" s="54" t="s">
        <v>38</v>
      </c>
      <c r="C403" s="71"/>
      <c r="D403" s="59"/>
      <c r="E403" s="55" t="s">
        <v>1089</v>
      </c>
      <c r="F403" s="55" t="s">
        <v>1090</v>
      </c>
      <c r="G403" s="57" t="s">
        <v>41</v>
      </c>
      <c r="H403" s="57" t="n">
        <v>6015</v>
      </c>
      <c r="I403" s="56" t="n">
        <v>441</v>
      </c>
      <c r="J403" s="56" t="s">
        <v>42</v>
      </c>
      <c r="K403" s="56"/>
      <c r="L403" s="59" t="s">
        <v>43</v>
      </c>
      <c r="M403" s="55" t="s">
        <v>1091</v>
      </c>
      <c r="N403" s="0"/>
      <c r="O403" s="59" t="s">
        <v>65</v>
      </c>
      <c r="P403" s="60"/>
      <c r="Q403" s="59" t="n">
        <v>853</v>
      </c>
      <c r="R403" s="59" t="n">
        <v>853</v>
      </c>
      <c r="S403" s="59" t="n">
        <v>930</v>
      </c>
      <c r="T403" s="59" t="n">
        <v>930</v>
      </c>
      <c r="U403" s="45" t="n">
        <f aca="false">+T403-R403</f>
        <v>77</v>
      </c>
      <c r="V403" s="61" t="n">
        <f aca="false">+T403-S403</f>
        <v>0</v>
      </c>
      <c r="W403" s="46" t="s">
        <v>66</v>
      </c>
      <c r="X403" s="70"/>
      <c r="Z403" s="62" t="n">
        <v>309688</v>
      </c>
      <c r="AA403" s="62" t="n">
        <v>138573</v>
      </c>
      <c r="AB403" s="63" t="s">
        <v>56</v>
      </c>
      <c r="AC403" s="64" t="n">
        <v>0.199</v>
      </c>
      <c r="AD403" s="65" t="n">
        <v>9903</v>
      </c>
      <c r="AE403" s="66" t="s">
        <v>48</v>
      </c>
      <c r="AF403" s="66" t="s">
        <v>4</v>
      </c>
      <c r="AG403" s="56" t="s">
        <v>1092</v>
      </c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3"/>
      <c r="B404" s="11" t="s">
        <v>38</v>
      </c>
      <c r="E404" s="3" t="s">
        <v>1089</v>
      </c>
      <c r="F404" s="3" t="s">
        <v>633</v>
      </c>
      <c r="G404" s="6" t="s">
        <v>41</v>
      </c>
      <c r="H404" s="6" t="n">
        <v>6272</v>
      </c>
      <c r="I404" s="4" t="n">
        <v>441</v>
      </c>
      <c r="J404" s="4" t="s">
        <v>42</v>
      </c>
      <c r="L404" s="1" t="s">
        <v>43</v>
      </c>
      <c r="M404" s="3" t="s">
        <v>1091</v>
      </c>
      <c r="N404" s="44"/>
      <c r="O404" s="1" t="s">
        <v>65</v>
      </c>
      <c r="Q404" s="1" t="n">
        <v>73</v>
      </c>
      <c r="R404" s="1" t="n">
        <v>73</v>
      </c>
      <c r="S404" s="1" t="n">
        <v>69</v>
      </c>
      <c r="T404" s="1" t="n">
        <v>69</v>
      </c>
      <c r="U404" s="45" t="n">
        <f aca="false">+T404-R404</f>
        <v>-4</v>
      </c>
      <c r="V404" s="14" t="n">
        <f aca="false">+T404-S404</f>
        <v>0</v>
      </c>
      <c r="W404" s="46" t="s">
        <v>46</v>
      </c>
      <c r="X404" s="15"/>
      <c r="Y404" s="44"/>
      <c r="Z404" s="5" t="n">
        <v>309692</v>
      </c>
      <c r="AA404" s="5" t="n">
        <v>138573</v>
      </c>
      <c r="AB404" s="48" t="s">
        <v>56</v>
      </c>
      <c r="AC404" s="49" t="n">
        <v>0.06</v>
      </c>
      <c r="AD404" s="50"/>
      <c r="AE404" s="51" t="s">
        <v>57</v>
      </c>
      <c r="AF404" s="51" t="s">
        <v>4</v>
      </c>
      <c r="AG404" s="4" t="s">
        <v>1092</v>
      </c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"/>
      <c r="B405" s="11" t="s">
        <v>38</v>
      </c>
      <c r="C405" s="68"/>
      <c r="D405" s="1"/>
      <c r="E405" s="3" t="s">
        <v>1089</v>
      </c>
      <c r="F405" s="68" t="s">
        <v>100</v>
      </c>
      <c r="G405" s="6" t="s">
        <v>41</v>
      </c>
      <c r="H405" s="5" t="n">
        <v>6390</v>
      </c>
      <c r="I405" s="1" t="n">
        <v>600</v>
      </c>
      <c r="J405" s="74" t="s">
        <v>42</v>
      </c>
      <c r="K405" s="1"/>
      <c r="L405" s="1" t="s">
        <v>43</v>
      </c>
      <c r="M405" s="3" t="s">
        <v>1093</v>
      </c>
      <c r="N405" s="1"/>
      <c r="O405" s="1" t="s">
        <v>102</v>
      </c>
      <c r="Q405" s="1" t="n">
        <v>884</v>
      </c>
      <c r="R405" s="1" t="n">
        <v>884</v>
      </c>
      <c r="S405" s="1" t="n">
        <v>843</v>
      </c>
      <c r="T405" s="1" t="n">
        <v>843</v>
      </c>
      <c r="U405" s="45" t="n">
        <f aca="false">+T405-R405</f>
        <v>-41</v>
      </c>
      <c r="V405" s="14" t="n">
        <f aca="false">+T405-S405</f>
        <v>0</v>
      </c>
      <c r="W405" s="15" t="s">
        <v>66</v>
      </c>
      <c r="X405" s="47"/>
      <c r="Y405" s="44"/>
      <c r="Z405" s="67" t="n">
        <v>311836</v>
      </c>
      <c r="AA405" s="5" t="n">
        <v>138573</v>
      </c>
      <c r="AB405" s="48" t="s">
        <v>56</v>
      </c>
      <c r="AC405" s="49" t="n">
        <v>0.025</v>
      </c>
      <c r="AD405" s="50"/>
      <c r="AE405" s="51" t="s">
        <v>57</v>
      </c>
      <c r="AF405" s="51" t="s">
        <v>4</v>
      </c>
      <c r="AG405" s="4" t="s">
        <v>103</v>
      </c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3"/>
      <c r="B406" s="11" t="s">
        <v>38</v>
      </c>
      <c r="C406" s="68"/>
      <c r="D406" s="1"/>
      <c r="E406" s="3" t="s">
        <v>1089</v>
      </c>
      <c r="F406" s="3" t="s">
        <v>1094</v>
      </c>
      <c r="G406" s="6" t="s">
        <v>41</v>
      </c>
      <c r="H406" s="6" t="n">
        <v>6442</v>
      </c>
      <c r="I406" s="4" t="n">
        <v>600</v>
      </c>
      <c r="J406" s="4" t="s">
        <v>42</v>
      </c>
      <c r="L406" s="1" t="s">
        <v>43</v>
      </c>
      <c r="M406" s="3" t="s">
        <v>1091</v>
      </c>
      <c r="N406" s="44"/>
      <c r="O406" s="1" t="s">
        <v>102</v>
      </c>
      <c r="Q406" s="1" t="n">
        <v>564</v>
      </c>
      <c r="R406" s="1" t="n">
        <v>564</v>
      </c>
      <c r="S406" s="1" t="n">
        <v>563</v>
      </c>
      <c r="T406" s="1" t="n">
        <v>563</v>
      </c>
      <c r="U406" s="45" t="n">
        <f aca="false">+T406-R406</f>
        <v>-1</v>
      </c>
      <c r="V406" s="14" t="n">
        <f aca="false">+T406-S406</f>
        <v>0</v>
      </c>
      <c r="W406" s="15" t="s">
        <v>66</v>
      </c>
      <c r="X406" s="47"/>
      <c r="Y406" s="44"/>
      <c r="Z406" s="5" t="n">
        <v>358923</v>
      </c>
      <c r="AA406" s="5" t="n">
        <v>138573</v>
      </c>
      <c r="AB406" s="48" t="s">
        <v>56</v>
      </c>
      <c r="AC406" s="49" t="n">
        <v>0.118</v>
      </c>
      <c r="AD406" s="50" t="n">
        <v>9903</v>
      </c>
      <c r="AE406" s="51" t="s">
        <v>48</v>
      </c>
      <c r="AF406" s="51" t="s">
        <v>4</v>
      </c>
      <c r="AG406" s="4" t="s">
        <v>1092</v>
      </c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3"/>
      <c r="B407" s="11" t="s">
        <v>38</v>
      </c>
      <c r="E407" s="3" t="s">
        <v>1089</v>
      </c>
      <c r="F407" s="3" t="s">
        <v>1095</v>
      </c>
      <c r="G407" s="6" t="s">
        <v>41</v>
      </c>
      <c r="H407" s="6" t="n">
        <v>6575</v>
      </c>
      <c r="I407" s="4" t="n">
        <v>441</v>
      </c>
      <c r="J407" s="4" t="s">
        <v>42</v>
      </c>
      <c r="L407" s="1" t="s">
        <v>43</v>
      </c>
      <c r="M407" s="3" t="s">
        <v>1091</v>
      </c>
      <c r="N407" s="44"/>
      <c r="O407" s="1" t="s">
        <v>65</v>
      </c>
      <c r="Q407" s="1" t="n">
        <v>139</v>
      </c>
      <c r="R407" s="1" t="n">
        <v>139</v>
      </c>
      <c r="S407" s="1" t="n">
        <v>139</v>
      </c>
      <c r="T407" s="1" t="n">
        <v>139</v>
      </c>
      <c r="U407" s="45" t="n">
        <f aca="false">+T407-R407</f>
        <v>0</v>
      </c>
      <c r="V407" s="14" t="n">
        <f aca="false">+T407-S407</f>
        <v>0</v>
      </c>
      <c r="W407" s="46" t="s">
        <v>46</v>
      </c>
      <c r="X407" s="47"/>
      <c r="Y407" s="44"/>
      <c r="Z407" s="5" t="n">
        <v>309690</v>
      </c>
      <c r="AA407" s="5" t="n">
        <v>139459</v>
      </c>
      <c r="AB407" s="48" t="s">
        <v>56</v>
      </c>
      <c r="AC407" s="49" t="n">
        <v>0.06</v>
      </c>
      <c r="AD407" s="50"/>
      <c r="AE407" s="51" t="s">
        <v>57</v>
      </c>
      <c r="AF407" s="51" t="s">
        <v>4</v>
      </c>
      <c r="AG407" s="4" t="s">
        <v>67</v>
      </c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53"/>
      <c r="B408" s="54" t="s">
        <v>38</v>
      </c>
      <c r="C408" s="55"/>
      <c r="D408" s="56"/>
      <c r="E408" s="55" t="s">
        <v>1096</v>
      </c>
      <c r="F408" s="55" t="s">
        <v>1097</v>
      </c>
      <c r="G408" s="57" t="s">
        <v>41</v>
      </c>
      <c r="H408" s="57" t="n">
        <v>6261</v>
      </c>
      <c r="I408" s="56" t="n">
        <v>550</v>
      </c>
      <c r="J408" s="56" t="s">
        <v>42</v>
      </c>
      <c r="K408" s="56"/>
      <c r="L408" s="59" t="s">
        <v>43</v>
      </c>
      <c r="M408" s="55" t="s">
        <v>1098</v>
      </c>
      <c r="N408" s="0"/>
      <c r="O408" s="59" t="s">
        <v>86</v>
      </c>
      <c r="P408" s="60"/>
      <c r="Q408" s="59" t="n">
        <v>287</v>
      </c>
      <c r="R408" s="59" t="n">
        <v>287</v>
      </c>
      <c r="S408" s="59" t="n">
        <v>320</v>
      </c>
      <c r="T408" s="59" t="n">
        <v>320</v>
      </c>
      <c r="U408" s="45" t="n">
        <f aca="false">+T408-R408</f>
        <v>33</v>
      </c>
      <c r="V408" s="61" t="n">
        <f aca="false">+T408-S408</f>
        <v>0</v>
      </c>
      <c r="W408" s="46" t="s">
        <v>46</v>
      </c>
      <c r="X408" s="46"/>
      <c r="Z408" s="62" t="n">
        <v>313437</v>
      </c>
      <c r="AA408" s="62" t="n">
        <v>133182</v>
      </c>
      <c r="AB408" s="63" t="s">
        <v>56</v>
      </c>
      <c r="AC408" s="64" t="n">
        <v>0.055</v>
      </c>
      <c r="AD408" s="65"/>
      <c r="AE408" s="66" t="s">
        <v>57</v>
      </c>
      <c r="AF408" s="66" t="s">
        <v>4</v>
      </c>
      <c r="AG408" s="56" t="s">
        <v>67</v>
      </c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43"/>
      <c r="B409" s="11" t="s">
        <v>38</v>
      </c>
      <c r="E409" s="3" t="s">
        <v>1099</v>
      </c>
      <c r="F409" s="3" t="s">
        <v>1100</v>
      </c>
      <c r="G409" s="6" t="s">
        <v>41</v>
      </c>
      <c r="H409" s="6" t="n">
        <v>6461</v>
      </c>
      <c r="I409" s="4" t="n">
        <v>765</v>
      </c>
      <c r="J409" s="4" t="s">
        <v>42</v>
      </c>
      <c r="L409" s="1" t="s">
        <v>43</v>
      </c>
      <c r="M409" s="3" t="s">
        <v>1101</v>
      </c>
      <c r="N409" s="44"/>
      <c r="O409" s="1" t="s">
        <v>71</v>
      </c>
      <c r="Q409" s="1" t="n">
        <v>439</v>
      </c>
      <c r="R409" s="1" t="n">
        <v>439</v>
      </c>
      <c r="S409" s="1" t="n">
        <v>504</v>
      </c>
      <c r="T409" s="1" t="n">
        <v>504</v>
      </c>
      <c r="U409" s="45" t="n">
        <f aca="false">+T409-R409</f>
        <v>65</v>
      </c>
      <c r="V409" s="14" t="n">
        <f aca="false">+T409-S409</f>
        <v>0</v>
      </c>
      <c r="W409" s="15" t="s">
        <v>66</v>
      </c>
      <c r="X409" s="47"/>
      <c r="Y409" s="44"/>
      <c r="Z409" s="5" t="n">
        <v>311214</v>
      </c>
      <c r="AA409" s="5" t="n">
        <v>133217</v>
      </c>
      <c r="AB409" s="48" t="s">
        <v>56</v>
      </c>
      <c r="AC409" s="9" t="n">
        <v>0.14</v>
      </c>
      <c r="AD409" s="78" t="n">
        <v>9906</v>
      </c>
      <c r="AE409" s="1" t="s">
        <v>1102</v>
      </c>
      <c r="AF409" s="51" t="s">
        <v>4</v>
      </c>
      <c r="AG409" s="4" t="s">
        <v>1103</v>
      </c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3"/>
      <c r="B410" s="11"/>
      <c r="E410" s="3" t="s">
        <v>1104</v>
      </c>
      <c r="F410" s="3" t="s">
        <v>1049</v>
      </c>
      <c r="G410" s="6"/>
      <c r="H410" s="6" t="n">
        <v>5310</v>
      </c>
      <c r="I410" s="4"/>
      <c r="J410" s="4"/>
      <c r="L410" s="1"/>
      <c r="N410" s="44"/>
      <c r="O410" s="1" t="s">
        <v>304</v>
      </c>
      <c r="Q410" s="1" t="n">
        <v>984</v>
      </c>
      <c r="R410" s="1" t="n">
        <v>984</v>
      </c>
      <c r="S410" s="1" t="n">
        <v>1187</v>
      </c>
      <c r="T410" s="1" t="n">
        <v>1187</v>
      </c>
      <c r="U410" s="45" t="n">
        <f aca="false">+T410-R410</f>
        <v>203</v>
      </c>
      <c r="V410" s="14"/>
      <c r="W410" s="46" t="s">
        <v>46</v>
      </c>
      <c r="X410" s="47"/>
      <c r="Y410" s="44"/>
      <c r="Z410" s="5"/>
      <c r="AA410" s="5" t="n">
        <v>138023</v>
      </c>
      <c r="AB410" s="48"/>
      <c r="AC410" s="49"/>
      <c r="AD410" s="50"/>
      <c r="AE410" s="51"/>
      <c r="AF410" s="51"/>
      <c r="AG410" s="4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38</v>
      </c>
      <c r="E411" s="3" t="s">
        <v>1105</v>
      </c>
      <c r="F411" s="3" t="s">
        <v>1106</v>
      </c>
      <c r="G411" s="6" t="s">
        <v>41</v>
      </c>
      <c r="H411" s="6" t="n">
        <v>6848</v>
      </c>
      <c r="I411" s="4" t="n">
        <v>766</v>
      </c>
      <c r="J411" s="4" t="s">
        <v>42</v>
      </c>
      <c r="L411" s="1" t="s">
        <v>43</v>
      </c>
      <c r="M411" s="3" t="s">
        <v>1107</v>
      </c>
      <c r="N411" s="44"/>
      <c r="O411" s="1" t="s">
        <v>601</v>
      </c>
      <c r="Q411" s="1" t="n">
        <v>434</v>
      </c>
      <c r="R411" s="1" t="n">
        <v>434</v>
      </c>
      <c r="S411" s="1" t="n">
        <v>384</v>
      </c>
      <c r="T411" s="1" t="n">
        <v>384</v>
      </c>
      <c r="U411" s="45" t="n">
        <f aca="false">+T411-R411</f>
        <v>-50</v>
      </c>
      <c r="V411" s="14" t="n">
        <f aca="false">+T411-S411</f>
        <v>0</v>
      </c>
      <c r="W411" s="46" t="s">
        <v>46</v>
      </c>
      <c r="X411" s="47"/>
      <c r="Y411" s="44"/>
      <c r="Z411" s="5" t="n">
        <v>313463</v>
      </c>
      <c r="AA411" s="5" t="n">
        <v>138992</v>
      </c>
      <c r="AB411" s="48" t="s">
        <v>56</v>
      </c>
      <c r="AC411" s="9" t="n">
        <v>0.33</v>
      </c>
      <c r="AD411" s="67" t="n">
        <v>9906</v>
      </c>
      <c r="AE411" s="5" t="s">
        <v>48</v>
      </c>
      <c r="AF411" s="51" t="s">
        <v>4</v>
      </c>
      <c r="AG411" s="4" t="s">
        <v>1108</v>
      </c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43"/>
      <c r="B412" s="11" t="s">
        <v>38</v>
      </c>
      <c r="C412" s="68"/>
      <c r="D412" s="1"/>
      <c r="E412" s="3" t="s">
        <v>1109</v>
      </c>
      <c r="F412" s="3" t="s">
        <v>1110</v>
      </c>
      <c r="G412" s="6" t="s">
        <v>41</v>
      </c>
      <c r="H412" s="6" t="n">
        <v>6427</v>
      </c>
      <c r="I412" s="4" t="n">
        <v>766</v>
      </c>
      <c r="J412" s="4" t="s">
        <v>42</v>
      </c>
      <c r="L412" s="1" t="s">
        <v>43</v>
      </c>
      <c r="M412" s="3" t="s">
        <v>1111</v>
      </c>
      <c r="N412" s="44"/>
      <c r="O412" s="1" t="s">
        <v>601</v>
      </c>
      <c r="Q412" s="1" t="n">
        <v>549</v>
      </c>
      <c r="R412" s="1" t="n">
        <v>549</v>
      </c>
      <c r="S412" s="1" t="n">
        <v>620</v>
      </c>
      <c r="T412" s="1" t="n">
        <v>620</v>
      </c>
      <c r="U412" s="45" t="n">
        <f aca="false">+T412-R412</f>
        <v>71</v>
      </c>
      <c r="V412" s="14" t="n">
        <f aca="false">+T412-S412</f>
        <v>0</v>
      </c>
      <c r="W412" s="15" t="s">
        <v>66</v>
      </c>
      <c r="X412" s="47"/>
      <c r="Y412" s="44"/>
      <c r="Z412" s="5" t="n">
        <v>309683</v>
      </c>
      <c r="AA412" s="5" t="n">
        <v>138540</v>
      </c>
      <c r="AB412" s="48" t="s">
        <v>56</v>
      </c>
      <c r="AC412" s="9" t="n">
        <v>0.127</v>
      </c>
      <c r="AD412" s="78" t="n">
        <v>9910</v>
      </c>
      <c r="AE412" s="1" t="s">
        <v>245</v>
      </c>
      <c r="AF412" s="51" t="s">
        <v>4</v>
      </c>
      <c r="AG412" s="4" t="s">
        <v>1112</v>
      </c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3"/>
      <c r="B413" s="54" t="n">
        <v>36390</v>
      </c>
      <c r="C413" s="55"/>
      <c r="D413" s="56"/>
      <c r="E413" s="71" t="s">
        <v>593</v>
      </c>
      <c r="F413" s="71" t="s">
        <v>594</v>
      </c>
      <c r="G413" s="57" t="s">
        <v>41</v>
      </c>
      <c r="H413" s="62" t="n">
        <v>680</v>
      </c>
      <c r="I413" s="59"/>
      <c r="J413" s="80"/>
      <c r="K413" s="59"/>
      <c r="L413" s="71"/>
      <c r="M413" s="71" t="s">
        <v>603</v>
      </c>
      <c r="N413" s="59" t="s">
        <v>141</v>
      </c>
      <c r="O413" s="59" t="s">
        <v>71</v>
      </c>
      <c r="P413" s="60"/>
      <c r="Q413" s="59" t="n">
        <v>155</v>
      </c>
      <c r="R413" s="59" t="n">
        <v>155</v>
      </c>
      <c r="S413" s="59" t="n">
        <v>110</v>
      </c>
      <c r="T413" s="59" t="n">
        <v>110</v>
      </c>
      <c r="U413" s="45" t="n">
        <f aca="false">+T413-R413</f>
        <v>-45</v>
      </c>
      <c r="V413" s="61" t="n">
        <f aca="false">+T413-S413</f>
        <v>0</v>
      </c>
      <c r="W413" s="46" t="s">
        <v>46</v>
      </c>
      <c r="X413" s="70"/>
      <c r="Z413" s="62"/>
      <c r="AA413" s="62" t="n">
        <v>126270</v>
      </c>
      <c r="AB413" s="58" t="s">
        <v>47</v>
      </c>
      <c r="AC413" s="64"/>
      <c r="AD413" s="81"/>
      <c r="AE413" s="66"/>
      <c r="AF413" s="66" t="s">
        <v>4</v>
      </c>
      <c r="AG413" s="59" t="s">
        <v>1113</v>
      </c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  <c r="BJ413" s="86"/>
      <c r="BK413" s="86"/>
      <c r="BL413" s="86"/>
      <c r="BM413" s="86"/>
      <c r="BN413" s="86"/>
      <c r="BO413" s="86"/>
      <c r="BP413" s="86"/>
      <c r="BQ413" s="86"/>
      <c r="BR413" s="86"/>
      <c r="BS413" s="86"/>
      <c r="BT413" s="86"/>
      <c r="BU413" s="86"/>
      <c r="BV413" s="86"/>
      <c r="BW413" s="86"/>
      <c r="BX413" s="86"/>
      <c r="BY413" s="86"/>
      <c r="BZ413" s="86"/>
      <c r="CA413" s="86"/>
      <c r="CB413" s="86"/>
      <c r="CC413" s="86"/>
      <c r="CD413" s="86"/>
      <c r="CE413" s="86"/>
      <c r="CF413" s="86"/>
      <c r="CG413" s="86"/>
      <c r="CH413" s="86"/>
      <c r="CI413" s="86"/>
      <c r="CJ413" s="86"/>
      <c r="CK413" s="86"/>
      <c r="CL413" s="86"/>
      <c r="CM413" s="86"/>
      <c r="CN413" s="86"/>
      <c r="CO413" s="86"/>
      <c r="CP413" s="86"/>
      <c r="CQ413" s="86"/>
      <c r="CR413" s="86"/>
      <c r="CS413" s="86"/>
      <c r="CT413" s="86"/>
      <c r="CU413" s="86"/>
      <c r="CV413" s="86"/>
      <c r="CW413" s="86"/>
      <c r="CX413" s="86"/>
      <c r="CY413" s="86"/>
      <c r="CZ413" s="86"/>
      <c r="DA413" s="86"/>
      <c r="DB413" s="86"/>
      <c r="DC413" s="86"/>
      <c r="DD413" s="86"/>
      <c r="DE413" s="86"/>
      <c r="DF413" s="86"/>
      <c r="DG413" s="86"/>
      <c r="DH413" s="86"/>
      <c r="DI413" s="86"/>
      <c r="DJ413" s="86"/>
      <c r="DK413" s="86"/>
      <c r="DL413" s="86"/>
      <c r="DM413" s="86"/>
      <c r="DN413" s="86"/>
      <c r="DO413" s="86"/>
      <c r="DP413" s="86"/>
      <c r="DQ413" s="86"/>
      <c r="DR413" s="86"/>
      <c r="DS413" s="86"/>
      <c r="DT413" s="86"/>
      <c r="DU413" s="86"/>
      <c r="DV413" s="86"/>
      <c r="DW413" s="86"/>
      <c r="DX413" s="86"/>
      <c r="DY413" s="86"/>
      <c r="DZ413" s="86"/>
      <c r="EA413" s="86"/>
      <c r="EB413" s="86"/>
      <c r="EC413" s="86"/>
      <c r="ED413" s="86"/>
      <c r="EE413" s="86"/>
      <c r="EF413" s="86"/>
      <c r="EG413" s="86"/>
      <c r="EH413" s="86"/>
      <c r="EI413" s="86"/>
      <c r="EJ413" s="86"/>
      <c r="EK413" s="86"/>
      <c r="EL413" s="86"/>
      <c r="EM413" s="86"/>
      <c r="EN413" s="86"/>
      <c r="EO413" s="86"/>
      <c r="EP413" s="86"/>
      <c r="EQ413" s="86"/>
      <c r="ER413" s="86"/>
      <c r="ES413" s="86"/>
      <c r="ET413" s="86"/>
      <c r="EU413" s="86"/>
      <c r="EV413" s="86"/>
      <c r="EW413" s="86"/>
      <c r="EX413" s="86"/>
      <c r="EY413" s="86"/>
      <c r="EZ413" s="86"/>
      <c r="FA413" s="86"/>
      <c r="FB413" s="86"/>
      <c r="FC413" s="86"/>
      <c r="FD413" s="86"/>
      <c r="FE413" s="86"/>
      <c r="FF413" s="86"/>
      <c r="FG413" s="86"/>
      <c r="FH413" s="86"/>
      <c r="FI413" s="86"/>
      <c r="FJ413" s="86"/>
      <c r="FK413" s="86"/>
      <c r="FL413" s="86"/>
      <c r="FM413" s="86"/>
      <c r="FN413" s="86"/>
      <c r="FO413" s="86"/>
      <c r="FP413" s="86"/>
      <c r="FQ413" s="86"/>
      <c r="FR413" s="86"/>
      <c r="FS413" s="86"/>
      <c r="FT413" s="86"/>
      <c r="FU413" s="86"/>
      <c r="FV413" s="86"/>
      <c r="FW413" s="86"/>
      <c r="FX413" s="86"/>
      <c r="FY413" s="86"/>
      <c r="FZ413" s="86"/>
      <c r="GA413" s="86"/>
      <c r="GB413" s="86"/>
      <c r="GC413" s="86"/>
      <c r="GD413" s="86"/>
      <c r="GE413" s="86"/>
      <c r="GF413" s="86"/>
      <c r="GG413" s="86"/>
      <c r="GH413" s="86"/>
      <c r="GI413" s="86"/>
      <c r="GJ413" s="86"/>
      <c r="GK413" s="86"/>
      <c r="GL413" s="86"/>
      <c r="GM413" s="86"/>
      <c r="GN413" s="86"/>
      <c r="GO413" s="86"/>
      <c r="GP413" s="86"/>
      <c r="GQ413" s="86"/>
      <c r="GR413" s="86"/>
      <c r="GS413" s="86"/>
      <c r="GT413" s="86"/>
      <c r="GU413" s="86"/>
      <c r="GV413" s="86"/>
      <c r="GW413" s="86"/>
      <c r="GX413" s="86"/>
      <c r="GY413" s="86"/>
      <c r="GZ413" s="86"/>
      <c r="HA413" s="86"/>
      <c r="HB413" s="86"/>
      <c r="HC413" s="86"/>
      <c r="HD413" s="86"/>
      <c r="HE413" s="86"/>
      <c r="HF413" s="86"/>
      <c r="HG413" s="86"/>
      <c r="HH413" s="86"/>
      <c r="HI413" s="86"/>
      <c r="HJ413" s="86"/>
      <c r="HK413" s="86"/>
      <c r="HL413" s="86"/>
      <c r="HM413" s="86"/>
      <c r="HN413" s="86"/>
      <c r="HO413" s="86"/>
      <c r="HP413" s="86"/>
      <c r="HQ413" s="86"/>
      <c r="HR413" s="86"/>
      <c r="HS413" s="86"/>
      <c r="HT413" s="86"/>
      <c r="HU413" s="86"/>
      <c r="HV413" s="86"/>
      <c r="HW413" s="86"/>
      <c r="HX413" s="86"/>
      <c r="HY413" s="86"/>
      <c r="HZ413" s="86"/>
      <c r="IA413" s="86"/>
      <c r="IB413" s="86"/>
      <c r="IC413" s="86"/>
      <c r="ID413" s="86"/>
      <c r="IE413" s="86"/>
      <c r="IF413" s="86"/>
      <c r="IG413" s="86"/>
      <c r="IH413" s="86"/>
      <c r="II413" s="86"/>
      <c r="IJ413" s="86"/>
      <c r="IK413" s="86"/>
      <c r="IL413" s="86"/>
      <c r="IM413" s="86"/>
      <c r="IN413" s="86"/>
      <c r="IO413" s="86"/>
      <c r="IP413" s="86"/>
      <c r="IQ413" s="86"/>
      <c r="IR413" s="86"/>
      <c r="IS413" s="86"/>
      <c r="IT413" s="86"/>
      <c r="IU413" s="86"/>
      <c r="IV413" s="86"/>
      <c r="IW413" s="86"/>
    </row>
    <row r="414" customFormat="false" ht="12.75" hidden="false" customHeight="false" outlineLevel="0" collapsed="false">
      <c r="A414" s="53"/>
      <c r="B414" s="54" t="s">
        <v>38</v>
      </c>
      <c r="C414" s="55"/>
      <c r="D414" s="56"/>
      <c r="E414" s="55" t="s">
        <v>593</v>
      </c>
      <c r="F414" s="55" t="s">
        <v>1114</v>
      </c>
      <c r="G414" s="57" t="s">
        <v>41</v>
      </c>
      <c r="H414" s="57" t="n">
        <v>4050</v>
      </c>
      <c r="I414" s="56" t="n">
        <v>600</v>
      </c>
      <c r="J414" s="56" t="s">
        <v>42</v>
      </c>
      <c r="K414" s="56"/>
      <c r="L414" s="59" t="s">
        <v>43</v>
      </c>
      <c r="M414" s="55" t="s">
        <v>595</v>
      </c>
      <c r="N414" s="0"/>
      <c r="O414" s="59" t="s">
        <v>102</v>
      </c>
      <c r="P414" s="60"/>
      <c r="Q414" s="59" t="n">
        <v>165</v>
      </c>
      <c r="R414" s="59" t="n">
        <v>165</v>
      </c>
      <c r="S414" s="59" t="n">
        <v>134</v>
      </c>
      <c r="T414" s="59" t="n">
        <v>134</v>
      </c>
      <c r="U414" s="45" t="n">
        <f aca="false">+T414-R414</f>
        <v>-31</v>
      </c>
      <c r="V414" s="61" t="n">
        <f aca="false">+T414-S414</f>
        <v>0</v>
      </c>
      <c r="W414" s="46" t="s">
        <v>46</v>
      </c>
      <c r="X414" s="70"/>
      <c r="Z414" s="62" t="n">
        <v>311268</v>
      </c>
      <c r="AA414" s="62" t="n">
        <v>133227</v>
      </c>
      <c r="AB414" s="63" t="s">
        <v>56</v>
      </c>
      <c r="AC414" s="85" t="n">
        <v>0.33</v>
      </c>
      <c r="AD414" s="139" t="n">
        <v>9905</v>
      </c>
      <c r="AE414" s="5" t="s">
        <v>48</v>
      </c>
      <c r="AF414" s="66" t="s">
        <v>4</v>
      </c>
      <c r="AG414" s="56" t="s">
        <v>1115</v>
      </c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3"/>
      <c r="B415" s="54" t="s">
        <v>38</v>
      </c>
      <c r="C415" s="55"/>
      <c r="D415" s="56"/>
      <c r="E415" s="55" t="s">
        <v>593</v>
      </c>
      <c r="F415" s="55" t="s">
        <v>555</v>
      </c>
      <c r="G415" s="57" t="s">
        <v>41</v>
      </c>
      <c r="H415" s="57" t="n">
        <v>4374</v>
      </c>
      <c r="I415" s="56" t="n">
        <v>555</v>
      </c>
      <c r="J415" s="56" t="s">
        <v>42</v>
      </c>
      <c r="K415" s="56"/>
      <c r="L415" s="59" t="s">
        <v>43</v>
      </c>
      <c r="M415" s="55" t="s">
        <v>595</v>
      </c>
      <c r="N415" s="0"/>
      <c r="O415" s="59" t="s">
        <v>76</v>
      </c>
      <c r="P415" s="60"/>
      <c r="Q415" s="59" t="n">
        <v>335</v>
      </c>
      <c r="R415" s="59" t="n">
        <v>335</v>
      </c>
      <c r="S415" s="59" t="n">
        <v>352</v>
      </c>
      <c r="T415" s="59" t="n">
        <v>352</v>
      </c>
      <c r="U415" s="45" t="n">
        <f aca="false">+T415-R415</f>
        <v>17</v>
      </c>
      <c r="V415" s="61" t="n">
        <f aca="false">+T415-S415</f>
        <v>0</v>
      </c>
      <c r="W415" s="15" t="s">
        <v>66</v>
      </c>
      <c r="X415" s="46"/>
      <c r="Z415" s="62" t="n">
        <v>313481</v>
      </c>
      <c r="AA415" s="62" t="n">
        <v>126277</v>
      </c>
      <c r="AB415" s="63" t="s">
        <v>56</v>
      </c>
      <c r="AC415" s="64"/>
      <c r="AD415" s="65"/>
      <c r="AE415" s="66"/>
      <c r="AF415" s="66" t="s">
        <v>4</v>
      </c>
      <c r="AG415" s="56" t="s">
        <v>1116</v>
      </c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s">
        <v>38</v>
      </c>
      <c r="E416" s="3" t="s">
        <v>593</v>
      </c>
      <c r="F416" s="3" t="s">
        <v>1117</v>
      </c>
      <c r="G416" s="6" t="s">
        <v>41</v>
      </c>
      <c r="H416" s="6" t="n">
        <v>6464</v>
      </c>
      <c r="I416" s="4" t="n">
        <v>601</v>
      </c>
      <c r="J416" s="4" t="s">
        <v>42</v>
      </c>
      <c r="L416" s="1" t="s">
        <v>43</v>
      </c>
      <c r="M416" s="3" t="s">
        <v>595</v>
      </c>
      <c r="N416" s="44"/>
      <c r="O416" s="1" t="s">
        <v>96</v>
      </c>
      <c r="Q416" s="1" t="n">
        <v>75</v>
      </c>
      <c r="R416" s="1" t="n">
        <v>75</v>
      </c>
      <c r="S416" s="1" t="n">
        <v>72</v>
      </c>
      <c r="T416" s="1" t="n">
        <v>72</v>
      </c>
      <c r="U416" s="45" t="n">
        <f aca="false">+T416-R416</f>
        <v>-3</v>
      </c>
      <c r="V416" s="14" t="n">
        <f aca="false">+T416-S416</f>
        <v>0</v>
      </c>
      <c r="W416" s="46" t="s">
        <v>46</v>
      </c>
      <c r="X416" s="15"/>
      <c r="Y416" s="44"/>
      <c r="Z416" s="5" t="n">
        <v>313488</v>
      </c>
      <c r="AA416" s="5" t="n">
        <v>126282</v>
      </c>
      <c r="AB416" s="48" t="s">
        <v>56</v>
      </c>
      <c r="AC416" s="9" t="n">
        <v>0.33</v>
      </c>
      <c r="AD416" s="78" t="n">
        <v>9908</v>
      </c>
      <c r="AE416" s="1" t="s">
        <v>245</v>
      </c>
      <c r="AF416" s="51" t="s">
        <v>4</v>
      </c>
      <c r="AG416" s="4" t="s">
        <v>1118</v>
      </c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22.5" hidden="false" customHeight="false" outlineLevel="0" collapsed="false">
      <c r="A417" s="53"/>
      <c r="B417" s="54" t="s">
        <v>38</v>
      </c>
      <c r="C417" s="55"/>
      <c r="D417" s="56"/>
      <c r="E417" s="55" t="s">
        <v>593</v>
      </c>
      <c r="F417" s="55" t="s">
        <v>243</v>
      </c>
      <c r="G417" s="57" t="s">
        <v>41</v>
      </c>
      <c r="H417" s="57" t="n">
        <v>6722</v>
      </c>
      <c r="I417" s="56" t="n">
        <v>479</v>
      </c>
      <c r="J417" s="56" t="s">
        <v>590</v>
      </c>
      <c r="K417" s="56"/>
      <c r="L417" s="59" t="s">
        <v>43</v>
      </c>
      <c r="M417" s="55" t="s">
        <v>595</v>
      </c>
      <c r="N417" s="0"/>
      <c r="O417" s="59" t="s">
        <v>45</v>
      </c>
      <c r="P417" s="60"/>
      <c r="Q417" s="59" t="n">
        <v>803</v>
      </c>
      <c r="R417" s="1" t="n">
        <v>831</v>
      </c>
      <c r="S417" s="59" t="n">
        <v>806</v>
      </c>
      <c r="T417" s="1" t="n">
        <v>1285</v>
      </c>
      <c r="U417" s="45" t="n">
        <f aca="false">+T417-R417</f>
        <v>454</v>
      </c>
      <c r="V417" s="61" t="n">
        <f aca="false">+T417-S417</f>
        <v>479</v>
      </c>
      <c r="W417" s="46" t="s">
        <v>128</v>
      </c>
      <c r="X417" s="70"/>
      <c r="Z417" s="0"/>
      <c r="AA417" s="62" t="n">
        <v>126270</v>
      </c>
      <c r="AB417" s="63" t="s">
        <v>56</v>
      </c>
      <c r="AC417" s="64" t="n">
        <v>0.06</v>
      </c>
      <c r="AD417" s="65"/>
      <c r="AE417" s="66" t="s">
        <v>125</v>
      </c>
      <c r="AF417" s="66" t="s">
        <v>4</v>
      </c>
      <c r="AG417" s="56" t="s">
        <v>597</v>
      </c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53"/>
      <c r="B418" s="54" t="s">
        <v>38</v>
      </c>
      <c r="C418" s="55"/>
      <c r="D418" s="56"/>
      <c r="E418" s="55" t="s">
        <v>593</v>
      </c>
      <c r="F418" s="55" t="s">
        <v>1119</v>
      </c>
      <c r="G418" s="57" t="s">
        <v>41</v>
      </c>
      <c r="H418" s="57" t="n">
        <v>6875</v>
      </c>
      <c r="I418" s="56" t="n">
        <v>427</v>
      </c>
      <c r="J418" s="56" t="s">
        <v>42</v>
      </c>
      <c r="K418" s="56"/>
      <c r="L418" s="59" t="s">
        <v>43</v>
      </c>
      <c r="M418" s="55" t="s">
        <v>595</v>
      </c>
      <c r="N418" s="0"/>
      <c r="O418" s="59" t="s">
        <v>113</v>
      </c>
      <c r="P418" s="60"/>
      <c r="Q418" s="59" t="n">
        <v>85</v>
      </c>
      <c r="R418" s="59" t="n">
        <v>85</v>
      </c>
      <c r="S418" s="59" t="n">
        <v>191</v>
      </c>
      <c r="T418" s="59" t="n">
        <v>191</v>
      </c>
      <c r="U418" s="45" t="n">
        <f aca="false">+T418-R418</f>
        <v>106</v>
      </c>
      <c r="V418" s="61" t="n">
        <f aca="false">+T418-S418</f>
        <v>0</v>
      </c>
      <c r="W418" s="46" t="s">
        <v>46</v>
      </c>
      <c r="X418" s="46"/>
      <c r="Z418" s="62" t="n">
        <v>311283</v>
      </c>
      <c r="AA418" s="62" t="n">
        <v>133248</v>
      </c>
      <c r="AB418" s="63" t="s">
        <v>56</v>
      </c>
      <c r="AC418" s="85" t="n">
        <v>0.33</v>
      </c>
      <c r="AD418" s="139" t="n">
        <v>9905</v>
      </c>
      <c r="AE418" s="5" t="s">
        <v>48</v>
      </c>
      <c r="AF418" s="66" t="s">
        <v>4</v>
      </c>
      <c r="AG418" s="56" t="s">
        <v>1120</v>
      </c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n">
        <v>36325</v>
      </c>
      <c r="E419" s="68" t="s">
        <v>593</v>
      </c>
      <c r="F419" s="68" t="s">
        <v>1121</v>
      </c>
      <c r="G419" s="6" t="s">
        <v>41</v>
      </c>
      <c r="H419" s="5" t="n">
        <v>9603</v>
      </c>
      <c r="I419" s="1"/>
      <c r="J419" s="69"/>
      <c r="K419" s="1" t="n">
        <v>1</v>
      </c>
      <c r="L419" s="68"/>
      <c r="M419" s="68" t="s">
        <v>140</v>
      </c>
      <c r="N419" s="1" t="s">
        <v>141</v>
      </c>
      <c r="O419" s="1" t="s">
        <v>71</v>
      </c>
      <c r="Q419" s="1" t="n">
        <v>360</v>
      </c>
      <c r="R419" s="1" t="n">
        <v>360</v>
      </c>
      <c r="S419" s="1" t="n">
        <v>351</v>
      </c>
      <c r="T419" s="1" t="n">
        <v>351</v>
      </c>
      <c r="U419" s="45" t="n">
        <f aca="false">+T419-R419</f>
        <v>-9</v>
      </c>
      <c r="V419" s="14" t="n">
        <f aca="false">+T419-S419</f>
        <v>0</v>
      </c>
      <c r="W419" s="15" t="s">
        <v>122</v>
      </c>
      <c r="X419" s="47"/>
      <c r="Y419" s="44"/>
      <c r="Z419" s="5"/>
      <c r="AA419" s="5" t="n">
        <v>155500</v>
      </c>
      <c r="AB419" s="52" t="s">
        <v>47</v>
      </c>
      <c r="AC419" s="49" t="n">
        <v>0.055</v>
      </c>
      <c r="AD419" s="73"/>
      <c r="AE419" s="51" t="s">
        <v>57</v>
      </c>
      <c r="AF419" s="51" t="s">
        <v>4</v>
      </c>
      <c r="AG419" s="1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53"/>
      <c r="B420" s="54" t="s">
        <v>38</v>
      </c>
      <c r="C420" s="55"/>
      <c r="D420" s="56"/>
      <c r="E420" s="55" t="s">
        <v>1122</v>
      </c>
      <c r="F420" s="55" t="s">
        <v>1123</v>
      </c>
      <c r="G420" s="57" t="s">
        <v>41</v>
      </c>
      <c r="H420" s="57" t="n">
        <v>5789</v>
      </c>
      <c r="I420" s="56" t="n">
        <v>660</v>
      </c>
      <c r="J420" s="56" t="s">
        <v>42</v>
      </c>
      <c r="K420" s="56"/>
      <c r="L420" s="58" t="s">
        <v>43</v>
      </c>
      <c r="M420" s="55" t="s">
        <v>1124</v>
      </c>
      <c r="N420" s="0"/>
      <c r="O420" s="59" t="s">
        <v>167</v>
      </c>
      <c r="P420" s="60"/>
      <c r="Q420" s="59" t="n">
        <v>48</v>
      </c>
      <c r="R420" s="59" t="n">
        <v>48</v>
      </c>
      <c r="S420" s="59" t="n">
        <v>56</v>
      </c>
      <c r="T420" s="59" t="n">
        <v>56</v>
      </c>
      <c r="U420" s="45" t="n">
        <f aca="false">+T420-R420</f>
        <v>8</v>
      </c>
      <c r="V420" s="61" t="n">
        <f aca="false">+T420-S420</f>
        <v>0</v>
      </c>
      <c r="W420" s="46" t="s">
        <v>46</v>
      </c>
      <c r="X420" s="70"/>
      <c r="Z420" s="62" t="n">
        <v>358701</v>
      </c>
      <c r="AA420" s="62" t="n">
        <v>151800</v>
      </c>
      <c r="AB420" s="63" t="s">
        <v>56</v>
      </c>
      <c r="AC420" s="9" t="n">
        <v>0.33</v>
      </c>
      <c r="AD420" s="67" t="n">
        <v>9909</v>
      </c>
      <c r="AE420" s="59" t="s">
        <v>245</v>
      </c>
      <c r="AF420" s="66" t="s">
        <v>4</v>
      </c>
      <c r="AG420" s="56" t="s">
        <v>67</v>
      </c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43"/>
      <c r="B421" s="11" t="s">
        <v>38</v>
      </c>
      <c r="E421" s="3" t="s">
        <v>1125</v>
      </c>
      <c r="F421" s="3" t="s">
        <v>1126</v>
      </c>
      <c r="G421" s="6" t="s">
        <v>41</v>
      </c>
      <c r="H421" s="6" t="n">
        <v>6055</v>
      </c>
      <c r="I421" s="4" t="n">
        <v>550</v>
      </c>
      <c r="J421" s="4" t="s">
        <v>42</v>
      </c>
      <c r="L421" s="1" t="s">
        <v>43</v>
      </c>
      <c r="M421" s="3" t="s">
        <v>1127</v>
      </c>
      <c r="N421" s="44"/>
      <c r="O421" s="1" t="s">
        <v>86</v>
      </c>
      <c r="Q421" s="1" t="n">
        <v>188</v>
      </c>
      <c r="R421" s="1" t="n">
        <v>188</v>
      </c>
      <c r="S421" s="1" t="n">
        <v>192</v>
      </c>
      <c r="T421" s="1" t="n">
        <v>192</v>
      </c>
      <c r="U421" s="45" t="n">
        <f aca="false">+T421-R421</f>
        <v>4</v>
      </c>
      <c r="V421" s="14" t="n">
        <f aca="false">+T421-S421</f>
        <v>0</v>
      </c>
      <c r="W421" s="46" t="s">
        <v>46</v>
      </c>
      <c r="X421" s="15"/>
      <c r="Y421" s="44"/>
      <c r="Z421" s="5" t="n">
        <v>346145</v>
      </c>
      <c r="AA421" s="5" t="n">
        <v>136200</v>
      </c>
      <c r="AB421" s="48" t="s">
        <v>47</v>
      </c>
      <c r="AC421" s="49" t="n">
        <v>0.095</v>
      </c>
      <c r="AD421" s="50" t="n">
        <v>9812</v>
      </c>
      <c r="AE421" s="51" t="s">
        <v>81</v>
      </c>
      <c r="AF421" s="51" t="s">
        <v>4</v>
      </c>
      <c r="AG421" s="4" t="s">
        <v>1128</v>
      </c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22.5" hidden="false" customHeight="false" outlineLevel="0" collapsed="false">
      <c r="A422" s="53"/>
      <c r="B422" s="54" t="s">
        <v>38</v>
      </c>
      <c r="C422" s="71"/>
      <c r="D422" s="59"/>
      <c r="E422" s="71" t="s">
        <v>1129</v>
      </c>
      <c r="F422" s="71" t="s">
        <v>1130</v>
      </c>
      <c r="G422" s="57" t="s">
        <v>41</v>
      </c>
      <c r="H422" s="62" t="n">
        <v>9760</v>
      </c>
      <c r="I422" s="59" t="n">
        <v>600</v>
      </c>
      <c r="J422" s="80"/>
      <c r="K422" s="59"/>
      <c r="L422" s="71"/>
      <c r="M422" s="71" t="s">
        <v>1129</v>
      </c>
      <c r="N422" s="59"/>
      <c r="O422" s="59" t="s">
        <v>250</v>
      </c>
      <c r="P422" s="60"/>
      <c r="Q422" s="59" t="n">
        <v>4823</v>
      </c>
      <c r="R422" s="1" t="n">
        <f aca="false">4786+28</f>
        <v>4814</v>
      </c>
      <c r="S422" s="59" t="n">
        <v>4796</v>
      </c>
      <c r="T422" s="1" t="n">
        <v>4802</v>
      </c>
      <c r="U422" s="45" t="n">
        <f aca="false">+T422-R422</f>
        <v>-12</v>
      </c>
      <c r="V422" s="61" t="n">
        <f aca="false">+T422-S422</f>
        <v>6</v>
      </c>
      <c r="W422" s="77" t="s">
        <v>849</v>
      </c>
      <c r="X422" s="70"/>
      <c r="Z422" s="108"/>
      <c r="AA422" s="62" t="n">
        <v>137552</v>
      </c>
      <c r="AB422" s="58" t="s">
        <v>47</v>
      </c>
      <c r="AC422" s="64" t="n">
        <v>0.08</v>
      </c>
      <c r="AD422" s="65" t="n">
        <v>9903</v>
      </c>
      <c r="AE422" s="66" t="s">
        <v>48</v>
      </c>
      <c r="AF422" s="66" t="s">
        <v>4</v>
      </c>
      <c r="AG422" s="59" t="s">
        <v>1131</v>
      </c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22.5" hidden="false" customHeight="false" outlineLevel="0" collapsed="false">
      <c r="A423" s="53"/>
      <c r="B423" s="54" t="n">
        <v>36452</v>
      </c>
      <c r="C423" s="71"/>
      <c r="D423" s="59"/>
      <c r="E423" s="71" t="s">
        <v>1129</v>
      </c>
      <c r="F423" s="71" t="s">
        <v>1132</v>
      </c>
      <c r="G423" s="57" t="s">
        <v>52</v>
      </c>
      <c r="H423" s="62" t="n">
        <v>9760</v>
      </c>
      <c r="I423" s="59" t="n">
        <v>600</v>
      </c>
      <c r="J423" s="80"/>
      <c r="K423" s="59"/>
      <c r="L423" s="71"/>
      <c r="M423" s="71" t="s">
        <v>1129</v>
      </c>
      <c r="N423" s="59"/>
      <c r="O423" s="59" t="s">
        <v>250</v>
      </c>
      <c r="P423" s="60"/>
      <c r="Q423" s="59" t="n">
        <v>9027</v>
      </c>
      <c r="R423" s="1" t="n">
        <f aca="false">8958+28</f>
        <v>8986</v>
      </c>
      <c r="S423" s="59" t="n">
        <v>8953</v>
      </c>
      <c r="T423" s="1" t="n">
        <v>8963</v>
      </c>
      <c r="U423" s="45" t="n">
        <f aca="false">+T423-R423</f>
        <v>-23</v>
      </c>
      <c r="V423" s="61" t="n">
        <f aca="false">+T423-S423</f>
        <v>10</v>
      </c>
      <c r="W423" s="77" t="s">
        <v>849</v>
      </c>
      <c r="X423" s="70"/>
      <c r="Z423" s="108"/>
      <c r="AA423" s="62" t="n">
        <v>139178</v>
      </c>
      <c r="AB423" s="58" t="s">
        <v>47</v>
      </c>
      <c r="AC423" s="64" t="n">
        <v>0.08</v>
      </c>
      <c r="AD423" s="65" t="n">
        <v>9903</v>
      </c>
      <c r="AE423" s="66" t="s">
        <v>48</v>
      </c>
      <c r="AF423" s="66" t="s">
        <v>4</v>
      </c>
      <c r="AG423" s="59" t="s">
        <v>1131</v>
      </c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53"/>
      <c r="B424" s="140" t="n">
        <v>36452</v>
      </c>
      <c r="C424" s="91"/>
      <c r="D424" s="72"/>
      <c r="E424" s="91" t="s">
        <v>1129</v>
      </c>
      <c r="F424" s="91" t="s">
        <v>1133</v>
      </c>
      <c r="G424" s="141" t="s">
        <v>52</v>
      </c>
      <c r="H424" s="93" t="n">
        <v>9822</v>
      </c>
      <c r="I424" s="72" t="n">
        <v>600</v>
      </c>
      <c r="J424" s="142"/>
      <c r="K424" s="72"/>
      <c r="L424" s="91"/>
      <c r="M424" s="91" t="s">
        <v>1129</v>
      </c>
      <c r="N424" s="72"/>
      <c r="O424" s="72" t="s">
        <v>250</v>
      </c>
      <c r="P424" s="143"/>
      <c r="Q424" s="72" t="n">
        <v>1027</v>
      </c>
      <c r="R424" s="74" t="n">
        <v>1</v>
      </c>
      <c r="S424" s="72" t="n">
        <v>1025</v>
      </c>
      <c r="T424" s="74" t="n">
        <v>1</v>
      </c>
      <c r="U424" s="45" t="n">
        <f aca="false">+T424-R424</f>
        <v>0</v>
      </c>
      <c r="V424" s="144" t="n">
        <f aca="false">+T424-S424</f>
        <v>-1024</v>
      </c>
      <c r="W424" s="134" t="s">
        <v>1134</v>
      </c>
      <c r="X424" s="145"/>
      <c r="Y424" s="86"/>
      <c r="Z424" s="146"/>
      <c r="AA424" s="93" t="s">
        <v>181</v>
      </c>
      <c r="AB424" s="147" t="s">
        <v>47</v>
      </c>
      <c r="AC424" s="148" t="n">
        <v>0.08</v>
      </c>
      <c r="AD424" s="149" t="n">
        <v>9903</v>
      </c>
      <c r="AE424" s="150" t="s">
        <v>48</v>
      </c>
      <c r="AF424" s="150" t="s">
        <v>4</v>
      </c>
      <c r="AG424" s="72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3"/>
      <c r="B425" s="54" t="s">
        <v>38</v>
      </c>
      <c r="C425" s="55"/>
      <c r="D425" s="56"/>
      <c r="E425" s="71" t="s">
        <v>1135</v>
      </c>
      <c r="F425" s="71" t="s">
        <v>1136</v>
      </c>
      <c r="G425" s="57" t="s">
        <v>41</v>
      </c>
      <c r="H425" s="62" t="n">
        <v>9762</v>
      </c>
      <c r="I425" s="59"/>
      <c r="J425" s="80"/>
      <c r="K425" s="59"/>
      <c r="L425" s="71"/>
      <c r="M425" s="71" t="s">
        <v>1135</v>
      </c>
      <c r="N425" s="59"/>
      <c r="O425" s="59" t="s">
        <v>150</v>
      </c>
      <c r="P425" s="60"/>
      <c r="Q425" s="59" t="n">
        <v>463</v>
      </c>
      <c r="R425" s="59" t="n">
        <v>463</v>
      </c>
      <c r="S425" s="59" t="n">
        <v>345</v>
      </c>
      <c r="T425" s="59" t="n">
        <v>345</v>
      </c>
      <c r="U425" s="45" t="n">
        <f aca="false">+T425-R425</f>
        <v>-118</v>
      </c>
      <c r="V425" s="61" t="n">
        <f aca="false">+T425-S425</f>
        <v>0</v>
      </c>
      <c r="W425" s="15" t="s">
        <v>66</v>
      </c>
      <c r="X425" s="70"/>
      <c r="Z425" s="108"/>
      <c r="AA425" s="62" t="n">
        <v>138195</v>
      </c>
      <c r="AB425" s="58" t="s">
        <v>47</v>
      </c>
      <c r="AC425" s="64" t="n">
        <v>0.102</v>
      </c>
      <c r="AD425" s="65" t="n">
        <v>9904</v>
      </c>
      <c r="AE425" s="66" t="s">
        <v>48</v>
      </c>
      <c r="AF425" s="66" t="s">
        <v>4</v>
      </c>
      <c r="AG425" s="59" t="s">
        <v>1137</v>
      </c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38</v>
      </c>
      <c r="C426" s="68"/>
      <c r="D426" s="1"/>
      <c r="E426" s="3" t="s">
        <v>1138</v>
      </c>
      <c r="F426" s="3" t="s">
        <v>127</v>
      </c>
      <c r="G426" s="6" t="s">
        <v>41</v>
      </c>
      <c r="H426" s="6" t="n">
        <v>6884</v>
      </c>
      <c r="I426" s="4" t="n">
        <v>650</v>
      </c>
      <c r="J426" s="4" t="s">
        <v>42</v>
      </c>
      <c r="L426" s="1" t="s">
        <v>43</v>
      </c>
      <c r="M426" s="3" t="s">
        <v>1138</v>
      </c>
      <c r="N426" s="44"/>
      <c r="O426" s="1" t="s">
        <v>71</v>
      </c>
      <c r="Q426" s="1" t="n">
        <v>212</v>
      </c>
      <c r="R426" s="1" t="n">
        <v>217</v>
      </c>
      <c r="S426" s="1" t="n">
        <v>228</v>
      </c>
      <c r="T426" s="1" t="n">
        <v>240</v>
      </c>
      <c r="U426" s="45" t="n">
        <f aca="false">+T426-R426</f>
        <v>23</v>
      </c>
      <c r="V426" s="14" t="n">
        <f aca="false">+T426-S426</f>
        <v>12</v>
      </c>
      <c r="W426" s="46" t="s">
        <v>128</v>
      </c>
      <c r="X426" s="47"/>
      <c r="Y426" s="44"/>
      <c r="Z426" s="5" t="n">
        <v>306153</v>
      </c>
      <c r="AA426" s="5" t="n">
        <v>125832</v>
      </c>
      <c r="AB426" s="48" t="s">
        <v>56</v>
      </c>
      <c r="AC426" s="49" t="n">
        <v>0.055</v>
      </c>
      <c r="AD426" s="50"/>
      <c r="AE426" s="51" t="s">
        <v>57</v>
      </c>
      <c r="AF426" s="51"/>
      <c r="AG426" s="4" t="s">
        <v>67</v>
      </c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43"/>
      <c r="B427" s="11" t="s">
        <v>38</v>
      </c>
      <c r="E427" s="3" t="s">
        <v>1139</v>
      </c>
      <c r="F427" s="3" t="s">
        <v>1140</v>
      </c>
      <c r="G427" s="6" t="s">
        <v>41</v>
      </c>
      <c r="H427" s="6" t="n">
        <v>699</v>
      </c>
      <c r="I427" s="4" t="n">
        <v>649</v>
      </c>
      <c r="J427" s="4" t="s">
        <v>42</v>
      </c>
      <c r="L427" s="52" t="s">
        <v>43</v>
      </c>
      <c r="M427" s="3" t="s">
        <v>1141</v>
      </c>
      <c r="N427" s="44"/>
      <c r="O427" s="1" t="s">
        <v>167</v>
      </c>
      <c r="Q427" s="1" t="n">
        <v>102</v>
      </c>
      <c r="R427" s="1" t="n">
        <v>102</v>
      </c>
      <c r="S427" s="1" t="n">
        <v>97</v>
      </c>
      <c r="T427" s="1" t="n">
        <v>97</v>
      </c>
      <c r="U427" s="45" t="n">
        <f aca="false">+T427-R427</f>
        <v>-5</v>
      </c>
      <c r="V427" s="14" t="n">
        <f aca="false">+T427-S427</f>
        <v>0</v>
      </c>
      <c r="W427" s="15" t="s">
        <v>66</v>
      </c>
      <c r="X427" s="47"/>
      <c r="Y427" s="44"/>
      <c r="Z427" s="44"/>
      <c r="AA427" s="5" t="n">
        <v>132845</v>
      </c>
      <c r="AB427" s="4" t="s">
        <v>56</v>
      </c>
      <c r="AC427" s="9" t="n">
        <v>0.045</v>
      </c>
      <c r="AE427" s="51" t="s">
        <v>57</v>
      </c>
      <c r="AF427" s="51" t="s">
        <v>4</v>
      </c>
      <c r="AG427" s="4" t="s">
        <v>1142</v>
      </c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s">
        <v>38</v>
      </c>
      <c r="E428" s="3" t="s">
        <v>1139</v>
      </c>
      <c r="F428" s="3" t="s">
        <v>1143</v>
      </c>
      <c r="G428" s="6" t="s">
        <v>41</v>
      </c>
      <c r="H428" s="6" t="n">
        <v>6881</v>
      </c>
      <c r="I428" s="4" t="n">
        <v>649</v>
      </c>
      <c r="J428" s="4" t="s">
        <v>42</v>
      </c>
      <c r="L428" s="1" t="s">
        <v>43</v>
      </c>
      <c r="M428" s="3" t="s">
        <v>1141</v>
      </c>
      <c r="N428" s="44"/>
      <c r="O428" s="1" t="s">
        <v>167</v>
      </c>
      <c r="Q428" s="1" t="n">
        <v>56</v>
      </c>
      <c r="R428" s="1" t="n">
        <v>56</v>
      </c>
      <c r="S428" s="1" t="n">
        <v>55</v>
      </c>
      <c r="T428" s="1" t="n">
        <v>55</v>
      </c>
      <c r="U428" s="45" t="n">
        <f aca="false">+T428-R428</f>
        <v>-1</v>
      </c>
      <c r="V428" s="14" t="n">
        <f aca="false">+T428-S428</f>
        <v>0</v>
      </c>
      <c r="W428" s="46" t="s">
        <v>46</v>
      </c>
      <c r="X428" s="47"/>
      <c r="Y428" s="44"/>
      <c r="Z428" s="5" t="n">
        <v>313543</v>
      </c>
      <c r="AA428" s="5" t="n">
        <v>138601</v>
      </c>
      <c r="AB428" s="48" t="s">
        <v>56</v>
      </c>
      <c r="AC428" s="9" t="n">
        <v>0.045</v>
      </c>
      <c r="AD428" s="50"/>
      <c r="AE428" s="51" t="s">
        <v>57</v>
      </c>
      <c r="AF428" s="51" t="s">
        <v>4</v>
      </c>
      <c r="AG428" s="4" t="s">
        <v>1142</v>
      </c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53"/>
      <c r="B429" s="54" t="s">
        <v>38</v>
      </c>
      <c r="C429" s="71"/>
      <c r="D429" s="59"/>
      <c r="E429" s="55" t="s">
        <v>1144</v>
      </c>
      <c r="F429" s="55" t="s">
        <v>1145</v>
      </c>
      <c r="G429" s="57" t="s">
        <v>41</v>
      </c>
      <c r="H429" s="57" t="n">
        <v>4229</v>
      </c>
      <c r="I429" s="56" t="n">
        <v>441</v>
      </c>
      <c r="J429" s="56" t="s">
        <v>42</v>
      </c>
      <c r="K429" s="56"/>
      <c r="L429" s="59" t="s">
        <v>43</v>
      </c>
      <c r="M429" s="55" t="s">
        <v>1146</v>
      </c>
      <c r="N429" s="0"/>
      <c r="O429" s="59" t="s">
        <v>65</v>
      </c>
      <c r="P429" s="60"/>
      <c r="Q429" s="59" t="n">
        <v>189</v>
      </c>
      <c r="R429" s="59" t="n">
        <v>189</v>
      </c>
      <c r="S429" s="59" t="n">
        <v>186</v>
      </c>
      <c r="T429" s="59" t="n">
        <v>186</v>
      </c>
      <c r="U429" s="45" t="n">
        <f aca="false">+T429-R429</f>
        <v>-3</v>
      </c>
      <c r="V429" s="61" t="n">
        <f aca="false">+T429-S429</f>
        <v>0</v>
      </c>
      <c r="W429" s="46" t="s">
        <v>1147</v>
      </c>
      <c r="X429" s="70"/>
      <c r="Z429" s="62" t="n">
        <v>311289</v>
      </c>
      <c r="AA429" s="62" t="n">
        <v>133259</v>
      </c>
      <c r="AB429" s="63" t="s">
        <v>56</v>
      </c>
      <c r="AC429" s="64" t="n">
        <v>0.06</v>
      </c>
      <c r="AD429" s="65"/>
      <c r="AE429" s="66" t="s">
        <v>57</v>
      </c>
      <c r="AF429" s="66" t="s">
        <v>4</v>
      </c>
      <c r="AG429" s="56" t="s">
        <v>67</v>
      </c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22.5" hidden="false" customHeight="false" outlineLevel="0" collapsed="false">
      <c r="A430" s="43"/>
      <c r="B430" s="11" t="s">
        <v>38</v>
      </c>
      <c r="C430" s="68"/>
      <c r="D430" s="1"/>
      <c r="E430" s="3" t="s">
        <v>1144</v>
      </c>
      <c r="F430" s="3" t="s">
        <v>1148</v>
      </c>
      <c r="G430" s="6" t="s">
        <v>41</v>
      </c>
      <c r="H430" s="6" t="n">
        <v>6009</v>
      </c>
      <c r="I430" s="4" t="n">
        <v>429</v>
      </c>
      <c r="J430" s="4" t="s">
        <v>42</v>
      </c>
      <c r="L430" s="1" t="s">
        <v>43</v>
      </c>
      <c r="M430" s="3" t="s">
        <v>1146</v>
      </c>
      <c r="N430" s="44"/>
      <c r="O430" s="1" t="s">
        <v>65</v>
      </c>
      <c r="Q430" s="74" t="n">
        <v>670</v>
      </c>
      <c r="R430" s="74" t="n">
        <v>670</v>
      </c>
      <c r="S430" s="74" t="n">
        <v>656</v>
      </c>
      <c r="T430" s="74" t="n">
        <v>656</v>
      </c>
      <c r="U430" s="45" t="n">
        <f aca="false">+T430-R430</f>
        <v>-14</v>
      </c>
      <c r="V430" s="14" t="n">
        <f aca="false">+T430-S430</f>
        <v>0</v>
      </c>
      <c r="W430" s="46" t="s">
        <v>122</v>
      </c>
      <c r="X430" s="47"/>
      <c r="Y430" s="44"/>
      <c r="Z430" s="5" t="n">
        <v>311962</v>
      </c>
      <c r="AA430" s="5" t="n">
        <v>27563</v>
      </c>
      <c r="AB430" s="48" t="s">
        <v>56</v>
      </c>
      <c r="AC430" s="49" t="n">
        <v>0.06</v>
      </c>
      <c r="AD430" s="50"/>
      <c r="AE430" s="51" t="s">
        <v>125</v>
      </c>
      <c r="AF430" s="51" t="s">
        <v>4</v>
      </c>
      <c r="AG430" s="4" t="s">
        <v>67</v>
      </c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43"/>
      <c r="B431" s="11" t="n">
        <v>36325</v>
      </c>
      <c r="E431" s="68" t="s">
        <v>1149</v>
      </c>
      <c r="F431" s="68" t="s">
        <v>1150</v>
      </c>
      <c r="G431" s="6" t="s">
        <v>41</v>
      </c>
      <c r="H431" s="5" t="n">
        <v>6722</v>
      </c>
      <c r="I431" s="1"/>
      <c r="J431" s="69"/>
      <c r="K431" s="1"/>
      <c r="L431" s="68"/>
      <c r="M431" s="68"/>
      <c r="N431" s="1" t="s">
        <v>141</v>
      </c>
      <c r="O431" s="59" t="s">
        <v>45</v>
      </c>
      <c r="Q431" s="1" t="n">
        <v>0</v>
      </c>
      <c r="R431" s="14" t="n">
        <v>0</v>
      </c>
      <c r="S431" s="1" t="n">
        <v>0</v>
      </c>
      <c r="T431" s="1" t="n">
        <v>0</v>
      </c>
      <c r="U431" s="45" t="n">
        <f aca="false">+T431-R431</f>
        <v>0</v>
      </c>
      <c r="V431" s="14" t="n">
        <f aca="false">+T431-S431</f>
        <v>0</v>
      </c>
      <c r="W431" s="15" t="s">
        <v>1151</v>
      </c>
      <c r="X431" s="47"/>
      <c r="Y431" s="44"/>
      <c r="Z431" s="5"/>
      <c r="AA431" s="5" t="s">
        <v>181</v>
      </c>
      <c r="AB431" s="52" t="s">
        <v>47</v>
      </c>
      <c r="AC431" s="49"/>
      <c r="AD431" s="73"/>
      <c r="AE431" s="51"/>
      <c r="AF431" s="51" t="s">
        <v>4</v>
      </c>
      <c r="AG431" s="1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22.5" hidden="false" customHeight="false" outlineLevel="0" collapsed="false">
      <c r="A432" s="43"/>
      <c r="B432" s="11" t="n">
        <v>36325</v>
      </c>
      <c r="E432" s="129" t="s">
        <v>1149</v>
      </c>
      <c r="F432" s="129" t="s">
        <v>1152</v>
      </c>
      <c r="G432" s="6" t="s">
        <v>41</v>
      </c>
      <c r="H432" s="130" t="n">
        <v>9830</v>
      </c>
      <c r="I432" s="1"/>
      <c r="J432" s="69"/>
      <c r="K432" s="1"/>
      <c r="L432" s="68"/>
      <c r="M432" s="68"/>
      <c r="N432" s="1" t="s">
        <v>141</v>
      </c>
      <c r="O432" s="74" t="s">
        <v>86</v>
      </c>
      <c r="Q432" s="74" t="n">
        <v>0</v>
      </c>
      <c r="R432" s="131" t="n">
        <v>1</v>
      </c>
      <c r="S432" s="74" t="n">
        <v>801</v>
      </c>
      <c r="T432" s="131" t="n">
        <v>801</v>
      </c>
      <c r="U432" s="45" t="n">
        <f aca="false">+T432-R432</f>
        <v>800</v>
      </c>
      <c r="V432" s="14" t="n">
        <f aca="false">+T432-S432</f>
        <v>0</v>
      </c>
      <c r="W432" s="15" t="s">
        <v>159</v>
      </c>
      <c r="X432" s="47"/>
      <c r="Y432" s="44"/>
      <c r="Z432" s="5"/>
      <c r="AA432" s="130" t="n">
        <v>251730</v>
      </c>
      <c r="AB432" s="52" t="s">
        <v>47</v>
      </c>
      <c r="AC432" s="49"/>
      <c r="AD432" s="73"/>
      <c r="AE432" s="51"/>
      <c r="AF432" s="51" t="s">
        <v>4</v>
      </c>
      <c r="AG432" s="7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84"/>
      <c r="AW432" s="84"/>
      <c r="AX432" s="84"/>
      <c r="AY432" s="84"/>
      <c r="AZ432" s="84"/>
      <c r="BA432" s="84"/>
      <c r="BB432" s="84"/>
      <c r="BC432" s="84"/>
      <c r="BD432" s="84"/>
      <c r="BE432" s="84"/>
      <c r="BF432" s="84"/>
      <c r="BG432" s="84"/>
      <c r="BH432" s="84"/>
      <c r="BI432" s="84"/>
      <c r="BJ432" s="84"/>
      <c r="BK432" s="84"/>
      <c r="BL432" s="84"/>
      <c r="BM432" s="84"/>
      <c r="BN432" s="84"/>
      <c r="BO432" s="84"/>
      <c r="BP432" s="84"/>
      <c r="BQ432" s="84"/>
      <c r="BR432" s="84"/>
      <c r="BS432" s="84"/>
      <c r="BT432" s="84"/>
      <c r="BU432" s="84"/>
      <c r="BV432" s="84"/>
      <c r="BW432" s="84"/>
      <c r="BX432" s="84"/>
      <c r="BY432" s="84"/>
      <c r="BZ432" s="84"/>
      <c r="CA432" s="84"/>
      <c r="CB432" s="84"/>
      <c r="CC432" s="84"/>
      <c r="CD432" s="84"/>
      <c r="CE432" s="84"/>
      <c r="CF432" s="84"/>
      <c r="CG432" s="84"/>
      <c r="CH432" s="84"/>
      <c r="CI432" s="84"/>
      <c r="CJ432" s="84"/>
      <c r="CK432" s="84"/>
      <c r="CL432" s="84"/>
      <c r="CM432" s="84"/>
      <c r="CN432" s="84"/>
      <c r="CO432" s="84"/>
      <c r="CP432" s="84"/>
      <c r="CQ432" s="84"/>
      <c r="CR432" s="84"/>
      <c r="CS432" s="84"/>
      <c r="CT432" s="84"/>
      <c r="CU432" s="84"/>
      <c r="CV432" s="84"/>
      <c r="CW432" s="84"/>
      <c r="CX432" s="84"/>
      <c r="CY432" s="84"/>
      <c r="CZ432" s="84"/>
      <c r="DA432" s="84"/>
      <c r="DB432" s="84"/>
      <c r="DC432" s="84"/>
      <c r="DD432" s="84"/>
      <c r="DE432" s="84"/>
      <c r="DF432" s="84"/>
      <c r="DG432" s="84"/>
      <c r="DH432" s="84"/>
      <c r="DI432" s="84"/>
      <c r="DJ432" s="84"/>
      <c r="DK432" s="84"/>
      <c r="DL432" s="84"/>
      <c r="DM432" s="84"/>
      <c r="DN432" s="84"/>
      <c r="DO432" s="84"/>
      <c r="DP432" s="84"/>
      <c r="DQ432" s="84"/>
      <c r="DR432" s="84"/>
      <c r="DS432" s="84"/>
      <c r="DT432" s="84"/>
      <c r="DU432" s="84"/>
      <c r="DV432" s="84"/>
      <c r="DW432" s="84"/>
      <c r="DX432" s="84"/>
      <c r="DY432" s="84"/>
      <c r="DZ432" s="84"/>
      <c r="EA432" s="84"/>
      <c r="EB432" s="84"/>
      <c r="EC432" s="84"/>
      <c r="ED432" s="84"/>
      <c r="EE432" s="84"/>
      <c r="EF432" s="84"/>
      <c r="EG432" s="84"/>
      <c r="EH432" s="84"/>
      <c r="EI432" s="84"/>
      <c r="EJ432" s="84"/>
      <c r="EK432" s="84"/>
      <c r="EL432" s="84"/>
      <c r="EM432" s="84"/>
      <c r="EN432" s="84"/>
      <c r="EO432" s="84"/>
      <c r="EP432" s="84"/>
      <c r="EQ432" s="84"/>
      <c r="ER432" s="84"/>
      <c r="ES432" s="84"/>
      <c r="ET432" s="84"/>
      <c r="EU432" s="84"/>
      <c r="EV432" s="84"/>
      <c r="EW432" s="84"/>
      <c r="EX432" s="84"/>
      <c r="EY432" s="84"/>
      <c r="EZ432" s="84"/>
      <c r="FA432" s="84"/>
      <c r="FB432" s="84"/>
      <c r="FC432" s="84"/>
      <c r="FD432" s="84"/>
      <c r="FE432" s="84"/>
      <c r="FF432" s="84"/>
      <c r="FG432" s="84"/>
      <c r="FH432" s="84"/>
      <c r="FI432" s="84"/>
      <c r="FJ432" s="84"/>
      <c r="FK432" s="84"/>
      <c r="FL432" s="84"/>
      <c r="FM432" s="84"/>
      <c r="FN432" s="84"/>
      <c r="FO432" s="84"/>
      <c r="FP432" s="84"/>
      <c r="FQ432" s="84"/>
      <c r="FR432" s="84"/>
      <c r="FS432" s="84"/>
      <c r="FT432" s="84"/>
      <c r="FU432" s="84"/>
      <c r="FV432" s="84"/>
      <c r="FW432" s="84"/>
      <c r="FX432" s="84"/>
      <c r="FY432" s="84"/>
      <c r="FZ432" s="84"/>
      <c r="GA432" s="84"/>
      <c r="GB432" s="84"/>
      <c r="GC432" s="84"/>
      <c r="GD432" s="84"/>
      <c r="GE432" s="84"/>
      <c r="GF432" s="84"/>
      <c r="GG432" s="84"/>
      <c r="GH432" s="84"/>
      <c r="GI432" s="84"/>
      <c r="GJ432" s="84"/>
      <c r="GK432" s="84"/>
      <c r="GL432" s="84"/>
      <c r="GM432" s="84"/>
      <c r="GN432" s="84"/>
      <c r="GO432" s="84"/>
      <c r="GP432" s="84"/>
      <c r="GQ432" s="84"/>
      <c r="GR432" s="84"/>
      <c r="GS432" s="84"/>
      <c r="GT432" s="84"/>
      <c r="GU432" s="84"/>
      <c r="GV432" s="84"/>
      <c r="GW432" s="84"/>
      <c r="GX432" s="84"/>
      <c r="GY432" s="84"/>
      <c r="GZ432" s="84"/>
      <c r="HA432" s="84"/>
      <c r="HB432" s="84"/>
      <c r="HC432" s="84"/>
      <c r="HD432" s="84"/>
      <c r="HE432" s="84"/>
      <c r="HF432" s="84"/>
      <c r="HG432" s="84"/>
      <c r="HH432" s="84"/>
      <c r="HI432" s="84"/>
      <c r="HJ432" s="84"/>
      <c r="HK432" s="84"/>
      <c r="HL432" s="84"/>
      <c r="HM432" s="84"/>
      <c r="HN432" s="84"/>
      <c r="HO432" s="84"/>
      <c r="HP432" s="84"/>
      <c r="HQ432" s="84"/>
      <c r="HR432" s="84"/>
      <c r="HS432" s="84"/>
      <c r="HT432" s="84"/>
      <c r="HU432" s="84"/>
      <c r="HV432" s="84"/>
      <c r="HW432" s="84"/>
      <c r="HX432" s="84"/>
      <c r="HY432" s="84"/>
      <c r="HZ432" s="84"/>
      <c r="IA432" s="84"/>
      <c r="IB432" s="84"/>
      <c r="IC432" s="84"/>
      <c r="ID432" s="84"/>
      <c r="IE432" s="84"/>
      <c r="IF432" s="84"/>
      <c r="IG432" s="84"/>
      <c r="IH432" s="84"/>
      <c r="II432" s="84"/>
      <c r="IJ432" s="84"/>
      <c r="IK432" s="84"/>
      <c r="IL432" s="84"/>
      <c r="IM432" s="84"/>
      <c r="IN432" s="84"/>
      <c r="IO432" s="84"/>
      <c r="IP432" s="84"/>
      <c r="IQ432" s="84"/>
      <c r="IR432" s="84"/>
      <c r="IS432" s="84"/>
      <c r="IT432" s="84"/>
      <c r="IU432" s="84"/>
      <c r="IV432" s="84"/>
      <c r="IW432" s="84"/>
    </row>
    <row r="433" customFormat="false" ht="12.75" hidden="false" customHeight="false" outlineLevel="0" collapsed="false">
      <c r="A433" s="43"/>
      <c r="B433" s="11" t="s">
        <v>38</v>
      </c>
      <c r="E433" s="3" t="s">
        <v>571</v>
      </c>
      <c r="F433" s="3" t="s">
        <v>1153</v>
      </c>
      <c r="G433" s="6" t="s">
        <v>41</v>
      </c>
      <c r="H433" s="6" t="n">
        <v>5360</v>
      </c>
      <c r="I433" s="4" t="n">
        <v>479</v>
      </c>
      <c r="J433" s="4" t="s">
        <v>42</v>
      </c>
      <c r="L433" s="1" t="s">
        <v>43</v>
      </c>
      <c r="M433" s="3" t="s">
        <v>571</v>
      </c>
      <c r="N433" s="44"/>
      <c r="O433" s="1" t="s">
        <v>45</v>
      </c>
      <c r="Q433" s="1" t="n">
        <v>37</v>
      </c>
      <c r="R433" s="1" t="n">
        <v>37</v>
      </c>
      <c r="S433" s="1" t="n">
        <v>32</v>
      </c>
      <c r="T433" s="1" t="n">
        <v>32</v>
      </c>
      <c r="U433" s="45" t="n">
        <f aca="false">+T433-R433</f>
        <v>-5</v>
      </c>
      <c r="V433" s="14" t="n">
        <f aca="false">+T433-S433</f>
        <v>0</v>
      </c>
      <c r="W433" s="15" t="s">
        <v>97</v>
      </c>
      <c r="X433" s="47"/>
      <c r="Y433" s="44"/>
      <c r="Z433" s="5" t="n">
        <v>343459</v>
      </c>
      <c r="AA433" s="5" t="n">
        <v>26508</v>
      </c>
      <c r="AB433" s="48" t="s">
        <v>56</v>
      </c>
      <c r="AC433" s="49" t="n">
        <v>0.065</v>
      </c>
      <c r="AD433" s="50"/>
      <c r="AE433" s="51" t="s">
        <v>57</v>
      </c>
      <c r="AF433" s="51" t="s">
        <v>4</v>
      </c>
      <c r="AG433" s="4" t="s">
        <v>67</v>
      </c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43"/>
      <c r="B434" s="11" t="s">
        <v>38</v>
      </c>
      <c r="E434" s="3" t="s">
        <v>571</v>
      </c>
      <c r="F434" s="3" t="s">
        <v>1154</v>
      </c>
      <c r="G434" s="6" t="s">
        <v>41</v>
      </c>
      <c r="H434" s="6" t="n">
        <v>5654</v>
      </c>
      <c r="I434" s="4" t="n">
        <v>447</v>
      </c>
      <c r="J434" s="4" t="s">
        <v>42</v>
      </c>
      <c r="L434" s="1" t="s">
        <v>43</v>
      </c>
      <c r="M434" s="3" t="s">
        <v>571</v>
      </c>
      <c r="N434" s="44"/>
      <c r="O434" s="1" t="s">
        <v>304</v>
      </c>
      <c r="Q434" s="1" t="n">
        <v>23</v>
      </c>
      <c r="R434" s="1" t="n">
        <v>23</v>
      </c>
      <c r="S434" s="1" t="n">
        <v>27</v>
      </c>
      <c r="T434" s="1" t="n">
        <v>27</v>
      </c>
      <c r="U434" s="45" t="n">
        <f aca="false">+T434-R434</f>
        <v>4</v>
      </c>
      <c r="V434" s="14" t="n">
        <f aca="false">+T434-S434</f>
        <v>0</v>
      </c>
      <c r="W434" s="46" t="s">
        <v>97</v>
      </c>
      <c r="X434" s="47"/>
      <c r="Y434" s="44"/>
      <c r="Z434" s="5" t="n">
        <v>325178</v>
      </c>
      <c r="AA434" s="5" t="n">
        <v>126283</v>
      </c>
      <c r="AB434" s="48" t="s">
        <v>56</v>
      </c>
      <c r="AC434" s="49" t="n">
        <v>0.06</v>
      </c>
      <c r="AD434" s="50"/>
      <c r="AE434" s="51" t="s">
        <v>57</v>
      </c>
      <c r="AF434" s="51" t="s">
        <v>4</v>
      </c>
      <c r="AG434" s="4" t="s">
        <v>67</v>
      </c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22.5" hidden="false" customHeight="false" outlineLevel="0" collapsed="false">
      <c r="A435" s="43"/>
      <c r="B435" s="11" t="s">
        <v>38</v>
      </c>
      <c r="E435" s="68" t="s">
        <v>571</v>
      </c>
      <c r="F435" s="82" t="s">
        <v>195</v>
      </c>
      <c r="G435" s="6" t="s">
        <v>41</v>
      </c>
      <c r="H435" s="5" t="n">
        <v>6284</v>
      </c>
      <c r="I435" s="1"/>
      <c r="J435" s="69"/>
      <c r="K435" s="1"/>
      <c r="L435" s="68"/>
      <c r="M435" s="68"/>
      <c r="N435" s="1"/>
      <c r="O435" s="1" t="s">
        <v>86</v>
      </c>
      <c r="Q435" s="74" t="n">
        <v>1956</v>
      </c>
      <c r="R435" s="1" t="n">
        <v>2000</v>
      </c>
      <c r="S435" s="74" t="n">
        <v>2052</v>
      </c>
      <c r="T435" s="1" t="n">
        <v>2052</v>
      </c>
      <c r="U435" s="45" t="n">
        <f aca="false">+T435-R435</f>
        <v>52</v>
      </c>
      <c r="V435" s="14" t="n">
        <f aca="false">+T435-S435</f>
        <v>0</v>
      </c>
      <c r="W435" s="15" t="s">
        <v>159</v>
      </c>
      <c r="X435" s="47"/>
      <c r="Y435" s="44"/>
      <c r="Z435" s="5"/>
      <c r="AA435" s="5" t="n">
        <v>132967</v>
      </c>
      <c r="AB435" s="52" t="s">
        <v>47</v>
      </c>
      <c r="AC435" s="49" t="n">
        <v>0.13</v>
      </c>
      <c r="AD435" s="50" t="n">
        <v>9905</v>
      </c>
      <c r="AE435" s="51" t="s">
        <v>48</v>
      </c>
      <c r="AF435" s="51" t="s">
        <v>4</v>
      </c>
      <c r="AG435" s="1" t="s">
        <v>1155</v>
      </c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/>
      <c r="E436" s="68" t="s">
        <v>571</v>
      </c>
      <c r="F436" s="82" t="s">
        <v>1156</v>
      </c>
      <c r="G436" s="6"/>
      <c r="H436" s="5" t="n">
        <v>6373</v>
      </c>
      <c r="I436" s="1"/>
      <c r="J436" s="69"/>
      <c r="K436" s="1"/>
      <c r="L436" s="68"/>
      <c r="M436" s="68"/>
      <c r="N436" s="1"/>
      <c r="O436" s="1" t="s">
        <v>86</v>
      </c>
      <c r="Q436" s="74"/>
      <c r="R436" s="1" t="n">
        <v>550</v>
      </c>
      <c r="S436" s="74" t="n">
        <v>0</v>
      </c>
      <c r="T436" s="1" t="n">
        <v>550</v>
      </c>
      <c r="U436" s="45" t="n">
        <f aca="false">+T436-R436</f>
        <v>0</v>
      </c>
      <c r="V436" s="14"/>
      <c r="W436" s="15" t="s">
        <v>1157</v>
      </c>
      <c r="X436" s="47"/>
      <c r="Y436" s="44"/>
      <c r="Z436" s="5"/>
      <c r="AA436" s="5"/>
      <c r="AB436" s="52"/>
      <c r="AC436" s="49"/>
      <c r="AD436" s="50"/>
      <c r="AE436" s="51"/>
      <c r="AF436" s="51"/>
      <c r="AG436" s="1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53"/>
      <c r="B437" s="54" t="s">
        <v>38</v>
      </c>
      <c r="C437" s="71"/>
      <c r="D437" s="59"/>
      <c r="E437" s="55" t="s">
        <v>571</v>
      </c>
      <c r="F437" s="55" t="s">
        <v>1158</v>
      </c>
      <c r="G437" s="57" t="s">
        <v>41</v>
      </c>
      <c r="H437" s="57" t="n">
        <v>6501</v>
      </c>
      <c r="I437" s="56" t="n">
        <v>550</v>
      </c>
      <c r="J437" s="56" t="s">
        <v>42</v>
      </c>
      <c r="K437" s="56"/>
      <c r="L437" s="59" t="s">
        <v>43</v>
      </c>
      <c r="M437" s="55" t="s">
        <v>571</v>
      </c>
      <c r="N437" s="0"/>
      <c r="O437" s="59" t="s">
        <v>86</v>
      </c>
      <c r="P437" s="60"/>
      <c r="Q437" s="59" t="n">
        <v>46</v>
      </c>
      <c r="R437" s="59" t="n">
        <v>46</v>
      </c>
      <c r="S437" s="59" t="n">
        <v>40</v>
      </c>
      <c r="T437" s="59" t="n">
        <v>40</v>
      </c>
      <c r="U437" s="45" t="n">
        <f aca="false">+T437-R437</f>
        <v>-6</v>
      </c>
      <c r="V437" s="61" t="n">
        <f aca="false">+T437-S437</f>
        <v>0</v>
      </c>
      <c r="W437" s="46" t="s">
        <v>97</v>
      </c>
      <c r="X437" s="70"/>
      <c r="Z437" s="62" t="n">
        <v>348351</v>
      </c>
      <c r="AA437" s="62" t="n">
        <v>136245</v>
      </c>
      <c r="AB437" s="63" t="s">
        <v>56</v>
      </c>
      <c r="AC437" s="64" t="n">
        <v>0.095</v>
      </c>
      <c r="AD437" s="65" t="n">
        <v>9812</v>
      </c>
      <c r="AE437" s="66" t="s">
        <v>81</v>
      </c>
      <c r="AF437" s="66" t="s">
        <v>4</v>
      </c>
      <c r="AG437" s="56" t="s">
        <v>1159</v>
      </c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43"/>
      <c r="B438" s="11" t="s">
        <v>38</v>
      </c>
      <c r="E438" s="3" t="s">
        <v>571</v>
      </c>
      <c r="F438" s="3" t="s">
        <v>1160</v>
      </c>
      <c r="G438" s="6" t="s">
        <v>41</v>
      </c>
      <c r="H438" s="6" t="n">
        <v>6691</v>
      </c>
      <c r="I438" s="4" t="n">
        <v>601</v>
      </c>
      <c r="J438" s="4" t="s">
        <v>42</v>
      </c>
      <c r="L438" s="1" t="s">
        <v>43</v>
      </c>
      <c r="M438" s="3" t="s">
        <v>571</v>
      </c>
      <c r="N438" s="44"/>
      <c r="O438" s="1" t="s">
        <v>185</v>
      </c>
      <c r="Q438" s="1" t="n">
        <v>294</v>
      </c>
      <c r="R438" s="1" t="n">
        <v>304</v>
      </c>
      <c r="S438" s="1" t="n">
        <v>343</v>
      </c>
      <c r="T438" s="1" t="n">
        <v>343</v>
      </c>
      <c r="U438" s="45" t="n">
        <f aca="false">+T438-R438</f>
        <v>39</v>
      </c>
      <c r="V438" s="14" t="n">
        <f aca="false">+T438-S438</f>
        <v>0</v>
      </c>
      <c r="W438" s="15" t="s">
        <v>97</v>
      </c>
      <c r="X438" s="47"/>
      <c r="Y438" s="44"/>
      <c r="Z438" s="5" t="n">
        <v>358927</v>
      </c>
      <c r="AA438" s="5" t="n">
        <v>139017</v>
      </c>
      <c r="AB438" s="48" t="s">
        <v>56</v>
      </c>
      <c r="AC438" s="9" t="n">
        <v>0.072</v>
      </c>
      <c r="AD438" s="78" t="n">
        <v>9905</v>
      </c>
      <c r="AE438" s="5" t="s">
        <v>48</v>
      </c>
      <c r="AF438" s="51" t="s">
        <v>4</v>
      </c>
      <c r="AG438" s="4" t="s">
        <v>1161</v>
      </c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3"/>
      <c r="B439" s="54" t="s">
        <v>38</v>
      </c>
      <c r="C439" s="55"/>
      <c r="D439" s="56"/>
      <c r="E439" s="55" t="s">
        <v>571</v>
      </c>
      <c r="F439" s="55" t="s">
        <v>1162</v>
      </c>
      <c r="G439" s="57" t="s">
        <v>41</v>
      </c>
      <c r="H439" s="57" t="n">
        <v>6842</v>
      </c>
      <c r="I439" s="56" t="n">
        <v>429</v>
      </c>
      <c r="J439" s="56" t="s">
        <v>42</v>
      </c>
      <c r="K439" s="56"/>
      <c r="L439" s="59" t="s">
        <v>43</v>
      </c>
      <c r="M439" s="55" t="s">
        <v>571</v>
      </c>
      <c r="N439" s="0"/>
      <c r="O439" s="59" t="s">
        <v>65</v>
      </c>
      <c r="P439" s="60"/>
      <c r="Q439" s="59" t="n">
        <v>185</v>
      </c>
      <c r="R439" s="59" t="n">
        <v>185</v>
      </c>
      <c r="S439" s="59" t="n">
        <v>166</v>
      </c>
      <c r="T439" s="59" t="n">
        <v>166</v>
      </c>
      <c r="U439" s="45" t="n">
        <f aca="false">+T439-R439</f>
        <v>-19</v>
      </c>
      <c r="V439" s="61" t="n">
        <f aca="false">+T439-S439</f>
        <v>0</v>
      </c>
      <c r="W439" s="46" t="s">
        <v>97</v>
      </c>
      <c r="X439" s="70"/>
      <c r="Z439" s="62" t="n">
        <v>363273</v>
      </c>
      <c r="AA439" s="62" t="n">
        <v>133205</v>
      </c>
      <c r="AB439" s="63" t="s">
        <v>56</v>
      </c>
      <c r="AC439" s="64" t="n">
        <v>0.06</v>
      </c>
      <c r="AD439" s="65"/>
      <c r="AE439" s="66" t="s">
        <v>57</v>
      </c>
      <c r="AF439" s="66" t="s">
        <v>4</v>
      </c>
      <c r="AG439" s="56" t="s">
        <v>1163</v>
      </c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43"/>
      <c r="B440" s="11" t="s">
        <v>38</v>
      </c>
      <c r="E440" s="3" t="s">
        <v>571</v>
      </c>
      <c r="F440" s="3" t="s">
        <v>1164</v>
      </c>
      <c r="G440" s="6" t="s">
        <v>41</v>
      </c>
      <c r="H440" s="6" t="n">
        <v>6845</v>
      </c>
      <c r="I440" s="4" t="n">
        <v>441</v>
      </c>
      <c r="J440" s="4" t="s">
        <v>42</v>
      </c>
      <c r="L440" s="1" t="s">
        <v>43</v>
      </c>
      <c r="M440" s="3" t="s">
        <v>571</v>
      </c>
      <c r="N440" s="44"/>
      <c r="O440" s="1" t="s">
        <v>65</v>
      </c>
      <c r="Q440" s="1" t="n">
        <v>1830</v>
      </c>
      <c r="R440" s="1" t="n">
        <v>1830</v>
      </c>
      <c r="S440" s="1" t="n">
        <v>1808</v>
      </c>
      <c r="T440" s="1" t="n">
        <v>1808</v>
      </c>
      <c r="U440" s="45" t="n">
        <f aca="false">+T440-R440</f>
        <v>-22</v>
      </c>
      <c r="V440" s="14" t="n">
        <f aca="false">+T440-S440</f>
        <v>0</v>
      </c>
      <c r="W440" s="46" t="s">
        <v>122</v>
      </c>
      <c r="X440" s="47"/>
      <c r="Y440" s="44"/>
      <c r="Z440" s="5" t="n">
        <v>313516</v>
      </c>
      <c r="AA440" s="5" t="n">
        <v>133205</v>
      </c>
      <c r="AB440" s="48" t="s">
        <v>56</v>
      </c>
      <c r="AC440" s="9" t="n">
        <v>0.148</v>
      </c>
      <c r="AD440" s="78" t="n">
        <v>9907</v>
      </c>
      <c r="AE440" s="1" t="s">
        <v>211</v>
      </c>
      <c r="AF440" s="51" t="s">
        <v>4</v>
      </c>
      <c r="AG440" s="4" t="s">
        <v>1163</v>
      </c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3"/>
      <c r="B441" s="54" t="s">
        <v>38</v>
      </c>
      <c r="C441" s="55"/>
      <c r="D441" s="56"/>
      <c r="E441" s="71" t="s">
        <v>571</v>
      </c>
      <c r="F441" s="71" t="s">
        <v>1165</v>
      </c>
      <c r="G441" s="57" t="s">
        <v>41</v>
      </c>
      <c r="H441" s="62" t="n">
        <v>6886</v>
      </c>
      <c r="I441" s="59"/>
      <c r="J441" s="80"/>
      <c r="K441" s="59"/>
      <c r="L441" s="71"/>
      <c r="M441" s="71" t="s">
        <v>571</v>
      </c>
      <c r="N441" s="59"/>
      <c r="O441" s="59" t="s">
        <v>86</v>
      </c>
      <c r="P441" s="60"/>
      <c r="Q441" s="59" t="n">
        <v>436</v>
      </c>
      <c r="R441" s="59" t="n">
        <v>153</v>
      </c>
      <c r="S441" s="59" t="n">
        <v>162</v>
      </c>
      <c r="T441" s="59" t="n">
        <v>162</v>
      </c>
      <c r="U441" s="45" t="n">
        <f aca="false">+T441-R441</f>
        <v>9</v>
      </c>
      <c r="V441" s="61" t="n">
        <f aca="false">+T441-S441</f>
        <v>0</v>
      </c>
      <c r="W441" s="15" t="s">
        <v>97</v>
      </c>
      <c r="X441" s="70"/>
      <c r="Z441" s="62" t="n">
        <v>336680</v>
      </c>
      <c r="AA441" s="62" t="n">
        <v>133431</v>
      </c>
      <c r="AB441" s="58" t="s">
        <v>47</v>
      </c>
      <c r="AC441" s="64" t="n">
        <v>0.072</v>
      </c>
      <c r="AD441" s="65" t="n">
        <v>9812</v>
      </c>
      <c r="AE441" s="66" t="s">
        <v>81</v>
      </c>
      <c r="AF441" s="66" t="s">
        <v>4</v>
      </c>
      <c r="AG441" s="59" t="s">
        <v>1166</v>
      </c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22.5" hidden="false" customHeight="false" outlineLevel="0" collapsed="false">
      <c r="A442" s="43"/>
      <c r="B442" s="11" t="s">
        <v>38</v>
      </c>
      <c r="E442" s="3" t="s">
        <v>571</v>
      </c>
      <c r="F442" s="3" t="s">
        <v>1167</v>
      </c>
      <c r="G442" s="6" t="s">
        <v>41</v>
      </c>
      <c r="H442" s="6" t="n">
        <v>9680</v>
      </c>
      <c r="I442" s="4" t="n">
        <v>485</v>
      </c>
      <c r="J442" s="4" t="s">
        <v>42</v>
      </c>
      <c r="L442" s="1" t="s">
        <v>43</v>
      </c>
      <c r="M442" s="3" t="s">
        <v>571</v>
      </c>
      <c r="N442" s="44"/>
      <c r="O442" s="1" t="s">
        <v>86</v>
      </c>
      <c r="Q442" s="1" t="n">
        <v>739</v>
      </c>
      <c r="R442" s="1" t="n">
        <v>1200</v>
      </c>
      <c r="S442" s="1" t="n">
        <v>842</v>
      </c>
      <c r="T442" s="1" t="n">
        <v>842</v>
      </c>
      <c r="U442" s="45" t="n">
        <f aca="false">+T442-R442</f>
        <v>-358</v>
      </c>
      <c r="V442" s="14" t="n">
        <f aca="false">+T442-S442</f>
        <v>0</v>
      </c>
      <c r="W442" s="15" t="s">
        <v>159</v>
      </c>
      <c r="X442" s="47"/>
      <c r="Y442" s="44"/>
      <c r="Z442" s="5" t="n">
        <v>349635</v>
      </c>
      <c r="AA442" s="5" t="n">
        <v>136371</v>
      </c>
      <c r="AB442" s="48" t="s">
        <v>56</v>
      </c>
      <c r="AC442" s="49" t="n">
        <v>0.05</v>
      </c>
      <c r="AD442" s="50"/>
      <c r="AE442" s="51" t="s">
        <v>125</v>
      </c>
      <c r="AF442" s="51" t="s">
        <v>4</v>
      </c>
      <c r="AG442" s="4" t="s">
        <v>1168</v>
      </c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53"/>
      <c r="B443" s="54" t="s">
        <v>38</v>
      </c>
      <c r="C443" s="55"/>
      <c r="D443" s="56"/>
      <c r="E443" s="71" t="s">
        <v>571</v>
      </c>
      <c r="F443" s="71" t="s">
        <v>1169</v>
      </c>
      <c r="G443" s="57" t="s">
        <v>41</v>
      </c>
      <c r="H443" s="62" t="n">
        <v>9743</v>
      </c>
      <c r="I443" s="59"/>
      <c r="J443" s="80"/>
      <c r="K443" s="59"/>
      <c r="L443" s="71"/>
      <c r="M443" s="71" t="s">
        <v>571</v>
      </c>
      <c r="N443" s="59"/>
      <c r="O443" s="59" t="s">
        <v>274</v>
      </c>
      <c r="P443" s="60"/>
      <c r="Q443" s="59" t="n">
        <v>492</v>
      </c>
      <c r="R443" s="59" t="n">
        <v>490</v>
      </c>
      <c r="S443" s="59" t="n">
        <v>454</v>
      </c>
      <c r="T443" s="59" t="n">
        <v>454</v>
      </c>
      <c r="U443" s="45" t="n">
        <f aca="false">+T443-R443</f>
        <v>-36</v>
      </c>
      <c r="V443" s="61" t="n">
        <f aca="false">+T443-S443</f>
        <v>0</v>
      </c>
      <c r="W443" s="15" t="s">
        <v>97</v>
      </c>
      <c r="X443" s="70"/>
      <c r="Z443" s="62" t="n">
        <v>348328</v>
      </c>
      <c r="AA443" s="62" t="n">
        <v>136225</v>
      </c>
      <c r="AB443" s="58" t="s">
        <v>47</v>
      </c>
      <c r="AC443" s="64" t="n">
        <v>0.113</v>
      </c>
      <c r="AD443" s="65" t="n">
        <v>9812</v>
      </c>
      <c r="AE443" s="66" t="s">
        <v>81</v>
      </c>
      <c r="AF443" s="66" t="s">
        <v>4</v>
      </c>
      <c r="AG443" s="59" t="s">
        <v>1170</v>
      </c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38</v>
      </c>
      <c r="C444" s="68"/>
      <c r="D444" s="1"/>
      <c r="E444" s="68" t="s">
        <v>571</v>
      </c>
      <c r="F444" s="68" t="s">
        <v>1171</v>
      </c>
      <c r="G444" s="6" t="s">
        <v>41</v>
      </c>
      <c r="H444" s="5" t="n">
        <v>9781</v>
      </c>
      <c r="I444" s="1"/>
      <c r="J444" s="69"/>
      <c r="K444" s="1"/>
      <c r="L444" s="68"/>
      <c r="M444" s="68" t="s">
        <v>571</v>
      </c>
      <c r="N444" s="1"/>
      <c r="O444" s="1" t="s">
        <v>86</v>
      </c>
      <c r="Q444" s="1" t="n">
        <v>463</v>
      </c>
      <c r="R444" s="1" t="n">
        <v>460</v>
      </c>
      <c r="S444" s="1" t="n">
        <v>436</v>
      </c>
      <c r="T444" s="1" t="n">
        <v>436</v>
      </c>
      <c r="U444" s="45" t="n">
        <f aca="false">+T444-R444</f>
        <v>-24</v>
      </c>
      <c r="V444" s="14" t="n">
        <f aca="false">+T444-S444</f>
        <v>0</v>
      </c>
      <c r="W444" s="15" t="s">
        <v>97</v>
      </c>
      <c r="X444" s="47"/>
      <c r="Y444" s="44"/>
      <c r="Z444" s="5"/>
      <c r="AA444" s="5" t="n">
        <v>132982</v>
      </c>
      <c r="AB444" s="52" t="s">
        <v>47</v>
      </c>
      <c r="AC444" s="49" t="n">
        <v>0.13</v>
      </c>
      <c r="AD444" s="50" t="n">
        <v>9906</v>
      </c>
      <c r="AE444" s="51" t="s">
        <v>48</v>
      </c>
      <c r="AF444" s="51" t="s">
        <v>4</v>
      </c>
      <c r="AG444" s="1" t="s">
        <v>1172</v>
      </c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43"/>
      <c r="B445" s="11" t="n">
        <v>36447</v>
      </c>
      <c r="E445" s="68" t="s">
        <v>571</v>
      </c>
      <c r="F445" s="68" t="s">
        <v>1173</v>
      </c>
      <c r="G445" s="6" t="s">
        <v>41</v>
      </c>
      <c r="H445" s="5" t="n">
        <v>9801</v>
      </c>
      <c r="I445" s="1"/>
      <c r="J445" s="69"/>
      <c r="K445" s="1"/>
      <c r="L445" s="68"/>
      <c r="M445" s="68"/>
      <c r="N445" s="1" t="s">
        <v>141</v>
      </c>
      <c r="O445" s="1" t="s">
        <v>304</v>
      </c>
      <c r="Q445" s="1" t="n">
        <v>119</v>
      </c>
      <c r="R445" s="1" t="n">
        <v>107</v>
      </c>
      <c r="S445" s="1" t="n">
        <v>106</v>
      </c>
      <c r="T445" s="1" t="n">
        <v>106</v>
      </c>
      <c r="U445" s="45" t="n">
        <f aca="false">+T445-R445</f>
        <v>-1</v>
      </c>
      <c r="V445" s="14" t="n">
        <f aca="false">+T445-S445</f>
        <v>0</v>
      </c>
      <c r="W445" s="46" t="s">
        <v>97</v>
      </c>
      <c r="X445" s="47"/>
      <c r="Y445" s="44"/>
      <c r="Z445" s="5"/>
      <c r="AA445" s="5" t="n">
        <v>142400</v>
      </c>
      <c r="AB445" s="52" t="s">
        <v>47</v>
      </c>
      <c r="AC445" s="49"/>
      <c r="AD445" s="73"/>
      <c r="AE445" s="79"/>
      <c r="AF445" s="51" t="s">
        <v>4</v>
      </c>
      <c r="AG445" s="1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43"/>
      <c r="B446" s="11" t="s">
        <v>38</v>
      </c>
      <c r="E446" s="3" t="s">
        <v>1174</v>
      </c>
      <c r="F446" s="3" t="s">
        <v>1175</v>
      </c>
      <c r="G446" s="6" t="s">
        <v>41</v>
      </c>
      <c r="H446" s="6" t="n">
        <v>4660</v>
      </c>
      <c r="I446" s="4" t="n">
        <v>441</v>
      </c>
      <c r="J446" s="4" t="s">
        <v>42</v>
      </c>
      <c r="L446" s="1" t="s">
        <v>43</v>
      </c>
      <c r="M446" s="3" t="s">
        <v>1174</v>
      </c>
      <c r="N446" s="44"/>
      <c r="O446" s="1" t="s">
        <v>65</v>
      </c>
      <c r="Q446" s="1" t="n">
        <v>205</v>
      </c>
      <c r="R446" s="1" t="n">
        <v>205</v>
      </c>
      <c r="S446" s="1" t="n">
        <v>193</v>
      </c>
      <c r="T446" s="1" t="n">
        <v>193</v>
      </c>
      <c r="U446" s="45" t="n">
        <f aca="false">+T446-R446</f>
        <v>-12</v>
      </c>
      <c r="V446" s="14" t="n">
        <f aca="false">+T446-S446</f>
        <v>0</v>
      </c>
      <c r="W446" s="46" t="s">
        <v>46</v>
      </c>
      <c r="X446" s="47"/>
      <c r="Y446" s="44"/>
      <c r="Z446" s="44"/>
      <c r="AA446" s="5" t="n">
        <v>138958</v>
      </c>
      <c r="AB446" s="48" t="s">
        <v>56</v>
      </c>
      <c r="AC446" s="9" t="n">
        <v>0.33</v>
      </c>
      <c r="AD446" s="78" t="n">
        <v>9904</v>
      </c>
      <c r="AE446" s="1" t="s">
        <v>245</v>
      </c>
      <c r="AF446" s="51" t="s">
        <v>4</v>
      </c>
      <c r="AG446" s="4" t="s">
        <v>1176</v>
      </c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53"/>
      <c r="B447" s="54" t="s">
        <v>38</v>
      </c>
      <c r="C447" s="55"/>
      <c r="D447" s="56"/>
      <c r="E447" s="55" t="s">
        <v>1174</v>
      </c>
      <c r="F447" s="55" t="s">
        <v>1177</v>
      </c>
      <c r="G447" s="57" t="s">
        <v>41</v>
      </c>
      <c r="H447" s="57" t="n">
        <v>9640</v>
      </c>
      <c r="I447" s="56" t="n">
        <v>441</v>
      </c>
      <c r="J447" s="56" t="s">
        <v>42</v>
      </c>
      <c r="K447" s="56"/>
      <c r="L447" s="59" t="s">
        <v>43</v>
      </c>
      <c r="M447" s="55" t="s">
        <v>1174</v>
      </c>
      <c r="N447" s="0"/>
      <c r="O447" s="59" t="s">
        <v>65</v>
      </c>
      <c r="P447" s="60"/>
      <c r="Q447" s="59" t="n">
        <v>222</v>
      </c>
      <c r="R447" s="59" t="n">
        <v>222</v>
      </c>
      <c r="S447" s="59" t="n">
        <v>249</v>
      </c>
      <c r="T447" s="59" t="n">
        <v>249</v>
      </c>
      <c r="U447" s="45" t="n">
        <f aca="false">+T447-R447</f>
        <v>27</v>
      </c>
      <c r="V447" s="61" t="n">
        <f aca="false">+T447-S447</f>
        <v>0</v>
      </c>
      <c r="W447" s="15" t="s">
        <v>66</v>
      </c>
      <c r="X447" s="70"/>
      <c r="Z447" s="62" t="n">
        <v>370003</v>
      </c>
      <c r="AA447" s="62" t="n">
        <v>138958</v>
      </c>
      <c r="AB447" s="63" t="s">
        <v>56</v>
      </c>
      <c r="AC447" s="9" t="n">
        <v>0.174</v>
      </c>
      <c r="AD447" s="78" t="n">
        <v>9904</v>
      </c>
      <c r="AE447" s="59" t="s">
        <v>245</v>
      </c>
      <c r="AF447" s="66" t="s">
        <v>4</v>
      </c>
      <c r="AG447" s="56" t="s">
        <v>1176</v>
      </c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38</v>
      </c>
      <c r="E448" s="68" t="s">
        <v>1174</v>
      </c>
      <c r="F448" s="68" t="s">
        <v>1178</v>
      </c>
      <c r="G448" s="6" t="s">
        <v>41</v>
      </c>
      <c r="H448" s="5" t="n">
        <v>9739</v>
      </c>
      <c r="I448" s="1"/>
      <c r="J448" s="69"/>
      <c r="K448" s="1"/>
      <c r="L448" s="68"/>
      <c r="M448" s="68" t="s">
        <v>1179</v>
      </c>
      <c r="N448" s="1"/>
      <c r="O448" s="1" t="s">
        <v>65</v>
      </c>
      <c r="Q448" s="1" t="n">
        <v>100</v>
      </c>
      <c r="R448" s="1" t="n">
        <v>100</v>
      </c>
      <c r="S448" s="1" t="n">
        <v>92</v>
      </c>
      <c r="T448" s="1" t="n">
        <v>92</v>
      </c>
      <c r="U448" s="45" t="n">
        <f aca="false">+T448-R448</f>
        <v>-8</v>
      </c>
      <c r="V448" s="14" t="n">
        <f aca="false">+T448-S448</f>
        <v>0</v>
      </c>
      <c r="W448" s="46" t="s">
        <v>46</v>
      </c>
      <c r="X448" s="47"/>
      <c r="Y448" s="44"/>
      <c r="Z448" s="5" t="n">
        <v>370008</v>
      </c>
      <c r="AA448" s="5" t="n">
        <v>138958</v>
      </c>
      <c r="AB448" s="52" t="s">
        <v>56</v>
      </c>
      <c r="AC448" s="49" t="n">
        <v>0.182</v>
      </c>
      <c r="AD448" s="50" t="n">
        <v>9812</v>
      </c>
      <c r="AE448" s="51" t="s">
        <v>81</v>
      </c>
      <c r="AF448" s="51" t="s">
        <v>4</v>
      </c>
      <c r="AG448" s="1" t="s">
        <v>1176</v>
      </c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53"/>
      <c r="B449" s="54" t="s">
        <v>38</v>
      </c>
      <c r="C449" s="71"/>
      <c r="D449" s="59"/>
      <c r="E449" s="55" t="s">
        <v>1180</v>
      </c>
      <c r="F449" s="55" t="s">
        <v>1181</v>
      </c>
      <c r="G449" s="57" t="s">
        <v>41</v>
      </c>
      <c r="H449" s="57" t="n">
        <v>6597</v>
      </c>
      <c r="I449" s="56" t="n">
        <v>601</v>
      </c>
      <c r="J449" s="56" t="s">
        <v>42</v>
      </c>
      <c r="K449" s="56"/>
      <c r="L449" s="59" t="s">
        <v>43</v>
      </c>
      <c r="M449" s="55" t="s">
        <v>1182</v>
      </c>
      <c r="N449" s="0"/>
      <c r="O449" s="59" t="s">
        <v>96</v>
      </c>
      <c r="P449" s="60"/>
      <c r="Q449" s="59" t="n">
        <v>306</v>
      </c>
      <c r="R449" s="59" t="n">
        <v>306</v>
      </c>
      <c r="S449" s="59" t="n">
        <v>268</v>
      </c>
      <c r="T449" s="59" t="n">
        <v>268</v>
      </c>
      <c r="U449" s="45" t="n">
        <f aca="false">+T449-R449</f>
        <v>-38</v>
      </c>
      <c r="V449" s="61" t="n">
        <f aca="false">+T449-S449</f>
        <v>0</v>
      </c>
      <c r="W449" s="15" t="s">
        <v>66</v>
      </c>
      <c r="X449" s="70"/>
      <c r="Z449" s="62" t="n">
        <v>370004</v>
      </c>
      <c r="AA449" s="62" t="n">
        <v>133264</v>
      </c>
      <c r="AB449" s="63" t="s">
        <v>56</v>
      </c>
      <c r="AC449" s="9" t="n">
        <v>0.33</v>
      </c>
      <c r="AD449" s="67" t="n">
        <v>9904</v>
      </c>
      <c r="AE449" s="5" t="s">
        <v>48</v>
      </c>
      <c r="AF449" s="66" t="s">
        <v>4</v>
      </c>
      <c r="AG449" s="56" t="s">
        <v>1183</v>
      </c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43"/>
      <c r="B450" s="11" t="s">
        <v>38</v>
      </c>
      <c r="E450" s="3" t="s">
        <v>1184</v>
      </c>
      <c r="F450" s="3" t="s">
        <v>1185</v>
      </c>
      <c r="G450" s="6" t="s">
        <v>41</v>
      </c>
      <c r="H450" s="6" t="n">
        <v>6685</v>
      </c>
      <c r="I450" s="4" t="n">
        <v>765</v>
      </c>
      <c r="J450" s="4" t="s">
        <v>42</v>
      </c>
      <c r="L450" s="1" t="s">
        <v>43</v>
      </c>
      <c r="M450" s="3" t="s">
        <v>1186</v>
      </c>
      <c r="N450" s="44"/>
      <c r="O450" s="1" t="s">
        <v>71</v>
      </c>
      <c r="Q450" s="1" t="n">
        <v>191</v>
      </c>
      <c r="R450" s="1" t="n">
        <v>191</v>
      </c>
      <c r="S450" s="1" t="n">
        <v>192</v>
      </c>
      <c r="T450" s="1" t="n">
        <v>192</v>
      </c>
      <c r="U450" s="45" t="n">
        <f aca="false">+T450-R450</f>
        <v>1</v>
      </c>
      <c r="V450" s="14" t="n">
        <f aca="false">+T450-S450</f>
        <v>0</v>
      </c>
      <c r="W450" s="46" t="s">
        <v>46</v>
      </c>
      <c r="X450" s="47"/>
      <c r="Y450" s="44"/>
      <c r="Z450" s="5" t="n">
        <v>358925</v>
      </c>
      <c r="AA450" s="5" t="n">
        <v>138615</v>
      </c>
      <c r="AB450" s="48" t="s">
        <v>56</v>
      </c>
      <c r="AC450" s="49" t="n">
        <v>0.33</v>
      </c>
      <c r="AD450" s="50" t="n">
        <v>9906</v>
      </c>
      <c r="AE450" s="51" t="s">
        <v>48</v>
      </c>
      <c r="AF450" s="51" t="s">
        <v>4</v>
      </c>
      <c r="AG450" s="4" t="s">
        <v>1187</v>
      </c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3"/>
      <c r="B451" s="11" t="s">
        <v>38</v>
      </c>
      <c r="C451" s="68"/>
      <c r="D451" s="1"/>
      <c r="E451" s="3" t="s">
        <v>1184</v>
      </c>
      <c r="F451" s="3" t="s">
        <v>1188</v>
      </c>
      <c r="G451" s="6" t="s">
        <v>41</v>
      </c>
      <c r="H451" s="6" t="n">
        <v>6686</v>
      </c>
      <c r="I451" s="4" t="n">
        <v>765</v>
      </c>
      <c r="J451" s="4" t="s">
        <v>42</v>
      </c>
      <c r="L451" s="1" t="s">
        <v>43</v>
      </c>
      <c r="M451" s="3" t="s">
        <v>1186</v>
      </c>
      <c r="N451" s="44"/>
      <c r="O451" s="1" t="s">
        <v>71</v>
      </c>
      <c r="Q451" s="1" t="n">
        <v>0</v>
      </c>
      <c r="R451" s="1" t="n">
        <v>110</v>
      </c>
      <c r="S451" s="1" t="n">
        <v>124</v>
      </c>
      <c r="T451" s="1" t="n">
        <v>124</v>
      </c>
      <c r="U451" s="45" t="n">
        <f aca="false">+T451-R451</f>
        <v>14</v>
      </c>
      <c r="V451" s="14" t="n">
        <f aca="false">+T451-S451</f>
        <v>0</v>
      </c>
      <c r="W451" s="46" t="s">
        <v>46</v>
      </c>
      <c r="X451" s="47"/>
      <c r="Y451" s="44"/>
      <c r="Z451" s="5" t="n">
        <v>358926</v>
      </c>
      <c r="AA451" s="5" t="n">
        <v>133308</v>
      </c>
      <c r="AB451" s="48" t="s">
        <v>56</v>
      </c>
      <c r="AC451" s="49" t="n">
        <v>0.33</v>
      </c>
      <c r="AD451" s="50" t="n">
        <v>9906</v>
      </c>
      <c r="AE451" s="51" t="s">
        <v>48</v>
      </c>
      <c r="AF451" s="51" t="s">
        <v>4</v>
      </c>
      <c r="AG451" s="4" t="s">
        <v>1187</v>
      </c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43"/>
      <c r="B452" s="11" t="s">
        <v>38</v>
      </c>
      <c r="E452" s="3" t="s">
        <v>1189</v>
      </c>
      <c r="F452" s="3" t="s">
        <v>1190</v>
      </c>
      <c r="G452" s="6" t="s">
        <v>41</v>
      </c>
      <c r="H452" s="6" t="n">
        <v>9664</v>
      </c>
      <c r="I452" s="4" t="n">
        <v>479</v>
      </c>
      <c r="J452" s="4" t="s">
        <v>42</v>
      </c>
      <c r="L452" s="1" t="s">
        <v>43</v>
      </c>
      <c r="M452" s="3" t="s">
        <v>1191</v>
      </c>
      <c r="N452" s="44"/>
      <c r="O452" s="1" t="s">
        <v>86</v>
      </c>
      <c r="Q452" s="1" t="n">
        <v>705</v>
      </c>
      <c r="R452" s="1" t="n">
        <v>705</v>
      </c>
      <c r="S452" s="1" t="n">
        <v>763</v>
      </c>
      <c r="T452" s="1" t="n">
        <v>763</v>
      </c>
      <c r="U452" s="45" t="n">
        <f aca="false">+T452-R452</f>
        <v>58</v>
      </c>
      <c r="V452" s="14" t="n">
        <f aca="false">+T452-S452</f>
        <v>0</v>
      </c>
      <c r="W452" s="15" t="s">
        <v>66</v>
      </c>
      <c r="X452" s="47"/>
      <c r="Y452" s="44"/>
      <c r="Z452" s="5" t="n">
        <v>309642</v>
      </c>
      <c r="AA452" s="5" t="n">
        <v>138112</v>
      </c>
      <c r="AB452" s="48" t="s">
        <v>56</v>
      </c>
      <c r="AC452" s="9" t="n">
        <v>0.075</v>
      </c>
      <c r="AD452" s="78" t="n">
        <v>9908</v>
      </c>
      <c r="AE452" s="1" t="s">
        <v>245</v>
      </c>
      <c r="AF452" s="51" t="s">
        <v>4</v>
      </c>
      <c r="AG452" s="4" t="s">
        <v>1192</v>
      </c>
      <c r="AH452" s="86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  <c r="BF452" s="86"/>
      <c r="BG452" s="86"/>
      <c r="BH452" s="86"/>
      <c r="BI452" s="86"/>
      <c r="BJ452" s="86"/>
      <c r="BK452" s="86"/>
      <c r="BL452" s="86"/>
      <c r="BM452" s="86"/>
      <c r="BN452" s="86"/>
      <c r="BO452" s="86"/>
      <c r="BP452" s="86"/>
      <c r="BQ452" s="86"/>
      <c r="BR452" s="86"/>
      <c r="BS452" s="86"/>
      <c r="BT452" s="86"/>
      <c r="BU452" s="86"/>
      <c r="BV452" s="86"/>
      <c r="BW452" s="86"/>
      <c r="BX452" s="86"/>
      <c r="BY452" s="86"/>
      <c r="BZ452" s="86"/>
      <c r="CA452" s="86"/>
      <c r="CB452" s="86"/>
      <c r="CC452" s="86"/>
      <c r="CD452" s="86"/>
      <c r="CE452" s="86"/>
      <c r="CF452" s="86"/>
      <c r="CG452" s="86"/>
      <c r="CH452" s="86"/>
      <c r="CI452" s="86"/>
      <c r="CJ452" s="86"/>
      <c r="CK452" s="86"/>
      <c r="CL452" s="86"/>
      <c r="CM452" s="86"/>
      <c r="CN452" s="86"/>
      <c r="CO452" s="86"/>
      <c r="CP452" s="86"/>
      <c r="CQ452" s="86"/>
      <c r="CR452" s="86"/>
      <c r="CS452" s="86"/>
      <c r="CT452" s="86"/>
      <c r="CU452" s="86"/>
      <c r="CV452" s="86"/>
      <c r="CW452" s="86"/>
      <c r="CX452" s="86"/>
      <c r="CY452" s="86"/>
      <c r="CZ452" s="86"/>
      <c r="DA452" s="86"/>
      <c r="DB452" s="86"/>
      <c r="DC452" s="86"/>
      <c r="DD452" s="86"/>
      <c r="DE452" s="86"/>
      <c r="DF452" s="86"/>
      <c r="DG452" s="86"/>
      <c r="DH452" s="86"/>
      <c r="DI452" s="86"/>
      <c r="DJ452" s="86"/>
      <c r="DK452" s="86"/>
      <c r="DL452" s="86"/>
      <c r="DM452" s="86"/>
      <c r="DN452" s="86"/>
      <c r="DO452" s="86"/>
      <c r="DP452" s="86"/>
      <c r="DQ452" s="86"/>
      <c r="DR452" s="86"/>
      <c r="DS452" s="86"/>
      <c r="DT452" s="86"/>
      <c r="DU452" s="86"/>
      <c r="DV452" s="86"/>
      <c r="DW452" s="86"/>
      <c r="DX452" s="86"/>
      <c r="DY452" s="86"/>
      <c r="DZ452" s="86"/>
      <c r="EA452" s="86"/>
      <c r="EB452" s="86"/>
      <c r="EC452" s="86"/>
      <c r="ED452" s="86"/>
      <c r="EE452" s="86"/>
      <c r="EF452" s="86"/>
      <c r="EG452" s="86"/>
      <c r="EH452" s="86"/>
      <c r="EI452" s="86"/>
      <c r="EJ452" s="86"/>
      <c r="EK452" s="86"/>
      <c r="EL452" s="86"/>
      <c r="EM452" s="86"/>
      <c r="EN452" s="86"/>
      <c r="EO452" s="86"/>
      <c r="EP452" s="86"/>
      <c r="EQ452" s="86"/>
      <c r="ER452" s="86"/>
      <c r="ES452" s="86"/>
      <c r="ET452" s="86"/>
      <c r="EU452" s="86"/>
      <c r="EV452" s="86"/>
      <c r="EW452" s="86"/>
      <c r="EX452" s="86"/>
      <c r="EY452" s="86"/>
      <c r="EZ452" s="86"/>
      <c r="FA452" s="86"/>
      <c r="FB452" s="86"/>
      <c r="FC452" s="86"/>
      <c r="FD452" s="86"/>
      <c r="FE452" s="86"/>
      <c r="FF452" s="86"/>
      <c r="FG452" s="86"/>
      <c r="FH452" s="86"/>
      <c r="FI452" s="86"/>
      <c r="FJ452" s="86"/>
      <c r="FK452" s="86"/>
      <c r="FL452" s="86"/>
      <c r="FM452" s="86"/>
      <c r="FN452" s="86"/>
      <c r="FO452" s="86"/>
      <c r="FP452" s="86"/>
      <c r="FQ452" s="86"/>
      <c r="FR452" s="86"/>
      <c r="FS452" s="86"/>
      <c r="FT452" s="86"/>
      <c r="FU452" s="86"/>
      <c r="FV452" s="86"/>
      <c r="FW452" s="86"/>
      <c r="FX452" s="86"/>
      <c r="FY452" s="86"/>
      <c r="FZ452" s="86"/>
      <c r="GA452" s="86"/>
      <c r="GB452" s="86"/>
      <c r="GC452" s="86"/>
      <c r="GD452" s="86"/>
      <c r="GE452" s="86"/>
      <c r="GF452" s="86"/>
      <c r="GG452" s="86"/>
      <c r="GH452" s="86"/>
      <c r="GI452" s="86"/>
      <c r="GJ452" s="86"/>
      <c r="GK452" s="86"/>
      <c r="GL452" s="86"/>
      <c r="GM452" s="86"/>
      <c r="GN452" s="86"/>
      <c r="GO452" s="86"/>
      <c r="GP452" s="86"/>
      <c r="GQ452" s="86"/>
      <c r="GR452" s="86"/>
      <c r="GS452" s="86"/>
      <c r="GT452" s="86"/>
      <c r="GU452" s="86"/>
      <c r="GV452" s="86"/>
      <c r="GW452" s="86"/>
      <c r="GX452" s="86"/>
      <c r="GY452" s="86"/>
      <c r="GZ452" s="86"/>
      <c r="HA452" s="86"/>
      <c r="HB452" s="86"/>
      <c r="HC452" s="86"/>
      <c r="HD452" s="86"/>
      <c r="HE452" s="86"/>
      <c r="HF452" s="86"/>
      <c r="HG452" s="86"/>
      <c r="HH452" s="86"/>
      <c r="HI452" s="86"/>
      <c r="HJ452" s="86"/>
      <c r="HK452" s="86"/>
      <c r="HL452" s="86"/>
      <c r="HM452" s="86"/>
      <c r="HN452" s="86"/>
      <c r="HO452" s="86"/>
      <c r="HP452" s="86"/>
      <c r="HQ452" s="86"/>
      <c r="HR452" s="86"/>
      <c r="HS452" s="86"/>
      <c r="HT452" s="86"/>
      <c r="HU452" s="86"/>
      <c r="HV452" s="86"/>
      <c r="HW452" s="86"/>
      <c r="HX452" s="86"/>
      <c r="HY452" s="86"/>
      <c r="HZ452" s="86"/>
      <c r="IA452" s="86"/>
      <c r="IB452" s="86"/>
      <c r="IC452" s="86"/>
      <c r="ID452" s="86"/>
      <c r="IE452" s="86"/>
      <c r="IF452" s="86"/>
      <c r="IG452" s="86"/>
      <c r="IH452" s="86"/>
      <c r="II452" s="86"/>
      <c r="IJ452" s="86"/>
      <c r="IK452" s="86"/>
      <c r="IL452" s="86"/>
      <c r="IM452" s="86"/>
      <c r="IN452" s="86"/>
      <c r="IO452" s="86"/>
      <c r="IP452" s="86"/>
      <c r="IQ452" s="86"/>
      <c r="IR452" s="86"/>
      <c r="IS452" s="86"/>
      <c r="IT452" s="86"/>
      <c r="IU452" s="86"/>
      <c r="IV452" s="86"/>
      <c r="IW452" s="86"/>
    </row>
    <row r="453" customFormat="false" ht="12.75" hidden="false" customHeight="false" outlineLevel="0" collapsed="false">
      <c r="A453" s="53"/>
      <c r="B453" s="54" t="s">
        <v>38</v>
      </c>
      <c r="C453" s="55"/>
      <c r="D453" s="56"/>
      <c r="E453" s="55" t="s">
        <v>1193</v>
      </c>
      <c r="F453" s="55" t="s">
        <v>1194</v>
      </c>
      <c r="G453" s="57" t="s">
        <v>41</v>
      </c>
      <c r="H453" s="57" t="n">
        <v>6014</v>
      </c>
      <c r="I453" s="56" t="n">
        <v>550</v>
      </c>
      <c r="J453" s="56" t="s">
        <v>42</v>
      </c>
      <c r="K453" s="56"/>
      <c r="L453" s="59" t="s">
        <v>43</v>
      </c>
      <c r="M453" s="55" t="s">
        <v>1195</v>
      </c>
      <c r="N453" s="0"/>
      <c r="O453" s="59" t="s">
        <v>86</v>
      </c>
      <c r="P453" s="60"/>
      <c r="Q453" s="59" t="n">
        <v>110</v>
      </c>
      <c r="R453" s="59" t="n">
        <v>125</v>
      </c>
      <c r="S453" s="59" t="n">
        <v>77</v>
      </c>
      <c r="T453" s="59" t="n">
        <v>77</v>
      </c>
      <c r="U453" s="45" t="n">
        <f aca="false">+T453-R453</f>
        <v>-48</v>
      </c>
      <c r="V453" s="61" t="n">
        <f aca="false">+T453-S453</f>
        <v>0</v>
      </c>
      <c r="W453" s="46" t="s">
        <v>122</v>
      </c>
      <c r="X453" s="46"/>
      <c r="Z453" s="62" t="n">
        <v>358918</v>
      </c>
      <c r="AA453" s="62" t="n">
        <v>26518</v>
      </c>
      <c r="AB453" s="63" t="s">
        <v>56</v>
      </c>
      <c r="AC453" s="64" t="n">
        <v>0.055</v>
      </c>
      <c r="AD453" s="65"/>
      <c r="AE453" s="66" t="s">
        <v>57</v>
      </c>
      <c r="AF453" s="66" t="s">
        <v>4</v>
      </c>
      <c r="AG453" s="56" t="s">
        <v>1196</v>
      </c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38</v>
      </c>
      <c r="E454" s="3" t="s">
        <v>1197</v>
      </c>
      <c r="F454" s="3" t="s">
        <v>1198</v>
      </c>
      <c r="G454" s="6" t="s">
        <v>52</v>
      </c>
      <c r="H454" s="6" t="n">
        <v>297</v>
      </c>
      <c r="I454" s="4" t="s">
        <v>110</v>
      </c>
      <c r="J454" s="4" t="s">
        <v>42</v>
      </c>
      <c r="L454" s="1" t="s">
        <v>43</v>
      </c>
      <c r="M454" s="3" t="s">
        <v>1199</v>
      </c>
      <c r="N454" s="44"/>
      <c r="O454" s="1" t="s">
        <v>106</v>
      </c>
      <c r="Q454" s="1" t="n">
        <v>85</v>
      </c>
      <c r="R454" s="1" t="n">
        <v>85</v>
      </c>
      <c r="S454" s="1" t="n">
        <v>85</v>
      </c>
      <c r="T454" s="1" t="n">
        <v>85</v>
      </c>
      <c r="U454" s="45" t="n">
        <f aca="false">+T454-R454</f>
        <v>0</v>
      </c>
      <c r="V454" s="14" t="n">
        <f aca="false">+T454-S454</f>
        <v>0</v>
      </c>
      <c r="W454" s="15" t="s">
        <v>66</v>
      </c>
      <c r="X454" s="47"/>
      <c r="Y454" s="44"/>
      <c r="Z454" s="44"/>
      <c r="AA454" s="5" t="n">
        <v>138359</v>
      </c>
      <c r="AB454" s="48" t="s">
        <v>47</v>
      </c>
      <c r="AC454" s="49" t="n">
        <v>0.06</v>
      </c>
      <c r="AD454" s="50"/>
      <c r="AE454" s="51" t="s">
        <v>57</v>
      </c>
      <c r="AF454" s="51" t="s">
        <v>4</v>
      </c>
      <c r="AG454" s="4" t="s">
        <v>1200</v>
      </c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38</v>
      </c>
      <c r="C455" s="68"/>
      <c r="D455" s="1"/>
      <c r="E455" s="3" t="s">
        <v>1197</v>
      </c>
      <c r="F455" s="3" t="s">
        <v>1201</v>
      </c>
      <c r="G455" s="6" t="s">
        <v>52</v>
      </c>
      <c r="H455" s="6" t="n">
        <v>6487</v>
      </c>
      <c r="I455" s="4" t="n">
        <v>427</v>
      </c>
      <c r="J455" s="4" t="s">
        <v>42</v>
      </c>
      <c r="L455" s="1" t="s">
        <v>43</v>
      </c>
      <c r="M455" s="3" t="s">
        <v>1199</v>
      </c>
      <c r="N455" s="44"/>
      <c r="O455" s="1" t="s">
        <v>113</v>
      </c>
      <c r="Q455" s="1" t="n">
        <v>106</v>
      </c>
      <c r="R455" s="1" t="n">
        <v>106</v>
      </c>
      <c r="S455" s="1" t="n">
        <v>125</v>
      </c>
      <c r="T455" s="1" t="n">
        <v>125</v>
      </c>
      <c r="U455" s="45" t="n">
        <f aca="false">+T455-R455</f>
        <v>19</v>
      </c>
      <c r="V455" s="14" t="n">
        <f aca="false">+T455-S455</f>
        <v>0</v>
      </c>
      <c r="W455" s="46" t="s">
        <v>46</v>
      </c>
      <c r="X455" s="15"/>
      <c r="Y455" s="44"/>
      <c r="Z455" s="5" t="n">
        <v>136539</v>
      </c>
      <c r="AA455" s="5" t="n">
        <v>125820</v>
      </c>
      <c r="AB455" s="48" t="s">
        <v>47</v>
      </c>
      <c r="AC455" s="49" t="n">
        <v>0.065</v>
      </c>
      <c r="AD455" s="50"/>
      <c r="AE455" s="51" t="s">
        <v>57</v>
      </c>
      <c r="AF455" s="51" t="s">
        <v>4</v>
      </c>
      <c r="AG455" s="4" t="s">
        <v>1200</v>
      </c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38</v>
      </c>
      <c r="E456" s="3" t="s">
        <v>1197</v>
      </c>
      <c r="F456" s="3" t="s">
        <v>1202</v>
      </c>
      <c r="G456" s="6" t="s">
        <v>52</v>
      </c>
      <c r="H456" s="6" t="n">
        <v>6707</v>
      </c>
      <c r="I456" s="4" t="n">
        <v>429</v>
      </c>
      <c r="J456" s="4" t="s">
        <v>42</v>
      </c>
      <c r="L456" s="1" t="s">
        <v>43</v>
      </c>
      <c r="M456" s="3" t="s">
        <v>1199</v>
      </c>
      <c r="N456" s="44"/>
      <c r="O456" s="1" t="s">
        <v>113</v>
      </c>
      <c r="Q456" s="1" t="n">
        <v>449</v>
      </c>
      <c r="R456" s="1" t="n">
        <v>449</v>
      </c>
      <c r="S456" s="1" t="n">
        <v>431</v>
      </c>
      <c r="T456" s="1" t="n">
        <v>431</v>
      </c>
      <c r="U456" s="45" t="n">
        <f aca="false">+T456-R456</f>
        <v>-18</v>
      </c>
      <c r="V456" s="14" t="n">
        <f aca="false">+T456-S456</f>
        <v>0</v>
      </c>
      <c r="W456" s="15" t="s">
        <v>66</v>
      </c>
      <c r="X456" s="47"/>
      <c r="Y456" s="44"/>
      <c r="Z456" s="5" t="n">
        <v>136537</v>
      </c>
      <c r="AA456" s="5" t="n">
        <v>125821</v>
      </c>
      <c r="AB456" s="48" t="s">
        <v>47</v>
      </c>
      <c r="AC456" s="49" t="n">
        <v>0.065</v>
      </c>
      <c r="AD456" s="50"/>
      <c r="AE456" s="51" t="s">
        <v>57</v>
      </c>
      <c r="AF456" s="51" t="s">
        <v>4</v>
      </c>
      <c r="AG456" s="4" t="s">
        <v>1200</v>
      </c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 t="s">
        <v>38</v>
      </c>
      <c r="C457" s="68"/>
      <c r="D457" s="1"/>
      <c r="E457" s="3" t="s">
        <v>1203</v>
      </c>
      <c r="F457" s="3" t="s">
        <v>1204</v>
      </c>
      <c r="G457" s="6" t="s">
        <v>41</v>
      </c>
      <c r="H457" s="6" t="n">
        <v>4063</v>
      </c>
      <c r="I457" s="4" t="n">
        <v>487</v>
      </c>
      <c r="J457" s="4" t="s">
        <v>42</v>
      </c>
      <c r="L457" s="52" t="s">
        <v>43</v>
      </c>
      <c r="M457" s="3" t="s">
        <v>1205</v>
      </c>
      <c r="N457" s="44"/>
      <c r="O457" s="1" t="s">
        <v>86</v>
      </c>
      <c r="Q457" s="1" t="n">
        <v>171</v>
      </c>
      <c r="R457" s="1" t="n">
        <v>171</v>
      </c>
      <c r="S457" s="1" t="n">
        <v>184</v>
      </c>
      <c r="T457" s="1" t="n">
        <v>184</v>
      </c>
      <c r="U457" s="45" t="n">
        <f aca="false">+T457-R457</f>
        <v>13</v>
      </c>
      <c r="V457" s="14" t="n">
        <f aca="false">+T457-S457</f>
        <v>0</v>
      </c>
      <c r="W457" s="15" t="s">
        <v>122</v>
      </c>
      <c r="X457" s="47"/>
      <c r="Y457" s="44"/>
      <c r="Z457" s="5" t="n">
        <v>311889</v>
      </c>
      <c r="AA457" s="5" t="n">
        <v>27515</v>
      </c>
      <c r="AB457" s="48" t="s">
        <v>56</v>
      </c>
      <c r="AC457" s="49" t="n">
        <v>0.055</v>
      </c>
      <c r="AD457" s="50"/>
      <c r="AE457" s="51" t="s">
        <v>57</v>
      </c>
      <c r="AF457" s="51" t="s">
        <v>4</v>
      </c>
      <c r="AG457" s="4" t="s">
        <v>67</v>
      </c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22.5" hidden="false" customHeight="false" outlineLevel="0" collapsed="false">
      <c r="A458" s="43"/>
      <c r="B458" s="11" t="s">
        <v>38</v>
      </c>
      <c r="E458" s="3" t="s">
        <v>1206</v>
      </c>
      <c r="F458" s="3" t="s">
        <v>1207</v>
      </c>
      <c r="G458" s="6" t="s">
        <v>41</v>
      </c>
      <c r="H458" s="6" t="n">
        <v>6619</v>
      </c>
      <c r="I458" s="4" t="n">
        <v>550</v>
      </c>
      <c r="J458" s="4" t="s">
        <v>42</v>
      </c>
      <c r="L458" s="1" t="s">
        <v>43</v>
      </c>
      <c r="M458" s="3" t="s">
        <v>1208</v>
      </c>
      <c r="N458" s="44"/>
      <c r="O458" s="1" t="s">
        <v>86</v>
      </c>
      <c r="Q458" s="1" t="n">
        <v>97</v>
      </c>
      <c r="R458" s="1" t="n">
        <v>97</v>
      </c>
      <c r="S458" s="1" t="n">
        <v>97</v>
      </c>
      <c r="T458" s="1" t="n">
        <v>97</v>
      </c>
      <c r="U458" s="45" t="n">
        <f aca="false">+T458-R458</f>
        <v>0</v>
      </c>
      <c r="V458" s="14" t="n">
        <f aca="false">+T458-S458</f>
        <v>0</v>
      </c>
      <c r="W458" s="46" t="s">
        <v>46</v>
      </c>
      <c r="X458" s="47"/>
      <c r="Y458" s="44"/>
      <c r="Z458" s="5" t="n">
        <v>366334</v>
      </c>
      <c r="AA458" s="5" t="n">
        <v>65080</v>
      </c>
      <c r="AB458" s="48" t="s">
        <v>56</v>
      </c>
      <c r="AC458" s="49" t="n">
        <v>0.05</v>
      </c>
      <c r="AD458" s="50"/>
      <c r="AE458" s="51" t="s">
        <v>125</v>
      </c>
      <c r="AF458" s="51" t="s">
        <v>4</v>
      </c>
      <c r="AG458" s="4" t="s">
        <v>1209</v>
      </c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43"/>
      <c r="B459" s="11" t="n">
        <v>43831</v>
      </c>
      <c r="E459" s="68" t="s">
        <v>1210</v>
      </c>
      <c r="F459" s="68" t="s">
        <v>1211</v>
      </c>
      <c r="G459" s="6" t="s">
        <v>41</v>
      </c>
      <c r="H459" s="5" t="n">
        <v>9772</v>
      </c>
      <c r="I459" s="1"/>
      <c r="J459" s="69"/>
      <c r="K459" s="1" t="n">
        <v>1</v>
      </c>
      <c r="L459" s="68"/>
      <c r="M459" s="68" t="s">
        <v>1210</v>
      </c>
      <c r="N459" s="1" t="s">
        <v>141</v>
      </c>
      <c r="O459" s="1" t="s">
        <v>304</v>
      </c>
      <c r="Q459" s="1" t="n">
        <v>759</v>
      </c>
      <c r="R459" s="1" t="n">
        <v>759</v>
      </c>
      <c r="S459" s="1" t="n">
        <v>1037</v>
      </c>
      <c r="T459" s="1" t="n">
        <v>607</v>
      </c>
      <c r="U459" s="45" t="n">
        <f aca="false">+T459-R459</f>
        <v>-152</v>
      </c>
      <c r="V459" s="14" t="n">
        <f aca="false">+T459-S459</f>
        <v>-430</v>
      </c>
      <c r="W459" s="46" t="s">
        <v>202</v>
      </c>
      <c r="X459" s="47"/>
      <c r="Y459" s="44"/>
      <c r="Z459" s="5"/>
      <c r="AA459" s="5" t="n">
        <v>133341</v>
      </c>
      <c r="AB459" s="52" t="s">
        <v>47</v>
      </c>
      <c r="AC459" s="9" t="n">
        <v>0.075</v>
      </c>
      <c r="AD459" s="78" t="n">
        <v>9906</v>
      </c>
      <c r="AE459" s="5" t="s">
        <v>684</v>
      </c>
      <c r="AF459" s="51" t="s">
        <v>4</v>
      </c>
      <c r="AG459" s="1" t="s">
        <v>1212</v>
      </c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43"/>
      <c r="B460" s="11" t="s">
        <v>38</v>
      </c>
      <c r="C460" s="68"/>
      <c r="D460" s="1"/>
      <c r="E460" s="3" t="s">
        <v>1213</v>
      </c>
      <c r="F460" s="3" t="s">
        <v>1214</v>
      </c>
      <c r="G460" s="6" t="s">
        <v>41</v>
      </c>
      <c r="H460" s="6" t="n">
        <v>9701</v>
      </c>
      <c r="I460" s="4" t="n">
        <v>487</v>
      </c>
      <c r="J460" s="4" t="s">
        <v>42</v>
      </c>
      <c r="L460" s="1" t="s">
        <v>43</v>
      </c>
      <c r="M460" s="3" t="s">
        <v>1210</v>
      </c>
      <c r="N460" s="44"/>
      <c r="O460" s="1" t="s">
        <v>86</v>
      </c>
      <c r="Q460" s="74" t="n">
        <v>2663</v>
      </c>
      <c r="R460" s="1" t="n">
        <v>2663</v>
      </c>
      <c r="S460" s="74" t="n">
        <v>2598</v>
      </c>
      <c r="T460" s="1" t="n">
        <v>2584</v>
      </c>
      <c r="U460" s="45" t="n">
        <f aca="false">+T460-R460</f>
        <v>-79</v>
      </c>
      <c r="V460" s="14" t="n">
        <f aca="false">+T460-S460</f>
        <v>-14</v>
      </c>
      <c r="W460" s="15" t="s">
        <v>202</v>
      </c>
      <c r="X460" s="47"/>
      <c r="Y460" s="44"/>
      <c r="Z460" s="5" t="n">
        <v>127287</v>
      </c>
      <c r="AA460" s="5" t="n">
        <v>125782</v>
      </c>
      <c r="AB460" s="48" t="s">
        <v>47</v>
      </c>
      <c r="AC460" s="49" t="n">
        <v>0.055</v>
      </c>
      <c r="AD460" s="50"/>
      <c r="AE460" s="51" t="s">
        <v>57</v>
      </c>
      <c r="AF460" s="51" t="s">
        <v>4</v>
      </c>
      <c r="AG460" s="4" t="s">
        <v>1215</v>
      </c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22.5" hidden="false" customHeight="false" outlineLevel="0" collapsed="false">
      <c r="A461" s="43"/>
      <c r="B461" s="11" t="s">
        <v>38</v>
      </c>
      <c r="E461" s="68" t="s">
        <v>1213</v>
      </c>
      <c r="F461" s="68" t="s">
        <v>1216</v>
      </c>
      <c r="G461" s="6" t="s">
        <v>41</v>
      </c>
      <c r="H461" s="5" t="n">
        <v>9766</v>
      </c>
      <c r="I461" s="1"/>
      <c r="J461" s="69"/>
      <c r="K461" s="1" t="n">
        <v>1</v>
      </c>
      <c r="L461" s="68"/>
      <c r="M461" s="68" t="s">
        <v>1210</v>
      </c>
      <c r="N461" s="1"/>
      <c r="O461" s="1" t="s">
        <v>304</v>
      </c>
      <c r="Q461" s="74" t="n">
        <v>37132</v>
      </c>
      <c r="R461" s="1" t="n">
        <v>36457</v>
      </c>
      <c r="S461" s="74" t="n">
        <v>35001</v>
      </c>
      <c r="T461" s="1" t="n">
        <v>35719</v>
      </c>
      <c r="U461" s="45" t="n">
        <f aca="false">+T461-R461</f>
        <v>-738</v>
      </c>
      <c r="V461" s="14" t="n">
        <f aca="false">+T461-S461</f>
        <v>718</v>
      </c>
      <c r="W461" s="77" t="s">
        <v>162</v>
      </c>
      <c r="X461" s="47"/>
      <c r="Y461" s="44"/>
      <c r="Z461" s="5"/>
      <c r="AA461" s="5" t="n">
        <v>138599</v>
      </c>
      <c r="AB461" s="52" t="s">
        <v>47</v>
      </c>
      <c r="AC461" s="49" t="n">
        <v>0.075</v>
      </c>
      <c r="AD461" s="73"/>
      <c r="AE461" s="51" t="s">
        <v>125</v>
      </c>
      <c r="AF461" s="51" t="s">
        <v>4</v>
      </c>
      <c r="AG461" s="1" t="s">
        <v>1217</v>
      </c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53"/>
      <c r="B462" s="54" t="n">
        <v>36423</v>
      </c>
      <c r="C462" s="55"/>
      <c r="D462" s="56"/>
      <c r="E462" s="71" t="s">
        <v>1213</v>
      </c>
      <c r="F462" s="71" t="s">
        <v>1218</v>
      </c>
      <c r="G462" s="57" t="s">
        <v>41</v>
      </c>
      <c r="H462" s="62" t="n">
        <v>9792</v>
      </c>
      <c r="I462" s="59"/>
      <c r="J462" s="80"/>
      <c r="K462" s="59"/>
      <c r="L462" s="71"/>
      <c r="M462" s="71" t="s">
        <v>1210</v>
      </c>
      <c r="N462" s="59" t="s">
        <v>141</v>
      </c>
      <c r="O462" s="59" t="s">
        <v>304</v>
      </c>
      <c r="P462" s="60"/>
      <c r="Q462" s="59" t="n">
        <v>440</v>
      </c>
      <c r="R462" s="59" t="n">
        <v>440</v>
      </c>
      <c r="S462" s="59" t="n">
        <v>409</v>
      </c>
      <c r="T462" s="59" t="n">
        <v>409</v>
      </c>
      <c r="U462" s="45" t="n">
        <f aca="false">+T462-R462</f>
        <v>-31</v>
      </c>
      <c r="V462" s="61" t="n">
        <f aca="false">+T462-S462</f>
        <v>0</v>
      </c>
      <c r="W462" s="15" t="s">
        <v>66</v>
      </c>
      <c r="X462" s="70"/>
      <c r="Z462" s="62"/>
      <c r="AA462" s="62" t="n">
        <v>138577</v>
      </c>
      <c r="AB462" s="58" t="s">
        <v>47</v>
      </c>
      <c r="AC462" s="64"/>
      <c r="AD462" s="81"/>
      <c r="AE462" s="66"/>
      <c r="AF462" s="66" t="s">
        <v>4</v>
      </c>
      <c r="AG462" s="59" t="s">
        <v>186</v>
      </c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43"/>
      <c r="B463" s="11" t="n">
        <v>36423</v>
      </c>
      <c r="E463" s="68" t="s">
        <v>1213</v>
      </c>
      <c r="F463" s="68" t="s">
        <v>1219</v>
      </c>
      <c r="G463" s="6" t="s">
        <v>41</v>
      </c>
      <c r="H463" s="5" t="n">
        <v>9793</v>
      </c>
      <c r="I463" s="1"/>
      <c r="J463" s="69"/>
      <c r="K463" s="1"/>
      <c r="L463" s="68"/>
      <c r="M463" s="68" t="s">
        <v>1210</v>
      </c>
      <c r="N463" s="1" t="s">
        <v>141</v>
      </c>
      <c r="O463" s="1" t="s">
        <v>304</v>
      </c>
      <c r="Q463" s="1" t="n">
        <v>1324</v>
      </c>
      <c r="R463" s="1" t="n">
        <v>1640</v>
      </c>
      <c r="S463" s="1" t="n">
        <v>1615</v>
      </c>
      <c r="T463" s="1" t="n">
        <v>2761</v>
      </c>
      <c r="U463" s="45" t="n">
        <f aca="false">+T463-R463</f>
        <v>1121</v>
      </c>
      <c r="V463" s="14" t="n">
        <f aca="false">+T463-S463</f>
        <v>1146</v>
      </c>
      <c r="W463" s="15" t="s">
        <v>378</v>
      </c>
      <c r="X463" s="47"/>
      <c r="Y463" s="44"/>
      <c r="Z463" s="5"/>
      <c r="AA463" s="5" t="n">
        <v>138572</v>
      </c>
      <c r="AB463" s="52" t="s">
        <v>47</v>
      </c>
      <c r="AC463" s="49"/>
      <c r="AD463" s="73"/>
      <c r="AE463" s="51"/>
      <c r="AF463" s="51" t="s">
        <v>4</v>
      </c>
      <c r="AG463" s="1" t="s">
        <v>186</v>
      </c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22.5" hidden="false" customHeight="false" outlineLevel="0" collapsed="false">
      <c r="A464" s="43"/>
      <c r="B464" s="11" t="s">
        <v>38</v>
      </c>
      <c r="E464" s="3" t="s">
        <v>1220</v>
      </c>
      <c r="F464" s="3" t="s">
        <v>127</v>
      </c>
      <c r="G464" s="6" t="s">
        <v>41</v>
      </c>
      <c r="H464" s="6" t="n">
        <v>6884</v>
      </c>
      <c r="I464" s="4" t="n">
        <v>650</v>
      </c>
      <c r="J464" s="4" t="s">
        <v>42</v>
      </c>
      <c r="L464" s="1" t="s">
        <v>43</v>
      </c>
      <c r="M464" s="3" t="s">
        <v>1221</v>
      </c>
      <c r="N464" s="44"/>
      <c r="O464" s="1" t="s">
        <v>71</v>
      </c>
      <c r="Q464" s="74" t="n">
        <f aca="false">24936+6204</f>
        <v>31140</v>
      </c>
      <c r="R464" s="1" t="n">
        <v>36692</v>
      </c>
      <c r="S464" s="74" t="n">
        <v>34671</v>
      </c>
      <c r="T464" s="1" t="n">
        <v>36558</v>
      </c>
      <c r="U464" s="45" t="n">
        <f aca="false">+T464-R464</f>
        <v>-134</v>
      </c>
      <c r="V464" s="14" t="n">
        <f aca="false">+T464-S464</f>
        <v>1887</v>
      </c>
      <c r="W464" s="46" t="s">
        <v>128</v>
      </c>
      <c r="X464" s="47"/>
      <c r="Y464" s="44"/>
      <c r="Z464" s="5" t="n">
        <v>304503</v>
      </c>
      <c r="AA464" s="5" t="n">
        <v>125829</v>
      </c>
      <c r="AB464" s="48" t="s">
        <v>56</v>
      </c>
      <c r="AC464" s="49" t="n">
        <v>0.06</v>
      </c>
      <c r="AD464" s="50"/>
      <c r="AE464" s="51" t="s">
        <v>125</v>
      </c>
      <c r="AF464" s="51"/>
      <c r="AG464" s="4" t="s">
        <v>67</v>
      </c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22.5" hidden="false" customHeight="false" outlineLevel="0" collapsed="false">
      <c r="A465" s="43"/>
      <c r="B465" s="11" t="s">
        <v>38</v>
      </c>
      <c r="E465" s="68" t="s">
        <v>629</v>
      </c>
      <c r="F465" s="68" t="s">
        <v>1222</v>
      </c>
      <c r="G465" s="6" t="s">
        <v>41</v>
      </c>
      <c r="H465" s="5" t="n">
        <v>9741</v>
      </c>
      <c r="I465" s="1"/>
      <c r="J465" s="69"/>
      <c r="K465" s="1"/>
      <c r="L465" s="68"/>
      <c r="M465" s="68" t="s">
        <v>629</v>
      </c>
      <c r="N465" s="1"/>
      <c r="O465" s="1" t="s">
        <v>86</v>
      </c>
      <c r="Q465" s="74" t="n">
        <v>2232</v>
      </c>
      <c r="R465" s="1" t="n">
        <v>2570</v>
      </c>
      <c r="S465" s="74" t="n">
        <v>1778</v>
      </c>
      <c r="T465" s="1" t="n">
        <v>1778</v>
      </c>
      <c r="U465" s="45" t="n">
        <f aca="false">+T465-R465</f>
        <v>-792</v>
      </c>
      <c r="V465" s="14" t="n">
        <f aca="false">+T465-S465</f>
        <v>0</v>
      </c>
      <c r="W465" s="15" t="s">
        <v>159</v>
      </c>
      <c r="X465" s="47"/>
      <c r="Y465" s="44"/>
      <c r="Z465" s="5" t="n">
        <v>338928</v>
      </c>
      <c r="AA465" s="5" t="n">
        <v>133444</v>
      </c>
      <c r="AB465" s="52" t="s">
        <v>47</v>
      </c>
      <c r="AC465" s="49" t="n">
        <v>0.075</v>
      </c>
      <c r="AD465" s="50" t="n">
        <v>9812</v>
      </c>
      <c r="AE465" s="51" t="s">
        <v>81</v>
      </c>
      <c r="AF465" s="51" t="s">
        <v>4</v>
      </c>
      <c r="AG465" s="1" t="s">
        <v>632</v>
      </c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53"/>
      <c r="B466" s="54" t="s">
        <v>38</v>
      </c>
      <c r="C466" s="55"/>
      <c r="D466" s="56"/>
      <c r="E466" s="71" t="s">
        <v>1223</v>
      </c>
      <c r="F466" s="71" t="s">
        <v>1224</v>
      </c>
      <c r="G466" s="57" t="s">
        <v>52</v>
      </c>
      <c r="H466" s="62" t="n">
        <v>2630</v>
      </c>
      <c r="I466" s="59"/>
      <c r="J466" s="80"/>
      <c r="K466" s="59"/>
      <c r="L466" s="71"/>
      <c r="M466" s="71" t="s">
        <v>1223</v>
      </c>
      <c r="N466" s="59"/>
      <c r="O466" s="59" t="s">
        <v>65</v>
      </c>
      <c r="P466" s="60"/>
      <c r="Q466" s="59" t="n">
        <v>21</v>
      </c>
      <c r="R466" s="59" t="n">
        <v>21</v>
      </c>
      <c r="S466" s="59" t="n">
        <v>21</v>
      </c>
      <c r="T466" s="59" t="n">
        <v>21</v>
      </c>
      <c r="U466" s="45" t="n">
        <f aca="false">+T466-R466</f>
        <v>0</v>
      </c>
      <c r="V466" s="61" t="n">
        <f aca="false">+T466-S466</f>
        <v>0</v>
      </c>
      <c r="W466" s="46" t="s">
        <v>46</v>
      </c>
      <c r="X466" s="70"/>
      <c r="Z466" s="108"/>
      <c r="AA466" s="62"/>
      <c r="AB466" s="58" t="s">
        <v>47</v>
      </c>
      <c r="AC466" s="64" t="n">
        <v>0.06</v>
      </c>
      <c r="AD466" s="81"/>
      <c r="AE466" s="66" t="s">
        <v>57</v>
      </c>
      <c r="AF466" s="66" t="s">
        <v>4</v>
      </c>
      <c r="AG466" s="59" t="s">
        <v>1225</v>
      </c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53"/>
      <c r="B467" s="54" t="s">
        <v>38</v>
      </c>
      <c r="C467" s="55"/>
      <c r="D467" s="56"/>
      <c r="E467" s="55" t="s">
        <v>1223</v>
      </c>
      <c r="F467" s="55" t="s">
        <v>913</v>
      </c>
      <c r="G467" s="57" t="s">
        <v>41</v>
      </c>
      <c r="H467" s="57" t="n">
        <v>9636</v>
      </c>
      <c r="I467" s="56" t="n">
        <v>550</v>
      </c>
      <c r="J467" s="56" t="s">
        <v>42</v>
      </c>
      <c r="K467" s="56"/>
      <c r="L467" s="59" t="s">
        <v>43</v>
      </c>
      <c r="M467" s="55" t="s">
        <v>1226</v>
      </c>
      <c r="N467" s="0"/>
      <c r="O467" s="59" t="s">
        <v>86</v>
      </c>
      <c r="P467" s="60"/>
      <c r="Q467" s="59" t="n">
        <v>118</v>
      </c>
      <c r="R467" s="59" t="n">
        <v>125</v>
      </c>
      <c r="S467" s="59" t="n">
        <v>112</v>
      </c>
      <c r="T467" s="59" t="n">
        <v>112</v>
      </c>
      <c r="U467" s="45" t="n">
        <f aca="false">+T467-R467</f>
        <v>-13</v>
      </c>
      <c r="V467" s="61" t="n">
        <f aca="false">+T467-S467</f>
        <v>0</v>
      </c>
      <c r="W467" s="46" t="s">
        <v>97</v>
      </c>
      <c r="X467" s="70"/>
      <c r="Z467" s="62" t="n">
        <v>311831</v>
      </c>
      <c r="AA467" s="62" t="n">
        <v>135664</v>
      </c>
      <c r="AB467" s="63" t="s">
        <v>56</v>
      </c>
      <c r="AC467" s="64" t="n">
        <v>0.055</v>
      </c>
      <c r="AD467" s="65"/>
      <c r="AE467" s="66" t="s">
        <v>57</v>
      </c>
      <c r="AF467" s="66" t="s">
        <v>4</v>
      </c>
      <c r="AG467" s="56" t="s">
        <v>67</v>
      </c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53"/>
      <c r="B468" s="54" t="s">
        <v>38</v>
      </c>
      <c r="C468" s="55"/>
      <c r="D468" s="56"/>
      <c r="E468" s="71" t="s">
        <v>1227</v>
      </c>
      <c r="F468" s="71" t="s">
        <v>1228</v>
      </c>
      <c r="G468" s="57" t="s">
        <v>41</v>
      </c>
      <c r="H468" s="62" t="n">
        <v>6729</v>
      </c>
      <c r="I468" s="59"/>
      <c r="J468" s="80"/>
      <c r="K468" s="59"/>
      <c r="L468" s="71"/>
      <c r="M468" s="71" t="s">
        <v>1227</v>
      </c>
      <c r="N468" s="59"/>
      <c r="O468" s="59" t="s">
        <v>591</v>
      </c>
      <c r="P468" s="60"/>
      <c r="Q468" s="59" t="n">
        <v>52</v>
      </c>
      <c r="R468" s="59" t="n">
        <v>1</v>
      </c>
      <c r="S468" s="59" t="n">
        <v>1</v>
      </c>
      <c r="T468" s="59" t="n">
        <v>1</v>
      </c>
      <c r="U468" s="45" t="n">
        <f aca="false">+T468-R468</f>
        <v>0</v>
      </c>
      <c r="V468" s="61" t="n">
        <f aca="false">+T468-S468</f>
        <v>0</v>
      </c>
      <c r="W468" s="46" t="s">
        <v>46</v>
      </c>
      <c r="X468" s="70"/>
      <c r="Z468" s="62" t="n">
        <v>361733</v>
      </c>
      <c r="AA468" s="62" t="n">
        <v>130469</v>
      </c>
      <c r="AB468" s="58" t="s">
        <v>56</v>
      </c>
      <c r="AC468" s="64" t="n">
        <v>0.33</v>
      </c>
      <c r="AD468" s="65" t="n">
        <v>9904</v>
      </c>
      <c r="AE468" s="66" t="s">
        <v>48</v>
      </c>
      <c r="AF468" s="66" t="s">
        <v>4</v>
      </c>
      <c r="AG468" s="59" t="s">
        <v>1229</v>
      </c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53"/>
      <c r="B469" s="54" t="s">
        <v>38</v>
      </c>
      <c r="C469" s="55"/>
      <c r="D469" s="56"/>
      <c r="E469" s="71" t="s">
        <v>1227</v>
      </c>
      <c r="F469" s="71" t="s">
        <v>1230</v>
      </c>
      <c r="G469" s="57" t="s">
        <v>41</v>
      </c>
      <c r="H469" s="62" t="n">
        <v>9756</v>
      </c>
      <c r="I469" s="59"/>
      <c r="J469" s="80"/>
      <c r="K469" s="59"/>
      <c r="L469" s="71"/>
      <c r="M469" s="71" t="s">
        <v>1227</v>
      </c>
      <c r="N469" s="59"/>
      <c r="O469" s="59" t="s">
        <v>76</v>
      </c>
      <c r="P469" s="60"/>
      <c r="Q469" s="72" t="n">
        <f aca="false">3418+1179</f>
        <v>4597</v>
      </c>
      <c r="R469" s="1" t="n">
        <v>4597</v>
      </c>
      <c r="S469" s="72" t="n">
        <v>4418</v>
      </c>
      <c r="T469" s="1" t="n">
        <v>4418</v>
      </c>
      <c r="U469" s="45" t="n">
        <f aca="false">+T469-R469</f>
        <v>-179</v>
      </c>
      <c r="V469" s="61" t="n">
        <f aca="false">+T469-S469</f>
        <v>0</v>
      </c>
      <c r="W469" s="15" t="s">
        <v>159</v>
      </c>
      <c r="X469" s="70"/>
      <c r="Z469" s="62"/>
      <c r="AA469" s="62" t="n">
        <v>138083</v>
      </c>
      <c r="AB469" s="58" t="s">
        <v>47</v>
      </c>
      <c r="AC469" s="64" t="n">
        <v>0.04</v>
      </c>
      <c r="AD469" s="65" t="n">
        <v>9904</v>
      </c>
      <c r="AE469" s="66" t="s">
        <v>48</v>
      </c>
      <c r="AF469" s="66" t="s">
        <v>4</v>
      </c>
      <c r="AG469" s="59" t="s">
        <v>1231</v>
      </c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43"/>
      <c r="B470" s="11" t="s">
        <v>38</v>
      </c>
      <c r="E470" s="68" t="s">
        <v>1232</v>
      </c>
      <c r="F470" s="68" t="s">
        <v>1233</v>
      </c>
      <c r="G470" s="6" t="s">
        <v>41</v>
      </c>
      <c r="H470" s="5" t="n">
        <v>4081</v>
      </c>
      <c r="I470" s="1"/>
      <c r="J470" s="69"/>
      <c r="K470" s="1"/>
      <c r="L470" s="68"/>
      <c r="M470" s="68" t="s">
        <v>1232</v>
      </c>
      <c r="N470" s="1"/>
      <c r="O470" s="1" t="s">
        <v>86</v>
      </c>
      <c r="Q470" s="1" t="n">
        <v>44</v>
      </c>
      <c r="R470" s="1" t="n">
        <v>44</v>
      </c>
      <c r="S470" s="1" t="n">
        <v>37</v>
      </c>
      <c r="T470" s="1" t="n">
        <v>37</v>
      </c>
      <c r="U470" s="45" t="n">
        <f aca="false">+T470-R470</f>
        <v>-7</v>
      </c>
      <c r="V470" s="14" t="n">
        <f aca="false">+T470-S470</f>
        <v>0</v>
      </c>
      <c r="W470" s="46" t="s">
        <v>46</v>
      </c>
      <c r="X470" s="15"/>
      <c r="Y470" s="44"/>
      <c r="Z470" s="5" t="n">
        <v>313471</v>
      </c>
      <c r="AA470" s="5" t="n">
        <v>138417</v>
      </c>
      <c r="AB470" s="52" t="s">
        <v>47</v>
      </c>
      <c r="AC470" s="49" t="n">
        <v>0.085</v>
      </c>
      <c r="AD470" s="50" t="n">
        <v>9903</v>
      </c>
      <c r="AE470" s="51" t="s">
        <v>48</v>
      </c>
      <c r="AF470" s="51" t="s">
        <v>4</v>
      </c>
      <c r="AG470" s="1" t="s">
        <v>1234</v>
      </c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n">
        <v>36325</v>
      </c>
      <c r="E471" s="68" t="s">
        <v>1235</v>
      </c>
      <c r="F471" s="68" t="s">
        <v>1236</v>
      </c>
      <c r="G471" s="6" t="s">
        <v>41</v>
      </c>
      <c r="H471" s="5" t="n">
        <v>9638</v>
      </c>
      <c r="I471" s="1"/>
      <c r="J471" s="69"/>
      <c r="K471" s="1"/>
      <c r="L471" s="68"/>
      <c r="M471" s="68"/>
      <c r="N471" s="1" t="s">
        <v>141</v>
      </c>
      <c r="O471" s="59" t="s">
        <v>65</v>
      </c>
      <c r="Q471" s="1" t="n">
        <v>3271</v>
      </c>
      <c r="R471" s="14" t="n">
        <v>4458</v>
      </c>
      <c r="S471" s="1" t="n">
        <v>2812</v>
      </c>
      <c r="T471" s="14" t="n">
        <v>2812</v>
      </c>
      <c r="U471" s="45" t="n">
        <f aca="false">+T471-R471</f>
        <v>-1646</v>
      </c>
      <c r="V471" s="14" t="n">
        <f aca="false">+T471-S471</f>
        <v>0</v>
      </c>
      <c r="W471" s="46" t="s">
        <v>122</v>
      </c>
      <c r="X471" s="47"/>
      <c r="Y471" s="44"/>
      <c r="Z471" s="5"/>
      <c r="AA471" s="5" t="s">
        <v>181</v>
      </c>
      <c r="AB471" s="52" t="s">
        <v>47</v>
      </c>
      <c r="AC471" s="49"/>
      <c r="AD471" s="73"/>
      <c r="AE471" s="51"/>
      <c r="AF471" s="51" t="s">
        <v>4</v>
      </c>
      <c r="AG471" s="1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3"/>
      <c r="B472" s="54" t="s">
        <v>38</v>
      </c>
      <c r="C472" s="71"/>
      <c r="D472" s="59"/>
      <c r="E472" s="55" t="s">
        <v>1237</v>
      </c>
      <c r="F472" s="55" t="s">
        <v>1238</v>
      </c>
      <c r="G472" s="57" t="s">
        <v>41</v>
      </c>
      <c r="H472" s="57" t="n">
        <v>4688</v>
      </c>
      <c r="I472" s="56" t="n">
        <v>601</v>
      </c>
      <c r="J472" s="56" t="s">
        <v>42</v>
      </c>
      <c r="K472" s="56"/>
      <c r="L472" s="59" t="s">
        <v>43</v>
      </c>
      <c r="M472" s="55" t="s">
        <v>1239</v>
      </c>
      <c r="N472" s="0"/>
      <c r="O472" s="59" t="s">
        <v>96</v>
      </c>
      <c r="P472" s="60"/>
      <c r="Q472" s="59" t="n">
        <v>0</v>
      </c>
      <c r="R472" s="59" t="n">
        <v>1</v>
      </c>
      <c r="S472" s="59" t="n">
        <v>1</v>
      </c>
      <c r="T472" s="59" t="n">
        <v>1</v>
      </c>
      <c r="U472" s="45" t="n">
        <f aca="false">+T472-R472</f>
        <v>0</v>
      </c>
      <c r="V472" s="61" t="n">
        <f aca="false">+T472-S472</f>
        <v>0</v>
      </c>
      <c r="W472" s="46" t="s">
        <v>46</v>
      </c>
      <c r="X472" s="46"/>
      <c r="Z472" s="62" t="n">
        <v>311913</v>
      </c>
      <c r="AA472" s="62" t="n">
        <v>133021</v>
      </c>
      <c r="AB472" s="63" t="s">
        <v>56</v>
      </c>
      <c r="AC472" s="9" t="n">
        <v>0.33</v>
      </c>
      <c r="AD472" s="78" t="n">
        <v>9907</v>
      </c>
      <c r="AE472" s="59" t="s">
        <v>211</v>
      </c>
      <c r="AF472" s="66" t="s">
        <v>4</v>
      </c>
      <c r="AG472" s="56" t="s">
        <v>67</v>
      </c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53"/>
      <c r="B473" s="54" t="s">
        <v>38</v>
      </c>
      <c r="C473" s="55"/>
      <c r="D473" s="56"/>
      <c r="E473" s="55" t="s">
        <v>1237</v>
      </c>
      <c r="F473" s="55" t="s">
        <v>1240</v>
      </c>
      <c r="G473" s="57" t="s">
        <v>41</v>
      </c>
      <c r="H473" s="57" t="n">
        <v>9684</v>
      </c>
      <c r="I473" s="56" t="n">
        <v>649</v>
      </c>
      <c r="J473" s="56" t="s">
        <v>42</v>
      </c>
      <c r="K473" s="56"/>
      <c r="L473" s="59" t="s">
        <v>43</v>
      </c>
      <c r="M473" s="55" t="s">
        <v>1241</v>
      </c>
      <c r="N473" s="0"/>
      <c r="O473" s="59" t="s">
        <v>71</v>
      </c>
      <c r="P473" s="60"/>
      <c r="Q473" s="59" t="n">
        <v>769</v>
      </c>
      <c r="R473" s="59" t="n">
        <v>769</v>
      </c>
      <c r="S473" s="59" t="n">
        <v>559</v>
      </c>
      <c r="T473" s="59" t="n">
        <v>559</v>
      </c>
      <c r="U473" s="45" t="n">
        <f aca="false">+T473-R473</f>
        <v>-210</v>
      </c>
      <c r="V473" s="61" t="n">
        <f aca="false">+T473-S473</f>
        <v>0</v>
      </c>
      <c r="W473" s="46" t="s">
        <v>122</v>
      </c>
      <c r="X473" s="70"/>
      <c r="Z473" s="62" t="n">
        <v>361738</v>
      </c>
      <c r="AA473" s="62" t="s">
        <v>181</v>
      </c>
      <c r="AB473" s="63" t="s">
        <v>56</v>
      </c>
      <c r="AC473" s="64" t="n">
        <v>0.02</v>
      </c>
      <c r="AD473" s="65"/>
      <c r="AE473" s="66" t="s">
        <v>125</v>
      </c>
      <c r="AF473" s="66"/>
      <c r="AG473" s="56" t="s">
        <v>1242</v>
      </c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s">
        <v>38</v>
      </c>
      <c r="E474" s="3" t="s">
        <v>1243</v>
      </c>
      <c r="F474" s="3" t="s">
        <v>1244</v>
      </c>
      <c r="G474" s="6" t="s">
        <v>41</v>
      </c>
      <c r="H474" s="6" t="n">
        <v>9639</v>
      </c>
      <c r="I474" s="4" t="n">
        <v>485</v>
      </c>
      <c r="J474" s="4" t="s">
        <v>42</v>
      </c>
      <c r="L474" s="1" t="s">
        <v>43</v>
      </c>
      <c r="M474" s="3" t="s">
        <v>1245</v>
      </c>
      <c r="N474" s="44"/>
      <c r="O474" s="1" t="s">
        <v>86</v>
      </c>
      <c r="Q474" s="1" t="n">
        <v>11</v>
      </c>
      <c r="R474" s="1" t="n">
        <v>11</v>
      </c>
      <c r="S474" s="1" t="n">
        <v>59</v>
      </c>
      <c r="T474" s="1" t="n">
        <v>59</v>
      </c>
      <c r="U474" s="45" t="n">
        <f aca="false">+T474-R474</f>
        <v>48</v>
      </c>
      <c r="V474" s="14" t="n">
        <f aca="false">+T474-S474</f>
        <v>0</v>
      </c>
      <c r="W474" s="15" t="s">
        <v>1246</v>
      </c>
      <c r="X474" s="47"/>
      <c r="Y474" s="44"/>
      <c r="Z474" s="5" t="n">
        <v>309654</v>
      </c>
      <c r="AA474" s="5" t="n">
        <v>138448</v>
      </c>
      <c r="AB474" s="48" t="s">
        <v>56</v>
      </c>
      <c r="AC474" s="49" t="n">
        <v>0.055</v>
      </c>
      <c r="AD474" s="50"/>
      <c r="AE474" s="51" t="s">
        <v>57</v>
      </c>
      <c r="AF474" s="51" t="s">
        <v>4</v>
      </c>
      <c r="AG474" s="4" t="s">
        <v>1234</v>
      </c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3"/>
      <c r="B475" s="11" t="s">
        <v>38</v>
      </c>
      <c r="E475" s="3" t="s">
        <v>1247</v>
      </c>
      <c r="F475" s="3" t="s">
        <v>1248</v>
      </c>
      <c r="G475" s="6" t="s">
        <v>41</v>
      </c>
      <c r="H475" s="6" t="n">
        <v>4129</v>
      </c>
      <c r="I475" s="4" t="n">
        <v>600</v>
      </c>
      <c r="J475" s="4" t="s">
        <v>42</v>
      </c>
      <c r="L475" s="1" t="s">
        <v>43</v>
      </c>
      <c r="M475" s="3" t="s">
        <v>1249</v>
      </c>
      <c r="N475" s="44"/>
      <c r="O475" s="1" t="s">
        <v>54</v>
      </c>
      <c r="Q475" s="1" t="n">
        <v>121</v>
      </c>
      <c r="R475" s="1" t="n">
        <v>121</v>
      </c>
      <c r="S475" s="1" t="n">
        <v>124</v>
      </c>
      <c r="T475" s="1" t="n">
        <v>124</v>
      </c>
      <c r="U475" s="45" t="n">
        <f aca="false">+T475-R475</f>
        <v>3</v>
      </c>
      <c r="V475" s="14" t="n">
        <f aca="false">+T475-S475</f>
        <v>0</v>
      </c>
      <c r="W475" s="46" t="s">
        <v>46</v>
      </c>
      <c r="X475" s="47"/>
      <c r="Y475" s="44"/>
      <c r="Z475" s="5" t="n">
        <v>313279</v>
      </c>
      <c r="AA475" s="5" t="n">
        <v>139347</v>
      </c>
      <c r="AB475" s="48" t="s">
        <v>56</v>
      </c>
      <c r="AC475" s="49" t="n">
        <v>0.27</v>
      </c>
      <c r="AD475" s="50" t="n">
        <v>9904</v>
      </c>
      <c r="AE475" s="51" t="s">
        <v>48</v>
      </c>
      <c r="AF475" s="51" t="s">
        <v>4</v>
      </c>
      <c r="AG475" s="4" t="s">
        <v>1250</v>
      </c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22.5" hidden="false" customHeight="false" outlineLevel="0" collapsed="false">
      <c r="A476" s="110"/>
      <c r="B476" s="111" t="n">
        <v>36325</v>
      </c>
      <c r="C476" s="112"/>
      <c r="D476" s="113"/>
      <c r="E476" s="129" t="s">
        <v>1247</v>
      </c>
      <c r="F476" s="129" t="s">
        <v>1251</v>
      </c>
      <c r="G476" s="115" t="s">
        <v>41</v>
      </c>
      <c r="H476" s="130" t="n">
        <v>9826</v>
      </c>
      <c r="I476" s="117"/>
      <c r="J476" s="118"/>
      <c r="K476" s="117"/>
      <c r="L476" s="114"/>
      <c r="M476" s="114" t="s">
        <v>140</v>
      </c>
      <c r="N476" s="117" t="s">
        <v>141</v>
      </c>
      <c r="O476" s="59" t="s">
        <v>45</v>
      </c>
      <c r="P476" s="119"/>
      <c r="Q476" s="74" t="n">
        <v>900</v>
      </c>
      <c r="R476" s="74" t="n">
        <v>1000</v>
      </c>
      <c r="S476" s="74" t="n">
        <v>900</v>
      </c>
      <c r="T476" s="74" t="n">
        <v>1333</v>
      </c>
      <c r="U476" s="45" t="n">
        <f aca="false">+T476-R476</f>
        <v>333</v>
      </c>
      <c r="V476" s="120" t="n">
        <f aca="false">+T476-S476</f>
        <v>433</v>
      </c>
      <c r="W476" s="15" t="s">
        <v>1252</v>
      </c>
      <c r="X476" s="123"/>
      <c r="Y476" s="124"/>
      <c r="Z476" s="116"/>
      <c r="AA476" s="130" t="s">
        <v>181</v>
      </c>
      <c r="AB476" s="125" t="s">
        <v>47</v>
      </c>
      <c r="AC476" s="151" t="n">
        <v>0.27</v>
      </c>
      <c r="AD476" s="152" t="n">
        <v>9904</v>
      </c>
      <c r="AE476" s="116" t="s">
        <v>684</v>
      </c>
      <c r="AF476" s="128" t="s">
        <v>4</v>
      </c>
      <c r="AG476" s="74" t="s">
        <v>1250</v>
      </c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s">
        <v>38</v>
      </c>
      <c r="E477" s="3" t="s">
        <v>1253</v>
      </c>
      <c r="F477" s="3" t="s">
        <v>1254</v>
      </c>
      <c r="G477" s="6" t="s">
        <v>41</v>
      </c>
      <c r="H477" s="6" t="n">
        <v>9650</v>
      </c>
      <c r="I477" s="4" t="n">
        <v>649</v>
      </c>
      <c r="J477" s="4" t="s">
        <v>42</v>
      </c>
      <c r="L477" s="1" t="s">
        <v>43</v>
      </c>
      <c r="M477" s="3" t="s">
        <v>1255</v>
      </c>
      <c r="N477" s="44"/>
      <c r="O477" s="1" t="s">
        <v>167</v>
      </c>
      <c r="Q477" s="1" t="n">
        <v>299</v>
      </c>
      <c r="R477" s="1" t="n">
        <v>299</v>
      </c>
      <c r="S477" s="1" t="n">
        <v>295</v>
      </c>
      <c r="T477" s="1" t="n">
        <v>295</v>
      </c>
      <c r="U477" s="45" t="n">
        <f aca="false">+T477-R477</f>
        <v>-4</v>
      </c>
      <c r="V477" s="14" t="n">
        <f aca="false">+T477-S477</f>
        <v>0</v>
      </c>
      <c r="W477" s="15" t="s">
        <v>66</v>
      </c>
      <c r="X477" s="47"/>
      <c r="Y477" s="44"/>
      <c r="Z477" s="5" t="n">
        <v>309936</v>
      </c>
      <c r="AA477" s="5" t="n">
        <v>132909</v>
      </c>
      <c r="AB477" s="48" t="s">
        <v>56</v>
      </c>
      <c r="AC477" s="9" t="n">
        <v>0.045</v>
      </c>
      <c r="AD477" s="50"/>
      <c r="AE477" s="51" t="s">
        <v>57</v>
      </c>
      <c r="AF477" s="51" t="s">
        <v>4</v>
      </c>
      <c r="AG477" s="4" t="s">
        <v>1256</v>
      </c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3"/>
      <c r="B478" s="54" t="s">
        <v>38</v>
      </c>
      <c r="C478" s="55"/>
      <c r="D478" s="56"/>
      <c r="E478" s="55" t="s">
        <v>1257</v>
      </c>
      <c r="F478" s="55" t="s">
        <v>1258</v>
      </c>
      <c r="G478" s="57" t="s">
        <v>41</v>
      </c>
      <c r="H478" s="57" t="n">
        <v>5593</v>
      </c>
      <c r="I478" s="56" t="n">
        <v>555</v>
      </c>
      <c r="J478" s="56" t="s">
        <v>42</v>
      </c>
      <c r="K478" s="56"/>
      <c r="L478" s="59" t="s">
        <v>43</v>
      </c>
      <c r="M478" s="55" t="s">
        <v>1259</v>
      </c>
      <c r="N478" s="0"/>
      <c r="O478" s="59" t="s">
        <v>76</v>
      </c>
      <c r="P478" s="60"/>
      <c r="Q478" s="59" t="n">
        <v>187</v>
      </c>
      <c r="R478" s="59" t="n">
        <v>187</v>
      </c>
      <c r="S478" s="59" t="n">
        <v>185</v>
      </c>
      <c r="T478" s="59" t="n">
        <v>185</v>
      </c>
      <c r="U478" s="45" t="n">
        <f aca="false">+T478-R478</f>
        <v>-2</v>
      </c>
      <c r="V478" s="61" t="n">
        <f aca="false">+T478-S478</f>
        <v>0</v>
      </c>
      <c r="W478" s="15" t="s">
        <v>66</v>
      </c>
      <c r="X478" s="70"/>
      <c r="Z478" s="62" t="n">
        <v>313296</v>
      </c>
      <c r="AA478" s="62" t="n">
        <v>133169</v>
      </c>
      <c r="AB478" s="63" t="s">
        <v>56</v>
      </c>
      <c r="AC478" s="9" t="n">
        <v>0.33</v>
      </c>
      <c r="AD478" s="78" t="n">
        <v>9908</v>
      </c>
      <c r="AE478" s="59" t="s">
        <v>245</v>
      </c>
      <c r="AF478" s="66"/>
      <c r="AG478" s="56" t="s">
        <v>1260</v>
      </c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43"/>
      <c r="B479" s="11" t="n">
        <v>36325</v>
      </c>
      <c r="E479" s="68" t="s">
        <v>1261</v>
      </c>
      <c r="F479" s="68" t="s">
        <v>253</v>
      </c>
      <c r="G479" s="6" t="s">
        <v>41</v>
      </c>
      <c r="H479" s="5" t="n">
        <v>9656</v>
      </c>
      <c r="I479" s="1"/>
      <c r="J479" s="69"/>
      <c r="K479" s="1"/>
      <c r="L479" s="68"/>
      <c r="M479" s="68"/>
      <c r="N479" s="1" t="s">
        <v>141</v>
      </c>
      <c r="O479" s="1" t="s">
        <v>86</v>
      </c>
      <c r="Q479" s="1" t="n">
        <v>500</v>
      </c>
      <c r="R479" s="14" t="n">
        <v>500</v>
      </c>
      <c r="S479" s="1" t="n">
        <v>0</v>
      </c>
      <c r="T479" s="1" t="n">
        <v>0</v>
      </c>
      <c r="U479" s="45" t="n">
        <f aca="false">+T479-R479</f>
        <v>-500</v>
      </c>
      <c r="V479" s="14" t="n">
        <f aca="false">+T479-S479</f>
        <v>0</v>
      </c>
      <c r="W479" s="15" t="s">
        <v>1262</v>
      </c>
      <c r="X479" s="47"/>
      <c r="Y479" s="44"/>
      <c r="Z479" s="5"/>
      <c r="AA479" s="5" t="s">
        <v>181</v>
      </c>
      <c r="AB479" s="52" t="s">
        <v>47</v>
      </c>
      <c r="AC479" s="49"/>
      <c r="AD479" s="73"/>
      <c r="AE479" s="51"/>
      <c r="AF479" s="51" t="s">
        <v>4</v>
      </c>
      <c r="AG479" s="1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n">
        <v>36325</v>
      </c>
      <c r="E480" s="68" t="s">
        <v>1261</v>
      </c>
      <c r="F480" s="68" t="s">
        <v>1263</v>
      </c>
      <c r="G480" s="6" t="s">
        <v>41</v>
      </c>
      <c r="H480" s="5" t="n">
        <v>9834</v>
      </c>
      <c r="I480" s="1"/>
      <c r="J480" s="69"/>
      <c r="K480" s="1"/>
      <c r="L480" s="68"/>
      <c r="M480" s="68"/>
      <c r="N480" s="1" t="s">
        <v>141</v>
      </c>
      <c r="O480" s="1" t="s">
        <v>86</v>
      </c>
      <c r="Q480" s="1"/>
      <c r="R480" s="14" t="n">
        <v>0</v>
      </c>
      <c r="S480" s="1" t="n">
        <v>0</v>
      </c>
      <c r="T480" s="14" t="n">
        <v>300</v>
      </c>
      <c r="U480" s="45" t="n">
        <f aca="false">+T480-R480</f>
        <v>300</v>
      </c>
      <c r="V480" s="14" t="n">
        <f aca="false">+T480-S480</f>
        <v>300</v>
      </c>
      <c r="W480" s="15" t="s">
        <v>122</v>
      </c>
      <c r="X480" s="47"/>
      <c r="Y480" s="44"/>
      <c r="Z480" s="5"/>
      <c r="AA480" s="5" t="s">
        <v>181</v>
      </c>
      <c r="AB480" s="52" t="s">
        <v>47</v>
      </c>
      <c r="AC480" s="49"/>
      <c r="AD480" s="73"/>
      <c r="AE480" s="51"/>
      <c r="AF480" s="51" t="s">
        <v>4</v>
      </c>
      <c r="AG480" s="1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43"/>
      <c r="B481" s="11" t="n">
        <v>36325</v>
      </c>
      <c r="E481" s="68" t="s">
        <v>1264</v>
      </c>
      <c r="F481" s="68" t="s">
        <v>1265</v>
      </c>
      <c r="G481" s="6" t="s">
        <v>41</v>
      </c>
      <c r="H481" s="5" t="n">
        <v>6788</v>
      </c>
      <c r="I481" s="1"/>
      <c r="J481" s="69"/>
      <c r="K481" s="1"/>
      <c r="L481" s="68"/>
      <c r="M481" s="68"/>
      <c r="N481" s="1" t="s">
        <v>141</v>
      </c>
      <c r="O481" s="1" t="s">
        <v>71</v>
      </c>
      <c r="Q481" s="1" t="n">
        <v>185</v>
      </c>
      <c r="R481" s="1" t="n">
        <v>185</v>
      </c>
      <c r="S481" s="1" t="n">
        <v>178</v>
      </c>
      <c r="T481" s="1" t="n">
        <v>178</v>
      </c>
      <c r="U481" s="45" t="n">
        <f aca="false">+T481-R481</f>
        <v>-7</v>
      </c>
      <c r="V481" s="14" t="n">
        <f aca="false">+T481-S481</f>
        <v>0</v>
      </c>
      <c r="W481" s="15" t="s">
        <v>122</v>
      </c>
      <c r="X481" s="47"/>
      <c r="Y481" s="44"/>
      <c r="Z481" s="5"/>
      <c r="AA481" s="5" t="s">
        <v>181</v>
      </c>
      <c r="AB481" s="52" t="s">
        <v>47</v>
      </c>
      <c r="AC481" s="49"/>
      <c r="AD481" s="73"/>
      <c r="AE481" s="51"/>
      <c r="AF481" s="51" t="s">
        <v>4</v>
      </c>
      <c r="AG481" s="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  <c r="BV481" s="71"/>
      <c r="BW481" s="71"/>
      <c r="BX481" s="71"/>
      <c r="BY481" s="71"/>
      <c r="BZ481" s="71"/>
      <c r="CA481" s="71"/>
      <c r="CB481" s="71"/>
      <c r="CC481" s="71"/>
      <c r="CD481" s="71"/>
      <c r="CE481" s="71"/>
      <c r="CF481" s="71"/>
      <c r="CG481" s="71"/>
      <c r="CH481" s="71"/>
      <c r="CI481" s="71"/>
      <c r="CJ481" s="71"/>
      <c r="CK481" s="71"/>
      <c r="CL481" s="71"/>
      <c r="CM481" s="71"/>
      <c r="CN481" s="71"/>
      <c r="CO481" s="71"/>
      <c r="CP481" s="71"/>
      <c r="CQ481" s="71"/>
      <c r="CR481" s="71"/>
      <c r="CS481" s="71"/>
      <c r="CT481" s="71"/>
      <c r="CU481" s="71"/>
      <c r="CV481" s="71"/>
      <c r="CW481" s="71"/>
      <c r="CX481" s="71"/>
      <c r="CY481" s="71"/>
      <c r="CZ481" s="71"/>
      <c r="DA481" s="71"/>
      <c r="DB481" s="71"/>
      <c r="DC481" s="71"/>
      <c r="DD481" s="71"/>
      <c r="DE481" s="71"/>
      <c r="DF481" s="71"/>
      <c r="DG481" s="71"/>
      <c r="DH481" s="71"/>
      <c r="DI481" s="71"/>
      <c r="DJ481" s="71"/>
      <c r="DK481" s="71"/>
      <c r="DL481" s="71"/>
      <c r="DM481" s="71"/>
      <c r="DN481" s="71"/>
      <c r="DO481" s="71"/>
      <c r="DP481" s="71"/>
      <c r="DQ481" s="71"/>
      <c r="DR481" s="71"/>
      <c r="DS481" s="71"/>
      <c r="DT481" s="71"/>
      <c r="DU481" s="71"/>
      <c r="DV481" s="71"/>
      <c r="DW481" s="71"/>
      <c r="DX481" s="71"/>
      <c r="DY481" s="71"/>
      <c r="DZ481" s="71"/>
      <c r="EA481" s="71"/>
      <c r="EB481" s="71"/>
      <c r="EC481" s="71"/>
      <c r="ED481" s="71"/>
      <c r="EE481" s="71"/>
      <c r="EF481" s="71"/>
      <c r="EG481" s="71"/>
      <c r="EH481" s="71"/>
      <c r="EI481" s="71"/>
      <c r="EJ481" s="71"/>
      <c r="EK481" s="71"/>
      <c r="EL481" s="71"/>
      <c r="EM481" s="71"/>
      <c r="EN481" s="71"/>
      <c r="EO481" s="71"/>
      <c r="EP481" s="71"/>
      <c r="EQ481" s="71"/>
      <c r="ER481" s="71"/>
      <c r="ES481" s="71"/>
      <c r="ET481" s="71"/>
      <c r="EU481" s="71"/>
      <c r="EV481" s="71"/>
      <c r="EW481" s="71"/>
      <c r="EX481" s="71"/>
      <c r="EY481" s="71"/>
      <c r="EZ481" s="71"/>
      <c r="FA481" s="71"/>
      <c r="FB481" s="71"/>
      <c r="FC481" s="71"/>
      <c r="FD481" s="71"/>
      <c r="FE481" s="71"/>
      <c r="FF481" s="71"/>
      <c r="FG481" s="71"/>
      <c r="FH481" s="71"/>
      <c r="FI481" s="71"/>
      <c r="FJ481" s="71"/>
      <c r="FK481" s="71"/>
      <c r="FL481" s="71"/>
      <c r="FM481" s="71"/>
      <c r="FN481" s="71"/>
      <c r="FO481" s="71"/>
      <c r="FP481" s="71"/>
      <c r="FQ481" s="71"/>
      <c r="FR481" s="71"/>
      <c r="FS481" s="71"/>
      <c r="FT481" s="71"/>
      <c r="FU481" s="71"/>
      <c r="FV481" s="71"/>
      <c r="FW481" s="71"/>
      <c r="FX481" s="71"/>
      <c r="FY481" s="71"/>
      <c r="FZ481" s="71"/>
      <c r="GA481" s="71"/>
      <c r="GB481" s="71"/>
      <c r="GC481" s="71"/>
      <c r="GD481" s="71"/>
      <c r="GE481" s="71"/>
      <c r="GF481" s="71"/>
      <c r="GG481" s="71"/>
      <c r="GH481" s="71"/>
      <c r="GI481" s="71"/>
      <c r="GJ481" s="71"/>
      <c r="GK481" s="71"/>
      <c r="GL481" s="71"/>
      <c r="GM481" s="71"/>
      <c r="GN481" s="71"/>
      <c r="GO481" s="71"/>
      <c r="GP481" s="71"/>
      <c r="GQ481" s="71"/>
      <c r="GR481" s="71"/>
      <c r="GS481" s="71"/>
      <c r="GT481" s="71"/>
      <c r="GU481" s="71"/>
      <c r="GV481" s="71"/>
      <c r="GW481" s="71"/>
      <c r="GX481" s="71"/>
      <c r="GY481" s="71"/>
      <c r="GZ481" s="71"/>
      <c r="HA481" s="71"/>
      <c r="HB481" s="71"/>
      <c r="HC481" s="71"/>
      <c r="HD481" s="71"/>
      <c r="HE481" s="71"/>
      <c r="HF481" s="71"/>
      <c r="HG481" s="71"/>
      <c r="HH481" s="71"/>
      <c r="HI481" s="71"/>
      <c r="HJ481" s="71"/>
      <c r="HK481" s="71"/>
      <c r="HL481" s="71"/>
      <c r="HM481" s="71"/>
      <c r="HN481" s="71"/>
      <c r="HO481" s="71"/>
      <c r="HP481" s="71"/>
      <c r="HQ481" s="71"/>
      <c r="HR481" s="71"/>
      <c r="HS481" s="71"/>
      <c r="HT481" s="71"/>
      <c r="HU481" s="71"/>
      <c r="HV481" s="71"/>
      <c r="HW481" s="71"/>
      <c r="HX481" s="71"/>
      <c r="HY481" s="71"/>
      <c r="HZ481" s="71"/>
      <c r="IA481" s="71"/>
      <c r="IB481" s="71"/>
      <c r="IC481" s="71"/>
      <c r="ID481" s="71"/>
      <c r="IE481" s="71"/>
      <c r="IF481" s="71"/>
      <c r="IG481" s="71"/>
      <c r="IH481" s="71"/>
      <c r="II481" s="71"/>
      <c r="IJ481" s="71"/>
      <c r="IK481" s="71"/>
      <c r="IL481" s="71"/>
      <c r="IM481" s="71"/>
      <c r="IN481" s="71"/>
      <c r="IO481" s="71"/>
      <c r="IP481" s="71"/>
      <c r="IQ481" s="71"/>
      <c r="IR481" s="71"/>
      <c r="IS481" s="71"/>
      <c r="IT481" s="71"/>
      <c r="IU481" s="71"/>
      <c r="IV481" s="71"/>
      <c r="IW481" s="71"/>
    </row>
    <row r="482" customFormat="false" ht="12.75" hidden="false" customHeight="false" outlineLevel="0" collapsed="false">
      <c r="A482" s="53"/>
      <c r="B482" s="54" t="s">
        <v>38</v>
      </c>
      <c r="C482" s="71"/>
      <c r="D482" s="59"/>
      <c r="E482" s="55" t="s">
        <v>1266</v>
      </c>
      <c r="F482" s="55" t="s">
        <v>1267</v>
      </c>
      <c r="G482" s="57" t="s">
        <v>41</v>
      </c>
      <c r="H482" s="57" t="n">
        <v>4275</v>
      </c>
      <c r="I482" s="56" t="n">
        <v>600</v>
      </c>
      <c r="J482" s="56" t="s">
        <v>42</v>
      </c>
      <c r="K482" s="56"/>
      <c r="L482" s="59" t="s">
        <v>43</v>
      </c>
      <c r="M482" s="55" t="s">
        <v>1268</v>
      </c>
      <c r="N482" s="0"/>
      <c r="O482" s="59" t="s">
        <v>54</v>
      </c>
      <c r="P482" s="60"/>
      <c r="Q482" s="59" t="n">
        <v>23</v>
      </c>
      <c r="R482" s="59" t="n">
        <v>23</v>
      </c>
      <c r="S482" s="59" t="n">
        <v>20</v>
      </c>
      <c r="T482" s="59" t="n">
        <v>20</v>
      </c>
      <c r="U482" s="45" t="n">
        <f aca="false">+T482-R482</f>
        <v>-3</v>
      </c>
      <c r="V482" s="61" t="n">
        <f aca="false">+T482-S482</f>
        <v>0</v>
      </c>
      <c r="W482" s="46" t="s">
        <v>46</v>
      </c>
      <c r="X482" s="70"/>
      <c r="Z482" s="62" t="n">
        <v>360253</v>
      </c>
      <c r="AA482" s="62" t="n">
        <v>60431</v>
      </c>
      <c r="AB482" s="63" t="s">
        <v>47</v>
      </c>
      <c r="AC482" s="64" t="n">
        <v>0.03</v>
      </c>
      <c r="AD482" s="65"/>
      <c r="AE482" s="66" t="s">
        <v>57</v>
      </c>
      <c r="AF482" s="66" t="s">
        <v>4</v>
      </c>
      <c r="AG482" s="56" t="s">
        <v>1269</v>
      </c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53"/>
      <c r="B483" s="54" t="s">
        <v>38</v>
      </c>
      <c r="C483" s="55"/>
      <c r="D483" s="56"/>
      <c r="E483" s="55" t="s">
        <v>1266</v>
      </c>
      <c r="F483" s="55" t="s">
        <v>1270</v>
      </c>
      <c r="G483" s="57" t="s">
        <v>41</v>
      </c>
      <c r="H483" s="57" t="n">
        <v>5772</v>
      </c>
      <c r="I483" s="56" t="n">
        <v>600</v>
      </c>
      <c r="J483" s="56" t="s">
        <v>42</v>
      </c>
      <c r="K483" s="56"/>
      <c r="L483" s="59" t="s">
        <v>43</v>
      </c>
      <c r="M483" s="55" t="s">
        <v>1271</v>
      </c>
      <c r="N483" s="0"/>
      <c r="O483" s="59" t="s">
        <v>102</v>
      </c>
      <c r="P483" s="60"/>
      <c r="Q483" s="59" t="n">
        <v>27</v>
      </c>
      <c r="R483" s="59" t="n">
        <v>27</v>
      </c>
      <c r="S483" s="59" t="n">
        <v>52</v>
      </c>
      <c r="T483" s="59" t="n">
        <v>52</v>
      </c>
      <c r="U483" s="45" t="n">
        <f aca="false">+T483-R483</f>
        <v>25</v>
      </c>
      <c r="V483" s="61" t="n">
        <f aca="false">+T483-S483</f>
        <v>0</v>
      </c>
      <c r="W483" s="46" t="s">
        <v>46</v>
      </c>
      <c r="X483" s="70"/>
      <c r="Z483" s="62" t="n">
        <v>313338</v>
      </c>
      <c r="AA483" s="62" t="n">
        <v>156237</v>
      </c>
      <c r="AB483" s="63" t="s">
        <v>56</v>
      </c>
      <c r="AC483" s="64" t="n">
        <v>0.025</v>
      </c>
      <c r="AD483" s="65"/>
      <c r="AE483" s="66" t="s">
        <v>57</v>
      </c>
      <c r="AF483" s="66" t="s">
        <v>4</v>
      </c>
      <c r="AG483" s="56" t="s">
        <v>67</v>
      </c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s">
        <v>38</v>
      </c>
      <c r="E484" s="3" t="s">
        <v>1272</v>
      </c>
      <c r="F484" s="3" t="s">
        <v>1273</v>
      </c>
      <c r="G484" s="6" t="s">
        <v>41</v>
      </c>
      <c r="H484" s="6" t="n">
        <v>9685</v>
      </c>
      <c r="I484" s="4" t="n">
        <v>550</v>
      </c>
      <c r="J484" s="4" t="s">
        <v>42</v>
      </c>
      <c r="L484" s="52" t="s">
        <v>43</v>
      </c>
      <c r="M484" s="3" t="s">
        <v>1274</v>
      </c>
      <c r="N484" s="44"/>
      <c r="O484" s="1" t="s">
        <v>86</v>
      </c>
      <c r="Q484" s="1" t="n">
        <v>242</v>
      </c>
      <c r="R484" s="1" t="n">
        <v>242</v>
      </c>
      <c r="S484" s="1" t="n">
        <v>206</v>
      </c>
      <c r="T484" s="1" t="n">
        <v>206</v>
      </c>
      <c r="U484" s="45" t="n">
        <f aca="false">+T484-R484</f>
        <v>-36</v>
      </c>
      <c r="V484" s="14" t="n">
        <f aca="false">+T484-S484</f>
        <v>0</v>
      </c>
      <c r="W484" s="15" t="s">
        <v>66</v>
      </c>
      <c r="X484" s="47"/>
      <c r="Y484" s="44"/>
      <c r="Z484" s="5" t="n">
        <v>132616</v>
      </c>
      <c r="AA484" s="5" t="n">
        <v>125807</v>
      </c>
      <c r="AB484" s="48" t="s">
        <v>47</v>
      </c>
      <c r="AC484" s="9" t="n">
        <v>0.047</v>
      </c>
      <c r="AD484" s="67" t="n">
        <v>9808</v>
      </c>
      <c r="AE484" s="1" t="s">
        <v>1275</v>
      </c>
      <c r="AF484" s="51" t="s">
        <v>4</v>
      </c>
      <c r="AG484" s="4" t="s">
        <v>1276</v>
      </c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 t="s">
        <v>38</v>
      </c>
      <c r="C485" s="68"/>
      <c r="D485" s="1"/>
      <c r="E485" s="3" t="s">
        <v>1277</v>
      </c>
      <c r="F485" s="3" t="s">
        <v>1278</v>
      </c>
      <c r="G485" s="6" t="s">
        <v>41</v>
      </c>
      <c r="H485" s="6" t="n">
        <v>6723</v>
      </c>
      <c r="I485" s="4" t="n">
        <v>649</v>
      </c>
      <c r="J485" s="4" t="s">
        <v>42</v>
      </c>
      <c r="L485" s="1" t="s">
        <v>43</v>
      </c>
      <c r="M485" s="3" t="s">
        <v>1279</v>
      </c>
      <c r="N485" s="44"/>
      <c r="O485" s="1" t="s">
        <v>54</v>
      </c>
      <c r="Q485" s="1" t="n">
        <v>85</v>
      </c>
      <c r="R485" s="1" t="n">
        <v>85</v>
      </c>
      <c r="S485" s="1" t="n">
        <v>85</v>
      </c>
      <c r="T485" s="1" t="n">
        <v>85</v>
      </c>
      <c r="U485" s="45" t="n">
        <f aca="false">+T485-R485</f>
        <v>0</v>
      </c>
      <c r="V485" s="14" t="n">
        <f aca="false">+T485-S485</f>
        <v>0</v>
      </c>
      <c r="W485" s="46" t="s">
        <v>46</v>
      </c>
      <c r="X485" s="47"/>
      <c r="Y485" s="44"/>
      <c r="Z485" s="5" t="n">
        <v>346130</v>
      </c>
      <c r="AA485" s="5" t="n">
        <v>136119</v>
      </c>
      <c r="AB485" s="48" t="s">
        <v>47</v>
      </c>
      <c r="AC485" s="49" t="n">
        <v>0.08</v>
      </c>
      <c r="AD485" s="50" t="n">
        <v>9812</v>
      </c>
      <c r="AE485" s="51" t="s">
        <v>81</v>
      </c>
      <c r="AF485" s="51" t="s">
        <v>4</v>
      </c>
      <c r="AG485" s="4" t="s">
        <v>1280</v>
      </c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43"/>
      <c r="B486" s="11" t="n">
        <v>36452</v>
      </c>
      <c r="E486" s="129" t="s">
        <v>1281</v>
      </c>
      <c r="F486" s="107" t="s">
        <v>399</v>
      </c>
      <c r="G486" s="6" t="s">
        <v>41</v>
      </c>
      <c r="H486" s="6" t="n">
        <v>6315</v>
      </c>
      <c r="I486" s="4" t="n">
        <v>765</v>
      </c>
      <c r="J486" s="69" t="s">
        <v>42</v>
      </c>
      <c r="K486" s="1"/>
      <c r="L486" s="1" t="s">
        <v>43</v>
      </c>
      <c r="M486" s="68" t="s">
        <v>1282</v>
      </c>
      <c r="N486" s="1" t="s">
        <v>141</v>
      </c>
      <c r="O486" s="1" t="s">
        <v>71</v>
      </c>
      <c r="Q486" s="1" t="n">
        <v>0</v>
      </c>
      <c r="R486" s="1" t="n">
        <v>0</v>
      </c>
      <c r="S486" s="1" t="n">
        <v>0</v>
      </c>
      <c r="T486" s="1" t="n">
        <v>0</v>
      </c>
      <c r="U486" s="45" t="n">
        <f aca="false">+T486-R486</f>
        <v>0</v>
      </c>
      <c r="V486" s="14" t="n">
        <f aca="false">+T486-S486</f>
        <v>0</v>
      </c>
      <c r="W486" s="15" t="s">
        <v>1283</v>
      </c>
      <c r="X486" s="47"/>
      <c r="Y486" s="44"/>
      <c r="Z486" s="5"/>
      <c r="AA486" s="5" t="n">
        <v>138605</v>
      </c>
      <c r="AB486" s="52" t="s">
        <v>47</v>
      </c>
      <c r="AC486" s="49"/>
      <c r="AD486" s="73"/>
      <c r="AE486" s="51"/>
      <c r="AF486" s="51" t="s">
        <v>4</v>
      </c>
      <c r="AG486" s="1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s">
        <v>38</v>
      </c>
      <c r="E487" s="3" t="s">
        <v>1284</v>
      </c>
      <c r="F487" s="3" t="s">
        <v>1285</v>
      </c>
      <c r="G487" s="6" t="s">
        <v>41</v>
      </c>
      <c r="H487" s="6" t="n">
        <v>5252</v>
      </c>
      <c r="I487" s="4" t="n">
        <v>650</v>
      </c>
      <c r="J487" s="4" t="s">
        <v>42</v>
      </c>
      <c r="L487" s="1" t="s">
        <v>43</v>
      </c>
      <c r="M487" s="3" t="s">
        <v>1286</v>
      </c>
      <c r="N487" s="44"/>
      <c r="O487" s="1" t="s">
        <v>167</v>
      </c>
      <c r="Q487" s="1" t="n">
        <v>79</v>
      </c>
      <c r="R487" s="1" t="n">
        <v>79</v>
      </c>
      <c r="S487" s="1" t="n">
        <v>97</v>
      </c>
      <c r="T487" s="1" t="n">
        <v>97</v>
      </c>
      <c r="U487" s="45" t="n">
        <f aca="false">+T487-R487</f>
        <v>18</v>
      </c>
      <c r="V487" s="14" t="n">
        <f aca="false">+T487-S487</f>
        <v>0</v>
      </c>
      <c r="W487" s="46" t="s">
        <v>46</v>
      </c>
      <c r="X487" s="47"/>
      <c r="Y487" s="44"/>
      <c r="Z487" s="5" t="n">
        <v>309930</v>
      </c>
      <c r="AA487" s="5" t="n">
        <v>132899</v>
      </c>
      <c r="AB487" s="48" t="s">
        <v>56</v>
      </c>
      <c r="AC487" s="9" t="n">
        <v>0.045</v>
      </c>
      <c r="AD487" s="50"/>
      <c r="AE487" s="51" t="s">
        <v>57</v>
      </c>
      <c r="AF487" s="51" t="s">
        <v>4</v>
      </c>
      <c r="AG487" s="4" t="s">
        <v>67</v>
      </c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53"/>
      <c r="B488" s="54" t="s">
        <v>38</v>
      </c>
      <c r="C488" s="71"/>
      <c r="D488" s="59"/>
      <c r="E488" s="55" t="s">
        <v>1284</v>
      </c>
      <c r="F488" s="55" t="s">
        <v>1287</v>
      </c>
      <c r="G488" s="57" t="s">
        <v>41</v>
      </c>
      <c r="H488" s="57" t="n">
        <v>5404</v>
      </c>
      <c r="I488" s="56" t="n">
        <v>649</v>
      </c>
      <c r="J488" s="56" t="s">
        <v>42</v>
      </c>
      <c r="K488" s="56"/>
      <c r="L488" s="59" t="s">
        <v>43</v>
      </c>
      <c r="M488" s="55" t="s">
        <v>1286</v>
      </c>
      <c r="N488" s="0"/>
      <c r="O488" s="59" t="s">
        <v>167</v>
      </c>
      <c r="P488" s="60"/>
      <c r="Q488" s="59" t="n">
        <v>30</v>
      </c>
      <c r="R488" s="59" t="n">
        <v>30</v>
      </c>
      <c r="S488" s="59" t="n">
        <v>43</v>
      </c>
      <c r="T488" s="59" t="n">
        <v>43</v>
      </c>
      <c r="U488" s="45" t="n">
        <f aca="false">+T488-R488</f>
        <v>13</v>
      </c>
      <c r="V488" s="61" t="n">
        <f aca="false">+T488-S488</f>
        <v>0</v>
      </c>
      <c r="W488" s="46" t="s">
        <v>46</v>
      </c>
      <c r="X488" s="70"/>
      <c r="Z488" s="62" t="n">
        <v>309931</v>
      </c>
      <c r="AA488" s="62" t="n">
        <v>132899</v>
      </c>
      <c r="AB488" s="63" t="s">
        <v>56</v>
      </c>
      <c r="AC488" s="85" t="n">
        <v>0.045</v>
      </c>
      <c r="AD488" s="65"/>
      <c r="AE488" s="66" t="s">
        <v>57</v>
      </c>
      <c r="AF488" s="66" t="s">
        <v>4</v>
      </c>
      <c r="AG488" s="56" t="s">
        <v>67</v>
      </c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3"/>
      <c r="B489" s="54" t="s">
        <v>38</v>
      </c>
      <c r="C489" s="55"/>
      <c r="D489" s="56"/>
      <c r="E489" s="55" t="s">
        <v>1284</v>
      </c>
      <c r="F489" s="55" t="s">
        <v>1288</v>
      </c>
      <c r="G489" s="57" t="s">
        <v>41</v>
      </c>
      <c r="H489" s="57" t="n">
        <v>6678</v>
      </c>
      <c r="I489" s="56" t="n">
        <v>649</v>
      </c>
      <c r="J489" s="56" t="s">
        <v>42</v>
      </c>
      <c r="K489" s="56"/>
      <c r="L489" s="59" t="s">
        <v>43</v>
      </c>
      <c r="M489" s="55" t="s">
        <v>1286</v>
      </c>
      <c r="N489" s="0"/>
      <c r="O489" s="59" t="s">
        <v>167</v>
      </c>
      <c r="P489" s="60"/>
      <c r="Q489" s="59" t="n">
        <v>152</v>
      </c>
      <c r="R489" s="59" t="n">
        <v>152</v>
      </c>
      <c r="S489" s="59" t="n">
        <v>43</v>
      </c>
      <c r="T489" s="59" t="n">
        <v>43</v>
      </c>
      <c r="U489" s="45" t="n">
        <f aca="false">+T489-R489</f>
        <v>-109</v>
      </c>
      <c r="V489" s="61" t="n">
        <f aca="false">+T489-S489</f>
        <v>0</v>
      </c>
      <c r="W489" s="46" t="s">
        <v>46</v>
      </c>
      <c r="X489" s="70"/>
      <c r="Z489" s="62" t="n">
        <v>309929</v>
      </c>
      <c r="AA489" s="62" t="n">
        <v>132899</v>
      </c>
      <c r="AB489" s="63" t="s">
        <v>56</v>
      </c>
      <c r="AC489" s="85" t="n">
        <v>0.045</v>
      </c>
      <c r="AD489" s="65"/>
      <c r="AE489" s="66" t="s">
        <v>57</v>
      </c>
      <c r="AF489" s="66" t="s">
        <v>4</v>
      </c>
      <c r="AG489" s="56" t="s">
        <v>67</v>
      </c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22.5" hidden="false" customHeight="false" outlineLevel="0" collapsed="false">
      <c r="A490" s="43"/>
      <c r="B490" s="11" t="s">
        <v>38</v>
      </c>
      <c r="E490" s="3" t="s">
        <v>819</v>
      </c>
      <c r="F490" s="3" t="s">
        <v>1289</v>
      </c>
      <c r="G490" s="6" t="s">
        <v>41</v>
      </c>
      <c r="H490" s="6" t="n">
        <v>9702</v>
      </c>
      <c r="I490" s="4" t="n">
        <v>555</v>
      </c>
      <c r="J490" s="4" t="s">
        <v>42</v>
      </c>
      <c r="L490" s="1" t="s">
        <v>43</v>
      </c>
      <c r="M490" s="3" t="s">
        <v>819</v>
      </c>
      <c r="N490" s="44"/>
      <c r="O490" s="1" t="s">
        <v>76</v>
      </c>
      <c r="Q490" s="1" t="n">
        <v>1434</v>
      </c>
      <c r="R490" s="1" t="n">
        <v>1405</v>
      </c>
      <c r="S490" s="1" t="n">
        <v>1429</v>
      </c>
      <c r="T490" s="1" t="n">
        <v>1441</v>
      </c>
      <c r="U490" s="45" t="n">
        <f aca="false">+T490-R490</f>
        <v>36</v>
      </c>
      <c r="V490" s="14" t="n">
        <f aca="false">+T490-S490</f>
        <v>12</v>
      </c>
      <c r="W490" s="46" t="s">
        <v>202</v>
      </c>
      <c r="X490" s="47"/>
      <c r="Y490" s="44"/>
      <c r="Z490" s="5" t="n">
        <v>127293</v>
      </c>
      <c r="AA490" s="5" t="n">
        <v>125870</v>
      </c>
      <c r="AB490" s="48" t="s">
        <v>47</v>
      </c>
      <c r="AC490" s="49" t="n">
        <v>0.075</v>
      </c>
      <c r="AD490" s="50"/>
      <c r="AE490" s="51" t="s">
        <v>125</v>
      </c>
      <c r="AF490" s="51" t="s">
        <v>4</v>
      </c>
      <c r="AG490" s="4" t="s">
        <v>1290</v>
      </c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43"/>
      <c r="B491" s="11" t="n">
        <v>36423</v>
      </c>
      <c r="E491" s="68" t="s">
        <v>1291</v>
      </c>
      <c r="F491" s="68" t="s">
        <v>1292</v>
      </c>
      <c r="G491" s="6" t="s">
        <v>41</v>
      </c>
      <c r="H491" s="5" t="n">
        <v>9799</v>
      </c>
      <c r="I491" s="1"/>
      <c r="J491" s="69"/>
      <c r="K491" s="1"/>
      <c r="L491" s="68"/>
      <c r="M491" s="68" t="s">
        <v>1293</v>
      </c>
      <c r="N491" s="1" t="s">
        <v>141</v>
      </c>
      <c r="O491" s="1" t="s">
        <v>86</v>
      </c>
      <c r="Q491" s="1" t="n">
        <v>15</v>
      </c>
      <c r="R491" s="1" t="n">
        <v>15</v>
      </c>
      <c r="S491" s="1" t="n">
        <v>6</v>
      </c>
      <c r="T491" s="1" t="n">
        <v>6</v>
      </c>
      <c r="U491" s="45" t="n">
        <f aca="false">+T491-R491</f>
        <v>-9</v>
      </c>
      <c r="V491" s="14" t="n">
        <f aca="false">+T491-S491</f>
        <v>0</v>
      </c>
      <c r="W491" s="46" t="s">
        <v>46</v>
      </c>
      <c r="X491" s="47"/>
      <c r="Y491" s="44"/>
      <c r="Z491" s="5"/>
      <c r="AA491" s="5" t="n">
        <v>133121</v>
      </c>
      <c r="AB491" s="52" t="s">
        <v>47</v>
      </c>
      <c r="AC491" s="49"/>
      <c r="AD491" s="73"/>
      <c r="AE491" s="51"/>
      <c r="AF491" s="51" t="s">
        <v>4</v>
      </c>
      <c r="AG491" s="1" t="s">
        <v>186</v>
      </c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43"/>
      <c r="B492" s="11" t="s">
        <v>38</v>
      </c>
      <c r="E492" s="3" t="s">
        <v>1294</v>
      </c>
      <c r="F492" s="3" t="s">
        <v>1295</v>
      </c>
      <c r="G492" s="6" t="s">
        <v>41</v>
      </c>
      <c r="H492" s="6" t="n">
        <v>5191</v>
      </c>
      <c r="I492" s="4" t="n">
        <v>601</v>
      </c>
      <c r="J492" s="4" t="s">
        <v>42</v>
      </c>
      <c r="L492" s="1" t="s">
        <v>43</v>
      </c>
      <c r="M492" s="3" t="s">
        <v>1296</v>
      </c>
      <c r="N492" s="44"/>
      <c r="O492" s="1" t="s">
        <v>96</v>
      </c>
      <c r="Q492" s="1" t="n">
        <v>467</v>
      </c>
      <c r="R492" s="1" t="n">
        <v>467</v>
      </c>
      <c r="S492" s="1" t="n">
        <v>381</v>
      </c>
      <c r="T492" s="1" t="n">
        <v>381</v>
      </c>
      <c r="U492" s="45" t="n">
        <f aca="false">+T492-R492</f>
        <v>-86</v>
      </c>
      <c r="V492" s="14" t="n">
        <f aca="false">+T492-S492</f>
        <v>0</v>
      </c>
      <c r="W492" s="15" t="s">
        <v>66</v>
      </c>
      <c r="X492" s="15"/>
      <c r="Y492" s="44"/>
      <c r="Z492" s="5" t="n">
        <v>313290</v>
      </c>
      <c r="AA492" s="5" t="n">
        <v>138661</v>
      </c>
      <c r="AB492" s="48" t="s">
        <v>47</v>
      </c>
      <c r="AC492" s="49" t="n">
        <v>0.03</v>
      </c>
      <c r="AD492" s="50"/>
      <c r="AE492" s="51" t="s">
        <v>57</v>
      </c>
      <c r="AF492" s="51" t="s">
        <v>4</v>
      </c>
      <c r="AG492" s="4" t="s">
        <v>1297</v>
      </c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43"/>
      <c r="B493" s="11" t="s">
        <v>38</v>
      </c>
      <c r="E493" s="3" t="s">
        <v>1298</v>
      </c>
      <c r="F493" s="3" t="s">
        <v>1299</v>
      </c>
      <c r="G493" s="6" t="s">
        <v>41</v>
      </c>
      <c r="H493" s="6" t="n">
        <v>2650</v>
      </c>
      <c r="I493" s="4" t="n">
        <v>757</v>
      </c>
      <c r="J493" s="4" t="s">
        <v>42</v>
      </c>
      <c r="L493" s="1" t="s">
        <v>43</v>
      </c>
      <c r="M493" s="3" t="s">
        <v>1300</v>
      </c>
      <c r="N493" s="44"/>
      <c r="O493" s="1" t="s">
        <v>65</v>
      </c>
      <c r="Q493" s="1" t="n">
        <v>10</v>
      </c>
      <c r="R493" s="1" t="n">
        <v>10</v>
      </c>
      <c r="S493" s="1" t="n">
        <v>10</v>
      </c>
      <c r="T493" s="1" t="n">
        <v>10</v>
      </c>
      <c r="U493" s="45" t="n">
        <f aca="false">+T493-R493</f>
        <v>0</v>
      </c>
      <c r="V493" s="14" t="n">
        <f aca="false">+T493-S493</f>
        <v>0</v>
      </c>
      <c r="W493" s="46" t="s">
        <v>46</v>
      </c>
      <c r="X493" s="47"/>
      <c r="Y493" s="44"/>
      <c r="Z493" s="5" t="n">
        <v>309798</v>
      </c>
      <c r="AA493" s="5" t="n">
        <v>139092</v>
      </c>
      <c r="AB493" s="48" t="s">
        <v>56</v>
      </c>
      <c r="AC493" s="49" t="n">
        <v>0.06</v>
      </c>
      <c r="AD493" s="50"/>
      <c r="AE493" s="51" t="s">
        <v>57</v>
      </c>
      <c r="AF493" s="51" t="s">
        <v>4</v>
      </c>
      <c r="AG493" s="4" t="s">
        <v>67</v>
      </c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43"/>
      <c r="B494" s="11" t="n">
        <v>36325</v>
      </c>
      <c r="E494" s="91" t="s">
        <v>1301</v>
      </c>
      <c r="F494" s="129" t="s">
        <v>1302</v>
      </c>
      <c r="G494" s="6" t="s">
        <v>41</v>
      </c>
      <c r="H494" s="130" t="n">
        <v>9823</v>
      </c>
      <c r="I494" s="1"/>
      <c r="J494" s="69"/>
      <c r="K494" s="1"/>
      <c r="L494" s="68"/>
      <c r="M494" s="68" t="s">
        <v>140</v>
      </c>
      <c r="N494" s="1" t="s">
        <v>141</v>
      </c>
      <c r="O494" s="72" t="s">
        <v>86</v>
      </c>
      <c r="Q494" s="74" t="n">
        <v>197</v>
      </c>
      <c r="R494" s="74" t="n">
        <v>197</v>
      </c>
      <c r="S494" s="74" t="n">
        <v>151</v>
      </c>
      <c r="T494" s="74" t="n">
        <v>151</v>
      </c>
      <c r="U494" s="45" t="n">
        <f aca="false">+T494-R494</f>
        <v>-46</v>
      </c>
      <c r="V494" s="14" t="n">
        <f aca="false">+T494-S494</f>
        <v>0</v>
      </c>
      <c r="W494" s="15" t="s">
        <v>122</v>
      </c>
      <c r="X494" s="135"/>
      <c r="Y494" s="136"/>
      <c r="Z494" s="130"/>
      <c r="AA494" s="130" t="s">
        <v>181</v>
      </c>
      <c r="AB494" s="137" t="s">
        <v>47</v>
      </c>
      <c r="AC494" s="49" t="n">
        <v>0.065</v>
      </c>
      <c r="AD494" s="73"/>
      <c r="AE494" s="51" t="s">
        <v>57</v>
      </c>
      <c r="AF494" s="51" t="s">
        <v>4</v>
      </c>
      <c r="AG494" s="74" t="s">
        <v>438</v>
      </c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53"/>
      <c r="B495" s="54" t="n">
        <v>36325</v>
      </c>
      <c r="C495" s="55"/>
      <c r="D495" s="56"/>
      <c r="E495" s="91" t="s">
        <v>1301</v>
      </c>
      <c r="F495" s="91" t="s">
        <v>1303</v>
      </c>
      <c r="G495" s="57" t="s">
        <v>41</v>
      </c>
      <c r="H495" s="93" t="n">
        <v>9825</v>
      </c>
      <c r="I495" s="59"/>
      <c r="J495" s="80"/>
      <c r="K495" s="59"/>
      <c r="L495" s="71"/>
      <c r="M495" s="71" t="s">
        <v>140</v>
      </c>
      <c r="N495" s="59" t="s">
        <v>141</v>
      </c>
      <c r="O495" s="72" t="s">
        <v>86</v>
      </c>
      <c r="P495" s="60"/>
      <c r="Q495" s="72" t="n">
        <v>1787</v>
      </c>
      <c r="R495" s="72" t="n">
        <v>1787</v>
      </c>
      <c r="S495" s="72" t="n">
        <v>464</v>
      </c>
      <c r="T495" s="72" t="n">
        <v>464</v>
      </c>
      <c r="U495" s="45" t="n">
        <f aca="false">+T495-R495</f>
        <v>-1323</v>
      </c>
      <c r="V495" s="61" t="n">
        <f aca="false">+T495-S495</f>
        <v>0</v>
      </c>
      <c r="W495" s="42" t="s">
        <v>122</v>
      </c>
      <c r="X495" s="145"/>
      <c r="Y495" s="86"/>
      <c r="Z495" s="93"/>
      <c r="AA495" s="93" t="s">
        <v>181</v>
      </c>
      <c r="AB495" s="147" t="s">
        <v>47</v>
      </c>
      <c r="AC495" s="64" t="n">
        <v>0.065</v>
      </c>
      <c r="AD495" s="81"/>
      <c r="AE495" s="66" t="s">
        <v>57</v>
      </c>
      <c r="AF495" s="66" t="s">
        <v>4</v>
      </c>
      <c r="AG495" s="72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43"/>
      <c r="B496" s="11" t="n">
        <v>36325</v>
      </c>
      <c r="E496" s="68" t="s">
        <v>1301</v>
      </c>
      <c r="F496" s="68" t="s">
        <v>1304</v>
      </c>
      <c r="G496" s="6" t="s">
        <v>41</v>
      </c>
      <c r="H496" s="5" t="n">
        <v>9827</v>
      </c>
      <c r="I496" s="1"/>
      <c r="J496" s="69"/>
      <c r="K496" s="1"/>
      <c r="L496" s="68"/>
      <c r="M496" s="68"/>
      <c r="N496" s="1" t="s">
        <v>141</v>
      </c>
      <c r="O496" s="1" t="s">
        <v>86</v>
      </c>
      <c r="Q496" s="1" t="n">
        <v>2900</v>
      </c>
      <c r="R496" s="14" t="n">
        <v>2400</v>
      </c>
      <c r="S496" s="1" t="n">
        <v>1763</v>
      </c>
      <c r="T496" s="14" t="n">
        <v>1763</v>
      </c>
      <c r="U496" s="45" t="n">
        <f aca="false">+T496-R496</f>
        <v>-637</v>
      </c>
      <c r="V496" s="14" t="n">
        <f aca="false">+T496-S496</f>
        <v>0</v>
      </c>
      <c r="W496" s="42" t="s">
        <v>122</v>
      </c>
      <c r="X496" s="47"/>
      <c r="Y496" s="44"/>
      <c r="Z496" s="5"/>
      <c r="AA496" s="5" t="s">
        <v>181</v>
      </c>
      <c r="AB496" s="52" t="s">
        <v>47</v>
      </c>
      <c r="AC496" s="49"/>
      <c r="AD496" s="73"/>
      <c r="AE496" s="51"/>
      <c r="AF496" s="51" t="s">
        <v>4</v>
      </c>
      <c r="AG496" s="1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22.5" hidden="false" customHeight="false" outlineLevel="0" collapsed="false">
      <c r="A497" s="43"/>
      <c r="B497" s="11"/>
      <c r="E497" s="68" t="s">
        <v>1305</v>
      </c>
      <c r="F497" s="68" t="s">
        <v>139</v>
      </c>
      <c r="G497" s="6"/>
      <c r="H497" s="5" t="n">
        <v>5053</v>
      </c>
      <c r="I497" s="1"/>
      <c r="J497" s="69"/>
      <c r="K497" s="1"/>
      <c r="L497" s="68"/>
      <c r="M497" s="68"/>
      <c r="N497" s="1"/>
      <c r="O497" s="1" t="s">
        <v>86</v>
      </c>
      <c r="Q497" s="1" t="n">
        <v>861</v>
      </c>
      <c r="R497" s="1" t="n">
        <v>359</v>
      </c>
      <c r="S497" s="1" t="n">
        <v>861</v>
      </c>
      <c r="T497" s="1" t="n">
        <v>861</v>
      </c>
      <c r="U497" s="45" t="n">
        <f aca="false">+T497-R497</f>
        <v>502</v>
      </c>
      <c r="V497" s="14"/>
      <c r="W497" s="15" t="s">
        <v>159</v>
      </c>
      <c r="X497" s="47"/>
      <c r="Y497" s="44"/>
      <c r="Z497" s="5"/>
      <c r="AA497" s="5" t="n">
        <v>156086</v>
      </c>
      <c r="AB497" s="52"/>
      <c r="AC497" s="49"/>
      <c r="AD497" s="73"/>
      <c r="AE497" s="51"/>
      <c r="AF497" s="51"/>
      <c r="AG497" s="1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3"/>
      <c r="B498" s="54" t="n">
        <v>36389</v>
      </c>
      <c r="C498" s="55"/>
      <c r="D498" s="56"/>
      <c r="E498" s="71" t="s">
        <v>1306</v>
      </c>
      <c r="F498" s="71" t="s">
        <v>1307</v>
      </c>
      <c r="G498" s="57" t="s">
        <v>41</v>
      </c>
      <c r="H498" s="62" t="n">
        <v>6411</v>
      </c>
      <c r="I498" s="59"/>
      <c r="J498" s="80"/>
      <c r="K498" s="59"/>
      <c r="L498" s="71"/>
      <c r="M498" s="71" t="s">
        <v>603</v>
      </c>
      <c r="N498" s="59" t="s">
        <v>141</v>
      </c>
      <c r="O498" s="59" t="s">
        <v>167</v>
      </c>
      <c r="P498" s="60"/>
      <c r="Q498" s="59" t="n">
        <v>99</v>
      </c>
      <c r="R498" s="59" t="n">
        <v>99</v>
      </c>
      <c r="S498" s="59" t="n">
        <v>103</v>
      </c>
      <c r="T498" s="59" t="n">
        <v>103</v>
      </c>
      <c r="U498" s="45" t="n">
        <f aca="false">+T498-R498</f>
        <v>4</v>
      </c>
      <c r="V498" s="61" t="n">
        <f aca="false">+T498-S498</f>
        <v>0</v>
      </c>
      <c r="W498" s="46" t="s">
        <v>46</v>
      </c>
      <c r="X498" s="70"/>
      <c r="Z498" s="62"/>
      <c r="AA498" s="62" t="n">
        <v>138665</v>
      </c>
      <c r="AB498" s="58" t="s">
        <v>47</v>
      </c>
      <c r="AC498" s="64"/>
      <c r="AD498" s="81"/>
      <c r="AE498" s="66"/>
      <c r="AF498" s="66"/>
      <c r="AG498" s="59" t="s">
        <v>1308</v>
      </c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22.5" hidden="false" customHeight="false" outlineLevel="0" collapsed="false">
      <c r="A499" s="53"/>
      <c r="B499" s="54" t="n">
        <v>43831</v>
      </c>
      <c r="C499" s="55"/>
      <c r="D499" s="56"/>
      <c r="E499" s="71" t="s">
        <v>1309</v>
      </c>
      <c r="F499" s="71" t="s">
        <v>1310</v>
      </c>
      <c r="G499" s="57" t="s">
        <v>52</v>
      </c>
      <c r="H499" s="62" t="n">
        <v>8693</v>
      </c>
      <c r="I499" s="59"/>
      <c r="J499" s="80"/>
      <c r="K499" s="59"/>
      <c r="L499" s="71"/>
      <c r="M499" s="71" t="s">
        <v>1309</v>
      </c>
      <c r="N499" s="59" t="s">
        <v>141</v>
      </c>
      <c r="O499" s="59" t="s">
        <v>96</v>
      </c>
      <c r="P499" s="60"/>
      <c r="Q499" s="72" t="n">
        <v>0</v>
      </c>
      <c r="R499" s="1" t="n">
        <v>5175</v>
      </c>
      <c r="S499" s="72" t="n">
        <v>0</v>
      </c>
      <c r="T499" s="72" t="n">
        <v>0</v>
      </c>
      <c r="U499" s="45" t="n">
        <f aca="false">+T499-R499</f>
        <v>-5175</v>
      </c>
      <c r="V499" s="61" t="n">
        <f aca="false">+T499-S499</f>
        <v>0</v>
      </c>
      <c r="W499" s="46" t="s">
        <v>97</v>
      </c>
      <c r="X499" s="70"/>
      <c r="Z499" s="62"/>
      <c r="AA499" s="62" t="n">
        <v>140953</v>
      </c>
      <c r="AB499" s="58" t="s">
        <v>47</v>
      </c>
      <c r="AC499" s="64" t="n">
        <v>0.06</v>
      </c>
      <c r="AD499" s="81"/>
      <c r="AE499" s="66" t="s">
        <v>125</v>
      </c>
      <c r="AF499" s="66" t="s">
        <v>4</v>
      </c>
      <c r="AG499" s="59" t="s">
        <v>1311</v>
      </c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3"/>
      <c r="B500" s="54" t="s">
        <v>38</v>
      </c>
      <c r="C500" s="55"/>
      <c r="D500" s="56"/>
      <c r="E500" s="55" t="s">
        <v>582</v>
      </c>
      <c r="F500" s="55" t="s">
        <v>1312</v>
      </c>
      <c r="G500" s="57" t="s">
        <v>41</v>
      </c>
      <c r="H500" s="57" t="n">
        <v>4548</v>
      </c>
      <c r="I500" s="56" t="n">
        <v>429</v>
      </c>
      <c r="J500" s="56" t="s">
        <v>42</v>
      </c>
      <c r="K500" s="56"/>
      <c r="L500" s="59" t="s">
        <v>43</v>
      </c>
      <c r="M500" s="55" t="s">
        <v>584</v>
      </c>
      <c r="N500" s="0"/>
      <c r="O500" s="59" t="s">
        <v>65</v>
      </c>
      <c r="P500" s="60"/>
      <c r="Q500" s="59" t="n">
        <v>48</v>
      </c>
      <c r="R500" s="59" t="n">
        <v>48</v>
      </c>
      <c r="S500" s="59" t="n">
        <v>42</v>
      </c>
      <c r="T500" s="59" t="n">
        <v>42</v>
      </c>
      <c r="U500" s="45" t="n">
        <f aca="false">+T500-R500</f>
        <v>-6</v>
      </c>
      <c r="V500" s="61" t="n">
        <f aca="false">+T500-S500</f>
        <v>0</v>
      </c>
      <c r="W500" s="15" t="s">
        <v>66</v>
      </c>
      <c r="X500" s="70"/>
      <c r="Z500" s="0"/>
      <c r="AA500" s="62" t="n">
        <v>26612</v>
      </c>
      <c r="AB500" s="63" t="s">
        <v>405</v>
      </c>
      <c r="AC500" s="64" t="n">
        <v>0.06</v>
      </c>
      <c r="AD500" s="65"/>
      <c r="AE500" s="66" t="s">
        <v>57</v>
      </c>
      <c r="AF500" s="66" t="s">
        <v>4</v>
      </c>
      <c r="AG500" s="56" t="s">
        <v>67</v>
      </c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53"/>
      <c r="B501" s="54" t="s">
        <v>38</v>
      </c>
      <c r="C501" s="55"/>
      <c r="D501" s="56"/>
      <c r="E501" s="55" t="s">
        <v>582</v>
      </c>
      <c r="F501" s="55" t="s">
        <v>1313</v>
      </c>
      <c r="G501" s="57" t="s">
        <v>41</v>
      </c>
      <c r="H501" s="57" t="n">
        <v>6763</v>
      </c>
      <c r="I501" s="56" t="n">
        <v>427</v>
      </c>
      <c r="J501" s="56" t="s">
        <v>42</v>
      </c>
      <c r="K501" s="56"/>
      <c r="L501" s="59" t="s">
        <v>43</v>
      </c>
      <c r="M501" s="55" t="s">
        <v>584</v>
      </c>
      <c r="N501" s="0"/>
      <c r="O501" s="59" t="s">
        <v>113</v>
      </c>
      <c r="P501" s="60"/>
      <c r="Q501" s="59" t="n">
        <v>0</v>
      </c>
      <c r="R501" s="1" t="n">
        <v>0</v>
      </c>
      <c r="S501" s="59" t="n">
        <v>0</v>
      </c>
      <c r="T501" s="59" t="n">
        <v>0</v>
      </c>
      <c r="U501" s="45" t="n">
        <f aca="false">+T501-R501</f>
        <v>0</v>
      </c>
      <c r="V501" s="61" t="n">
        <f aca="false">+T501-S501</f>
        <v>0</v>
      </c>
      <c r="W501" s="46" t="s">
        <v>612</v>
      </c>
      <c r="X501" s="70"/>
      <c r="Z501" s="0"/>
      <c r="AA501" s="62" t="n">
        <v>138628</v>
      </c>
      <c r="AB501" s="63" t="s">
        <v>405</v>
      </c>
      <c r="AC501" s="64" t="n">
        <v>0.065</v>
      </c>
      <c r="AD501" s="65"/>
      <c r="AE501" s="66" t="s">
        <v>57</v>
      </c>
      <c r="AF501" s="66"/>
      <c r="AG501" s="56" t="s">
        <v>1314</v>
      </c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43"/>
      <c r="B502" s="11" t="n">
        <v>36325</v>
      </c>
      <c r="E502" s="68" t="s">
        <v>1315</v>
      </c>
      <c r="F502" s="68" t="s">
        <v>271</v>
      </c>
      <c r="G502" s="6" t="s">
        <v>41</v>
      </c>
      <c r="H502" s="5" t="n">
        <v>4132</v>
      </c>
      <c r="I502" s="1"/>
      <c r="J502" s="69"/>
      <c r="K502" s="1"/>
      <c r="L502" s="68"/>
      <c r="M502" s="68"/>
      <c r="N502" s="1" t="s">
        <v>141</v>
      </c>
      <c r="O502" s="1" t="s">
        <v>102</v>
      </c>
      <c r="Q502" s="1"/>
      <c r="R502" s="14" t="n">
        <v>12</v>
      </c>
      <c r="S502" s="1" t="n">
        <v>12</v>
      </c>
      <c r="T502" s="14" t="n">
        <v>12</v>
      </c>
      <c r="U502" s="45" t="n">
        <f aca="false">+T502-R502</f>
        <v>0</v>
      </c>
      <c r="V502" s="14" t="n">
        <f aca="false">+T502-S502</f>
        <v>0</v>
      </c>
      <c r="W502" s="15" t="s">
        <v>122</v>
      </c>
      <c r="X502" s="47"/>
      <c r="Y502" s="44"/>
      <c r="Z502" s="5"/>
      <c r="AA502" s="5" t="s">
        <v>181</v>
      </c>
      <c r="AB502" s="52" t="s">
        <v>47</v>
      </c>
      <c r="AC502" s="49"/>
      <c r="AD502" s="73"/>
      <c r="AE502" s="51"/>
      <c r="AF502" s="51" t="s">
        <v>4</v>
      </c>
      <c r="AG502" s="1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53"/>
      <c r="B503" s="54" t="s">
        <v>38</v>
      </c>
      <c r="C503" s="55"/>
      <c r="D503" s="56"/>
      <c r="E503" s="55" t="s">
        <v>1316</v>
      </c>
      <c r="F503" s="55" t="s">
        <v>1317</v>
      </c>
      <c r="G503" s="57" t="s">
        <v>41</v>
      </c>
      <c r="H503" s="57" t="n">
        <v>5046</v>
      </c>
      <c r="I503" s="56" t="n">
        <v>550</v>
      </c>
      <c r="J503" s="56" t="s">
        <v>42</v>
      </c>
      <c r="K503" s="56"/>
      <c r="L503" s="59" t="s">
        <v>43</v>
      </c>
      <c r="M503" s="55" t="s">
        <v>1315</v>
      </c>
      <c r="N503" s="0"/>
      <c r="O503" s="59" t="s">
        <v>150</v>
      </c>
      <c r="P503" s="60"/>
      <c r="Q503" s="56" t="n">
        <v>220</v>
      </c>
      <c r="R503" s="56" t="n">
        <v>220</v>
      </c>
      <c r="S503" s="56" t="n">
        <v>237</v>
      </c>
      <c r="T503" s="56" t="n">
        <v>237</v>
      </c>
      <c r="U503" s="45" t="n">
        <f aca="false">+T503-R503</f>
        <v>17</v>
      </c>
      <c r="V503" s="61" t="n">
        <f aca="false">+T503-S503</f>
        <v>0</v>
      </c>
      <c r="W503" s="15" t="s">
        <v>66</v>
      </c>
      <c r="X503" s="70"/>
      <c r="Z503" s="62" t="n">
        <v>362025</v>
      </c>
      <c r="AA503" s="62" t="n">
        <v>132960</v>
      </c>
      <c r="AB503" s="63" t="s">
        <v>56</v>
      </c>
      <c r="AC503" s="64" t="n">
        <v>0.055</v>
      </c>
      <c r="AD503" s="65"/>
      <c r="AE503" s="66" t="s">
        <v>57</v>
      </c>
      <c r="AF503" s="66" t="s">
        <v>4</v>
      </c>
      <c r="AG503" s="56" t="s">
        <v>67</v>
      </c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43"/>
      <c r="B504" s="11" t="s">
        <v>38</v>
      </c>
      <c r="C504" s="68"/>
      <c r="D504" s="1"/>
      <c r="E504" s="3" t="s">
        <v>1316</v>
      </c>
      <c r="F504" s="3" t="s">
        <v>1318</v>
      </c>
      <c r="G504" s="6" t="s">
        <v>41</v>
      </c>
      <c r="H504" s="6" t="n">
        <v>5842</v>
      </c>
      <c r="I504" s="4" t="n">
        <v>429</v>
      </c>
      <c r="J504" s="4" t="s">
        <v>42</v>
      </c>
      <c r="L504" s="1" t="s">
        <v>43</v>
      </c>
      <c r="M504" s="3" t="s">
        <v>1315</v>
      </c>
      <c r="N504" s="44"/>
      <c r="O504" s="1" t="s">
        <v>65</v>
      </c>
      <c r="Q504" s="1" t="n">
        <v>282</v>
      </c>
      <c r="R504" s="1" t="n">
        <v>282</v>
      </c>
      <c r="S504" s="1" t="n">
        <v>323</v>
      </c>
      <c r="T504" s="1" t="n">
        <v>323</v>
      </c>
      <c r="U504" s="45" t="n">
        <f aca="false">+T504-R504</f>
        <v>41</v>
      </c>
      <c r="V504" s="14" t="n">
        <f aca="false">+T504-S504</f>
        <v>0</v>
      </c>
      <c r="W504" s="15" t="s">
        <v>66</v>
      </c>
      <c r="X504" s="15"/>
      <c r="Y504" s="44"/>
      <c r="Z504" s="5" t="n">
        <v>358938</v>
      </c>
      <c r="AA504" s="5" t="n">
        <v>133127</v>
      </c>
      <c r="AB504" s="48" t="s">
        <v>56</v>
      </c>
      <c r="AC504" s="49" t="n">
        <v>0.06</v>
      </c>
      <c r="AD504" s="50"/>
      <c r="AE504" s="51" t="s">
        <v>57</v>
      </c>
      <c r="AF504" s="51" t="s">
        <v>4</v>
      </c>
      <c r="AG504" s="4" t="s">
        <v>67</v>
      </c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false" customHeight="false" outlineLevel="0" collapsed="false">
      <c r="A505" s="53"/>
      <c r="B505" s="54" t="n">
        <v>43831</v>
      </c>
      <c r="C505" s="55"/>
      <c r="D505" s="56"/>
      <c r="E505" s="71" t="s">
        <v>603</v>
      </c>
      <c r="F505" s="71" t="s">
        <v>1310</v>
      </c>
      <c r="G505" s="57" t="s">
        <v>52</v>
      </c>
      <c r="H505" s="62" t="n">
        <v>6782</v>
      </c>
      <c r="I505" s="59"/>
      <c r="J505" s="80"/>
      <c r="K505" s="59"/>
      <c r="L505" s="71"/>
      <c r="M505" s="71" t="s">
        <v>1309</v>
      </c>
      <c r="N505" s="59" t="s">
        <v>141</v>
      </c>
      <c r="O505" s="59" t="s">
        <v>96</v>
      </c>
      <c r="P505" s="60"/>
      <c r="Q505" s="72" t="n">
        <v>14122</v>
      </c>
      <c r="R505" s="1" t="n">
        <v>13664</v>
      </c>
      <c r="S505" s="72" t="n">
        <v>14080</v>
      </c>
      <c r="T505" s="1" t="n">
        <v>14080</v>
      </c>
      <c r="U505" s="45" t="n">
        <f aca="false">+T505-R505</f>
        <v>416</v>
      </c>
      <c r="V505" s="61" t="n">
        <f aca="false">+T505-S505</f>
        <v>0</v>
      </c>
      <c r="W505" s="15" t="s">
        <v>255</v>
      </c>
      <c r="X505" s="70"/>
      <c r="Z505" s="62"/>
      <c r="AA505" s="62" t="s">
        <v>181</v>
      </c>
      <c r="AB505" s="58" t="s">
        <v>47</v>
      </c>
      <c r="AC505" s="64" t="n">
        <v>0.06</v>
      </c>
      <c r="AD505" s="81"/>
      <c r="AE505" s="66" t="s">
        <v>125</v>
      </c>
      <c r="AF505" s="66" t="s">
        <v>4</v>
      </c>
      <c r="AG505" s="59" t="s">
        <v>1311</v>
      </c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43"/>
      <c r="B506" s="11" t="s">
        <v>38</v>
      </c>
      <c r="C506" s="68"/>
      <c r="D506" s="1"/>
      <c r="E506" s="3" t="s">
        <v>603</v>
      </c>
      <c r="F506" s="3" t="s">
        <v>1319</v>
      </c>
      <c r="G506" s="6" t="s">
        <v>41</v>
      </c>
      <c r="H506" s="6" t="n">
        <v>9627</v>
      </c>
      <c r="I506" s="4" t="n">
        <v>550</v>
      </c>
      <c r="J506" s="4" t="s">
        <v>42</v>
      </c>
      <c r="L506" s="1" t="s">
        <v>43</v>
      </c>
      <c r="M506" s="3" t="s">
        <v>1320</v>
      </c>
      <c r="N506" s="44"/>
      <c r="O506" s="1" t="s">
        <v>86</v>
      </c>
      <c r="Q506" s="1" t="n">
        <v>624</v>
      </c>
      <c r="R506" s="1" t="n">
        <v>624</v>
      </c>
      <c r="S506" s="1" t="n">
        <v>589</v>
      </c>
      <c r="T506" s="1" t="n">
        <v>589</v>
      </c>
      <c r="U506" s="45" t="n">
        <f aca="false">+T506-R506</f>
        <v>-35</v>
      </c>
      <c r="V506" s="14" t="n">
        <f aca="false">+T506-S506</f>
        <v>0</v>
      </c>
      <c r="W506" s="46" t="s">
        <v>46</v>
      </c>
      <c r="X506" s="47"/>
      <c r="Y506" s="44"/>
      <c r="Z506" s="5" t="n">
        <v>358930</v>
      </c>
      <c r="AA506" s="5" t="n">
        <v>138427</v>
      </c>
      <c r="AB506" s="48" t="s">
        <v>56</v>
      </c>
      <c r="AC506" s="49" t="n">
        <v>0.146</v>
      </c>
      <c r="AD506" s="50" t="n">
        <v>9905</v>
      </c>
      <c r="AE506" s="51" t="s">
        <v>48</v>
      </c>
      <c r="AF506" s="51" t="s">
        <v>4</v>
      </c>
      <c r="AG506" s="4" t="s">
        <v>1321</v>
      </c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22.5" hidden="false" customHeight="false" outlineLevel="0" collapsed="false">
      <c r="A507" s="43"/>
      <c r="B507" s="11" t="s">
        <v>38</v>
      </c>
      <c r="E507" s="3" t="s">
        <v>603</v>
      </c>
      <c r="F507" s="3" t="s">
        <v>1322</v>
      </c>
      <c r="G507" s="6" t="s">
        <v>41</v>
      </c>
      <c r="H507" s="6" t="n">
        <v>9682</v>
      </c>
      <c r="I507" s="4" t="n">
        <v>429</v>
      </c>
      <c r="J507" s="4" t="s">
        <v>42</v>
      </c>
      <c r="L507" s="1" t="s">
        <v>43</v>
      </c>
      <c r="M507" s="3" t="s">
        <v>1323</v>
      </c>
      <c r="N507" s="44"/>
      <c r="O507" s="1" t="s">
        <v>45</v>
      </c>
      <c r="Q507" s="74" t="n">
        <v>5980</v>
      </c>
      <c r="R507" s="74" t="n">
        <v>4971</v>
      </c>
      <c r="S507" s="74" t="n">
        <v>4171</v>
      </c>
      <c r="T507" s="74" t="n">
        <v>4171</v>
      </c>
      <c r="U507" s="45" t="n">
        <f aca="false">+T507-R507</f>
        <v>-800</v>
      </c>
      <c r="V507" s="14" t="n">
        <f aca="false">+T507-S507</f>
        <v>0</v>
      </c>
      <c r="W507" s="15" t="s">
        <v>159</v>
      </c>
      <c r="X507" s="47"/>
      <c r="Y507" s="44"/>
      <c r="Z507" s="5" t="n">
        <v>348060</v>
      </c>
      <c r="AA507" s="5" t="n">
        <v>137902</v>
      </c>
      <c r="AB507" s="48" t="s">
        <v>56</v>
      </c>
      <c r="AC507" s="49" t="n">
        <v>0.06</v>
      </c>
      <c r="AD507" s="50"/>
      <c r="AE507" s="51" t="s">
        <v>125</v>
      </c>
      <c r="AF507" s="51" t="s">
        <v>4</v>
      </c>
      <c r="AG507" s="4" t="s">
        <v>1324</v>
      </c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3"/>
      <c r="B508" s="54" t="s">
        <v>38</v>
      </c>
      <c r="C508" s="55"/>
      <c r="D508" s="56"/>
      <c r="E508" s="55" t="s">
        <v>1325</v>
      </c>
      <c r="F508" s="55" t="s">
        <v>1326</v>
      </c>
      <c r="G508" s="57" t="s">
        <v>41</v>
      </c>
      <c r="H508" s="57" t="n">
        <v>5601</v>
      </c>
      <c r="I508" s="56" t="n">
        <v>600</v>
      </c>
      <c r="J508" s="56" t="s">
        <v>42</v>
      </c>
      <c r="K508" s="56"/>
      <c r="L508" s="59" t="s">
        <v>43</v>
      </c>
      <c r="M508" s="55" t="s">
        <v>493</v>
      </c>
      <c r="N508" s="0"/>
      <c r="O508" s="59" t="s">
        <v>102</v>
      </c>
      <c r="P508" s="60"/>
      <c r="Q508" s="59" t="n">
        <v>148</v>
      </c>
      <c r="R508" s="59" t="n">
        <v>148</v>
      </c>
      <c r="S508" s="59" t="n">
        <v>112</v>
      </c>
      <c r="T508" s="59" t="n">
        <v>112</v>
      </c>
      <c r="U508" s="45" t="n">
        <f aca="false">+T508-R508</f>
        <v>-36</v>
      </c>
      <c r="V508" s="61" t="n">
        <f aca="false">+T508-S508</f>
        <v>0</v>
      </c>
      <c r="W508" s="46" t="s">
        <v>46</v>
      </c>
      <c r="X508" s="70"/>
      <c r="Z508" s="62" t="n">
        <v>309667</v>
      </c>
      <c r="AA508" s="62" t="n">
        <v>132940</v>
      </c>
      <c r="AB508" s="63" t="s">
        <v>56</v>
      </c>
      <c r="AC508" s="64" t="n">
        <v>0.025</v>
      </c>
      <c r="AD508" s="65"/>
      <c r="AE508" s="66" t="s">
        <v>57</v>
      </c>
      <c r="AF508" s="66" t="s">
        <v>4</v>
      </c>
      <c r="AG508" s="56" t="s">
        <v>1327</v>
      </c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43"/>
      <c r="B509" s="11" t="s">
        <v>38</v>
      </c>
      <c r="E509" s="3" t="s">
        <v>1325</v>
      </c>
      <c r="F509" s="3" t="s">
        <v>1328</v>
      </c>
      <c r="G509" s="6" t="s">
        <v>41</v>
      </c>
      <c r="H509" s="6" t="n">
        <v>5671</v>
      </c>
      <c r="I509" s="4" t="n">
        <v>600</v>
      </c>
      <c r="J509" s="4" t="s">
        <v>42</v>
      </c>
      <c r="L509" s="1" t="s">
        <v>43</v>
      </c>
      <c r="M509" s="3" t="s">
        <v>493</v>
      </c>
      <c r="N509" s="44"/>
      <c r="O509" s="1" t="s">
        <v>102</v>
      </c>
      <c r="Q509" s="1" t="n">
        <v>147</v>
      </c>
      <c r="R509" s="1" t="n">
        <v>147</v>
      </c>
      <c r="S509" s="1" t="n">
        <v>90</v>
      </c>
      <c r="T509" s="1" t="n">
        <v>90</v>
      </c>
      <c r="U509" s="45" t="n">
        <f aca="false">+T509-R509</f>
        <v>-57</v>
      </c>
      <c r="V509" s="14" t="n">
        <f aca="false">+T509-S509</f>
        <v>0</v>
      </c>
      <c r="W509" s="46" t="s">
        <v>46</v>
      </c>
      <c r="X509" s="47"/>
      <c r="Y509" s="44"/>
      <c r="Z509" s="5" t="n">
        <v>363730</v>
      </c>
      <c r="AA509" s="5" t="n">
        <v>132954</v>
      </c>
      <c r="AB509" s="48" t="s">
        <v>56</v>
      </c>
      <c r="AC509" s="9" t="n">
        <v>0.33</v>
      </c>
      <c r="AD509" s="78" t="n">
        <v>9908</v>
      </c>
      <c r="AE509" s="1" t="s">
        <v>245</v>
      </c>
      <c r="AF509" s="51" t="s">
        <v>4</v>
      </c>
      <c r="AG509" s="4" t="s">
        <v>1327</v>
      </c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43"/>
      <c r="B510" s="11" t="s">
        <v>38</v>
      </c>
      <c r="E510" s="3" t="s">
        <v>1325</v>
      </c>
      <c r="F510" s="3" t="s">
        <v>1329</v>
      </c>
      <c r="G510" s="6" t="s">
        <v>41</v>
      </c>
      <c r="H510" s="6" t="n">
        <v>5750</v>
      </c>
      <c r="I510" s="4" t="n">
        <v>600</v>
      </c>
      <c r="J510" s="4" t="s">
        <v>42</v>
      </c>
      <c r="L510" s="1" t="s">
        <v>43</v>
      </c>
      <c r="M510" s="3" t="s">
        <v>493</v>
      </c>
      <c r="N510" s="44"/>
      <c r="O510" s="1" t="s">
        <v>102</v>
      </c>
      <c r="Q510" s="1" t="n">
        <v>188</v>
      </c>
      <c r="R510" s="1" t="n">
        <v>188</v>
      </c>
      <c r="S510" s="1" t="n">
        <v>139</v>
      </c>
      <c r="T510" s="1" t="n">
        <v>139</v>
      </c>
      <c r="U510" s="45" t="n">
        <f aca="false">+T510-R510</f>
        <v>-49</v>
      </c>
      <c r="V510" s="14" t="n">
        <f aca="false">+T510-S510</f>
        <v>0</v>
      </c>
      <c r="W510" s="46" t="s">
        <v>46</v>
      </c>
      <c r="X510" s="47"/>
      <c r="Y510" s="44"/>
      <c r="Z510" s="5" t="n">
        <v>363729</v>
      </c>
      <c r="AA510" s="5" t="n">
        <v>132968</v>
      </c>
      <c r="AB510" s="48" t="s">
        <v>56</v>
      </c>
      <c r="AC510" s="9" t="n">
        <v>0.33</v>
      </c>
      <c r="AD510" s="78" t="n">
        <v>9908</v>
      </c>
      <c r="AE510" s="1" t="s">
        <v>245</v>
      </c>
      <c r="AF510" s="51" t="s">
        <v>4</v>
      </c>
      <c r="AG510" s="4" t="s">
        <v>1327</v>
      </c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43"/>
      <c r="B511" s="11" t="s">
        <v>38</v>
      </c>
      <c r="E511" s="3" t="s">
        <v>1330</v>
      </c>
      <c r="F511" s="3" t="s">
        <v>1331</v>
      </c>
      <c r="G511" s="6" t="s">
        <v>41</v>
      </c>
      <c r="H511" s="6" t="n">
        <v>5754</v>
      </c>
      <c r="I511" s="4" t="n">
        <v>479</v>
      </c>
      <c r="J511" s="4" t="s">
        <v>42</v>
      </c>
      <c r="L511" s="1" t="s">
        <v>43</v>
      </c>
      <c r="M511" s="3" t="s">
        <v>1332</v>
      </c>
      <c r="N511" s="44"/>
      <c r="O511" s="1" t="s">
        <v>45</v>
      </c>
      <c r="Q511" s="1" t="n">
        <v>36</v>
      </c>
      <c r="R511" s="1" t="n">
        <v>36</v>
      </c>
      <c r="S511" s="1" t="n">
        <v>48</v>
      </c>
      <c r="T511" s="1" t="n">
        <v>48</v>
      </c>
      <c r="U511" s="45" t="n">
        <f aca="false">+T511-R511</f>
        <v>12</v>
      </c>
      <c r="V511" s="14" t="n">
        <f aca="false">+T511-S511</f>
        <v>0</v>
      </c>
      <c r="W511" s="46" t="s">
        <v>46</v>
      </c>
      <c r="X511" s="47"/>
      <c r="Y511" s="44"/>
      <c r="Z511" s="5" t="n">
        <v>348087</v>
      </c>
      <c r="AA511" s="5" t="n">
        <v>137956</v>
      </c>
      <c r="AB511" s="48" t="s">
        <v>47</v>
      </c>
      <c r="AC511" s="49" t="n">
        <v>0.143</v>
      </c>
      <c r="AD511" s="50" t="n">
        <v>9812</v>
      </c>
      <c r="AE511" s="51" t="s">
        <v>81</v>
      </c>
      <c r="AF511" s="51" t="s">
        <v>4</v>
      </c>
      <c r="AG511" s="4" t="s">
        <v>1333</v>
      </c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43"/>
      <c r="B512" s="11" t="n">
        <v>36325</v>
      </c>
      <c r="E512" s="68" t="s">
        <v>1334</v>
      </c>
      <c r="F512" s="68" t="s">
        <v>587</v>
      </c>
      <c r="G512" s="6" t="s">
        <v>41</v>
      </c>
      <c r="H512" s="5" t="n">
        <v>9603</v>
      </c>
      <c r="I512" s="1"/>
      <c r="J512" s="69"/>
      <c r="K512" s="1"/>
      <c r="L512" s="68"/>
      <c r="M512" s="68"/>
      <c r="N512" s="1" t="s">
        <v>141</v>
      </c>
      <c r="O512" s="1" t="s">
        <v>71</v>
      </c>
      <c r="Q512" s="1" t="n">
        <v>0</v>
      </c>
      <c r="R512" s="14" t="n">
        <v>0</v>
      </c>
      <c r="S512" s="1" t="n">
        <v>0</v>
      </c>
      <c r="T512" s="1" t="n">
        <v>0</v>
      </c>
      <c r="U512" s="45" t="n">
        <f aca="false">+T512-R512</f>
        <v>0</v>
      </c>
      <c r="V512" s="14" t="n">
        <f aca="false">+T512-S512</f>
        <v>0</v>
      </c>
      <c r="W512" s="15" t="s">
        <v>612</v>
      </c>
      <c r="X512" s="47"/>
      <c r="Y512" s="44"/>
      <c r="Z512" s="5"/>
      <c r="AA512" s="5" t="s">
        <v>181</v>
      </c>
      <c r="AB512" s="52" t="s">
        <v>47</v>
      </c>
      <c r="AC512" s="49"/>
      <c r="AD512" s="73"/>
      <c r="AE512" s="51"/>
      <c r="AF512" s="51" t="s">
        <v>4</v>
      </c>
      <c r="AG512" s="1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43"/>
      <c r="B513" s="11" t="n">
        <v>36325</v>
      </c>
      <c r="E513" s="68" t="s">
        <v>1335</v>
      </c>
      <c r="F513" s="68" t="s">
        <v>1336</v>
      </c>
      <c r="G513" s="6" t="s">
        <v>41</v>
      </c>
      <c r="H513" s="5" t="n">
        <v>5801</v>
      </c>
      <c r="I513" s="1"/>
      <c r="J513" s="69"/>
      <c r="K513" s="1"/>
      <c r="L513" s="68"/>
      <c r="M513" s="68"/>
      <c r="N513" s="1" t="s">
        <v>141</v>
      </c>
      <c r="O513" s="59" t="s">
        <v>65</v>
      </c>
      <c r="Q513" s="1" t="n">
        <v>72</v>
      </c>
      <c r="R513" s="1" t="n">
        <v>35</v>
      </c>
      <c r="S513" s="1" t="n">
        <v>32</v>
      </c>
      <c r="T513" s="1" t="n">
        <v>32</v>
      </c>
      <c r="U513" s="45" t="n">
        <f aca="false">+T513-R513</f>
        <v>-3</v>
      </c>
      <c r="V513" s="14" t="n">
        <f aca="false">+T513-S513</f>
        <v>0</v>
      </c>
      <c r="W513" s="15" t="s">
        <v>97</v>
      </c>
      <c r="X513" s="47"/>
      <c r="Y513" s="44"/>
      <c r="Z513" s="5"/>
      <c r="AA513" s="5" t="s">
        <v>181</v>
      </c>
      <c r="AB513" s="52" t="s">
        <v>47</v>
      </c>
      <c r="AC513" s="49"/>
      <c r="AD513" s="73"/>
      <c r="AE513" s="51"/>
      <c r="AF513" s="51" t="s">
        <v>4</v>
      </c>
      <c r="AG513" s="1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22.5" hidden="false" customHeight="false" outlineLevel="0" collapsed="false">
      <c r="A514" s="53"/>
      <c r="B514" s="54" t="s">
        <v>38</v>
      </c>
      <c r="C514" s="55"/>
      <c r="D514" s="56"/>
      <c r="E514" s="71" t="s">
        <v>1337</v>
      </c>
      <c r="F514" s="71" t="s">
        <v>1230</v>
      </c>
      <c r="G514" s="57" t="s">
        <v>41</v>
      </c>
      <c r="H514" s="62" t="n">
        <v>9756</v>
      </c>
      <c r="I514" s="59"/>
      <c r="J514" s="80"/>
      <c r="K514" s="59"/>
      <c r="L514" s="71"/>
      <c r="M514" s="71" t="s">
        <v>1227</v>
      </c>
      <c r="N514" s="59"/>
      <c r="O514" s="59" t="s">
        <v>76</v>
      </c>
      <c r="P514" s="60"/>
      <c r="Q514" s="72"/>
      <c r="R514" s="1" t="n">
        <v>0</v>
      </c>
      <c r="S514" s="72" t="n">
        <v>1105</v>
      </c>
      <c r="T514" s="1" t="n">
        <v>1105</v>
      </c>
      <c r="U514" s="45" t="n">
        <f aca="false">+T514-R514</f>
        <v>1105</v>
      </c>
      <c r="V514" s="61" t="n">
        <f aca="false">+T514-S514</f>
        <v>0</v>
      </c>
      <c r="W514" s="15" t="s">
        <v>159</v>
      </c>
      <c r="X514" s="70"/>
      <c r="Z514" s="62"/>
      <c r="AA514" s="62" t="n">
        <v>138083</v>
      </c>
      <c r="AB514" s="58" t="s">
        <v>47</v>
      </c>
      <c r="AC514" s="64" t="n">
        <v>0.04</v>
      </c>
      <c r="AD514" s="65" t="n">
        <v>9904</v>
      </c>
      <c r="AE514" s="66" t="s">
        <v>48</v>
      </c>
      <c r="AF514" s="66" t="s">
        <v>4</v>
      </c>
      <c r="AG514" s="59" t="s">
        <v>1231</v>
      </c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53"/>
      <c r="B515" s="54" t="s">
        <v>38</v>
      </c>
      <c r="C515" s="55"/>
      <c r="D515" s="56"/>
      <c r="E515" s="55" t="s">
        <v>1338</v>
      </c>
      <c r="F515" s="55" t="s">
        <v>1339</v>
      </c>
      <c r="G515" s="57" t="s">
        <v>41</v>
      </c>
      <c r="H515" s="57" t="n">
        <v>5083</v>
      </c>
      <c r="I515" s="56" t="n">
        <v>550</v>
      </c>
      <c r="J515" s="56" t="s">
        <v>42</v>
      </c>
      <c r="K515" s="56"/>
      <c r="L515" s="58" t="s">
        <v>43</v>
      </c>
      <c r="M515" s="55" t="s">
        <v>1340</v>
      </c>
      <c r="N515" s="0"/>
      <c r="O515" s="59" t="s">
        <v>86</v>
      </c>
      <c r="P515" s="60"/>
      <c r="Q515" s="59" t="n">
        <v>964</v>
      </c>
      <c r="R515" s="1" t="n">
        <v>964</v>
      </c>
      <c r="S515" s="59" t="n">
        <v>725</v>
      </c>
      <c r="T515" s="59" t="n">
        <v>725</v>
      </c>
      <c r="U515" s="45" t="n">
        <f aca="false">+T515-R515</f>
        <v>-239</v>
      </c>
      <c r="V515" s="61" t="n">
        <f aca="false">+T515-S515</f>
        <v>0</v>
      </c>
      <c r="W515" s="46" t="s">
        <v>122</v>
      </c>
      <c r="X515" s="70"/>
      <c r="Z515" s="62" t="n">
        <v>358912</v>
      </c>
      <c r="AA515" s="62" t="n">
        <v>138672</v>
      </c>
      <c r="AB515" s="63" t="s">
        <v>56</v>
      </c>
      <c r="AC515" s="64" t="n">
        <v>0.07</v>
      </c>
      <c r="AD515" s="65" t="n">
        <v>9904</v>
      </c>
      <c r="AE515" s="66" t="s">
        <v>48</v>
      </c>
      <c r="AF515" s="66" t="s">
        <v>4</v>
      </c>
      <c r="AG515" s="56" t="s">
        <v>1341</v>
      </c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43"/>
      <c r="B516" s="11" t="s">
        <v>38</v>
      </c>
      <c r="E516" s="3" t="s">
        <v>1338</v>
      </c>
      <c r="F516" s="3" t="s">
        <v>1342</v>
      </c>
      <c r="G516" s="6" t="s">
        <v>41</v>
      </c>
      <c r="H516" s="6" t="n">
        <v>6536</v>
      </c>
      <c r="I516" s="4" t="n">
        <v>447</v>
      </c>
      <c r="J516" s="4" t="s">
        <v>42</v>
      </c>
      <c r="L516" s="52" t="s">
        <v>43</v>
      </c>
      <c r="M516" s="3" t="s">
        <v>1343</v>
      </c>
      <c r="N516" s="44"/>
      <c r="O516" s="1" t="s">
        <v>304</v>
      </c>
      <c r="Q516" s="1" t="n">
        <v>82</v>
      </c>
      <c r="R516" s="1" t="n">
        <v>82</v>
      </c>
      <c r="S516" s="1" t="n">
        <v>91</v>
      </c>
      <c r="T516" s="1" t="n">
        <v>91</v>
      </c>
      <c r="U516" s="45" t="n">
        <f aca="false">+T516-R516</f>
        <v>9</v>
      </c>
      <c r="V516" s="14" t="n">
        <f aca="false">+T516-S516</f>
        <v>0</v>
      </c>
      <c r="W516" s="46" t="s">
        <v>46</v>
      </c>
      <c r="X516" s="15"/>
      <c r="Y516" s="44"/>
      <c r="Z516" s="44"/>
      <c r="AA516" s="62" t="n">
        <v>138666</v>
      </c>
      <c r="AB516" s="48" t="s">
        <v>47</v>
      </c>
      <c r="AC516" s="49" t="n">
        <v>0.06</v>
      </c>
      <c r="AD516" s="50"/>
      <c r="AE516" s="51" t="s">
        <v>57</v>
      </c>
      <c r="AF516" s="51" t="s">
        <v>4</v>
      </c>
      <c r="AG516" s="1" t="s">
        <v>1341</v>
      </c>
      <c r="AH516" s="153"/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  <c r="BI516" s="153"/>
      <c r="BJ516" s="153"/>
      <c r="BK516" s="153"/>
      <c r="BL516" s="153"/>
      <c r="BM516" s="153"/>
      <c r="BN516" s="153"/>
      <c r="BO516" s="153"/>
      <c r="BP516" s="153"/>
      <c r="BQ516" s="153"/>
      <c r="BR516" s="153"/>
      <c r="BS516" s="153"/>
      <c r="BT516" s="153"/>
      <c r="BU516" s="153"/>
      <c r="BV516" s="153"/>
      <c r="BW516" s="153"/>
      <c r="BX516" s="153"/>
      <c r="BY516" s="153"/>
      <c r="BZ516" s="153"/>
      <c r="CA516" s="153"/>
      <c r="CB516" s="153"/>
      <c r="CC516" s="153"/>
      <c r="CD516" s="153"/>
      <c r="CE516" s="153"/>
      <c r="CF516" s="153"/>
      <c r="CG516" s="153"/>
      <c r="CH516" s="153"/>
      <c r="CI516" s="153"/>
      <c r="CJ516" s="153"/>
      <c r="CK516" s="153"/>
      <c r="CL516" s="153"/>
      <c r="CM516" s="153"/>
      <c r="CN516" s="153"/>
      <c r="CO516" s="153"/>
      <c r="CP516" s="153"/>
      <c r="CQ516" s="153"/>
      <c r="CR516" s="153"/>
      <c r="CS516" s="153"/>
      <c r="CT516" s="153"/>
      <c r="CU516" s="153"/>
      <c r="CV516" s="153"/>
      <c r="CW516" s="153"/>
      <c r="CX516" s="153"/>
      <c r="CY516" s="153"/>
      <c r="CZ516" s="153"/>
      <c r="DA516" s="153"/>
      <c r="DB516" s="153"/>
      <c r="DC516" s="153"/>
      <c r="DD516" s="153"/>
      <c r="DE516" s="153"/>
      <c r="DF516" s="153"/>
      <c r="DG516" s="153"/>
      <c r="DH516" s="153"/>
      <c r="DI516" s="153"/>
      <c r="DJ516" s="153"/>
      <c r="DK516" s="153"/>
      <c r="DL516" s="153"/>
      <c r="DM516" s="153"/>
      <c r="DN516" s="153"/>
      <c r="DO516" s="153"/>
      <c r="DP516" s="153"/>
      <c r="DQ516" s="153"/>
      <c r="DR516" s="153"/>
      <c r="DS516" s="153"/>
      <c r="DT516" s="153"/>
      <c r="DU516" s="153"/>
      <c r="DV516" s="153"/>
      <c r="DW516" s="153"/>
      <c r="DX516" s="153"/>
      <c r="DY516" s="153"/>
      <c r="DZ516" s="153"/>
      <c r="EA516" s="153"/>
      <c r="EB516" s="153"/>
      <c r="EC516" s="153"/>
      <c r="ED516" s="153"/>
      <c r="EE516" s="153"/>
      <c r="EF516" s="153"/>
      <c r="EG516" s="153"/>
      <c r="EH516" s="153"/>
      <c r="EI516" s="153"/>
      <c r="EJ516" s="153"/>
      <c r="EK516" s="153"/>
      <c r="EL516" s="153"/>
      <c r="EM516" s="153"/>
      <c r="EN516" s="153"/>
      <c r="EO516" s="153"/>
      <c r="EP516" s="153"/>
      <c r="EQ516" s="153"/>
      <c r="ER516" s="153"/>
      <c r="ES516" s="153"/>
      <c r="ET516" s="153"/>
      <c r="EU516" s="153"/>
      <c r="EV516" s="153"/>
      <c r="EW516" s="153"/>
      <c r="EX516" s="153"/>
      <c r="EY516" s="153"/>
      <c r="EZ516" s="153"/>
      <c r="FA516" s="153"/>
      <c r="FB516" s="153"/>
      <c r="FC516" s="153"/>
      <c r="FD516" s="153"/>
      <c r="FE516" s="153"/>
      <c r="FF516" s="153"/>
      <c r="FG516" s="153"/>
      <c r="FH516" s="153"/>
      <c r="FI516" s="153"/>
      <c r="FJ516" s="153"/>
      <c r="FK516" s="153"/>
      <c r="FL516" s="153"/>
      <c r="FM516" s="153"/>
      <c r="FN516" s="153"/>
      <c r="FO516" s="153"/>
      <c r="FP516" s="153"/>
      <c r="FQ516" s="153"/>
      <c r="FR516" s="153"/>
      <c r="FS516" s="153"/>
      <c r="FT516" s="153"/>
      <c r="FU516" s="153"/>
      <c r="FV516" s="153"/>
      <c r="FW516" s="153"/>
      <c r="FX516" s="153"/>
      <c r="FY516" s="153"/>
      <c r="FZ516" s="153"/>
      <c r="GA516" s="153"/>
      <c r="GB516" s="153"/>
      <c r="GC516" s="153"/>
      <c r="GD516" s="153"/>
      <c r="GE516" s="153"/>
      <c r="GF516" s="153"/>
      <c r="GG516" s="153"/>
      <c r="GH516" s="153"/>
      <c r="GI516" s="153"/>
      <c r="GJ516" s="153"/>
      <c r="GK516" s="153"/>
      <c r="GL516" s="153"/>
      <c r="GM516" s="153"/>
      <c r="GN516" s="153"/>
      <c r="GO516" s="153"/>
      <c r="GP516" s="153"/>
      <c r="GQ516" s="153"/>
      <c r="GR516" s="153"/>
      <c r="GS516" s="153"/>
      <c r="GT516" s="153"/>
      <c r="GU516" s="153"/>
      <c r="GV516" s="153"/>
      <c r="GW516" s="153"/>
      <c r="GX516" s="153"/>
      <c r="GY516" s="153"/>
      <c r="GZ516" s="153"/>
      <c r="HA516" s="153"/>
      <c r="HB516" s="153"/>
      <c r="HC516" s="153"/>
      <c r="HD516" s="153"/>
      <c r="HE516" s="153"/>
      <c r="HF516" s="153"/>
      <c r="HG516" s="153"/>
      <c r="HH516" s="153"/>
      <c r="HI516" s="153"/>
      <c r="HJ516" s="153"/>
      <c r="HK516" s="153"/>
      <c r="HL516" s="153"/>
      <c r="HM516" s="153"/>
      <c r="HN516" s="153"/>
      <c r="HO516" s="153"/>
      <c r="HP516" s="153"/>
      <c r="HQ516" s="153"/>
      <c r="HR516" s="153"/>
      <c r="HS516" s="153"/>
      <c r="HT516" s="153"/>
      <c r="HU516" s="153"/>
      <c r="HV516" s="153"/>
      <c r="HW516" s="153"/>
      <c r="HX516" s="153"/>
      <c r="HY516" s="153"/>
      <c r="HZ516" s="153"/>
      <c r="IA516" s="153"/>
      <c r="IB516" s="153"/>
      <c r="IC516" s="153"/>
      <c r="ID516" s="153"/>
      <c r="IE516" s="153"/>
      <c r="IF516" s="153"/>
      <c r="IG516" s="153"/>
      <c r="IH516" s="153"/>
      <c r="II516" s="153"/>
      <c r="IJ516" s="153"/>
      <c r="IK516" s="153"/>
      <c r="IL516" s="153"/>
      <c r="IM516" s="153"/>
      <c r="IN516" s="153"/>
      <c r="IO516" s="153"/>
      <c r="IP516" s="153"/>
      <c r="IQ516" s="153"/>
      <c r="IR516" s="153"/>
      <c r="IS516" s="153"/>
      <c r="IT516" s="153"/>
      <c r="IU516" s="153"/>
      <c r="IV516" s="153"/>
      <c r="IW516" s="153"/>
    </row>
    <row r="517" customFormat="false" ht="22.5" hidden="false" customHeight="false" outlineLevel="0" collapsed="false">
      <c r="A517" s="43"/>
      <c r="B517" s="11" t="n">
        <v>36398</v>
      </c>
      <c r="E517" s="68" t="s">
        <v>1344</v>
      </c>
      <c r="F517" s="68" t="s">
        <v>1345</v>
      </c>
      <c r="G517" s="6" t="s">
        <v>41</v>
      </c>
      <c r="H517" s="5" t="n">
        <v>5853</v>
      </c>
      <c r="I517" s="1"/>
      <c r="J517" s="69"/>
      <c r="K517" s="1"/>
      <c r="L517" s="68"/>
      <c r="M517" s="3" t="s">
        <v>423</v>
      </c>
      <c r="N517" s="1"/>
      <c r="O517" s="1" t="s">
        <v>65</v>
      </c>
      <c r="Q517" s="1" t="n">
        <v>562</v>
      </c>
      <c r="R517" s="1" t="n">
        <v>562</v>
      </c>
      <c r="S517" s="1" t="n">
        <v>963</v>
      </c>
      <c r="T517" s="1" t="n">
        <v>918</v>
      </c>
      <c r="U517" s="45" t="n">
        <f aca="false">+T517-R517</f>
        <v>356</v>
      </c>
      <c r="V517" s="14" t="n">
        <f aca="false">+T517-S517</f>
        <v>-45</v>
      </c>
      <c r="W517" s="15" t="s">
        <v>193</v>
      </c>
      <c r="X517" s="47"/>
      <c r="Y517" s="44"/>
      <c r="Z517" s="5"/>
      <c r="AA517" s="5" t="n">
        <v>138426</v>
      </c>
      <c r="AB517" s="52" t="s">
        <v>47</v>
      </c>
      <c r="AC517" s="49"/>
      <c r="AD517" s="73"/>
      <c r="AE517" s="51"/>
      <c r="AF517" s="51" t="s">
        <v>4</v>
      </c>
      <c r="AG517" s="1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3"/>
      <c r="B518" s="54" t="s">
        <v>38</v>
      </c>
      <c r="C518" s="71"/>
      <c r="D518" s="59"/>
      <c r="E518" s="55" t="s">
        <v>1344</v>
      </c>
      <c r="F518" s="55" t="s">
        <v>1346</v>
      </c>
      <c r="G518" s="57" t="s">
        <v>41</v>
      </c>
      <c r="H518" s="57" t="n">
        <v>6568</v>
      </c>
      <c r="I518" s="56" t="n">
        <v>767</v>
      </c>
      <c r="J518" s="56" t="s">
        <v>42</v>
      </c>
      <c r="K518" s="56"/>
      <c r="L518" s="58" t="s">
        <v>43</v>
      </c>
      <c r="M518" s="55" t="s">
        <v>1124</v>
      </c>
      <c r="N518" s="0"/>
      <c r="O518" s="59" t="s">
        <v>106</v>
      </c>
      <c r="P518" s="60"/>
      <c r="Q518" s="59" t="n">
        <v>900</v>
      </c>
      <c r="R518" s="59" t="n">
        <v>900</v>
      </c>
      <c r="S518" s="59" t="n">
        <v>900</v>
      </c>
      <c r="T518" s="59" t="n">
        <v>900</v>
      </c>
      <c r="U518" s="45" t="n">
        <f aca="false">+T518-R518</f>
        <v>0</v>
      </c>
      <c r="V518" s="61" t="n">
        <f aca="false">+T518-S518</f>
        <v>0</v>
      </c>
      <c r="W518" s="46" t="s">
        <v>46</v>
      </c>
      <c r="X518" s="70"/>
      <c r="Z518" s="62" t="n">
        <v>360249</v>
      </c>
      <c r="AA518" s="62" t="n">
        <v>138033</v>
      </c>
      <c r="AB518" s="63" t="s">
        <v>56</v>
      </c>
      <c r="AC518" s="9" t="n">
        <v>0.123</v>
      </c>
      <c r="AD518" s="78" t="n">
        <v>9908</v>
      </c>
      <c r="AE518" s="59" t="s">
        <v>245</v>
      </c>
      <c r="AF518" s="66" t="s">
        <v>4</v>
      </c>
      <c r="AG518" s="56" t="s">
        <v>67</v>
      </c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22.5" hidden="false" customHeight="false" outlineLevel="0" collapsed="false">
      <c r="A519" s="43"/>
      <c r="B519" s="11" t="s">
        <v>38</v>
      </c>
      <c r="E519" s="68" t="s">
        <v>1347</v>
      </c>
      <c r="F519" s="68" t="s">
        <v>1348</v>
      </c>
      <c r="G519" s="6" t="s">
        <v>1349</v>
      </c>
      <c r="H519" s="5" t="n">
        <v>9747</v>
      </c>
      <c r="I519" s="1"/>
      <c r="J519" s="69"/>
      <c r="K519" s="1"/>
      <c r="L519" s="68"/>
      <c r="M519" s="68" t="s">
        <v>1350</v>
      </c>
      <c r="N519" s="1"/>
      <c r="O519" s="1" t="s">
        <v>86</v>
      </c>
      <c r="Q519" s="74" t="n">
        <v>3338</v>
      </c>
      <c r="R519" s="1" t="n">
        <v>3426</v>
      </c>
      <c r="S519" s="74" t="n">
        <v>313</v>
      </c>
      <c r="T519" s="74" t="n">
        <v>313</v>
      </c>
      <c r="U519" s="45" t="n">
        <f aca="false">+T519-R519</f>
        <v>-3113</v>
      </c>
      <c r="V519" s="14" t="n">
        <f aca="false">+T519-S519</f>
        <v>0</v>
      </c>
      <c r="W519" s="15" t="s">
        <v>97</v>
      </c>
      <c r="X519" s="47"/>
      <c r="Y519" s="44"/>
      <c r="Z519" s="5" t="n">
        <v>367020</v>
      </c>
      <c r="AA519" s="5" t="n">
        <v>138619</v>
      </c>
      <c r="AB519" s="52" t="s">
        <v>47</v>
      </c>
      <c r="AC519" s="49" t="n">
        <v>0.134</v>
      </c>
      <c r="AD519" s="73"/>
      <c r="AE519" s="51" t="s">
        <v>125</v>
      </c>
      <c r="AF519" s="51" t="s">
        <v>4</v>
      </c>
      <c r="AG519" s="1" t="s">
        <v>1351</v>
      </c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22.5" hidden="false" customHeight="false" outlineLevel="0" collapsed="false">
      <c r="A520" s="43"/>
      <c r="B520" s="11" t="n">
        <v>36361</v>
      </c>
      <c r="E520" s="68" t="s">
        <v>1347</v>
      </c>
      <c r="F520" s="68" t="s">
        <v>1352</v>
      </c>
      <c r="G520" s="6" t="s">
        <v>41</v>
      </c>
      <c r="H520" s="5" t="n">
        <v>9787</v>
      </c>
      <c r="I520" s="1"/>
      <c r="J520" s="69"/>
      <c r="K520" s="1"/>
      <c r="L520" s="68"/>
      <c r="M520" s="68" t="s">
        <v>1350</v>
      </c>
      <c r="N520" s="1"/>
      <c r="O520" s="1" t="s">
        <v>86</v>
      </c>
      <c r="Q520" s="74" t="n">
        <v>1437</v>
      </c>
      <c r="R520" s="1" t="n">
        <v>1713</v>
      </c>
      <c r="S520" s="74" t="n">
        <v>1326</v>
      </c>
      <c r="T520" s="1" t="n">
        <v>1169</v>
      </c>
      <c r="U520" s="45" t="n">
        <f aca="false">+T520-R520</f>
        <v>-544</v>
      </c>
      <c r="V520" s="14" t="n">
        <f aca="false">+T520-S520</f>
        <v>-157</v>
      </c>
      <c r="W520" s="15" t="s">
        <v>1353</v>
      </c>
      <c r="X520" s="47"/>
      <c r="Y520" s="44"/>
      <c r="Z520" s="5"/>
      <c r="AA520" s="5" t="n">
        <v>138788</v>
      </c>
      <c r="AB520" s="52" t="s">
        <v>47</v>
      </c>
      <c r="AC520" s="49"/>
      <c r="AD520" s="73"/>
      <c r="AE520" s="79"/>
      <c r="AF520" s="79"/>
      <c r="AG520" s="1" t="s">
        <v>1354</v>
      </c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22.5" hidden="false" customHeight="false" outlineLevel="0" collapsed="false">
      <c r="A521" s="43"/>
      <c r="B521" s="11" t="n">
        <v>36480</v>
      </c>
      <c r="E521" s="68" t="s">
        <v>1347</v>
      </c>
      <c r="F521" s="68" t="s">
        <v>1355</v>
      </c>
      <c r="G521" s="6" t="s">
        <v>41</v>
      </c>
      <c r="H521" s="5" t="n">
        <v>9808</v>
      </c>
      <c r="I521" s="1"/>
      <c r="J521" s="69"/>
      <c r="K521" s="1"/>
      <c r="L521" s="68"/>
      <c r="M521" s="68" t="s">
        <v>140</v>
      </c>
      <c r="N521" s="1" t="s">
        <v>141</v>
      </c>
      <c r="O521" s="1" t="s">
        <v>86</v>
      </c>
      <c r="Q521" s="1" t="n">
        <v>4912</v>
      </c>
      <c r="R521" s="1" t="n">
        <v>4950</v>
      </c>
      <c r="S521" s="1" t="n">
        <v>4778</v>
      </c>
      <c r="T521" s="1" t="n">
        <v>4778</v>
      </c>
      <c r="U521" s="45" t="n">
        <f aca="false">+T521-R521</f>
        <v>-172</v>
      </c>
      <c r="V521" s="14" t="n">
        <f aca="false">+T521-S521</f>
        <v>0</v>
      </c>
      <c r="W521" s="15" t="s">
        <v>159</v>
      </c>
      <c r="X521" s="47"/>
      <c r="Y521" s="44"/>
      <c r="Z521" s="5"/>
      <c r="AA521" s="5" t="n">
        <v>141672</v>
      </c>
      <c r="AB521" s="52" t="s">
        <v>47</v>
      </c>
      <c r="AC521" s="49" t="n">
        <v>0.055</v>
      </c>
      <c r="AD521" s="73"/>
      <c r="AE521" s="51" t="s">
        <v>57</v>
      </c>
      <c r="AF521" s="51" t="s">
        <v>4</v>
      </c>
      <c r="AG521" s="1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43"/>
      <c r="B522" s="11" t="s">
        <v>38</v>
      </c>
      <c r="C522" s="68"/>
      <c r="D522" s="1"/>
      <c r="E522" s="3" t="s">
        <v>1356</v>
      </c>
      <c r="F522" s="3" t="s">
        <v>1357</v>
      </c>
      <c r="G522" s="6" t="s">
        <v>41</v>
      </c>
      <c r="H522" s="6" t="n">
        <v>2662</v>
      </c>
      <c r="I522" s="4" t="n">
        <v>757</v>
      </c>
      <c r="J522" s="4" t="s">
        <v>42</v>
      </c>
      <c r="L522" s="1" t="s">
        <v>43</v>
      </c>
      <c r="M522" s="3" t="s">
        <v>1358</v>
      </c>
      <c r="N522" s="44"/>
      <c r="O522" s="1" t="s">
        <v>65</v>
      </c>
      <c r="Q522" s="1" t="n">
        <f aca="false">482+20</f>
        <v>502</v>
      </c>
      <c r="R522" s="1" t="n">
        <f aca="false">482+20</f>
        <v>502</v>
      </c>
      <c r="S522" s="1" t="n">
        <f aca="false">23+545</f>
        <v>568</v>
      </c>
      <c r="T522" s="1" t="n">
        <f aca="false">23+545</f>
        <v>568</v>
      </c>
      <c r="U522" s="45" t="n">
        <f aca="false">+T522-R522</f>
        <v>66</v>
      </c>
      <c r="V522" s="14" t="n">
        <f aca="false">+T522-S522</f>
        <v>0</v>
      </c>
      <c r="W522" s="15" t="s">
        <v>66</v>
      </c>
      <c r="X522" s="47"/>
      <c r="Y522" s="44"/>
      <c r="Z522" s="5" t="n">
        <v>125828</v>
      </c>
      <c r="AA522" s="5" t="n">
        <v>125808</v>
      </c>
      <c r="AB522" s="48" t="s">
        <v>47</v>
      </c>
      <c r="AC522" s="49" t="n">
        <v>0.06</v>
      </c>
      <c r="AD522" s="50"/>
      <c r="AE522" s="51" t="s">
        <v>57</v>
      </c>
      <c r="AF522" s="51" t="s">
        <v>4</v>
      </c>
      <c r="AG522" s="4" t="s">
        <v>1359</v>
      </c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53"/>
      <c r="B523" s="54" t="s">
        <v>38</v>
      </c>
      <c r="C523" s="55"/>
      <c r="D523" s="56"/>
      <c r="E523" s="55" t="s">
        <v>1356</v>
      </c>
      <c r="F523" s="55" t="s">
        <v>1360</v>
      </c>
      <c r="G523" s="57" t="s">
        <v>41</v>
      </c>
      <c r="H523" s="57" t="n">
        <v>2667</v>
      </c>
      <c r="I523" s="56" t="n">
        <v>757</v>
      </c>
      <c r="J523" s="56" t="s">
        <v>42</v>
      </c>
      <c r="K523" s="56"/>
      <c r="L523" s="59" t="s">
        <v>43</v>
      </c>
      <c r="M523" s="55" t="s">
        <v>1358</v>
      </c>
      <c r="N523" s="0"/>
      <c r="O523" s="59" t="s">
        <v>65</v>
      </c>
      <c r="P523" s="60"/>
      <c r="Q523" s="59" t="n">
        <f aca="false">357+15</f>
        <v>372</v>
      </c>
      <c r="R523" s="59" t="n">
        <f aca="false">357+15</f>
        <v>372</v>
      </c>
      <c r="S523" s="59" t="n">
        <v>402</v>
      </c>
      <c r="T523" s="59" t="n">
        <v>402</v>
      </c>
      <c r="U523" s="45" t="n">
        <f aca="false">+T523-R523</f>
        <v>30</v>
      </c>
      <c r="V523" s="61" t="n">
        <f aca="false">+T523-S523</f>
        <v>0</v>
      </c>
      <c r="W523" s="15" t="s">
        <v>66</v>
      </c>
      <c r="X523" s="70"/>
      <c r="Z523" s="62" t="n">
        <v>127074</v>
      </c>
      <c r="AA523" s="62" t="n">
        <v>125808</v>
      </c>
      <c r="AB523" s="63" t="s">
        <v>47</v>
      </c>
      <c r="AC523" s="64" t="n">
        <v>0.33</v>
      </c>
      <c r="AD523" s="65" t="n">
        <v>9905</v>
      </c>
      <c r="AE523" s="66" t="s">
        <v>48</v>
      </c>
      <c r="AF523" s="66" t="s">
        <v>4</v>
      </c>
      <c r="AG523" s="56" t="s">
        <v>1359</v>
      </c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53"/>
      <c r="B524" s="54" t="s">
        <v>38</v>
      </c>
      <c r="C524" s="55"/>
      <c r="D524" s="56"/>
      <c r="E524" s="55" t="s">
        <v>1356</v>
      </c>
      <c r="F524" s="55" t="s">
        <v>1361</v>
      </c>
      <c r="G524" s="57" t="s">
        <v>41</v>
      </c>
      <c r="H524" s="57" t="n">
        <v>2668</v>
      </c>
      <c r="I524" s="56" t="n">
        <v>757</v>
      </c>
      <c r="J524" s="56" t="s">
        <v>42</v>
      </c>
      <c r="K524" s="56"/>
      <c r="L524" s="59" t="s">
        <v>43</v>
      </c>
      <c r="M524" s="55" t="s">
        <v>1358</v>
      </c>
      <c r="N524" s="0"/>
      <c r="O524" s="59" t="s">
        <v>65</v>
      </c>
      <c r="P524" s="60"/>
      <c r="Q524" s="59" t="n">
        <v>57</v>
      </c>
      <c r="R524" s="59" t="n">
        <v>57</v>
      </c>
      <c r="S524" s="59" t="n">
        <v>67</v>
      </c>
      <c r="T524" s="59" t="n">
        <v>67</v>
      </c>
      <c r="U524" s="45" t="n">
        <f aca="false">+T524-R524</f>
        <v>10</v>
      </c>
      <c r="V524" s="61" t="n">
        <f aca="false">+T524-S524</f>
        <v>0</v>
      </c>
      <c r="W524" s="46" t="s">
        <v>46</v>
      </c>
      <c r="X524" s="70"/>
      <c r="Z524" s="62" t="n">
        <v>131540</v>
      </c>
      <c r="AA524" s="62" t="n">
        <v>125808</v>
      </c>
      <c r="AB524" s="63" t="s">
        <v>47</v>
      </c>
      <c r="AC524" s="64" t="n">
        <v>0.06</v>
      </c>
      <c r="AD524" s="65"/>
      <c r="AE524" s="66" t="s">
        <v>57</v>
      </c>
      <c r="AF524" s="66" t="s">
        <v>4</v>
      </c>
      <c r="AG524" s="56" t="s">
        <v>1359</v>
      </c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43"/>
      <c r="B525" s="11" t="s">
        <v>38</v>
      </c>
      <c r="E525" s="3" t="s">
        <v>1356</v>
      </c>
      <c r="F525" s="3" t="s">
        <v>1362</v>
      </c>
      <c r="G525" s="6" t="s">
        <v>41</v>
      </c>
      <c r="H525" s="6" t="n">
        <v>2680</v>
      </c>
      <c r="I525" s="4" t="n">
        <v>757</v>
      </c>
      <c r="J525" s="4" t="s">
        <v>42</v>
      </c>
      <c r="L525" s="1" t="s">
        <v>43</v>
      </c>
      <c r="M525" s="3" t="s">
        <v>1358</v>
      </c>
      <c r="N525" s="44"/>
      <c r="O525" s="1" t="s">
        <v>65</v>
      </c>
      <c r="Q525" s="1" t="n">
        <f aca="false">366+15</f>
        <v>381</v>
      </c>
      <c r="R525" s="1" t="n">
        <f aca="false">366+15</f>
        <v>381</v>
      </c>
      <c r="S525" s="1" t="n">
        <f aca="false">385+16</f>
        <v>401</v>
      </c>
      <c r="T525" s="1" t="n">
        <f aca="false">385+16</f>
        <v>401</v>
      </c>
      <c r="U525" s="45" t="n">
        <f aca="false">+T525-R525</f>
        <v>20</v>
      </c>
      <c r="V525" s="14" t="n">
        <f aca="false">+T525-S525</f>
        <v>0</v>
      </c>
      <c r="W525" s="15" t="s">
        <v>66</v>
      </c>
      <c r="X525" s="15"/>
      <c r="Y525" s="44"/>
      <c r="Z525" s="5" t="n">
        <v>130645</v>
      </c>
      <c r="AA525" s="5" t="n">
        <v>125808</v>
      </c>
      <c r="AB525" s="48" t="s">
        <v>47</v>
      </c>
      <c r="AC525" s="49" t="n">
        <v>0.06</v>
      </c>
      <c r="AD525" s="50"/>
      <c r="AE525" s="51" t="s">
        <v>57</v>
      </c>
      <c r="AF525" s="51" t="s">
        <v>4</v>
      </c>
      <c r="AG525" s="4" t="s">
        <v>1359</v>
      </c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43"/>
      <c r="B526" s="11" t="s">
        <v>38</v>
      </c>
      <c r="E526" s="3" t="s">
        <v>1356</v>
      </c>
      <c r="F526" s="3" t="s">
        <v>1363</v>
      </c>
      <c r="G526" s="6" t="s">
        <v>41</v>
      </c>
      <c r="H526" s="6" t="n">
        <v>2688</v>
      </c>
      <c r="I526" s="4" t="n">
        <v>757</v>
      </c>
      <c r="J526" s="4" t="s">
        <v>42</v>
      </c>
      <c r="L526" s="1" t="s">
        <v>43</v>
      </c>
      <c r="M526" s="3" t="s">
        <v>1358</v>
      </c>
      <c r="N526" s="44"/>
      <c r="O526" s="1" t="s">
        <v>65</v>
      </c>
      <c r="Q526" s="1" t="n">
        <v>24</v>
      </c>
      <c r="R526" s="1" t="n">
        <v>24</v>
      </c>
      <c r="S526" s="1" t="n">
        <v>27</v>
      </c>
      <c r="T526" s="1" t="n">
        <v>27</v>
      </c>
      <c r="U526" s="45" t="n">
        <f aca="false">+T526-R526</f>
        <v>3</v>
      </c>
      <c r="V526" s="14" t="n">
        <f aca="false">+T526-S526</f>
        <v>0</v>
      </c>
      <c r="W526" s="46" t="s">
        <v>46</v>
      </c>
      <c r="X526" s="47"/>
      <c r="Y526" s="44"/>
      <c r="Z526" s="44"/>
      <c r="AA526" s="5" t="n">
        <v>125808</v>
      </c>
      <c r="AB526" s="48" t="s">
        <v>47</v>
      </c>
      <c r="AC526" s="49" t="n">
        <v>0.06</v>
      </c>
      <c r="AD526" s="50"/>
      <c r="AE526" s="51" t="s">
        <v>57</v>
      </c>
      <c r="AF526" s="51" t="s">
        <v>4</v>
      </c>
      <c r="AG526" s="4" t="s">
        <v>1359</v>
      </c>
      <c r="AH526" s="0"/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53"/>
      <c r="B527" s="54" t="n">
        <v>36325</v>
      </c>
      <c r="C527" s="55"/>
      <c r="D527" s="56"/>
      <c r="E527" s="71" t="s">
        <v>1356</v>
      </c>
      <c r="F527" s="71" t="s">
        <v>1364</v>
      </c>
      <c r="G527" s="57" t="s">
        <v>41</v>
      </c>
      <c r="H527" s="62" t="n">
        <v>9717</v>
      </c>
      <c r="I527" s="59"/>
      <c r="J527" s="80"/>
      <c r="K527" s="59"/>
      <c r="L527" s="71"/>
      <c r="M527" s="71" t="s">
        <v>140</v>
      </c>
      <c r="N527" s="59" t="s">
        <v>141</v>
      </c>
      <c r="O527" s="59" t="s">
        <v>65</v>
      </c>
      <c r="P527" s="60"/>
      <c r="Q527" s="59" t="n">
        <v>362</v>
      </c>
      <c r="R527" s="59" t="n">
        <v>362</v>
      </c>
      <c r="S527" s="59" t="n">
        <v>408</v>
      </c>
      <c r="T527" s="59" t="n">
        <v>408</v>
      </c>
      <c r="U527" s="45" t="n">
        <f aca="false">+T527-R527</f>
        <v>46</v>
      </c>
      <c r="V527" s="61" t="n">
        <f aca="false">+T527-S527</f>
        <v>0</v>
      </c>
      <c r="W527" s="15" t="s">
        <v>66</v>
      </c>
      <c r="X527" s="70"/>
      <c r="Z527" s="62"/>
      <c r="AA527" s="62" t="n">
        <v>134987</v>
      </c>
      <c r="AB527" s="58" t="s">
        <v>47</v>
      </c>
      <c r="AC527" s="64" t="n">
        <v>0.06</v>
      </c>
      <c r="AD527" s="81"/>
      <c r="AE527" s="66" t="s">
        <v>57</v>
      </c>
      <c r="AF527" s="66" t="s">
        <v>4</v>
      </c>
      <c r="AG527" s="59" t="s">
        <v>1359</v>
      </c>
      <c r="AH527" s="0"/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53"/>
      <c r="B528" s="54" t="s">
        <v>38</v>
      </c>
      <c r="C528" s="71"/>
      <c r="D528" s="59"/>
      <c r="E528" s="71" t="s">
        <v>1365</v>
      </c>
      <c r="F528" s="71" t="s">
        <v>1366</v>
      </c>
      <c r="G528" s="57" t="s">
        <v>41</v>
      </c>
      <c r="H528" s="62" t="n">
        <v>4181</v>
      </c>
      <c r="I528" s="59"/>
      <c r="J528" s="80"/>
      <c r="K528" s="59"/>
      <c r="L528" s="71"/>
      <c r="M528" s="71" t="s">
        <v>1365</v>
      </c>
      <c r="N528" s="59"/>
      <c r="O528" s="59" t="s">
        <v>304</v>
      </c>
      <c r="P528" s="60"/>
      <c r="Q528" s="59" t="n">
        <v>300</v>
      </c>
      <c r="R528" s="59" t="n">
        <v>300</v>
      </c>
      <c r="S528" s="59" t="n">
        <v>177</v>
      </c>
      <c r="T528" s="59" t="n">
        <v>177</v>
      </c>
      <c r="U528" s="45" t="n">
        <f aca="false">+T528-R528</f>
        <v>-123</v>
      </c>
      <c r="V528" s="61" t="n">
        <f aca="false">+T528-S528</f>
        <v>0</v>
      </c>
      <c r="W528" s="15" t="s">
        <v>66</v>
      </c>
      <c r="X528" s="70"/>
      <c r="Z528" s="62" t="n">
        <v>348124</v>
      </c>
      <c r="AA528" s="62" t="n">
        <v>141123</v>
      </c>
      <c r="AB528" s="58" t="s">
        <v>47</v>
      </c>
      <c r="AC528" s="64" t="n">
        <v>0.128</v>
      </c>
      <c r="AD528" s="65" t="n">
        <v>9812</v>
      </c>
      <c r="AE528" s="66" t="s">
        <v>81</v>
      </c>
      <c r="AF528" s="66" t="s">
        <v>4</v>
      </c>
      <c r="AG528" s="59" t="s">
        <v>1367</v>
      </c>
      <c r="AH528" s="0"/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43"/>
      <c r="B529" s="11" t="s">
        <v>38</v>
      </c>
      <c r="E529" s="3" t="s">
        <v>551</v>
      </c>
      <c r="F529" s="3" t="s">
        <v>1368</v>
      </c>
      <c r="G529" s="6" t="s">
        <v>41</v>
      </c>
      <c r="H529" s="6" t="n">
        <v>5048</v>
      </c>
      <c r="I529" s="4" t="n">
        <v>766</v>
      </c>
      <c r="J529" s="4" t="s">
        <v>42</v>
      </c>
      <c r="L529" s="1" t="s">
        <v>43</v>
      </c>
      <c r="M529" s="3" t="s">
        <v>1369</v>
      </c>
      <c r="N529" s="44"/>
      <c r="O529" s="1" t="s">
        <v>601</v>
      </c>
      <c r="Q529" s="1"/>
      <c r="R529" s="1" t="n">
        <v>1</v>
      </c>
      <c r="S529" s="1" t="n">
        <v>158</v>
      </c>
      <c r="T529" s="1" t="n">
        <v>158</v>
      </c>
      <c r="U529" s="45" t="n">
        <f aca="false">+T529-R529</f>
        <v>157</v>
      </c>
      <c r="V529" s="14" t="n">
        <f aca="false">+T529-S529</f>
        <v>0</v>
      </c>
      <c r="W529" s="15" t="s">
        <v>1370</v>
      </c>
      <c r="X529" s="47"/>
      <c r="Y529" s="44"/>
      <c r="Z529" s="44"/>
      <c r="AA529" s="5" t="n">
        <v>28088</v>
      </c>
      <c r="AB529" s="48" t="s">
        <v>56</v>
      </c>
      <c r="AC529" s="49" t="n">
        <v>0.02</v>
      </c>
      <c r="AD529" s="50"/>
      <c r="AE529" s="51" t="s">
        <v>57</v>
      </c>
      <c r="AF529" s="51" t="s">
        <v>4</v>
      </c>
      <c r="AG529" s="4" t="s">
        <v>67</v>
      </c>
      <c r="AH529" s="0"/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43"/>
      <c r="B530" s="11" t="s">
        <v>38</v>
      </c>
      <c r="E530" s="3" t="s">
        <v>551</v>
      </c>
      <c r="F530" s="3" t="s">
        <v>1371</v>
      </c>
      <c r="G530" s="6" t="s">
        <v>41</v>
      </c>
      <c r="H530" s="6" t="n">
        <v>6188</v>
      </c>
      <c r="I530" s="4" t="n">
        <v>600</v>
      </c>
      <c r="J530" s="4" t="s">
        <v>42</v>
      </c>
      <c r="L530" s="1" t="s">
        <v>43</v>
      </c>
      <c r="M530" s="3" t="s">
        <v>551</v>
      </c>
      <c r="N530" s="44"/>
      <c r="O530" s="1" t="s">
        <v>102</v>
      </c>
      <c r="Q530" s="1" t="n">
        <v>13</v>
      </c>
      <c r="R530" s="1" t="n">
        <v>13</v>
      </c>
      <c r="S530" s="1" t="n">
        <v>13</v>
      </c>
      <c r="T530" s="1" t="n">
        <v>13</v>
      </c>
      <c r="U530" s="45" t="n">
        <f aca="false">+T530-R530</f>
        <v>0</v>
      </c>
      <c r="V530" s="14" t="n">
        <f aca="false">+T530-S530</f>
        <v>0</v>
      </c>
      <c r="W530" s="15" t="s">
        <v>1372</v>
      </c>
      <c r="X530" s="47"/>
      <c r="Y530" s="44"/>
      <c r="Z530" s="5" t="n">
        <v>346143</v>
      </c>
      <c r="AA530" s="5" t="n">
        <v>136185</v>
      </c>
      <c r="AB530" s="48" t="s">
        <v>56</v>
      </c>
      <c r="AC530" s="49" t="n">
        <v>0.33</v>
      </c>
      <c r="AD530" s="50" t="n">
        <v>9907</v>
      </c>
      <c r="AE530" s="51" t="s">
        <v>48</v>
      </c>
      <c r="AF530" s="51" t="s">
        <v>4</v>
      </c>
      <c r="AG530" s="4" t="s">
        <v>1373</v>
      </c>
      <c r="AH530" s="0"/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43"/>
      <c r="B531" s="11" t="s">
        <v>38</v>
      </c>
      <c r="E531" s="3" t="s">
        <v>551</v>
      </c>
      <c r="F531" s="3" t="s">
        <v>1374</v>
      </c>
      <c r="G531" s="6" t="s">
        <v>41</v>
      </c>
      <c r="H531" s="6" t="n">
        <v>6528</v>
      </c>
      <c r="I531" s="4" t="n">
        <v>460</v>
      </c>
      <c r="J531" s="4" t="s">
        <v>42</v>
      </c>
      <c r="L531" s="1" t="s">
        <v>43</v>
      </c>
      <c r="M531" s="3" t="s">
        <v>551</v>
      </c>
      <c r="N531" s="44"/>
      <c r="O531" s="1" t="s">
        <v>591</v>
      </c>
      <c r="Q531" s="1" t="n">
        <v>180</v>
      </c>
      <c r="R531" s="1" t="n">
        <v>180</v>
      </c>
      <c r="S531" s="1" t="n">
        <v>174</v>
      </c>
      <c r="T531" s="1" t="n">
        <v>174</v>
      </c>
      <c r="U531" s="45" t="n">
        <f aca="false">+T531-R531</f>
        <v>-6</v>
      </c>
      <c r="V531" s="14" t="n">
        <f aca="false">+T531-S531</f>
        <v>0</v>
      </c>
      <c r="W531" s="46" t="s">
        <v>46</v>
      </c>
      <c r="X531" s="47"/>
      <c r="Y531" s="44"/>
      <c r="Z531" s="5" t="n">
        <v>361734</v>
      </c>
      <c r="AA531" s="5" t="n">
        <v>130476</v>
      </c>
      <c r="AB531" s="48" t="s">
        <v>56</v>
      </c>
      <c r="AC531" s="49" t="n">
        <v>0.107</v>
      </c>
      <c r="AD531" s="50" t="n">
        <v>9903</v>
      </c>
      <c r="AE531" s="51" t="s">
        <v>48</v>
      </c>
      <c r="AF531" s="51" t="s">
        <v>4</v>
      </c>
      <c r="AG531" s="4" t="s">
        <v>1375</v>
      </c>
      <c r="AH531" s="0"/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43"/>
      <c r="B532" s="11" t="s">
        <v>38</v>
      </c>
      <c r="C532" s="68"/>
      <c r="D532" s="1"/>
      <c r="E532" s="3" t="s">
        <v>551</v>
      </c>
      <c r="F532" s="3" t="s">
        <v>1376</v>
      </c>
      <c r="G532" s="6" t="s">
        <v>41</v>
      </c>
      <c r="H532" s="6" t="n">
        <v>6846</v>
      </c>
      <c r="I532" s="4" t="n">
        <v>601</v>
      </c>
      <c r="J532" s="4" t="s">
        <v>42</v>
      </c>
      <c r="L532" s="1" t="s">
        <v>43</v>
      </c>
      <c r="M532" s="3" t="s">
        <v>551</v>
      </c>
      <c r="N532" s="44"/>
      <c r="O532" s="1" t="s">
        <v>96</v>
      </c>
      <c r="Q532" s="1" t="n">
        <v>121</v>
      </c>
      <c r="R532" s="1" t="n">
        <v>121</v>
      </c>
      <c r="S532" s="1" t="n">
        <v>112</v>
      </c>
      <c r="T532" s="1" t="n">
        <v>112</v>
      </c>
      <c r="U532" s="45" t="n">
        <f aca="false">+T532-R532</f>
        <v>-9</v>
      </c>
      <c r="V532" s="14" t="n">
        <f aca="false">+T532-S532</f>
        <v>0</v>
      </c>
      <c r="W532" s="46" t="s">
        <v>46</v>
      </c>
      <c r="X532" s="47"/>
      <c r="Y532" s="44"/>
      <c r="Z532" s="5" t="n">
        <v>346138</v>
      </c>
      <c r="AA532" s="5" t="n">
        <v>136171</v>
      </c>
      <c r="AB532" s="48" t="s">
        <v>56</v>
      </c>
      <c r="AC532" s="49" t="n">
        <v>0.08</v>
      </c>
      <c r="AD532" s="50" t="n">
        <v>9812</v>
      </c>
      <c r="AE532" s="51" t="s">
        <v>81</v>
      </c>
      <c r="AF532" s="51" t="s">
        <v>4</v>
      </c>
      <c r="AG532" s="4" t="s">
        <v>1377</v>
      </c>
      <c r="AH532" s="0"/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22.5" hidden="false" customHeight="false" outlineLevel="0" collapsed="false">
      <c r="A533" s="43"/>
      <c r="B533" s="11" t="s">
        <v>38</v>
      </c>
      <c r="E533" s="3" t="s">
        <v>1378</v>
      </c>
      <c r="F533" s="3" t="s">
        <v>403</v>
      </c>
      <c r="G533" s="6" t="s">
        <v>41</v>
      </c>
      <c r="H533" s="6" t="n">
        <v>6598</v>
      </c>
      <c r="I533" s="4" t="n">
        <v>764</v>
      </c>
      <c r="J533" s="4" t="s">
        <v>42</v>
      </c>
      <c r="L533" s="1" t="s">
        <v>43</v>
      </c>
      <c r="M533" s="3" t="s">
        <v>1379</v>
      </c>
      <c r="N533" s="44"/>
      <c r="O533" s="1" t="s">
        <v>192</v>
      </c>
      <c r="Q533" s="1" t="n">
        <v>3385</v>
      </c>
      <c r="R533" s="1" t="n">
        <v>3765</v>
      </c>
      <c r="S533" s="1" t="n">
        <v>3375</v>
      </c>
      <c r="T533" s="1" t="n">
        <v>3598</v>
      </c>
      <c r="U533" s="45" t="n">
        <f aca="false">+T533-R533</f>
        <v>-167</v>
      </c>
      <c r="V533" s="14" t="n">
        <f aca="false">+T533-S533</f>
        <v>223</v>
      </c>
      <c r="W533" s="15" t="s">
        <v>1380</v>
      </c>
      <c r="X533" s="47"/>
      <c r="Y533" s="44"/>
      <c r="Z533" s="44"/>
      <c r="AA533" s="5" t="n">
        <v>26680</v>
      </c>
      <c r="AB533" s="48" t="s">
        <v>56</v>
      </c>
      <c r="AC533" s="49" t="n">
        <v>0.06</v>
      </c>
      <c r="AD533" s="50"/>
      <c r="AE533" s="51" t="s">
        <v>57</v>
      </c>
      <c r="AF533" s="51" t="s">
        <v>4</v>
      </c>
      <c r="AG533" s="4" t="s">
        <v>67</v>
      </c>
      <c r="AH533" s="0"/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43"/>
      <c r="B534" s="11"/>
      <c r="E534" s="68" t="s">
        <v>1381</v>
      </c>
      <c r="F534" s="68" t="s">
        <v>139</v>
      </c>
      <c r="G534" s="6"/>
      <c r="H534" s="5" t="n">
        <v>5053</v>
      </c>
      <c r="I534" s="1"/>
      <c r="J534" s="69"/>
      <c r="K534" s="1"/>
      <c r="L534" s="68"/>
      <c r="M534" s="68"/>
      <c r="N534" s="1"/>
      <c r="O534" s="1" t="s">
        <v>86</v>
      </c>
      <c r="Q534" s="1" t="n">
        <v>112</v>
      </c>
      <c r="R534" s="1" t="n">
        <v>132</v>
      </c>
      <c r="S534" s="1" t="n">
        <v>75</v>
      </c>
      <c r="T534" s="1" t="n">
        <v>75</v>
      </c>
      <c r="U534" s="45" t="n">
        <f aca="false">+T534-R534</f>
        <v>-57</v>
      </c>
      <c r="V534" s="14"/>
      <c r="W534" s="15" t="s">
        <v>97</v>
      </c>
      <c r="X534" s="47"/>
      <c r="Y534" s="44"/>
      <c r="Z534" s="5"/>
      <c r="AA534" s="5" t="n">
        <v>132477</v>
      </c>
      <c r="AB534" s="52"/>
      <c r="AC534" s="49"/>
      <c r="AD534" s="73"/>
      <c r="AE534" s="51"/>
      <c r="AF534" s="51"/>
      <c r="AG534" s="1"/>
      <c r="AH534" s="0"/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43"/>
      <c r="B535" s="11" t="s">
        <v>38</v>
      </c>
      <c r="E535" s="68" t="s">
        <v>1381</v>
      </c>
      <c r="F535" s="68" t="s">
        <v>1382</v>
      </c>
      <c r="G535" s="6" t="s">
        <v>41</v>
      </c>
      <c r="H535" s="5" t="n">
        <v>6898</v>
      </c>
      <c r="I535" s="1"/>
      <c r="J535" s="69"/>
      <c r="K535" s="1"/>
      <c r="L535" s="68"/>
      <c r="M535" s="68" t="s">
        <v>1381</v>
      </c>
      <c r="N535" s="1"/>
      <c r="O535" s="1" t="s">
        <v>76</v>
      </c>
      <c r="Q535" s="1" t="n">
        <v>110</v>
      </c>
      <c r="R535" s="1" t="n">
        <v>1</v>
      </c>
      <c r="S535" s="1" t="n">
        <v>110</v>
      </c>
      <c r="T535" s="1" t="n">
        <v>1</v>
      </c>
      <c r="U535" s="45" t="n">
        <f aca="false">+T535-R535</f>
        <v>0</v>
      </c>
      <c r="V535" s="14" t="n">
        <f aca="false">+T535-S535</f>
        <v>-109</v>
      </c>
      <c r="W535" s="8" t="s">
        <v>524</v>
      </c>
      <c r="X535" s="15"/>
      <c r="Y535" s="44"/>
      <c r="Z535" s="5" t="n">
        <v>347222</v>
      </c>
      <c r="AA535" s="5" t="n">
        <v>130512</v>
      </c>
      <c r="AB535" s="52" t="s">
        <v>56</v>
      </c>
      <c r="AC535" s="49" t="n">
        <v>0.21</v>
      </c>
      <c r="AD535" s="50" t="n">
        <v>9904</v>
      </c>
      <c r="AE535" s="51" t="s">
        <v>48</v>
      </c>
      <c r="AF535" s="51" t="s">
        <v>4</v>
      </c>
      <c r="AG535" s="1" t="s">
        <v>1383</v>
      </c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  <c r="BJ535" s="86"/>
      <c r="BK535" s="86"/>
      <c r="BL535" s="86"/>
      <c r="BM535" s="86"/>
      <c r="BN535" s="86"/>
      <c r="BO535" s="86"/>
      <c r="BP535" s="86"/>
      <c r="BQ535" s="86"/>
      <c r="BR535" s="86"/>
      <c r="BS535" s="86"/>
      <c r="BT535" s="86"/>
      <c r="BU535" s="86"/>
      <c r="BV535" s="86"/>
      <c r="BW535" s="86"/>
      <c r="BX535" s="86"/>
      <c r="BY535" s="86"/>
      <c r="BZ535" s="86"/>
      <c r="CA535" s="86"/>
      <c r="CB535" s="86"/>
      <c r="CC535" s="86"/>
      <c r="CD535" s="86"/>
      <c r="CE535" s="86"/>
      <c r="CF535" s="86"/>
      <c r="CG535" s="86"/>
      <c r="CH535" s="86"/>
      <c r="CI535" s="86"/>
      <c r="CJ535" s="86"/>
      <c r="CK535" s="86"/>
      <c r="CL535" s="86"/>
      <c r="CM535" s="86"/>
      <c r="CN535" s="86"/>
      <c r="CO535" s="86"/>
      <c r="CP535" s="86"/>
      <c r="CQ535" s="86"/>
      <c r="CR535" s="86"/>
      <c r="CS535" s="86"/>
      <c r="CT535" s="86"/>
      <c r="CU535" s="86"/>
      <c r="CV535" s="86"/>
      <c r="CW535" s="86"/>
      <c r="CX535" s="86"/>
      <c r="CY535" s="86"/>
      <c r="CZ535" s="86"/>
      <c r="DA535" s="86"/>
      <c r="DB535" s="86"/>
      <c r="DC535" s="86"/>
      <c r="DD535" s="86"/>
      <c r="DE535" s="86"/>
      <c r="DF535" s="86"/>
      <c r="DG535" s="86"/>
      <c r="DH535" s="86"/>
      <c r="DI535" s="86"/>
      <c r="DJ535" s="86"/>
      <c r="DK535" s="86"/>
      <c r="DL535" s="86"/>
      <c r="DM535" s="86"/>
      <c r="DN535" s="86"/>
      <c r="DO535" s="86"/>
      <c r="DP535" s="86"/>
      <c r="DQ535" s="86"/>
      <c r="DR535" s="86"/>
      <c r="DS535" s="86"/>
      <c r="DT535" s="86"/>
      <c r="DU535" s="86"/>
      <c r="DV535" s="86"/>
      <c r="DW535" s="86"/>
      <c r="DX535" s="86"/>
      <c r="DY535" s="86"/>
      <c r="DZ535" s="86"/>
      <c r="EA535" s="86"/>
      <c r="EB535" s="86"/>
      <c r="EC535" s="86"/>
      <c r="ED535" s="86"/>
      <c r="EE535" s="86"/>
      <c r="EF535" s="86"/>
      <c r="EG535" s="86"/>
      <c r="EH535" s="86"/>
      <c r="EI535" s="86"/>
      <c r="EJ535" s="86"/>
      <c r="EK535" s="86"/>
      <c r="EL535" s="86"/>
      <c r="EM535" s="86"/>
      <c r="EN535" s="86"/>
      <c r="EO535" s="86"/>
      <c r="EP535" s="86"/>
      <c r="EQ535" s="86"/>
      <c r="ER535" s="86"/>
      <c r="ES535" s="86"/>
      <c r="ET535" s="86"/>
      <c r="EU535" s="86"/>
      <c r="EV535" s="86"/>
      <c r="EW535" s="86"/>
      <c r="EX535" s="86"/>
      <c r="EY535" s="86"/>
      <c r="EZ535" s="86"/>
      <c r="FA535" s="86"/>
      <c r="FB535" s="86"/>
      <c r="FC535" s="86"/>
      <c r="FD535" s="86"/>
      <c r="FE535" s="86"/>
      <c r="FF535" s="86"/>
      <c r="FG535" s="86"/>
      <c r="FH535" s="86"/>
      <c r="FI535" s="86"/>
      <c r="FJ535" s="86"/>
      <c r="FK535" s="86"/>
      <c r="FL535" s="86"/>
      <c r="FM535" s="86"/>
      <c r="FN535" s="86"/>
      <c r="FO535" s="86"/>
      <c r="FP535" s="86"/>
      <c r="FQ535" s="86"/>
      <c r="FR535" s="86"/>
      <c r="FS535" s="86"/>
      <c r="FT535" s="86"/>
      <c r="FU535" s="86"/>
      <c r="FV535" s="86"/>
      <c r="FW535" s="86"/>
      <c r="FX535" s="86"/>
      <c r="FY535" s="86"/>
      <c r="FZ535" s="86"/>
      <c r="GA535" s="86"/>
      <c r="GB535" s="86"/>
      <c r="GC535" s="86"/>
      <c r="GD535" s="86"/>
      <c r="GE535" s="86"/>
      <c r="GF535" s="86"/>
      <c r="GG535" s="86"/>
      <c r="GH535" s="86"/>
      <c r="GI535" s="86"/>
      <c r="GJ535" s="86"/>
      <c r="GK535" s="86"/>
      <c r="GL535" s="86"/>
      <c r="GM535" s="86"/>
      <c r="GN535" s="86"/>
      <c r="GO535" s="86"/>
      <c r="GP535" s="86"/>
      <c r="GQ535" s="86"/>
      <c r="GR535" s="86"/>
      <c r="GS535" s="86"/>
      <c r="GT535" s="86"/>
      <c r="GU535" s="86"/>
      <c r="GV535" s="86"/>
      <c r="GW535" s="86"/>
      <c r="GX535" s="86"/>
      <c r="GY535" s="86"/>
      <c r="GZ535" s="86"/>
      <c r="HA535" s="86"/>
      <c r="HB535" s="86"/>
      <c r="HC535" s="86"/>
      <c r="HD535" s="86"/>
      <c r="HE535" s="86"/>
      <c r="HF535" s="86"/>
      <c r="HG535" s="86"/>
      <c r="HH535" s="86"/>
      <c r="HI535" s="86"/>
      <c r="HJ535" s="86"/>
      <c r="HK535" s="86"/>
      <c r="HL535" s="86"/>
      <c r="HM535" s="86"/>
      <c r="HN535" s="86"/>
      <c r="HO535" s="86"/>
      <c r="HP535" s="86"/>
      <c r="HQ535" s="86"/>
      <c r="HR535" s="86"/>
      <c r="HS535" s="86"/>
      <c r="HT535" s="86"/>
      <c r="HU535" s="86"/>
      <c r="HV535" s="86"/>
      <c r="HW535" s="86"/>
      <c r="HX535" s="86"/>
      <c r="HY535" s="86"/>
      <c r="HZ535" s="86"/>
      <c r="IA535" s="86"/>
      <c r="IB535" s="86"/>
      <c r="IC535" s="86"/>
      <c r="ID535" s="86"/>
      <c r="IE535" s="86"/>
      <c r="IF535" s="86"/>
      <c r="IG535" s="86"/>
      <c r="IH535" s="86"/>
      <c r="II535" s="86"/>
      <c r="IJ535" s="86"/>
      <c r="IK535" s="86"/>
      <c r="IL535" s="86"/>
      <c r="IM535" s="86"/>
      <c r="IN535" s="86"/>
      <c r="IO535" s="86"/>
      <c r="IP535" s="86"/>
      <c r="IQ535" s="86"/>
      <c r="IR535" s="86"/>
      <c r="IS535" s="86"/>
      <c r="IT535" s="86"/>
      <c r="IU535" s="86"/>
      <c r="IV535" s="86"/>
      <c r="IW535" s="86"/>
    </row>
    <row r="536" customFormat="false" ht="12.75" hidden="false" customHeight="false" outlineLevel="0" collapsed="false">
      <c r="A536" s="53"/>
      <c r="B536" s="54" t="s">
        <v>38</v>
      </c>
      <c r="C536" s="55"/>
      <c r="D536" s="56"/>
      <c r="E536" s="55" t="s">
        <v>1384</v>
      </c>
      <c r="F536" s="55" t="s">
        <v>1385</v>
      </c>
      <c r="G536" s="57" t="s">
        <v>41</v>
      </c>
      <c r="H536" s="57" t="n">
        <v>4284</v>
      </c>
      <c r="I536" s="56" t="n">
        <v>556</v>
      </c>
      <c r="J536" s="56" t="s">
        <v>42</v>
      </c>
      <c r="K536" s="56"/>
      <c r="L536" s="59" t="s">
        <v>43</v>
      </c>
      <c r="M536" s="55" t="s">
        <v>1384</v>
      </c>
      <c r="N536" s="0"/>
      <c r="O536" s="59" t="s">
        <v>76</v>
      </c>
      <c r="P536" s="60"/>
      <c r="Q536" s="59" t="n">
        <v>24</v>
      </c>
      <c r="R536" s="59" t="n">
        <v>24</v>
      </c>
      <c r="S536" s="59" t="n">
        <v>34</v>
      </c>
      <c r="T536" s="59" t="n">
        <v>34</v>
      </c>
      <c r="U536" s="45" t="n">
        <f aca="false">+T536-R536</f>
        <v>10</v>
      </c>
      <c r="V536" s="61" t="n">
        <f aca="false">+T536-S536</f>
        <v>0</v>
      </c>
      <c r="W536" s="46" t="s">
        <v>46</v>
      </c>
      <c r="X536" s="70"/>
      <c r="Z536" s="62" t="n">
        <v>369996</v>
      </c>
      <c r="AA536" s="62" t="n">
        <v>130551</v>
      </c>
      <c r="AB536" s="63" t="s">
        <v>56</v>
      </c>
      <c r="AC536" s="64" t="n">
        <v>0.33</v>
      </c>
      <c r="AD536" s="65" t="n">
        <v>9904</v>
      </c>
      <c r="AE536" s="66" t="s">
        <v>48</v>
      </c>
      <c r="AF536" s="66" t="s">
        <v>4</v>
      </c>
      <c r="AG536" s="56" t="s">
        <v>1386</v>
      </c>
      <c r="AH536" s="86"/>
      <c r="AI536" s="86"/>
      <c r="AJ536" s="86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  <c r="BF536" s="86"/>
      <c r="BG536" s="86"/>
      <c r="BH536" s="86"/>
      <c r="BI536" s="86"/>
      <c r="BJ536" s="86"/>
      <c r="BK536" s="86"/>
      <c r="BL536" s="86"/>
      <c r="BM536" s="86"/>
      <c r="BN536" s="86"/>
      <c r="BO536" s="86"/>
      <c r="BP536" s="86"/>
      <c r="BQ536" s="86"/>
      <c r="BR536" s="86"/>
      <c r="BS536" s="86"/>
      <c r="BT536" s="86"/>
      <c r="BU536" s="86"/>
      <c r="BV536" s="86"/>
      <c r="BW536" s="86"/>
      <c r="BX536" s="86"/>
      <c r="BY536" s="86"/>
      <c r="BZ536" s="86"/>
      <c r="CA536" s="86"/>
      <c r="CB536" s="86"/>
      <c r="CC536" s="86"/>
      <c r="CD536" s="86"/>
      <c r="CE536" s="86"/>
      <c r="CF536" s="86"/>
      <c r="CG536" s="86"/>
      <c r="CH536" s="86"/>
      <c r="CI536" s="86"/>
      <c r="CJ536" s="86"/>
      <c r="CK536" s="86"/>
      <c r="CL536" s="86"/>
      <c r="CM536" s="86"/>
      <c r="CN536" s="86"/>
      <c r="CO536" s="86"/>
      <c r="CP536" s="86"/>
      <c r="CQ536" s="86"/>
      <c r="CR536" s="86"/>
      <c r="CS536" s="86"/>
      <c r="CT536" s="86"/>
      <c r="CU536" s="86"/>
      <c r="CV536" s="86"/>
      <c r="CW536" s="86"/>
      <c r="CX536" s="86"/>
      <c r="CY536" s="86"/>
      <c r="CZ536" s="86"/>
      <c r="DA536" s="86"/>
      <c r="DB536" s="86"/>
      <c r="DC536" s="86"/>
      <c r="DD536" s="86"/>
      <c r="DE536" s="86"/>
      <c r="DF536" s="86"/>
      <c r="DG536" s="86"/>
      <c r="DH536" s="86"/>
      <c r="DI536" s="86"/>
      <c r="DJ536" s="86"/>
      <c r="DK536" s="86"/>
      <c r="DL536" s="86"/>
      <c r="DM536" s="86"/>
      <c r="DN536" s="86"/>
      <c r="DO536" s="86"/>
      <c r="DP536" s="86"/>
      <c r="DQ536" s="86"/>
      <c r="DR536" s="86"/>
      <c r="DS536" s="86"/>
      <c r="DT536" s="86"/>
      <c r="DU536" s="86"/>
      <c r="DV536" s="86"/>
      <c r="DW536" s="86"/>
      <c r="DX536" s="86"/>
      <c r="DY536" s="86"/>
      <c r="DZ536" s="86"/>
      <c r="EA536" s="86"/>
      <c r="EB536" s="86"/>
      <c r="EC536" s="86"/>
      <c r="ED536" s="86"/>
      <c r="EE536" s="86"/>
      <c r="EF536" s="86"/>
      <c r="EG536" s="86"/>
      <c r="EH536" s="86"/>
      <c r="EI536" s="86"/>
      <c r="EJ536" s="86"/>
      <c r="EK536" s="86"/>
      <c r="EL536" s="86"/>
      <c r="EM536" s="86"/>
      <c r="EN536" s="86"/>
      <c r="EO536" s="86"/>
      <c r="EP536" s="86"/>
      <c r="EQ536" s="86"/>
      <c r="ER536" s="86"/>
      <c r="ES536" s="86"/>
      <c r="ET536" s="86"/>
      <c r="EU536" s="86"/>
      <c r="EV536" s="86"/>
      <c r="EW536" s="86"/>
      <c r="EX536" s="86"/>
      <c r="EY536" s="86"/>
      <c r="EZ536" s="86"/>
      <c r="FA536" s="86"/>
      <c r="FB536" s="86"/>
      <c r="FC536" s="86"/>
      <c r="FD536" s="86"/>
      <c r="FE536" s="86"/>
      <c r="FF536" s="86"/>
      <c r="FG536" s="86"/>
      <c r="FH536" s="86"/>
      <c r="FI536" s="86"/>
      <c r="FJ536" s="86"/>
      <c r="FK536" s="86"/>
      <c r="FL536" s="86"/>
      <c r="FM536" s="86"/>
      <c r="FN536" s="86"/>
      <c r="FO536" s="86"/>
      <c r="FP536" s="86"/>
      <c r="FQ536" s="86"/>
      <c r="FR536" s="86"/>
      <c r="FS536" s="86"/>
      <c r="FT536" s="86"/>
      <c r="FU536" s="86"/>
      <c r="FV536" s="86"/>
      <c r="FW536" s="86"/>
      <c r="FX536" s="86"/>
      <c r="FY536" s="86"/>
      <c r="FZ536" s="86"/>
      <c r="GA536" s="86"/>
      <c r="GB536" s="86"/>
      <c r="GC536" s="86"/>
      <c r="GD536" s="86"/>
      <c r="GE536" s="86"/>
      <c r="GF536" s="86"/>
      <c r="GG536" s="86"/>
      <c r="GH536" s="86"/>
      <c r="GI536" s="86"/>
      <c r="GJ536" s="86"/>
      <c r="GK536" s="86"/>
      <c r="GL536" s="86"/>
      <c r="GM536" s="86"/>
      <c r="GN536" s="86"/>
      <c r="GO536" s="86"/>
      <c r="GP536" s="86"/>
      <c r="GQ536" s="86"/>
      <c r="GR536" s="86"/>
      <c r="GS536" s="86"/>
      <c r="GT536" s="86"/>
      <c r="GU536" s="86"/>
      <c r="GV536" s="86"/>
      <c r="GW536" s="86"/>
      <c r="GX536" s="86"/>
      <c r="GY536" s="86"/>
      <c r="GZ536" s="86"/>
      <c r="HA536" s="86"/>
      <c r="HB536" s="86"/>
      <c r="HC536" s="86"/>
      <c r="HD536" s="86"/>
      <c r="HE536" s="86"/>
      <c r="HF536" s="86"/>
      <c r="HG536" s="86"/>
      <c r="HH536" s="86"/>
      <c r="HI536" s="86"/>
      <c r="HJ536" s="86"/>
      <c r="HK536" s="86"/>
      <c r="HL536" s="86"/>
      <c r="HM536" s="86"/>
      <c r="HN536" s="86"/>
      <c r="HO536" s="86"/>
      <c r="HP536" s="86"/>
      <c r="HQ536" s="86"/>
      <c r="HR536" s="86"/>
      <c r="HS536" s="86"/>
      <c r="HT536" s="86"/>
      <c r="HU536" s="86"/>
      <c r="HV536" s="86"/>
      <c r="HW536" s="86"/>
      <c r="HX536" s="86"/>
      <c r="HY536" s="86"/>
      <c r="HZ536" s="86"/>
      <c r="IA536" s="86"/>
      <c r="IB536" s="86"/>
      <c r="IC536" s="86"/>
      <c r="ID536" s="86"/>
      <c r="IE536" s="86"/>
      <c r="IF536" s="86"/>
      <c r="IG536" s="86"/>
      <c r="IH536" s="86"/>
      <c r="II536" s="86"/>
      <c r="IJ536" s="86"/>
      <c r="IK536" s="86"/>
      <c r="IL536" s="86"/>
      <c r="IM536" s="86"/>
      <c r="IN536" s="86"/>
      <c r="IO536" s="86"/>
      <c r="IP536" s="86"/>
      <c r="IQ536" s="86"/>
      <c r="IR536" s="86"/>
      <c r="IS536" s="86"/>
      <c r="IT536" s="86"/>
      <c r="IU536" s="86"/>
      <c r="IV536" s="86"/>
      <c r="IW536" s="86"/>
    </row>
    <row r="537" customFormat="false" ht="12.75" hidden="false" customHeight="false" outlineLevel="0" collapsed="false">
      <c r="A537" s="43"/>
      <c r="B537" s="11" t="s">
        <v>38</v>
      </c>
      <c r="E537" s="3" t="s">
        <v>1387</v>
      </c>
      <c r="F537" s="3" t="s">
        <v>1388</v>
      </c>
      <c r="G537" s="6" t="s">
        <v>41</v>
      </c>
      <c r="H537" s="6" t="n">
        <v>566</v>
      </c>
      <c r="I537" s="4" t="n">
        <v>555</v>
      </c>
      <c r="J537" s="4" t="s">
        <v>42</v>
      </c>
      <c r="L537" s="1" t="s">
        <v>43</v>
      </c>
      <c r="M537" s="3" t="s">
        <v>1389</v>
      </c>
      <c r="N537" s="44"/>
      <c r="O537" s="1" t="s">
        <v>76</v>
      </c>
      <c r="Q537" s="74" t="n">
        <v>202</v>
      </c>
      <c r="R537" s="74" t="n">
        <v>202</v>
      </c>
      <c r="S537" s="74" t="n">
        <v>97</v>
      </c>
      <c r="T537" s="74" t="n">
        <v>97</v>
      </c>
      <c r="U537" s="45" t="n">
        <f aca="false">+T537-R537</f>
        <v>-105</v>
      </c>
      <c r="V537" s="14" t="n">
        <f aca="false">+T537-S537</f>
        <v>0</v>
      </c>
      <c r="W537" s="15" t="s">
        <v>66</v>
      </c>
      <c r="X537" s="47"/>
      <c r="Y537" s="44"/>
      <c r="Z537" s="44"/>
      <c r="AA537" s="5" t="n">
        <v>138542</v>
      </c>
      <c r="AB537" s="48" t="s">
        <v>56</v>
      </c>
      <c r="AC537" s="49"/>
      <c r="AD537" s="50"/>
      <c r="AE537" s="51"/>
      <c r="AF537" s="51" t="s">
        <v>4</v>
      </c>
      <c r="AG537" s="4" t="s">
        <v>1390</v>
      </c>
      <c r="AH537" s="0"/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true" customHeight="false" outlineLevel="0" collapsed="false">
      <c r="A538" s="53"/>
      <c r="B538" s="154"/>
      <c r="C538" s="71"/>
      <c r="D538" s="59"/>
      <c r="E538" s="71" t="s">
        <v>1391</v>
      </c>
      <c r="F538" s="71"/>
      <c r="G538" s="57"/>
      <c r="H538" s="62"/>
      <c r="I538" s="59"/>
      <c r="J538" s="80"/>
      <c r="K538" s="59"/>
      <c r="L538" s="71"/>
      <c r="M538" s="71"/>
      <c r="N538" s="59"/>
      <c r="O538" s="59"/>
      <c r="P538" s="60"/>
      <c r="Q538" s="61"/>
      <c r="R538" s="61"/>
      <c r="S538" s="61"/>
      <c r="T538" s="61"/>
      <c r="U538" s="61"/>
      <c r="V538" s="61"/>
      <c r="W538" s="46"/>
      <c r="X538" s="155"/>
      <c r="Z538" s="108"/>
      <c r="AA538" s="62"/>
      <c r="AB538" s="58"/>
      <c r="AC538" s="64"/>
      <c r="AD538" s="81"/>
      <c r="AE538" s="109"/>
      <c r="AF538" s="109"/>
      <c r="AG538" s="59"/>
      <c r="AH538" s="0"/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53"/>
      <c r="B539" s="154"/>
      <c r="C539" s="71"/>
      <c r="D539" s="59"/>
      <c r="E539" s="71"/>
      <c r="F539" s="71"/>
      <c r="G539" s="57"/>
      <c r="H539" s="62"/>
      <c r="I539" s="59"/>
      <c r="J539" s="80"/>
      <c r="K539" s="59"/>
      <c r="L539" s="71"/>
      <c r="M539" s="71"/>
      <c r="N539" s="59"/>
      <c r="O539" s="59"/>
      <c r="P539" s="60"/>
      <c r="Q539" s="61"/>
      <c r="R539" s="61"/>
      <c r="S539" s="61"/>
      <c r="T539" s="61"/>
      <c r="U539" s="61"/>
      <c r="V539" s="61"/>
      <c r="W539" s="46"/>
      <c r="X539" s="155"/>
      <c r="Z539" s="62"/>
      <c r="AA539" s="62"/>
      <c r="AB539" s="58"/>
      <c r="AC539" s="64"/>
      <c r="AD539" s="81"/>
      <c r="AE539" s="109"/>
      <c r="AF539" s="109"/>
      <c r="AG539" s="59"/>
      <c r="AH539" s="0"/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53"/>
      <c r="B540" s="156"/>
      <c r="C540" s="55"/>
      <c r="D540" s="56"/>
      <c r="E540" s="55"/>
      <c r="F540" s="55"/>
      <c r="G540" s="57"/>
      <c r="H540" s="57"/>
      <c r="I540" s="56"/>
      <c r="J540" s="56"/>
      <c r="K540" s="56"/>
      <c r="L540" s="59"/>
      <c r="M540" s="55"/>
      <c r="N540" s="0"/>
      <c r="O540" s="59"/>
      <c r="P540" s="157"/>
      <c r="Q540" s="59"/>
      <c r="R540" s="61"/>
      <c r="S540" s="59"/>
      <c r="T540" s="61"/>
      <c r="U540" s="61"/>
      <c r="V540" s="157"/>
      <c r="W540" s="46"/>
      <c r="X540" s="155"/>
      <c r="Z540" s="62"/>
      <c r="AA540" s="62"/>
      <c r="AB540" s="63"/>
      <c r="AC540" s="64"/>
      <c r="AD540" s="65"/>
      <c r="AE540" s="66"/>
      <c r="AF540" s="66"/>
      <c r="AG540" s="56"/>
      <c r="AH540" s="0"/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53"/>
      <c r="B541" s="156"/>
      <c r="C541" s="55"/>
      <c r="D541" s="56"/>
      <c r="E541" s="55"/>
      <c r="F541" s="55"/>
      <c r="G541" s="57"/>
      <c r="H541" s="57" t="n">
        <f aca="false">COUNTA(H6:H539)</f>
        <v>532</v>
      </c>
      <c r="I541" s="56"/>
      <c r="J541" s="56"/>
      <c r="K541" s="57" t="n">
        <f aca="false">COUNTA(K6:K539)</f>
        <v>34</v>
      </c>
      <c r="L541" s="59"/>
      <c r="M541" s="55"/>
      <c r="N541" s="0"/>
      <c r="O541" s="59"/>
      <c r="P541" s="61"/>
      <c r="Q541" s="61" t="n">
        <f aca="false">SUBTOTAL(9,Q5:Q540)</f>
        <v>703539</v>
      </c>
      <c r="R541" s="61" t="n">
        <f aca="false">SUBTOTAL(9,R5:R540)</f>
        <v>742754</v>
      </c>
      <c r="S541" s="61" t="n">
        <f aca="false">SUBTOTAL(9,S5:S540)</f>
        <v>692377</v>
      </c>
      <c r="T541" s="61" t="n">
        <f aca="false">SUBTOTAL(9,T5:T540)</f>
        <v>719367</v>
      </c>
      <c r="U541" s="61" t="n">
        <f aca="false">SUBTOTAL(9,U5:U540)</f>
        <v>-23387</v>
      </c>
      <c r="V541" s="61" t="n">
        <f aca="false">SUBTOTAL(9,V6:V540)</f>
        <v>26440</v>
      </c>
      <c r="W541" s="46"/>
      <c r="X541" s="155"/>
      <c r="Z541" s="62"/>
      <c r="AA541" s="22"/>
      <c r="AB541" s="63"/>
      <c r="AC541" s="64"/>
      <c r="AD541" s="65"/>
      <c r="AE541" s="66"/>
      <c r="AF541" s="66"/>
      <c r="AG541" s="56"/>
      <c r="AH541" s="0"/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158"/>
      <c r="B542" s="159"/>
      <c r="C542" s="160"/>
      <c r="D542" s="158"/>
      <c r="E542" s="160" t="s">
        <v>1392</v>
      </c>
      <c r="F542" s="160"/>
      <c r="G542" s="161"/>
      <c r="H542" s="161"/>
      <c r="I542" s="161"/>
      <c r="J542" s="158"/>
      <c r="K542" s="158"/>
      <c r="L542" s="158"/>
      <c r="M542" s="160"/>
      <c r="N542" s="158"/>
      <c r="O542" s="158"/>
      <c r="P542" s="162"/>
      <c r="Q542" s="158"/>
      <c r="R542" s="162"/>
      <c r="S542" s="158"/>
      <c r="T542" s="162"/>
      <c r="U542" s="162"/>
      <c r="V542" s="162"/>
      <c r="W542" s="163"/>
      <c r="X542" s="161"/>
      <c r="Z542" s="161"/>
      <c r="AA542" s="161"/>
      <c r="AB542" s="161"/>
      <c r="AC542" s="164"/>
      <c r="AD542" s="161"/>
      <c r="AE542" s="165"/>
      <c r="AF542" s="165"/>
      <c r="AG542" s="161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  <c r="AX542" s="129"/>
      <c r="AY542" s="129"/>
      <c r="AZ542" s="129"/>
      <c r="BA542" s="129"/>
      <c r="BB542" s="129"/>
      <c r="BC542" s="129"/>
      <c r="BD542" s="129"/>
      <c r="BE542" s="129"/>
      <c r="BF542" s="129"/>
      <c r="BG542" s="129"/>
      <c r="BH542" s="129"/>
      <c r="BI542" s="129"/>
      <c r="BJ542" s="129"/>
      <c r="BK542" s="129"/>
      <c r="BL542" s="129"/>
      <c r="BM542" s="129"/>
      <c r="BN542" s="129"/>
      <c r="BO542" s="129"/>
      <c r="BP542" s="129"/>
      <c r="BQ542" s="129"/>
      <c r="BR542" s="129"/>
      <c r="BS542" s="129"/>
      <c r="BT542" s="129"/>
      <c r="BU542" s="129"/>
      <c r="BV542" s="129"/>
      <c r="BW542" s="129"/>
      <c r="BX542" s="129"/>
      <c r="BY542" s="129"/>
      <c r="BZ542" s="129"/>
      <c r="CA542" s="129"/>
      <c r="CB542" s="129"/>
      <c r="CC542" s="129"/>
      <c r="CD542" s="129"/>
      <c r="CE542" s="129"/>
      <c r="CF542" s="129"/>
      <c r="CG542" s="129"/>
      <c r="CH542" s="129"/>
      <c r="CI542" s="129"/>
      <c r="CJ542" s="129"/>
      <c r="CK542" s="129"/>
      <c r="CL542" s="129"/>
      <c r="CM542" s="129"/>
      <c r="CN542" s="129"/>
      <c r="CO542" s="129"/>
      <c r="CP542" s="129"/>
      <c r="CQ542" s="129"/>
      <c r="CR542" s="129"/>
      <c r="CS542" s="129"/>
      <c r="CT542" s="129"/>
      <c r="CU542" s="129"/>
      <c r="CV542" s="129"/>
      <c r="CW542" s="129"/>
      <c r="CX542" s="129"/>
      <c r="CY542" s="129"/>
      <c r="CZ542" s="129"/>
      <c r="DA542" s="129"/>
      <c r="DB542" s="129"/>
      <c r="DC542" s="129"/>
      <c r="DD542" s="129"/>
      <c r="DE542" s="129"/>
      <c r="DF542" s="129"/>
      <c r="DG542" s="129"/>
      <c r="DH542" s="129"/>
      <c r="DI542" s="129"/>
      <c r="DJ542" s="129"/>
      <c r="DK542" s="129"/>
      <c r="DL542" s="129"/>
      <c r="DM542" s="129"/>
      <c r="DN542" s="129"/>
      <c r="DO542" s="129"/>
      <c r="DP542" s="129"/>
      <c r="DQ542" s="129"/>
      <c r="DR542" s="129"/>
      <c r="DS542" s="129"/>
      <c r="DT542" s="129"/>
      <c r="DU542" s="129"/>
      <c r="DV542" s="129"/>
      <c r="DW542" s="129"/>
      <c r="DX542" s="129"/>
      <c r="DY542" s="129"/>
      <c r="DZ542" s="129"/>
      <c r="EA542" s="129"/>
      <c r="EB542" s="129"/>
      <c r="EC542" s="129"/>
      <c r="ED542" s="129"/>
      <c r="EE542" s="129"/>
      <c r="EF542" s="129"/>
      <c r="EG542" s="129"/>
      <c r="EH542" s="129"/>
      <c r="EI542" s="129"/>
      <c r="EJ542" s="129"/>
      <c r="EK542" s="129"/>
      <c r="EL542" s="129"/>
      <c r="EM542" s="129"/>
      <c r="EN542" s="129"/>
      <c r="EO542" s="129"/>
      <c r="EP542" s="129"/>
      <c r="EQ542" s="129"/>
      <c r="ER542" s="129"/>
      <c r="ES542" s="129"/>
      <c r="ET542" s="129"/>
      <c r="EU542" s="129"/>
      <c r="EV542" s="129"/>
      <c r="EW542" s="129"/>
      <c r="EX542" s="129"/>
      <c r="EY542" s="129"/>
      <c r="EZ542" s="129"/>
      <c r="FA542" s="129"/>
      <c r="FB542" s="129"/>
      <c r="FC542" s="129"/>
      <c r="FD542" s="129"/>
      <c r="FE542" s="129"/>
      <c r="FF542" s="129"/>
      <c r="FG542" s="129"/>
      <c r="FH542" s="129"/>
      <c r="FI542" s="129"/>
      <c r="FJ542" s="129"/>
      <c r="FK542" s="129"/>
      <c r="FL542" s="129"/>
      <c r="FM542" s="129"/>
      <c r="FN542" s="129"/>
      <c r="FO542" s="129"/>
      <c r="FP542" s="129"/>
      <c r="FQ542" s="129"/>
      <c r="FR542" s="129"/>
      <c r="FS542" s="129"/>
      <c r="FT542" s="129"/>
      <c r="FU542" s="129"/>
      <c r="FV542" s="129"/>
      <c r="FW542" s="129"/>
      <c r="FX542" s="129"/>
      <c r="FY542" s="129"/>
      <c r="FZ542" s="129"/>
      <c r="GA542" s="129"/>
      <c r="GB542" s="129"/>
      <c r="GC542" s="129"/>
      <c r="GD542" s="129"/>
      <c r="GE542" s="129"/>
      <c r="GF542" s="129"/>
      <c r="GG542" s="129"/>
      <c r="GH542" s="129"/>
      <c r="GI542" s="129"/>
      <c r="GJ542" s="129"/>
      <c r="GK542" s="129"/>
      <c r="GL542" s="129"/>
      <c r="GM542" s="129"/>
      <c r="GN542" s="129"/>
      <c r="GO542" s="129"/>
      <c r="GP542" s="129"/>
      <c r="GQ542" s="129"/>
      <c r="GR542" s="129"/>
      <c r="GS542" s="129"/>
      <c r="GT542" s="129"/>
      <c r="GU542" s="129"/>
      <c r="GV542" s="129"/>
      <c r="GW542" s="129"/>
      <c r="GX542" s="129"/>
      <c r="GY542" s="129"/>
      <c r="GZ542" s="129"/>
      <c r="HA542" s="129"/>
      <c r="HB542" s="129"/>
      <c r="HC542" s="129"/>
      <c r="HD542" s="129"/>
      <c r="HE542" s="129"/>
      <c r="HF542" s="129"/>
      <c r="HG542" s="129"/>
      <c r="HH542" s="129"/>
      <c r="HI542" s="129"/>
      <c r="HJ542" s="129"/>
      <c r="HK542" s="129"/>
      <c r="HL542" s="129"/>
      <c r="HM542" s="129"/>
      <c r="HN542" s="129"/>
      <c r="HO542" s="129"/>
      <c r="HP542" s="129"/>
      <c r="HQ542" s="129"/>
      <c r="HR542" s="129"/>
      <c r="HS542" s="129"/>
      <c r="HT542" s="129"/>
      <c r="HU542" s="129"/>
      <c r="HV542" s="129"/>
      <c r="HW542" s="129"/>
      <c r="HX542" s="129"/>
      <c r="HY542" s="129"/>
      <c r="HZ542" s="129"/>
      <c r="IA542" s="129"/>
      <c r="IB542" s="129"/>
      <c r="IC542" s="129"/>
      <c r="ID542" s="129"/>
      <c r="IE542" s="129"/>
      <c r="IF542" s="129"/>
      <c r="IG542" s="129"/>
      <c r="IH542" s="129"/>
      <c r="II542" s="129"/>
      <c r="IJ542" s="129"/>
      <c r="IK542" s="129"/>
      <c r="IL542" s="129"/>
      <c r="IM542" s="129"/>
      <c r="IN542" s="129"/>
      <c r="IO542" s="129"/>
      <c r="IP542" s="129"/>
      <c r="IQ542" s="129"/>
      <c r="IR542" s="129"/>
      <c r="IS542" s="129"/>
      <c r="IT542" s="129"/>
      <c r="IU542" s="129"/>
      <c r="IV542" s="129"/>
      <c r="IW542" s="129"/>
    </row>
    <row r="543" customFormat="false" ht="12.75" hidden="false" customHeight="false" outlineLevel="0" collapsed="false">
      <c r="A543" s="53"/>
      <c r="B543" s="156"/>
      <c r="C543" s="55"/>
      <c r="D543" s="56"/>
      <c r="E543" s="55" t="s">
        <v>1393</v>
      </c>
      <c r="F543" s="55" t="s">
        <v>1393</v>
      </c>
      <c r="G543" s="57"/>
      <c r="H543" s="57"/>
      <c r="I543" s="56"/>
      <c r="J543" s="56"/>
      <c r="K543" s="56"/>
      <c r="L543" s="59"/>
      <c r="N543" s="0"/>
      <c r="P543" s="157"/>
      <c r="Q543" s="56" t="n">
        <v>140</v>
      </c>
      <c r="R543" s="61" t="n">
        <v>-140</v>
      </c>
      <c r="S543" s="56" t="n">
        <v>140</v>
      </c>
      <c r="T543" s="61" t="n">
        <v>-140</v>
      </c>
      <c r="U543" s="61"/>
      <c r="V543" s="157"/>
      <c r="W543" s="166"/>
      <c r="X543" s="155"/>
      <c r="Z543" s="62"/>
      <c r="AA543" s="0"/>
      <c r="AB543" s="63"/>
      <c r="AC543" s="64"/>
      <c r="AD543" s="65"/>
      <c r="AE543" s="66"/>
      <c r="AF543" s="66"/>
      <c r="AG543" s="56"/>
      <c r="AH543" s="0"/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53"/>
      <c r="B544" s="156"/>
      <c r="C544" s="55"/>
      <c r="D544" s="56"/>
      <c r="E544" s="55" t="s">
        <v>1394</v>
      </c>
      <c r="F544" s="55" t="s">
        <v>1394</v>
      </c>
      <c r="G544" s="57"/>
      <c r="H544" s="57"/>
      <c r="I544" s="56"/>
      <c r="J544" s="56"/>
      <c r="K544" s="56"/>
      <c r="L544" s="59"/>
      <c r="N544" s="0"/>
      <c r="P544" s="157"/>
      <c r="Q544" s="59" t="n">
        <v>24</v>
      </c>
      <c r="R544" s="61" t="n">
        <v>-24</v>
      </c>
      <c r="S544" s="59" t="n">
        <v>24</v>
      </c>
      <c r="T544" s="61" t="n">
        <v>-24</v>
      </c>
      <c r="U544" s="61"/>
      <c r="V544" s="157"/>
      <c r="W544" s="166"/>
      <c r="X544" s="155"/>
      <c r="Z544" s="62"/>
      <c r="AA544" s="0"/>
      <c r="AB544" s="63"/>
      <c r="AC544" s="64"/>
      <c r="AD544" s="65"/>
      <c r="AE544" s="66"/>
      <c r="AF544" s="66"/>
      <c r="AG544" s="56"/>
      <c r="AH544" s="0"/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53"/>
      <c r="B545" s="156"/>
      <c r="C545" s="55"/>
      <c r="D545" s="56"/>
      <c r="E545" s="55" t="s">
        <v>1395</v>
      </c>
      <c r="F545" s="55" t="s">
        <v>1395</v>
      </c>
      <c r="G545" s="57"/>
      <c r="H545" s="57"/>
      <c r="I545" s="56"/>
      <c r="J545" s="56"/>
      <c r="K545" s="56"/>
      <c r="L545" s="59"/>
      <c r="N545" s="0"/>
      <c r="P545" s="157"/>
      <c r="Q545" s="59" t="n">
        <v>25</v>
      </c>
      <c r="R545" s="61" t="n">
        <v>-43</v>
      </c>
      <c r="S545" s="59" t="n">
        <v>25</v>
      </c>
      <c r="T545" s="61" t="n">
        <v>-43</v>
      </c>
      <c r="U545" s="61"/>
      <c r="V545" s="157"/>
      <c r="W545" s="166"/>
      <c r="X545" s="155"/>
      <c r="Z545" s="62"/>
      <c r="AA545" s="0"/>
      <c r="AB545" s="63"/>
      <c r="AC545" s="64"/>
      <c r="AD545" s="65"/>
      <c r="AE545" s="66"/>
      <c r="AF545" s="66"/>
      <c r="AG545" s="56"/>
      <c r="AH545" s="0"/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53"/>
      <c r="B546" s="156"/>
      <c r="C546" s="55"/>
      <c r="D546" s="56"/>
      <c r="E546" s="55"/>
      <c r="F546" s="55"/>
      <c r="G546" s="57"/>
      <c r="H546" s="57"/>
      <c r="I546" s="56"/>
      <c r="J546" s="56"/>
      <c r="K546" s="56"/>
      <c r="L546" s="59"/>
      <c r="N546" s="0"/>
      <c r="P546" s="157"/>
      <c r="Q546" s="59"/>
      <c r="R546" s="61"/>
      <c r="S546" s="59"/>
      <c r="T546" s="61"/>
      <c r="U546" s="61"/>
      <c r="V546" s="157"/>
      <c r="W546" s="166"/>
      <c r="X546" s="155"/>
      <c r="Z546" s="62"/>
      <c r="AA546" s="0"/>
      <c r="AB546" s="63"/>
      <c r="AC546" s="64"/>
      <c r="AD546" s="65"/>
      <c r="AE546" s="66"/>
      <c r="AF546" s="66"/>
      <c r="AG546" s="56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53"/>
      <c r="B547" s="156"/>
      <c r="C547" s="55"/>
      <c r="D547" s="56"/>
      <c r="E547" s="55" t="s">
        <v>1396</v>
      </c>
      <c r="F547" s="55" t="s">
        <v>1396</v>
      </c>
      <c r="G547" s="57"/>
      <c r="H547" s="57"/>
      <c r="I547" s="56"/>
      <c r="J547" s="56"/>
      <c r="K547" s="56"/>
      <c r="L547" s="59"/>
      <c r="N547" s="0"/>
      <c r="P547" s="157"/>
      <c r="Q547" s="59" t="n">
        <v>1000</v>
      </c>
      <c r="R547" s="61" t="n">
        <v>-1000</v>
      </c>
      <c r="S547" s="59" t="n">
        <v>1000</v>
      </c>
      <c r="T547" s="61" t="n">
        <v>-1000</v>
      </c>
      <c r="U547" s="61"/>
      <c r="V547" s="157" t="n">
        <f aca="false">65518/30</f>
        <v>2183.93333333333</v>
      </c>
      <c r="W547" s="166"/>
      <c r="X547" s="155"/>
      <c r="Z547" s="62"/>
      <c r="AA547" s="0"/>
      <c r="AB547" s="63"/>
      <c r="AC547" s="64"/>
      <c r="AD547" s="65"/>
      <c r="AE547" s="66"/>
      <c r="AF547" s="66"/>
      <c r="AG547" s="56"/>
      <c r="AH547" s="0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53"/>
      <c r="B548" s="156"/>
      <c r="C548" s="55"/>
      <c r="D548" s="56"/>
      <c r="E548" s="55" t="s">
        <v>1397</v>
      </c>
      <c r="F548" s="55" t="s">
        <v>1398</v>
      </c>
      <c r="G548" s="57"/>
      <c r="H548" s="57"/>
      <c r="I548" s="56"/>
      <c r="J548" s="56"/>
      <c r="K548" s="56"/>
      <c r="L548" s="59"/>
      <c r="N548" s="0"/>
      <c r="P548" s="157"/>
      <c r="Q548" s="59" t="n">
        <v>705</v>
      </c>
      <c r="R548" s="61" t="n">
        <v>-705</v>
      </c>
      <c r="S548" s="59" t="n">
        <v>705</v>
      </c>
      <c r="T548" s="61" t="n">
        <v>-705</v>
      </c>
      <c r="U548" s="61"/>
      <c r="V548" s="157"/>
      <c r="W548" s="166"/>
      <c r="X548" s="155"/>
      <c r="Z548" s="62"/>
      <c r="AA548" s="0"/>
      <c r="AB548" s="63"/>
      <c r="AC548" s="64"/>
      <c r="AD548" s="65"/>
      <c r="AE548" s="66"/>
      <c r="AF548" s="66"/>
      <c r="AG548" s="56"/>
      <c r="AH548" s="0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53"/>
      <c r="B549" s="156"/>
      <c r="C549" s="55"/>
      <c r="D549" s="56"/>
      <c r="E549" s="55" t="s">
        <v>1399</v>
      </c>
      <c r="F549" s="55" t="s">
        <v>1399</v>
      </c>
      <c r="G549" s="57"/>
      <c r="H549" s="57"/>
      <c r="I549" s="56"/>
      <c r="J549" s="56"/>
      <c r="K549" s="56"/>
      <c r="L549" s="59"/>
      <c r="N549" s="0"/>
      <c r="P549" s="157"/>
      <c r="Q549" s="59" t="n">
        <v>1273</v>
      </c>
      <c r="R549" s="61" t="n">
        <v>0</v>
      </c>
      <c r="S549" s="59" t="n">
        <v>1273</v>
      </c>
      <c r="T549" s="61" t="n">
        <v>0</v>
      </c>
      <c r="U549" s="61"/>
      <c r="V549" s="157"/>
      <c r="W549" s="166"/>
      <c r="X549" s="155"/>
      <c r="Z549" s="62"/>
      <c r="AA549" s="0"/>
      <c r="AB549" s="63"/>
      <c r="AC549" s="64"/>
      <c r="AD549" s="65"/>
      <c r="AE549" s="66"/>
      <c r="AF549" s="66"/>
      <c r="AG549" s="56"/>
      <c r="AH549" s="0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53"/>
      <c r="B550" s="156"/>
      <c r="C550" s="55"/>
      <c r="D550" s="56"/>
      <c r="E550" s="55" t="s">
        <v>1400</v>
      </c>
      <c r="F550" s="55" t="s">
        <v>1400</v>
      </c>
      <c r="G550" s="57"/>
      <c r="H550" s="57"/>
      <c r="I550" s="56"/>
      <c r="J550" s="56"/>
      <c r="K550" s="56"/>
      <c r="L550" s="59"/>
      <c r="N550" s="0"/>
      <c r="P550" s="157"/>
      <c r="Q550" s="59" t="n">
        <v>1000</v>
      </c>
      <c r="R550" s="61" t="n">
        <v>-1000</v>
      </c>
      <c r="S550" s="59" t="n">
        <v>1000</v>
      </c>
      <c r="T550" s="61" t="n">
        <v>-1000</v>
      </c>
      <c r="U550" s="61"/>
      <c r="V550" s="157"/>
      <c r="W550" s="166"/>
      <c r="X550" s="155"/>
      <c r="Z550" s="62"/>
      <c r="AA550" s="0"/>
      <c r="AB550" s="63"/>
      <c r="AC550" s="64"/>
      <c r="AD550" s="65"/>
      <c r="AE550" s="66"/>
      <c r="AF550" s="66"/>
      <c r="AG550" s="56"/>
      <c r="AH550" s="0"/>
      <c r="AI550" s="0"/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53"/>
      <c r="B551" s="156"/>
      <c r="C551" s="55"/>
      <c r="D551" s="56"/>
      <c r="E551" s="55"/>
      <c r="F551" s="55"/>
      <c r="G551" s="57"/>
      <c r="H551" s="57"/>
      <c r="I551" s="56"/>
      <c r="J551" s="56"/>
      <c r="K551" s="56"/>
      <c r="L551" s="59"/>
      <c r="N551" s="0"/>
      <c r="P551" s="157"/>
      <c r="Q551" s="59"/>
      <c r="R551" s="61"/>
      <c r="S551" s="59"/>
      <c r="T551" s="61"/>
      <c r="U551" s="61"/>
      <c r="V551" s="157"/>
      <c r="W551" s="166"/>
      <c r="X551" s="155"/>
      <c r="Z551" s="62"/>
      <c r="AA551" s="0"/>
      <c r="AB551" s="63"/>
      <c r="AC551" s="64"/>
      <c r="AD551" s="65"/>
      <c r="AE551" s="66"/>
      <c r="AF551" s="66"/>
      <c r="AG551" s="56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53"/>
      <c r="B552" s="156"/>
      <c r="C552" s="55"/>
      <c r="D552" s="56"/>
      <c r="E552" s="55" t="s">
        <v>1401</v>
      </c>
      <c r="F552" s="55" t="s">
        <v>1401</v>
      </c>
      <c r="G552" s="57"/>
      <c r="H552" s="57"/>
      <c r="I552" s="56"/>
      <c r="J552" s="56"/>
      <c r="K552" s="56"/>
      <c r="L552" s="59"/>
      <c r="N552" s="0"/>
      <c r="P552" s="157"/>
      <c r="Q552" s="59" t="n">
        <v>10000</v>
      </c>
      <c r="R552" s="61" t="n">
        <v>-10000</v>
      </c>
      <c r="S552" s="59" t="n">
        <v>10000</v>
      </c>
      <c r="T552" s="61" t="n">
        <v>-10000</v>
      </c>
      <c r="U552" s="61"/>
      <c r="V552" s="157"/>
      <c r="W552" s="166"/>
      <c r="X552" s="155"/>
      <c r="Z552" s="62"/>
      <c r="AA552" s="0"/>
      <c r="AB552" s="63"/>
      <c r="AC552" s="64"/>
      <c r="AD552" s="65"/>
      <c r="AE552" s="66"/>
      <c r="AF552" s="66"/>
      <c r="AG552" s="56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53"/>
      <c r="B553" s="156"/>
      <c r="C553" s="55"/>
      <c r="D553" s="56"/>
      <c r="E553" s="55"/>
      <c r="F553" s="55"/>
      <c r="G553" s="57"/>
      <c r="H553" s="57"/>
      <c r="I553" s="56"/>
      <c r="J553" s="56"/>
      <c r="K553" s="56"/>
      <c r="L553" s="59"/>
      <c r="N553" s="0"/>
      <c r="P553" s="157"/>
      <c r="Q553" s="59"/>
      <c r="R553" s="61"/>
      <c r="S553" s="59"/>
      <c r="T553" s="61"/>
      <c r="U553" s="61"/>
      <c r="V553" s="157"/>
      <c r="W553" s="166"/>
      <c r="X553" s="155"/>
      <c r="Z553" s="62"/>
      <c r="AA553" s="0"/>
      <c r="AB553" s="63"/>
      <c r="AC553" s="64"/>
      <c r="AD553" s="65"/>
      <c r="AE553" s="66"/>
      <c r="AF553" s="66"/>
      <c r="AG553" s="56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53"/>
      <c r="B554" s="156"/>
      <c r="C554" s="55"/>
      <c r="D554" s="56"/>
      <c r="E554" s="55" t="s">
        <v>1402</v>
      </c>
      <c r="F554" s="55" t="s">
        <v>1402</v>
      </c>
      <c r="G554" s="57"/>
      <c r="H554" s="57"/>
      <c r="I554" s="56"/>
      <c r="J554" s="56"/>
      <c r="K554" s="56"/>
      <c r="L554" s="59"/>
      <c r="N554" s="0"/>
      <c r="P554" s="157"/>
      <c r="Q554" s="59" t="n">
        <v>4333</v>
      </c>
      <c r="R554" s="61" t="n">
        <v>-4333</v>
      </c>
      <c r="S554" s="59" t="n">
        <v>4333</v>
      </c>
      <c r="T554" s="61" t="n">
        <v>-4333</v>
      </c>
      <c r="U554" s="61"/>
      <c r="V554" s="157"/>
      <c r="W554" s="166"/>
      <c r="X554" s="155"/>
      <c r="Z554" s="62"/>
      <c r="AA554" s="0"/>
      <c r="AB554" s="63"/>
      <c r="AC554" s="64"/>
      <c r="AD554" s="65"/>
      <c r="AE554" s="66"/>
      <c r="AF554" s="66"/>
      <c r="AG554" s="56"/>
      <c r="AH554" s="0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53"/>
      <c r="B555" s="156"/>
      <c r="C555" s="55"/>
      <c r="D555" s="56"/>
      <c r="E555" s="55"/>
      <c r="F555" s="55"/>
      <c r="G555" s="57"/>
      <c r="H555" s="57"/>
      <c r="I555" s="56"/>
      <c r="J555" s="56"/>
      <c r="K555" s="56"/>
      <c r="L555" s="59"/>
      <c r="N555" s="0"/>
      <c r="P555" s="157"/>
      <c r="Q555" s="59"/>
      <c r="R555" s="61"/>
      <c r="S555" s="59"/>
      <c r="T555" s="61"/>
      <c r="U555" s="61"/>
      <c r="V555" s="157"/>
      <c r="W555" s="166"/>
      <c r="X555" s="155"/>
      <c r="Z555" s="62"/>
      <c r="AA555" s="0"/>
      <c r="AB555" s="63"/>
      <c r="AC555" s="64"/>
      <c r="AD555" s="65"/>
      <c r="AE555" s="66"/>
      <c r="AF555" s="66"/>
      <c r="AG555" s="56"/>
      <c r="AH555" s="0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53"/>
      <c r="B556" s="156"/>
      <c r="C556" s="55"/>
      <c r="D556" s="56"/>
      <c r="E556" s="55" t="s">
        <v>1403</v>
      </c>
      <c r="F556" s="55" t="s">
        <v>1403</v>
      </c>
      <c r="G556" s="57"/>
      <c r="H556" s="57"/>
      <c r="I556" s="56"/>
      <c r="J556" s="56"/>
      <c r="K556" s="56"/>
      <c r="L556" s="59"/>
      <c r="N556" s="0"/>
      <c r="P556" s="157"/>
      <c r="Q556" s="59"/>
      <c r="R556" s="61" t="n">
        <v>-17</v>
      </c>
      <c r="S556" s="59"/>
      <c r="T556" s="61" t="n">
        <v>-17</v>
      </c>
      <c r="U556" s="61"/>
      <c r="V556" s="157"/>
      <c r="W556" s="166"/>
      <c r="X556" s="155"/>
      <c r="Z556" s="62"/>
      <c r="AA556" s="0"/>
      <c r="AB556" s="63"/>
      <c r="AC556" s="64"/>
      <c r="AD556" s="65"/>
      <c r="AE556" s="66"/>
      <c r="AF556" s="66"/>
      <c r="AG556" s="56"/>
      <c r="AH556" s="0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53"/>
      <c r="B557" s="156"/>
      <c r="C557" s="55"/>
      <c r="D557" s="56"/>
      <c r="E557" s="55"/>
      <c r="F557" s="55"/>
      <c r="G557" s="57"/>
      <c r="H557" s="57"/>
      <c r="I557" s="56"/>
      <c r="J557" s="56"/>
      <c r="K557" s="56"/>
      <c r="L557" s="59"/>
      <c r="N557" s="0"/>
      <c r="P557" s="157"/>
      <c r="Q557" s="59"/>
      <c r="R557" s="61"/>
      <c r="S557" s="59"/>
      <c r="T557" s="61"/>
      <c r="U557" s="61"/>
      <c r="V557" s="157"/>
      <c r="W557" s="166"/>
      <c r="X557" s="155"/>
      <c r="Z557" s="62"/>
      <c r="AA557" s="0"/>
      <c r="AB557" s="63"/>
      <c r="AC557" s="64"/>
      <c r="AD557" s="65"/>
      <c r="AE557" s="66"/>
      <c r="AF557" s="66"/>
      <c r="AG557" s="56"/>
      <c r="AH557" s="0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53"/>
      <c r="B558" s="156"/>
      <c r="C558" s="55"/>
      <c r="D558" s="56"/>
      <c r="E558" s="55" t="s">
        <v>1404</v>
      </c>
      <c r="F558" s="55" t="s">
        <v>1404</v>
      </c>
      <c r="G558" s="57"/>
      <c r="H558" s="57"/>
      <c r="I558" s="56"/>
      <c r="J558" s="56"/>
      <c r="K558" s="56"/>
      <c r="L558" s="59"/>
      <c r="N558" s="0"/>
      <c r="P558" s="157"/>
      <c r="Q558" s="59"/>
      <c r="R558" s="61" t="n">
        <v>-396</v>
      </c>
      <c r="S558" s="59"/>
      <c r="T558" s="61" t="n">
        <v>-396</v>
      </c>
      <c r="U558" s="61"/>
      <c r="V558" s="157"/>
      <c r="W558" s="166"/>
      <c r="X558" s="155"/>
      <c r="Z558" s="62"/>
      <c r="AA558" s="0"/>
      <c r="AB558" s="63"/>
      <c r="AC558" s="64"/>
      <c r="AD558" s="65"/>
      <c r="AE558" s="66"/>
      <c r="AF558" s="66"/>
      <c r="AG558" s="56"/>
      <c r="AH558" s="0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53"/>
      <c r="B559" s="156"/>
      <c r="C559" s="55"/>
      <c r="D559" s="56"/>
      <c r="E559" s="55"/>
      <c r="F559" s="55"/>
      <c r="G559" s="57"/>
      <c r="H559" s="57"/>
      <c r="I559" s="56"/>
      <c r="J559" s="56"/>
      <c r="K559" s="56"/>
      <c r="L559" s="59"/>
      <c r="N559" s="0"/>
      <c r="O559" s="59"/>
      <c r="P559" s="157"/>
      <c r="Q559" s="59"/>
      <c r="R559" s="61"/>
      <c r="S559" s="59"/>
      <c r="T559" s="61"/>
      <c r="U559" s="61"/>
      <c r="V559" s="157"/>
      <c r="W559" s="166"/>
      <c r="X559" s="155"/>
      <c r="Z559" s="62"/>
      <c r="AA559" s="0"/>
      <c r="AB559" s="63"/>
      <c r="AC559" s="64"/>
      <c r="AD559" s="65"/>
      <c r="AE559" s="66"/>
      <c r="AF559" s="66"/>
      <c r="AG559" s="56"/>
      <c r="AH559" s="0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53"/>
      <c r="B560" s="156"/>
      <c r="C560" s="55"/>
      <c r="D560" s="56"/>
      <c r="E560" s="55" t="s">
        <v>1405</v>
      </c>
      <c r="F560" s="55" t="s">
        <v>1405</v>
      </c>
      <c r="G560" s="57"/>
      <c r="H560" s="57"/>
      <c r="I560" s="56"/>
      <c r="J560" s="56"/>
      <c r="K560" s="56"/>
      <c r="L560" s="59"/>
      <c r="N560" s="0"/>
      <c r="O560" s="59"/>
      <c r="P560" s="157"/>
      <c r="Q560" s="59"/>
      <c r="R560" s="61" t="n">
        <v>-11500</v>
      </c>
      <c r="S560" s="59"/>
      <c r="T560" s="61" t="n">
        <v>-11500</v>
      </c>
      <c r="U560" s="61"/>
      <c r="V560" s="157"/>
      <c r="W560" s="166"/>
      <c r="X560" s="155"/>
      <c r="Z560" s="62"/>
      <c r="AA560" s="0"/>
      <c r="AB560" s="63"/>
      <c r="AC560" s="64"/>
      <c r="AD560" s="65"/>
      <c r="AE560" s="66"/>
      <c r="AF560" s="66"/>
      <c r="AG560" s="56"/>
      <c r="AH560" s="0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53"/>
      <c r="B561" s="156"/>
      <c r="C561" s="55"/>
      <c r="D561" s="56"/>
      <c r="E561" s="55" t="s">
        <v>1406</v>
      </c>
      <c r="F561" s="55" t="s">
        <v>1406</v>
      </c>
      <c r="G561" s="57"/>
      <c r="H561" s="57"/>
      <c r="I561" s="56"/>
      <c r="J561" s="56"/>
      <c r="K561" s="56"/>
      <c r="L561" s="59"/>
      <c r="N561" s="0"/>
      <c r="O561" s="59"/>
      <c r="P561" s="157"/>
      <c r="Q561" s="59"/>
      <c r="R561" s="61" t="n">
        <v>-2417</v>
      </c>
      <c r="S561" s="59"/>
      <c r="T561" s="61" t="n">
        <v>-2417</v>
      </c>
      <c r="U561" s="61"/>
      <c r="V561" s="157"/>
      <c r="W561" s="166"/>
      <c r="X561" s="155"/>
      <c r="Z561" s="62"/>
      <c r="AA561" s="0"/>
      <c r="AB561" s="63"/>
      <c r="AC561" s="64"/>
      <c r="AD561" s="65"/>
      <c r="AE561" s="66"/>
      <c r="AF561" s="66"/>
      <c r="AG561" s="56"/>
      <c r="AH561" s="0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53"/>
      <c r="B562" s="156"/>
      <c r="C562" s="55"/>
      <c r="D562" s="56"/>
      <c r="E562" s="55"/>
      <c r="F562" s="55"/>
      <c r="G562" s="57"/>
      <c r="H562" s="57"/>
      <c r="I562" s="56"/>
      <c r="J562" s="56"/>
      <c r="K562" s="56"/>
      <c r="L562" s="59"/>
      <c r="N562" s="0"/>
      <c r="O562" s="59"/>
      <c r="P562" s="157"/>
      <c r="Q562" s="59"/>
      <c r="R562" s="61"/>
      <c r="S562" s="59"/>
      <c r="T562" s="61"/>
      <c r="U562" s="61"/>
      <c r="V562" s="157"/>
      <c r="W562" s="166"/>
      <c r="X562" s="155"/>
      <c r="Z562" s="62"/>
      <c r="AA562" s="0"/>
      <c r="AB562" s="63"/>
      <c r="AC562" s="64"/>
      <c r="AD562" s="65"/>
      <c r="AE562" s="66"/>
      <c r="AF562" s="66"/>
      <c r="AG562" s="56"/>
      <c r="AH562" s="0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53"/>
      <c r="B563" s="156"/>
      <c r="C563" s="55"/>
      <c r="D563" s="56"/>
      <c r="E563" s="55" t="s">
        <v>1407</v>
      </c>
      <c r="F563" s="55" t="s">
        <v>1407</v>
      </c>
      <c r="G563" s="57"/>
      <c r="H563" s="57"/>
      <c r="I563" s="56"/>
      <c r="J563" s="56"/>
      <c r="K563" s="56"/>
      <c r="L563" s="59"/>
      <c r="N563" s="0"/>
      <c r="O563" s="59"/>
      <c r="P563" s="157"/>
      <c r="Q563" s="59"/>
      <c r="R563" s="61" t="n">
        <v>0</v>
      </c>
      <c r="S563" s="59"/>
      <c r="T563" s="61" t="n">
        <v>0</v>
      </c>
      <c r="U563" s="61"/>
      <c r="V563" s="157"/>
      <c r="W563" s="166"/>
      <c r="X563" s="155"/>
      <c r="Z563" s="62"/>
      <c r="AA563" s="0"/>
      <c r="AB563" s="63"/>
      <c r="AC563" s="64"/>
      <c r="AD563" s="65"/>
      <c r="AE563" s="66"/>
      <c r="AF563" s="66"/>
      <c r="AG563" s="56"/>
      <c r="AH563" s="0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53"/>
      <c r="B564" s="156"/>
      <c r="C564" s="55"/>
      <c r="D564" s="56"/>
      <c r="E564" s="55"/>
      <c r="F564" s="55"/>
      <c r="G564" s="57"/>
      <c r="H564" s="57"/>
      <c r="I564" s="56"/>
      <c r="J564" s="56"/>
      <c r="K564" s="56"/>
      <c r="L564" s="59"/>
      <c r="N564" s="0"/>
      <c r="O564" s="59"/>
      <c r="P564" s="157"/>
      <c r="Q564" s="59"/>
      <c r="R564" s="61"/>
      <c r="S564" s="59"/>
      <c r="T564" s="61"/>
      <c r="U564" s="61"/>
      <c r="V564" s="157"/>
      <c r="W564" s="166"/>
      <c r="X564" s="155"/>
      <c r="Z564" s="62"/>
      <c r="AA564" s="0"/>
      <c r="AB564" s="63"/>
      <c r="AC564" s="64"/>
      <c r="AD564" s="65"/>
      <c r="AE564" s="66"/>
      <c r="AF564" s="66"/>
      <c r="AG564" s="56"/>
      <c r="AH564" s="0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53"/>
      <c r="B565" s="156"/>
      <c r="C565" s="55"/>
      <c r="D565" s="56"/>
      <c r="E565" s="55" t="s">
        <v>1408</v>
      </c>
      <c r="F565" s="55" t="s">
        <v>1408</v>
      </c>
      <c r="G565" s="57"/>
      <c r="H565" s="57"/>
      <c r="I565" s="56"/>
      <c r="J565" s="56"/>
      <c r="K565" s="56"/>
      <c r="L565" s="59"/>
      <c r="N565" s="0"/>
      <c r="O565" s="59"/>
      <c r="P565" s="157"/>
      <c r="Q565" s="59"/>
      <c r="R565" s="61" t="n">
        <v>-176</v>
      </c>
      <c r="S565" s="59"/>
      <c r="T565" s="61" t="n">
        <v>-176</v>
      </c>
      <c r="U565" s="61"/>
      <c r="V565" s="157"/>
      <c r="W565" s="166"/>
      <c r="X565" s="155"/>
      <c r="Z565" s="62"/>
      <c r="AA565" s="0"/>
      <c r="AB565" s="63"/>
      <c r="AC565" s="64"/>
      <c r="AD565" s="65"/>
      <c r="AE565" s="66"/>
      <c r="AF565" s="66"/>
      <c r="AG565" s="56"/>
      <c r="AH565" s="0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53"/>
      <c r="B566" s="156"/>
      <c r="C566" s="55"/>
      <c r="D566" s="56"/>
      <c r="E566" s="55"/>
      <c r="F566" s="55"/>
      <c r="G566" s="57"/>
      <c r="H566" s="57"/>
      <c r="I566" s="56"/>
      <c r="J566" s="56"/>
      <c r="K566" s="56"/>
      <c r="L566" s="59"/>
      <c r="N566" s="0"/>
      <c r="O566" s="59"/>
      <c r="P566" s="157"/>
      <c r="Q566" s="59"/>
      <c r="R566" s="61"/>
      <c r="S566" s="59"/>
      <c r="T566" s="61"/>
      <c r="U566" s="61"/>
      <c r="V566" s="157"/>
      <c r="W566" s="166"/>
      <c r="X566" s="155"/>
      <c r="Z566" s="62"/>
      <c r="AA566" s="0"/>
      <c r="AB566" s="63"/>
      <c r="AC566" s="64"/>
      <c r="AD566" s="65"/>
      <c r="AE566" s="66"/>
      <c r="AF566" s="66"/>
      <c r="AG566" s="56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53"/>
      <c r="B567" s="156"/>
      <c r="C567" s="55"/>
      <c r="D567" s="56"/>
      <c r="E567" s="55" t="s">
        <v>1409</v>
      </c>
      <c r="F567" s="55" t="s">
        <v>1409</v>
      </c>
      <c r="G567" s="57"/>
      <c r="H567" s="57"/>
      <c r="I567" s="56"/>
      <c r="J567" s="56"/>
      <c r="K567" s="56"/>
      <c r="L567" s="59"/>
      <c r="N567" s="0"/>
      <c r="O567" s="59"/>
      <c r="P567" s="157"/>
      <c r="Q567" s="59"/>
      <c r="R567" s="61" t="n">
        <f aca="false">SUM(R541:R566)</f>
        <v>711003</v>
      </c>
      <c r="S567" s="59"/>
      <c r="T567" s="61" t="n">
        <f aca="false">SUM(T541:T566)</f>
        <v>687616</v>
      </c>
      <c r="U567" s="61"/>
      <c r="V567" s="157"/>
      <c r="W567" s="166"/>
      <c r="X567" s="155"/>
      <c r="Z567" s="62"/>
      <c r="AA567" s="0"/>
      <c r="AB567" s="63"/>
      <c r="AC567" s="64"/>
      <c r="AD567" s="65"/>
      <c r="AE567" s="66"/>
      <c r="AF567" s="66"/>
      <c r="AG567" s="56"/>
      <c r="AH567" s="0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F568" s="55"/>
    </row>
    <row r="569" customFormat="false" ht="12.75" hidden="false" customHeight="false" outlineLevel="0" collapsed="false">
      <c r="E569" s="167" t="s">
        <v>1410</v>
      </c>
      <c r="F569" s="55" t="s">
        <v>1410</v>
      </c>
      <c r="R569" s="7" t="s">
        <v>1411</v>
      </c>
      <c r="T569" s="7" t="s">
        <v>1411</v>
      </c>
    </row>
    <row r="570" customFormat="false" ht="12.75" hidden="false" customHeight="false" outlineLevel="0" collapsed="false">
      <c r="A570" s="168"/>
      <c r="C570" s="2"/>
      <c r="D570" s="11"/>
      <c r="E570" s="2" t="s">
        <v>1412</v>
      </c>
      <c r="F570" s="55" t="s">
        <v>1412</v>
      </c>
      <c r="G570" s="168"/>
      <c r="H570" s="168"/>
      <c r="I570" s="11"/>
      <c r="J570" s="168"/>
      <c r="K570" s="11"/>
      <c r="L570" s="11"/>
      <c r="M570" s="2"/>
      <c r="N570" s="11"/>
      <c r="O570" s="11"/>
      <c r="P570" s="11"/>
      <c r="Q570" s="11"/>
      <c r="R570" s="11" t="n">
        <f aca="false">+P570</f>
        <v>0</v>
      </c>
      <c r="S570" s="11"/>
      <c r="T570" s="11" t="n">
        <f aca="false">+R570</f>
        <v>0</v>
      </c>
      <c r="U570" s="11"/>
      <c r="V570" s="11"/>
      <c r="W570" s="169"/>
      <c r="X570" s="11"/>
      <c r="Z570" s="11"/>
      <c r="AA570" s="11"/>
      <c r="AB570" s="11"/>
      <c r="AE570" s="169"/>
      <c r="AF570" s="169"/>
      <c r="AG570" s="11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</row>
    <row r="571" customFormat="false" ht="12.75" hidden="false" customHeight="false" outlineLevel="0" collapsed="false">
      <c r="A571" s="170"/>
      <c r="C571" s="171"/>
      <c r="D571" s="172"/>
      <c r="E571" s="171" t="s">
        <v>1413</v>
      </c>
      <c r="F571" s="55" t="s">
        <v>1413</v>
      </c>
      <c r="G571" s="170"/>
      <c r="H571" s="170"/>
      <c r="I571" s="172"/>
      <c r="J571" s="170"/>
      <c r="K571" s="172"/>
      <c r="L571" s="172"/>
      <c r="M571" s="171"/>
      <c r="N571" s="172"/>
      <c r="O571" s="172"/>
      <c r="P571" s="172"/>
      <c r="Q571" s="172"/>
      <c r="R571" s="173" t="n">
        <f aca="false">+P571</f>
        <v>0</v>
      </c>
      <c r="S571" s="172"/>
      <c r="T571" s="173" t="n">
        <f aca="false">+R571</f>
        <v>0</v>
      </c>
      <c r="U571" s="173"/>
      <c r="V571" s="172"/>
      <c r="W571" s="169"/>
      <c r="X571" s="172"/>
      <c r="Z571" s="172"/>
      <c r="AA571" s="172"/>
      <c r="AB571" s="172"/>
      <c r="AE571" s="174"/>
      <c r="AF571" s="174"/>
      <c r="AG571" s="172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1"/>
      <c r="AT571" s="171"/>
      <c r="AU571" s="171"/>
      <c r="AV571" s="171"/>
      <c r="AW571" s="171"/>
      <c r="AX571" s="171"/>
      <c r="AY571" s="171"/>
      <c r="AZ571" s="171"/>
      <c r="BA571" s="171"/>
      <c r="BB571" s="171"/>
      <c r="BC571" s="171"/>
      <c r="BD571" s="171"/>
      <c r="BE571" s="171"/>
      <c r="BF571" s="171"/>
      <c r="BG571" s="171"/>
      <c r="BH571" s="171"/>
      <c r="BI571" s="171"/>
      <c r="BJ571" s="171"/>
      <c r="BK571" s="171"/>
      <c r="BL571" s="171"/>
      <c r="BM571" s="171"/>
      <c r="BN571" s="171"/>
      <c r="BO571" s="171"/>
      <c r="BP571" s="171"/>
      <c r="BQ571" s="171"/>
      <c r="BR571" s="171"/>
      <c r="BS571" s="171"/>
      <c r="BT571" s="171"/>
      <c r="BU571" s="171"/>
      <c r="BV571" s="171"/>
      <c r="BW571" s="171"/>
      <c r="BX571" s="171"/>
      <c r="BY571" s="171"/>
      <c r="BZ571" s="171"/>
      <c r="CA571" s="171"/>
      <c r="CB571" s="171"/>
      <c r="CC571" s="171"/>
      <c r="CD571" s="171"/>
      <c r="CE571" s="171"/>
      <c r="CF571" s="171"/>
      <c r="CG571" s="171"/>
      <c r="CH571" s="171"/>
      <c r="CI571" s="171"/>
      <c r="CJ571" s="171"/>
      <c r="CK571" s="171"/>
      <c r="CL571" s="171"/>
      <c r="CM571" s="171"/>
      <c r="CN571" s="171"/>
      <c r="CO571" s="171"/>
      <c r="CP571" s="171"/>
      <c r="CQ571" s="171"/>
      <c r="CR571" s="171"/>
      <c r="CS571" s="171"/>
      <c r="CT571" s="171"/>
      <c r="CU571" s="171"/>
      <c r="CV571" s="171"/>
      <c r="CW571" s="171"/>
      <c r="CX571" s="171"/>
      <c r="CY571" s="171"/>
      <c r="CZ571" s="171"/>
      <c r="DA571" s="171"/>
      <c r="DB571" s="171"/>
      <c r="DC571" s="171"/>
      <c r="DD571" s="171"/>
      <c r="DE571" s="171"/>
      <c r="DF571" s="171"/>
      <c r="DG571" s="171"/>
      <c r="DH571" s="171"/>
      <c r="DI571" s="171"/>
      <c r="DJ571" s="171"/>
      <c r="DK571" s="171"/>
      <c r="DL571" s="171"/>
      <c r="DM571" s="171"/>
      <c r="DN571" s="171"/>
      <c r="DO571" s="171"/>
      <c r="DP571" s="171"/>
      <c r="DQ571" s="171"/>
      <c r="DR571" s="171"/>
      <c r="DS571" s="171"/>
      <c r="DT571" s="171"/>
      <c r="DU571" s="171"/>
      <c r="DV571" s="171"/>
      <c r="DW571" s="171"/>
      <c r="DX571" s="171"/>
      <c r="DY571" s="171"/>
      <c r="DZ571" s="171"/>
      <c r="EA571" s="171"/>
      <c r="EB571" s="171"/>
      <c r="EC571" s="171"/>
      <c r="ED571" s="171"/>
      <c r="EE571" s="171"/>
      <c r="EF571" s="171"/>
      <c r="EG571" s="171"/>
      <c r="EH571" s="171"/>
      <c r="EI571" s="171"/>
      <c r="EJ571" s="171"/>
      <c r="EK571" s="171"/>
      <c r="EL571" s="171"/>
      <c r="EM571" s="171"/>
      <c r="EN571" s="171"/>
      <c r="EO571" s="171"/>
      <c r="EP571" s="171"/>
      <c r="EQ571" s="171"/>
      <c r="ER571" s="171"/>
      <c r="ES571" s="171"/>
      <c r="ET571" s="171"/>
      <c r="EU571" s="171"/>
      <c r="EV571" s="171"/>
      <c r="EW571" s="171"/>
      <c r="EX571" s="171"/>
      <c r="EY571" s="171"/>
      <c r="EZ571" s="171"/>
      <c r="FA571" s="171"/>
      <c r="FB571" s="171"/>
      <c r="FC571" s="171"/>
      <c r="FD571" s="171"/>
      <c r="FE571" s="171"/>
      <c r="FF571" s="171"/>
      <c r="FG571" s="171"/>
      <c r="FH571" s="171"/>
      <c r="FI571" s="171"/>
      <c r="FJ571" s="171"/>
      <c r="FK571" s="171"/>
      <c r="FL571" s="171"/>
      <c r="FM571" s="171"/>
      <c r="FN571" s="171"/>
      <c r="FO571" s="171"/>
      <c r="FP571" s="171"/>
      <c r="FQ571" s="171"/>
      <c r="FR571" s="171"/>
      <c r="FS571" s="171"/>
      <c r="FT571" s="171"/>
      <c r="FU571" s="171"/>
      <c r="FV571" s="171"/>
      <c r="FW571" s="171"/>
      <c r="FX571" s="171"/>
      <c r="FY571" s="171"/>
      <c r="FZ571" s="171"/>
      <c r="GA571" s="171"/>
      <c r="GB571" s="171"/>
      <c r="GC571" s="171"/>
      <c r="GD571" s="171"/>
      <c r="GE571" s="171"/>
      <c r="GF571" s="171"/>
      <c r="GG571" s="171"/>
      <c r="GH571" s="171"/>
      <c r="GI571" s="171"/>
      <c r="GJ571" s="171"/>
      <c r="GK571" s="171"/>
      <c r="GL571" s="171"/>
      <c r="GM571" s="171"/>
      <c r="GN571" s="171"/>
      <c r="GO571" s="171"/>
      <c r="GP571" s="171"/>
      <c r="GQ571" s="171"/>
      <c r="GR571" s="171"/>
      <c r="GS571" s="171"/>
      <c r="GT571" s="171"/>
      <c r="GU571" s="171"/>
      <c r="GV571" s="171"/>
      <c r="GW571" s="171"/>
      <c r="GX571" s="171"/>
      <c r="GY571" s="171"/>
      <c r="GZ571" s="171"/>
      <c r="HA571" s="171"/>
      <c r="HB571" s="171"/>
      <c r="HC571" s="171"/>
      <c r="HD571" s="171"/>
      <c r="HE571" s="171"/>
      <c r="HF571" s="171"/>
      <c r="HG571" s="171"/>
      <c r="HH571" s="171"/>
      <c r="HI571" s="171"/>
      <c r="HJ571" s="171"/>
      <c r="HK571" s="171"/>
      <c r="HL571" s="171"/>
      <c r="HM571" s="171"/>
      <c r="HN571" s="171"/>
      <c r="HO571" s="171"/>
      <c r="HP571" s="171"/>
      <c r="HQ571" s="171"/>
      <c r="HR571" s="171"/>
      <c r="HS571" s="171"/>
      <c r="HT571" s="171"/>
      <c r="HU571" s="171"/>
      <c r="HV571" s="171"/>
      <c r="HW571" s="171"/>
      <c r="HX571" s="171"/>
      <c r="HY571" s="171"/>
      <c r="HZ571" s="171"/>
      <c r="IA571" s="171"/>
      <c r="IB571" s="171"/>
      <c r="IC571" s="171"/>
      <c r="ID571" s="171"/>
      <c r="IE571" s="171"/>
      <c r="IF571" s="171"/>
      <c r="IG571" s="171"/>
      <c r="IH571" s="171"/>
      <c r="II571" s="171"/>
      <c r="IJ571" s="171"/>
      <c r="IK571" s="171"/>
      <c r="IL571" s="171"/>
      <c r="IM571" s="171"/>
      <c r="IN571" s="171"/>
      <c r="IO571" s="171"/>
      <c r="IP571" s="171"/>
      <c r="IQ571" s="171"/>
      <c r="IR571" s="171"/>
      <c r="IS571" s="171"/>
      <c r="IT571" s="171"/>
      <c r="IU571" s="171"/>
      <c r="IV571" s="171"/>
      <c r="IW571" s="171"/>
    </row>
    <row r="573" customFormat="false" ht="12.75" hidden="false" customHeight="false" outlineLevel="0" collapsed="false">
      <c r="R573" s="172"/>
      <c r="T573" s="172"/>
      <c r="U573" s="172"/>
    </row>
    <row r="574" customFormat="false" ht="12.75" hidden="false" customHeight="false" outlineLevel="0" collapsed="false">
      <c r="R574" s="11"/>
      <c r="T574" s="11"/>
      <c r="U574" s="11"/>
    </row>
    <row r="1029" customFormat="false" ht="12.75" hidden="false" customHeight="false" outlineLevel="0" collapsed="false">
      <c r="E1029" s="3" t="n">
        <v>0</v>
      </c>
    </row>
  </sheetData>
  <autoFilter ref="A4:AH538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0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75" t="n">
        <v>36336.4137887731</v>
      </c>
    </row>
    <row r="2" customFormat="false" ht="12.75" hidden="false" customHeight="false" outlineLevel="0" collapsed="false">
      <c r="A2" s="70" t="s">
        <v>1414</v>
      </c>
    </row>
    <row r="3" customFormat="false" ht="12.75" hidden="false" customHeight="true" outlineLevel="0" collapsed="false">
      <c r="F3" s="176" t="s">
        <v>1415</v>
      </c>
      <c r="G3" s="176"/>
      <c r="I3" s="176" t="s">
        <v>1416</v>
      </c>
      <c r="J3" s="176"/>
      <c r="L3" s="177" t="s">
        <v>1417</v>
      </c>
      <c r="M3" s="177"/>
    </row>
    <row r="4" customFormat="false" ht="12.75" hidden="false" customHeight="false" outlineLevel="0" collapsed="false">
      <c r="A4" s="178" t="s">
        <v>20</v>
      </c>
      <c r="B4" s="179" t="s">
        <v>56</v>
      </c>
      <c r="C4" s="180" t="s">
        <v>47</v>
      </c>
      <c r="D4" s="178" t="s">
        <v>1418</v>
      </c>
      <c r="E4" s="70"/>
      <c r="F4" s="179" t="s">
        <v>56</v>
      </c>
      <c r="G4" s="181" t="s">
        <v>47</v>
      </c>
      <c r="H4" s="47"/>
      <c r="I4" s="179" t="s">
        <v>56</v>
      </c>
      <c r="J4" s="181" t="s">
        <v>47</v>
      </c>
      <c r="K4" s="70"/>
      <c r="L4" s="179" t="s">
        <v>56</v>
      </c>
      <c r="M4" s="181" t="s">
        <v>47</v>
      </c>
    </row>
    <row r="5" customFormat="false" ht="12.75" hidden="false" customHeight="false" outlineLevel="0" collapsed="false">
      <c r="A5" s="59" t="s">
        <v>327</v>
      </c>
      <c r="B5" s="182" t="n">
        <v>858</v>
      </c>
      <c r="C5" s="182" t="n">
        <v>0</v>
      </c>
      <c r="D5" s="182" t="n">
        <f aca="false">+B5+C5</f>
        <v>858</v>
      </c>
      <c r="E5" s="70"/>
      <c r="F5" s="183"/>
      <c r="G5" s="184"/>
      <c r="H5" s="47"/>
      <c r="I5" s="185" t="n">
        <f aca="false">+B5/$D$31*$J$32</f>
        <v>-24.4786647037455</v>
      </c>
      <c r="J5" s="186" t="n">
        <f aca="false">+C5/$D$31*$J$32</f>
        <v>-0</v>
      </c>
      <c r="K5" s="70"/>
      <c r="L5" s="187" t="n">
        <f aca="false">+B5+F5+I5</f>
        <v>833.521335296255</v>
      </c>
      <c r="M5" s="188" t="n">
        <f aca="false">+C5+G5+J5</f>
        <v>0</v>
      </c>
    </row>
    <row r="6" customFormat="false" ht="12.75" hidden="false" customHeight="false" outlineLevel="0" collapsed="false">
      <c r="A6" s="1" t="s">
        <v>106</v>
      </c>
      <c r="B6" s="182" t="n">
        <v>4172</v>
      </c>
      <c r="C6" s="182" t="n">
        <v>1270</v>
      </c>
      <c r="D6" s="182" t="n">
        <f aca="false">+B6+C6</f>
        <v>5442</v>
      </c>
      <c r="E6" s="70"/>
      <c r="F6" s="183"/>
      <c r="G6" s="184"/>
      <c r="H6" s="47"/>
      <c r="I6" s="185" t="n">
        <f aca="false">+B6/$D$31*$J$32</f>
        <v>-119.026793874156</v>
      </c>
      <c r="J6" s="186" t="n">
        <f aca="false">+C6/$D$31*$J$32</f>
        <v>-36.2329885475021</v>
      </c>
      <c r="K6" s="70"/>
      <c r="L6" s="187" t="n">
        <f aca="false">+B6+F6+I6</f>
        <v>4052.97320612584</v>
      </c>
      <c r="M6" s="188" t="n">
        <f aca="false">+C6+G6+J6</f>
        <v>1233.7670114525</v>
      </c>
    </row>
    <row r="7" customFormat="false" ht="12.75" hidden="false" customHeight="false" outlineLevel="0" collapsed="false">
      <c r="A7" s="183" t="s">
        <v>113</v>
      </c>
      <c r="B7" s="182" t="n">
        <v>19275</v>
      </c>
      <c r="C7" s="182" t="n">
        <v>2115</v>
      </c>
      <c r="D7" s="182" t="n">
        <f aca="false">+B7+C7</f>
        <v>21390</v>
      </c>
      <c r="F7" s="185"/>
      <c r="G7" s="186" t="n">
        <f aca="false">-171-705</f>
        <v>-876</v>
      </c>
      <c r="H7" s="189"/>
      <c r="I7" s="185" t="n">
        <f aca="false">+B7/$D$31*$J$32</f>
        <v>-549.91405846701</v>
      </c>
      <c r="J7" s="186" t="n">
        <f aca="false">+C7/$D$31*$J$32</f>
        <v>-60.3407643920999</v>
      </c>
      <c r="L7" s="187" t="n">
        <f aca="false">+B7+F7+I7</f>
        <v>18725.085941533</v>
      </c>
      <c r="M7" s="188" t="n">
        <f aca="false">+C7+G7+J7</f>
        <v>1178.6592356079</v>
      </c>
    </row>
    <row r="8" customFormat="false" ht="12.75" hidden="false" customHeight="false" outlineLevel="0" collapsed="false">
      <c r="A8" s="183" t="s">
        <v>304</v>
      </c>
      <c r="B8" s="182" t="n">
        <v>2222</v>
      </c>
      <c r="C8" s="182" t="n">
        <v>12823</v>
      </c>
      <c r="D8" s="182" t="n">
        <f aca="false">+B8+C8</f>
        <v>15045</v>
      </c>
      <c r="F8" s="185"/>
      <c r="G8" s="186"/>
      <c r="H8" s="189"/>
      <c r="I8" s="185" t="n">
        <f aca="false">+B8/$D$31*$J$32</f>
        <v>-63.3934650020075</v>
      </c>
      <c r="J8" s="186" t="n">
        <f aca="false">+C8/$D$31*$J$32</f>
        <v>-365.839064680802</v>
      </c>
      <c r="L8" s="187" t="n">
        <f aca="false">+B8+F8+I8</f>
        <v>2158.60653499799</v>
      </c>
      <c r="M8" s="188" t="n">
        <f aca="false">+C8+G8+J8</f>
        <v>12457.1609353192</v>
      </c>
    </row>
    <row r="9" customFormat="false" ht="12.75" hidden="false" customHeight="false" outlineLevel="0" collapsed="false">
      <c r="A9" s="183" t="s">
        <v>150</v>
      </c>
      <c r="B9" s="182" t="n">
        <v>2707</v>
      </c>
      <c r="C9" s="182" t="n">
        <v>983</v>
      </c>
      <c r="D9" s="182" t="n">
        <f aca="false">+B9+C9</f>
        <v>3690</v>
      </c>
      <c r="F9" s="185"/>
      <c r="G9" s="186"/>
      <c r="H9" s="189"/>
      <c r="I9" s="185" t="n">
        <f aca="false">+B9/$D$31*$J$32</f>
        <v>-77.2304724394394</v>
      </c>
      <c r="J9" s="186" t="n">
        <f aca="false">+C9/$D$31*$J$32</f>
        <v>-28.0449037340114</v>
      </c>
      <c r="L9" s="187" t="n">
        <f aca="false">+B9+F9+I9</f>
        <v>2629.76952756056</v>
      </c>
      <c r="M9" s="188" t="n">
        <f aca="false">+C9+G9+J9</f>
        <v>954.955096265989</v>
      </c>
    </row>
    <row r="10" customFormat="false" ht="12.75" hidden="false" customHeight="false" outlineLevel="0" collapsed="false">
      <c r="A10" s="183" t="s">
        <v>983</v>
      </c>
      <c r="B10" s="182" t="n">
        <v>123</v>
      </c>
      <c r="C10" s="182" t="n">
        <v>0</v>
      </c>
      <c r="D10" s="182" t="n">
        <f aca="false">+B10+C10</f>
        <v>123</v>
      </c>
      <c r="F10" s="185"/>
      <c r="G10" s="186"/>
      <c r="H10" s="189"/>
      <c r="I10" s="185" t="n">
        <f aca="false">+B10/$D$31*$J$32</f>
        <v>-3.5091792057817</v>
      </c>
      <c r="J10" s="186" t="n">
        <f aca="false">+C10/$D$31*$J$32</f>
        <v>-0</v>
      </c>
      <c r="L10" s="187" t="n">
        <f aca="false">+B10+F10+I10</f>
        <v>119.490820794218</v>
      </c>
      <c r="M10" s="188" t="n">
        <f aca="false">+C10+G10+J10</f>
        <v>0</v>
      </c>
    </row>
    <row r="11" customFormat="false" ht="12.75" hidden="false" customHeight="false" outlineLevel="0" collapsed="false">
      <c r="A11" s="183" t="s">
        <v>86</v>
      </c>
      <c r="B11" s="182" t="n">
        <v>29802</v>
      </c>
      <c r="C11" s="182" t="n">
        <v>159498</v>
      </c>
      <c r="D11" s="182" t="n">
        <f aca="false">+B11+C11</f>
        <v>189300</v>
      </c>
      <c r="F11" s="185"/>
      <c r="G11" s="186"/>
      <c r="H11" s="189"/>
      <c r="I11" s="185" t="n">
        <f aca="false">+B11/$D$31*$J$32</f>
        <v>-850.248444639887</v>
      </c>
      <c r="J11" s="186" t="n">
        <f aca="false">+C11/$D$31*$J$32</f>
        <v>-4550.46394279487</v>
      </c>
      <c r="L11" s="187" t="n">
        <f aca="false">+B11+F11+I11</f>
        <v>28951.7515553601</v>
      </c>
      <c r="M11" s="188" t="n">
        <f aca="false">+C11+G11+J11</f>
        <v>154947.536057205</v>
      </c>
    </row>
    <row r="12" customFormat="false" ht="12.75" hidden="false" customHeight="false" outlineLevel="0" collapsed="false">
      <c r="A12" s="183" t="s">
        <v>96</v>
      </c>
      <c r="B12" s="182" t="n">
        <v>2984</v>
      </c>
      <c r="C12" s="182" t="n">
        <v>20755</v>
      </c>
      <c r="D12" s="182" t="n">
        <f aca="false">+B12+C12</f>
        <v>23739</v>
      </c>
      <c r="F12" s="185"/>
      <c r="G12" s="186"/>
      <c r="H12" s="189"/>
      <c r="I12" s="185" t="n">
        <f aca="false">+B12/$D$31*$J$32</f>
        <v>-85.1332581305088</v>
      </c>
      <c r="J12" s="186" t="n">
        <f aca="false">+C12/$D$31*$J$32</f>
        <v>-592.138328585358</v>
      </c>
      <c r="L12" s="187" t="n">
        <f aca="false">+B12+F12+I12</f>
        <v>2898.86674186949</v>
      </c>
      <c r="M12" s="188" t="n">
        <f aca="false">+C12+G12+J12</f>
        <v>20162.8616714146</v>
      </c>
    </row>
    <row r="13" customFormat="false" ht="12.75" hidden="false" customHeight="false" outlineLevel="0" collapsed="false">
      <c r="A13" s="183" t="s">
        <v>601</v>
      </c>
      <c r="B13" s="182" t="n">
        <v>1210</v>
      </c>
      <c r="C13" s="182" t="n">
        <v>4500</v>
      </c>
      <c r="D13" s="182" t="n">
        <f aca="false">+B13+C13</f>
        <v>5710</v>
      </c>
      <c r="F13" s="185"/>
      <c r="G13" s="186"/>
      <c r="H13" s="189"/>
      <c r="I13" s="185" t="n">
        <f aca="false">+B13/$D$31*$J$32</f>
        <v>-34.5211938129744</v>
      </c>
      <c r="J13" s="186" t="n">
        <f aca="false">+C13/$D$31*$J$32</f>
        <v>-128.384605089574</v>
      </c>
      <c r="L13" s="187" t="n">
        <f aca="false">+B13+F13+I13</f>
        <v>1175.47880618703</v>
      </c>
      <c r="M13" s="188" t="n">
        <f aca="false">+C13+G13+J13</f>
        <v>4371.61539491043</v>
      </c>
    </row>
    <row r="14" customFormat="false" ht="12.75" hidden="false" customHeight="false" outlineLevel="0" collapsed="false">
      <c r="A14" s="183" t="s">
        <v>71</v>
      </c>
      <c r="B14" s="182" t="n">
        <v>74234</v>
      </c>
      <c r="C14" s="182" t="n">
        <v>9719</v>
      </c>
      <c r="D14" s="182" t="n">
        <f aca="false">+B14+C14</f>
        <v>83953</v>
      </c>
      <c r="F14" s="185"/>
      <c r="G14" s="186" t="n">
        <v>0</v>
      </c>
      <c r="H14" s="189"/>
      <c r="I14" s="185" t="n">
        <f aca="false">+B14/$D$31*$J$32</f>
        <v>-2117.8895053821</v>
      </c>
      <c r="J14" s="186" t="n">
        <f aca="false">+C14/$D$31*$J$32</f>
        <v>-277.282217081238</v>
      </c>
      <c r="L14" s="187" t="n">
        <f aca="false">+B14+F14+I14</f>
        <v>72116.1104946179</v>
      </c>
      <c r="M14" s="188" t="n">
        <f aca="false">+C14+G14+J14</f>
        <v>9441.71778291876</v>
      </c>
    </row>
    <row r="15" customFormat="false" ht="12.75" hidden="false" customHeight="false" outlineLevel="0" collapsed="false">
      <c r="A15" s="183" t="s">
        <v>185</v>
      </c>
      <c r="B15" s="182" t="n">
        <v>4066</v>
      </c>
      <c r="C15" s="182" t="n">
        <v>2128</v>
      </c>
      <c r="D15" s="182" t="n">
        <f aca="false">+B15+C15</f>
        <v>6194</v>
      </c>
      <c r="F15" s="185"/>
      <c r="G15" s="186"/>
      <c r="H15" s="189"/>
      <c r="I15" s="185" t="n">
        <f aca="false">+B15/$D$31*$J$32</f>
        <v>-116.002623176491</v>
      </c>
      <c r="J15" s="186" t="n">
        <f aca="false">+C15/$D$31*$J$32</f>
        <v>-60.7116532512475</v>
      </c>
      <c r="L15" s="187" t="n">
        <f aca="false">+B15+F15+I15</f>
        <v>3949.99737682351</v>
      </c>
      <c r="M15" s="188" t="n">
        <f aca="false">+C15+G15+J15</f>
        <v>2067.28834674875</v>
      </c>
    </row>
    <row r="16" customFormat="false" ht="12.75" hidden="false" customHeight="false" outlineLevel="0" collapsed="false">
      <c r="A16" s="183" t="s">
        <v>54</v>
      </c>
      <c r="B16" s="182" t="n">
        <v>9250</v>
      </c>
      <c r="C16" s="182" t="n">
        <v>9719</v>
      </c>
      <c r="D16" s="182" t="n">
        <f aca="false">+B16+C16</f>
        <v>18969</v>
      </c>
      <c r="F16" s="185" t="n">
        <v>-1000</v>
      </c>
      <c r="G16" s="186"/>
      <c r="H16" s="189"/>
      <c r="I16" s="185" t="n">
        <f aca="false">+B16/$D$31*$J$32</f>
        <v>-263.90168823968</v>
      </c>
      <c r="J16" s="186" t="n">
        <f aca="false">+C16/$D$31*$J$32</f>
        <v>-277.282217081238</v>
      </c>
      <c r="L16" s="187" t="n">
        <f aca="false">+B16+F16+I16</f>
        <v>7986.09831176032</v>
      </c>
      <c r="M16" s="188" t="n">
        <f aca="false">+C16+G16+J16</f>
        <v>9441.71778291876</v>
      </c>
    </row>
    <row r="17" customFormat="false" ht="12.75" hidden="false" customHeight="false" outlineLevel="0" collapsed="false">
      <c r="A17" s="183" t="s">
        <v>591</v>
      </c>
      <c r="B17" s="182" t="n">
        <v>1314</v>
      </c>
      <c r="C17" s="182" t="n">
        <v>0</v>
      </c>
      <c r="D17" s="182" t="n">
        <f aca="false">+B17+C17</f>
        <v>1314</v>
      </c>
      <c r="F17" s="185"/>
      <c r="G17" s="186"/>
      <c r="H17" s="189"/>
      <c r="I17" s="185" t="n">
        <f aca="false">+B17/$D$31*$J$32</f>
        <v>-37.4883046861557</v>
      </c>
      <c r="J17" s="186" t="n">
        <f aca="false">+C17/$D$31*$J$32</f>
        <v>-0</v>
      </c>
      <c r="L17" s="187" t="n">
        <f aca="false">+B17+F17+I17</f>
        <v>1276.51169531384</v>
      </c>
      <c r="M17" s="188" t="n">
        <f aca="false">+C17+G17+J17</f>
        <v>0</v>
      </c>
    </row>
    <row r="18" customFormat="false" ht="12.75" hidden="false" customHeight="false" outlineLevel="0" collapsed="false">
      <c r="A18" s="183" t="s">
        <v>76</v>
      </c>
      <c r="B18" s="182" t="n">
        <v>1408</v>
      </c>
      <c r="C18" s="182" t="n">
        <v>5727</v>
      </c>
      <c r="D18" s="182" t="n">
        <f aca="false">+B18+C18</f>
        <v>7135</v>
      </c>
      <c r="F18" s="185"/>
      <c r="G18" s="186" t="n">
        <v>-1000</v>
      </c>
      <c r="H18" s="189"/>
      <c r="I18" s="185" t="n">
        <f aca="false">+B18/$D$31*$J$32</f>
        <v>-40.1701164369157</v>
      </c>
      <c r="J18" s="186" t="n">
        <f aca="false">+C18/$D$31*$J$32</f>
        <v>-163.390807410665</v>
      </c>
      <c r="L18" s="187" t="n">
        <f aca="false">+B18+F18+I18</f>
        <v>1367.82988356308</v>
      </c>
      <c r="M18" s="188" t="n">
        <f aca="false">+C18+G18+J18</f>
        <v>4563.60919258934</v>
      </c>
    </row>
    <row r="19" customFormat="false" ht="12.75" hidden="false" customHeight="false" outlineLevel="0" collapsed="false">
      <c r="A19" s="183" t="n">
        <v>13</v>
      </c>
      <c r="B19" s="182" t="n">
        <v>0</v>
      </c>
      <c r="C19" s="182" t="n">
        <v>995</v>
      </c>
      <c r="D19" s="182" t="n">
        <f aca="false">+B19+C19</f>
        <v>995</v>
      </c>
      <c r="F19" s="185"/>
      <c r="G19" s="186"/>
      <c r="H19" s="189"/>
      <c r="I19" s="185" t="n">
        <v>0</v>
      </c>
      <c r="J19" s="186" t="n">
        <f aca="false">+C19/$D$31*$J$32</f>
        <v>-28.387262680917</v>
      </c>
      <c r="L19" s="187" t="n">
        <f aca="false">+B19+F19+I19</f>
        <v>0</v>
      </c>
      <c r="M19" s="188" t="n">
        <f aca="false">+C19+G19+J19</f>
        <v>966.612737319083</v>
      </c>
    </row>
    <row r="20" customFormat="false" ht="12.75" hidden="false" customHeight="false" outlineLevel="0" collapsed="false">
      <c r="A20" s="183" t="s">
        <v>45</v>
      </c>
      <c r="B20" s="182" t="n">
        <v>6558</v>
      </c>
      <c r="C20" s="182" t="n">
        <v>16616</v>
      </c>
      <c r="D20" s="182" t="n">
        <f aca="false">+B20+C20</f>
        <v>23174</v>
      </c>
      <c r="F20" s="185"/>
      <c r="G20" s="186"/>
      <c r="H20" s="189"/>
      <c r="I20" s="185" t="n">
        <f aca="false">+B20/$D$31*$J$32</f>
        <v>-187.099164483873</v>
      </c>
      <c r="J20" s="186" t="n">
        <f aca="false">+C20/$D$31*$J$32</f>
        <v>-474.053021815192</v>
      </c>
      <c r="L20" s="187" t="n">
        <f aca="false">+B20+F20+I20</f>
        <v>6370.90083551613</v>
      </c>
      <c r="M20" s="188" t="n">
        <f aca="false">+C20+G20+J20</f>
        <v>16141.9469781848</v>
      </c>
    </row>
    <row r="21" customFormat="false" ht="12.75" hidden="false" customHeight="false" outlineLevel="0" collapsed="false">
      <c r="A21" s="183" t="s">
        <v>102</v>
      </c>
      <c r="B21" s="182" t="n">
        <v>2105</v>
      </c>
      <c r="C21" s="182" t="n">
        <v>0</v>
      </c>
      <c r="D21" s="182" t="n">
        <f aca="false">+B21+C21</f>
        <v>2105</v>
      </c>
      <c r="F21" s="185"/>
      <c r="G21" s="186"/>
      <c r="H21" s="189"/>
      <c r="I21" s="185" t="n">
        <f aca="false">+B21/$D$31*$J$32</f>
        <v>-60.0554652696786</v>
      </c>
      <c r="J21" s="186" t="n">
        <f aca="false">+C21/$D$31*$J$32</f>
        <v>-0</v>
      </c>
      <c r="L21" s="187" t="n">
        <f aca="false">+B21+F21+I21</f>
        <v>2044.94453473032</v>
      </c>
      <c r="M21" s="188" t="n">
        <f aca="false">+C21+G21+J21</f>
        <v>0</v>
      </c>
    </row>
    <row r="22" customFormat="false" ht="12.75" hidden="false" customHeight="false" outlineLevel="0" collapsed="false">
      <c r="A22" s="183" t="s">
        <v>287</v>
      </c>
      <c r="B22" s="182" t="n">
        <v>6007</v>
      </c>
      <c r="C22" s="182" t="n">
        <v>8000</v>
      </c>
      <c r="D22" s="182" t="n">
        <f aca="false">+B22+C22</f>
        <v>14007</v>
      </c>
      <c r="F22" s="185"/>
      <c r="G22" s="186"/>
      <c r="H22" s="189"/>
      <c r="I22" s="185" t="n">
        <f aca="false">+B22/$D$31*$J$32</f>
        <v>-171.379182838461</v>
      </c>
      <c r="J22" s="186" t="n">
        <f aca="false">+C22/$D$31*$J$32</f>
        <v>-228.239297937021</v>
      </c>
      <c r="L22" s="187" t="n">
        <f aca="false">+B22+F22+I22</f>
        <v>5835.62081716154</v>
      </c>
      <c r="M22" s="188" t="n">
        <f aca="false">+C22+G22+J22</f>
        <v>7771.76070206298</v>
      </c>
    </row>
    <row r="23" customFormat="false" ht="12.75" hidden="false" customHeight="false" outlineLevel="0" collapsed="false">
      <c r="A23" s="183" t="s">
        <v>250</v>
      </c>
      <c r="B23" s="182" t="n">
        <v>1378</v>
      </c>
      <c r="C23" s="182" t="n">
        <v>5386</v>
      </c>
      <c r="D23" s="182" t="n">
        <f aca="false">+B23+C23</f>
        <v>6764</v>
      </c>
      <c r="F23" s="185"/>
      <c r="G23" s="186"/>
      <c r="H23" s="189"/>
      <c r="I23" s="185" t="n">
        <f aca="false">+B23/$D$31*$J$32</f>
        <v>-39.3142190696518</v>
      </c>
      <c r="J23" s="186" t="n">
        <f aca="false">+C23/$D$31*$J$32</f>
        <v>-153.662107336099</v>
      </c>
      <c r="L23" s="187" t="n">
        <f aca="false">+B23+F23+I23</f>
        <v>1338.68578093035</v>
      </c>
      <c r="M23" s="188" t="n">
        <f aca="false">+C23+G23+J23</f>
        <v>5232.3378926639</v>
      </c>
    </row>
    <row r="24" customFormat="false" ht="12.75" hidden="false" customHeight="false" outlineLevel="0" collapsed="false">
      <c r="A24" s="183" t="s">
        <v>65</v>
      </c>
      <c r="B24" s="182" t="n">
        <v>15455</v>
      </c>
      <c r="C24" s="182" t="n">
        <v>4367</v>
      </c>
      <c r="D24" s="182" t="n">
        <f aca="false">+B24+C24</f>
        <v>19822</v>
      </c>
      <c r="F24" s="185" t="n">
        <v>-1280</v>
      </c>
      <c r="G24" s="186" t="n">
        <f aca="false">-25-46-1137</f>
        <v>-1208</v>
      </c>
      <c r="H24" s="189"/>
      <c r="I24" s="185" t="n">
        <f aca="false">+B24/$D$31*$J$32</f>
        <v>-440.929793702082</v>
      </c>
      <c r="J24" s="186" t="n">
        <f aca="false">+C24/$D$31*$J$32</f>
        <v>-124.590126761371</v>
      </c>
      <c r="L24" s="187" t="n">
        <f aca="false">+B24+F24+I24</f>
        <v>13734.0702062979</v>
      </c>
      <c r="M24" s="188" t="n">
        <f aca="false">+C24+G24+J24</f>
        <v>3034.40987323863</v>
      </c>
    </row>
    <row r="25" customFormat="false" ht="12.75" hidden="false" customHeight="false" outlineLevel="0" collapsed="false">
      <c r="A25" s="183" t="s">
        <v>232</v>
      </c>
      <c r="B25" s="182" t="n">
        <v>12601</v>
      </c>
      <c r="C25" s="182" t="n">
        <v>3501</v>
      </c>
      <c r="D25" s="182" t="n">
        <f aca="false">+B25+C25</f>
        <v>16102</v>
      </c>
      <c r="F25" s="185" t="n">
        <v>-1882.15942956157</v>
      </c>
      <c r="G25" s="186" t="n">
        <f aca="false">-1500</f>
        <v>-1500</v>
      </c>
      <c r="H25" s="189"/>
      <c r="I25" s="185" t="n">
        <f aca="false">+B25/$D$31*$J$32</f>
        <v>-359.50542416305</v>
      </c>
      <c r="J25" s="186" t="n">
        <f aca="false">+C25/$D$31*$J$32</f>
        <v>-99.8832227596887</v>
      </c>
      <c r="L25" s="187" t="n">
        <f aca="false">+B25+F25+I25</f>
        <v>10359.3351462754</v>
      </c>
      <c r="M25" s="188" t="n">
        <f aca="false">+C25+G25+J25</f>
        <v>1901.11677724031</v>
      </c>
    </row>
    <row r="26" customFormat="false" ht="12.75" hidden="false" customHeight="false" outlineLevel="0" collapsed="false">
      <c r="A26" s="183" t="s">
        <v>167</v>
      </c>
      <c r="B26" s="182" t="n">
        <v>2107</v>
      </c>
      <c r="C26" s="182" t="n">
        <v>200</v>
      </c>
      <c r="D26" s="182" t="n">
        <f aca="false">+B26+C26</f>
        <v>2307</v>
      </c>
      <c r="F26" s="185"/>
      <c r="G26" s="186"/>
      <c r="H26" s="189"/>
      <c r="I26" s="185" t="n">
        <f aca="false">+B26/$D$31*$J$32</f>
        <v>-60.1125250941629</v>
      </c>
      <c r="J26" s="186" t="n">
        <f aca="false">+C26/$D$31*$J$32</f>
        <v>-5.70598244842552</v>
      </c>
      <c r="L26" s="187" t="n">
        <f aca="false">+B26+F26+I26</f>
        <v>2046.88747490584</v>
      </c>
      <c r="M26" s="188" t="n">
        <f aca="false">+C26+G26+J26</f>
        <v>194.294017551574</v>
      </c>
    </row>
    <row r="27" customFormat="false" ht="12.75" hidden="false" customHeight="false" outlineLevel="0" collapsed="false">
      <c r="A27" s="183" t="s">
        <v>274</v>
      </c>
      <c r="B27" s="182" t="n">
        <v>30244</v>
      </c>
      <c r="C27" s="182" t="n">
        <v>330</v>
      </c>
      <c r="D27" s="182" t="n">
        <f aca="false">+B27+C27</f>
        <v>30574</v>
      </c>
      <c r="F27" s="185" t="n">
        <v>-8117.84057043843</v>
      </c>
      <c r="G27" s="186"/>
      <c r="H27" s="189"/>
      <c r="I27" s="185" t="n">
        <f aca="false">+B27/$D$31*$J$32</f>
        <v>-862.858665850907</v>
      </c>
      <c r="J27" s="186" t="n">
        <f aca="false">+C27/$D$31*$J$32</f>
        <v>-9.41487103990211</v>
      </c>
      <c r="L27" s="187" t="n">
        <f aca="false">+B27+F27+I27</f>
        <v>21263.3007637107</v>
      </c>
      <c r="M27" s="188" t="n">
        <f aca="false">+C27+G27+J27</f>
        <v>320.585128960098</v>
      </c>
    </row>
    <row r="28" customFormat="false" ht="12.75" hidden="false" customHeight="false" outlineLevel="0" collapsed="false">
      <c r="A28" s="183" t="s">
        <v>192</v>
      </c>
      <c r="B28" s="182" t="n">
        <v>0</v>
      </c>
      <c r="C28" s="182" t="n">
        <v>0</v>
      </c>
      <c r="D28" s="182" t="n">
        <f aca="false">+B28+C28</f>
        <v>0</v>
      </c>
      <c r="F28" s="185"/>
      <c r="G28" s="186"/>
      <c r="H28" s="189"/>
      <c r="I28" s="185" t="n">
        <f aca="false">+B28/$D$31*$J$32</f>
        <v>-0</v>
      </c>
      <c r="J28" s="186" t="n">
        <f aca="false">+C28/$D$31*$J$32</f>
        <v>-0</v>
      </c>
      <c r="L28" s="187" t="n">
        <f aca="false">+B28+F28+I28</f>
        <v>0</v>
      </c>
      <c r="M28" s="188" t="n">
        <f aca="false">+C28+G28+J28</f>
        <v>0</v>
      </c>
    </row>
    <row r="29" customFormat="false" ht="12.75" hidden="false" customHeight="false" outlineLevel="0" collapsed="false">
      <c r="A29" s="183" t="s">
        <v>433</v>
      </c>
      <c r="B29" s="182" t="n">
        <v>10608</v>
      </c>
      <c r="C29" s="182" t="n">
        <v>12760</v>
      </c>
      <c r="D29" s="182" t="n">
        <f aca="false">+B29+C29</f>
        <v>23368</v>
      </c>
      <c r="F29" s="185"/>
      <c r="G29" s="186"/>
      <c r="H29" s="189"/>
      <c r="I29" s="185" t="n">
        <f aca="false">+B29/$D$31*$J$32</f>
        <v>-302.64530906449</v>
      </c>
      <c r="J29" s="186" t="n">
        <f aca="false">+C29/$D$31*$J$32</f>
        <v>-364.041680209548</v>
      </c>
      <c r="L29" s="187" t="n">
        <f aca="false">+B29+F29+I29</f>
        <v>10305.3546909355</v>
      </c>
      <c r="M29" s="188" t="n">
        <f aca="false">+C29+G29+J29</f>
        <v>12395.9583197905</v>
      </c>
    </row>
    <row r="30" customFormat="false" ht="13.5" hidden="false" customHeight="false" outlineLevel="0" collapsed="false">
      <c r="A30" s="183" t="s">
        <v>501</v>
      </c>
      <c r="B30" s="182" t="n">
        <v>950</v>
      </c>
      <c r="C30" s="182" t="n">
        <v>0</v>
      </c>
      <c r="D30" s="182" t="n">
        <f aca="false">+B30+C30</f>
        <v>950</v>
      </c>
      <c r="F30" s="185"/>
      <c r="G30" s="186"/>
      <c r="H30" s="189"/>
      <c r="I30" s="185" t="n">
        <f aca="false">+B30/$D$31*$J$32</f>
        <v>-27.1034166300212</v>
      </c>
      <c r="J30" s="186" t="n">
        <f aca="false">+C30/$D$31*$J$32</f>
        <v>-0</v>
      </c>
      <c r="L30" s="187" t="n">
        <f aca="false">+B30+F30+I30</f>
        <v>922.896583369979</v>
      </c>
      <c r="M30" s="188" t="n">
        <f aca="false">+C30+G30+J30</f>
        <v>0</v>
      </c>
    </row>
    <row r="31" customFormat="false" ht="13.5" hidden="false" customHeight="false" outlineLevel="0" collapsed="false">
      <c r="A31" s="179" t="s">
        <v>1418</v>
      </c>
      <c r="B31" s="190" t="n">
        <f aca="false">SUM(B5:B30)</f>
        <v>241638</v>
      </c>
      <c r="C31" s="191" t="n">
        <f aca="false">SUM(C5:C30)</f>
        <v>281392</v>
      </c>
      <c r="D31" s="192" t="n">
        <f aca="false">SUM(D5:D30)</f>
        <v>523030</v>
      </c>
      <c r="F31" s="193" t="n">
        <f aca="false">SUM(F5:F30)</f>
        <v>-12280</v>
      </c>
      <c r="G31" s="194" t="n">
        <f aca="false">SUM(G5:G30)</f>
        <v>-4584</v>
      </c>
      <c r="H31" s="189"/>
      <c r="I31" s="193" t="n">
        <f aca="false">+B31/$D$31*$J$32</f>
        <v>-6893.91093436323</v>
      </c>
      <c r="J31" s="194" t="n">
        <f aca="false">+C31/$D$31*$J$32</f>
        <v>-8028.08906563677</v>
      </c>
      <c r="L31" s="195" t="n">
        <f aca="false">+B31+F31+I31</f>
        <v>222464.089065637</v>
      </c>
      <c r="M31" s="195" t="n">
        <f aca="false">+C31+G31+J31</f>
        <v>268779.910934363</v>
      </c>
    </row>
    <row r="32" customFormat="false" ht="12.75" hidden="false" customHeight="false" outlineLevel="0" collapsed="false">
      <c r="A32" s="47"/>
      <c r="B32" s="196" t="n">
        <f aca="false">+B31/D31</f>
        <v>0.461996443798635</v>
      </c>
      <c r="C32" s="196" t="n">
        <f aca="false">+C31/D31</f>
        <v>0.538003556201365</v>
      </c>
      <c r="D32" s="197"/>
      <c r="F32" s="189"/>
      <c r="G32" s="198" t="n">
        <f aca="false">+G31+F31</f>
        <v>-16864</v>
      </c>
      <c r="H32" s="198"/>
      <c r="I32" s="70"/>
      <c r="J32" s="199" t="n">
        <f aca="false">+D60-G32</f>
        <v>-14922</v>
      </c>
      <c r="K32" s="70"/>
      <c r="L32" s="70"/>
      <c r="M32" s="70" t="n">
        <f aca="false">+M31+L31</f>
        <v>491244</v>
      </c>
    </row>
    <row r="33" customFormat="false" ht="12.75" hidden="false" customHeight="false" outlineLevel="0" collapsed="false">
      <c r="A33" s="47"/>
      <c r="B33" s="197"/>
      <c r="C33" s="197"/>
      <c r="D33" s="197"/>
    </row>
    <row r="34" customFormat="false" ht="13.5" hidden="false" customHeight="false" outlineLevel="0" collapsed="false">
      <c r="A34" s="47"/>
      <c r="B34" s="197"/>
      <c r="C34" s="197"/>
      <c r="D34" s="197"/>
    </row>
    <row r="35" customFormat="false" ht="12.75" hidden="false" customHeight="false" outlineLevel="0" collapsed="false">
      <c r="A35" s="200" t="s">
        <v>1419</v>
      </c>
      <c r="B35" s="201"/>
      <c r="C35" s="201" t="n">
        <v>-171</v>
      </c>
      <c r="D35" s="201" t="n">
        <v>-171</v>
      </c>
      <c r="E35" s="202"/>
      <c r="F35" s="202"/>
      <c r="G35" s="203"/>
    </row>
    <row r="36" customFormat="false" ht="12.75" hidden="false" customHeight="false" outlineLevel="0" collapsed="false">
      <c r="A36" s="204" t="s">
        <v>1420</v>
      </c>
      <c r="B36" s="205"/>
      <c r="C36" s="205" t="n">
        <v>-25</v>
      </c>
      <c r="D36" s="205" t="n">
        <v>-25</v>
      </c>
      <c r="E36" s="44"/>
      <c r="F36" s="44"/>
      <c r="G36" s="206"/>
    </row>
    <row r="37" customFormat="false" ht="12.75" hidden="false" customHeight="false" outlineLevel="0" collapsed="false">
      <c r="A37" s="204" t="s">
        <v>1421</v>
      </c>
      <c r="B37" s="205"/>
      <c r="C37" s="205" t="n">
        <v>-46</v>
      </c>
      <c r="D37" s="205" t="n">
        <v>-46</v>
      </c>
      <c r="E37" s="44"/>
      <c r="F37" s="44"/>
      <c r="G37" s="206"/>
    </row>
    <row r="38" customFormat="false" ht="12.75" hidden="false" customHeight="false" outlineLevel="0" collapsed="false">
      <c r="A38" s="204"/>
      <c r="B38" s="205"/>
      <c r="C38" s="205"/>
      <c r="D38" s="205"/>
      <c r="E38" s="44"/>
      <c r="F38" s="44"/>
      <c r="G38" s="206"/>
    </row>
    <row r="39" customFormat="false" ht="12.75" hidden="false" customHeight="false" outlineLevel="0" collapsed="false">
      <c r="A39" s="204" t="s">
        <v>1422</v>
      </c>
      <c r="B39" s="205" t="n">
        <v>-10000</v>
      </c>
      <c r="C39" s="205" t="n">
        <v>-1500</v>
      </c>
      <c r="D39" s="205" t="n">
        <f aca="false">+B39+C39</f>
        <v>-11500</v>
      </c>
      <c r="E39" s="44"/>
      <c r="F39" s="44"/>
      <c r="G39" s="207"/>
    </row>
    <row r="40" customFormat="false" ht="12.75" hidden="false" customHeight="false" outlineLevel="0" collapsed="false">
      <c r="A40" s="204" t="s">
        <v>1423</v>
      </c>
      <c r="B40" s="205" t="n">
        <f aca="false">+$D40*B$32</f>
        <v>-1116.6454046613</v>
      </c>
      <c r="C40" s="205" t="n">
        <f aca="false">+$D40*C$32</f>
        <v>-1300.3545953387</v>
      </c>
      <c r="D40" s="205" t="n">
        <v>-2417</v>
      </c>
      <c r="E40" s="44"/>
      <c r="F40" s="44"/>
      <c r="G40" s="207"/>
    </row>
    <row r="41" customFormat="false" ht="12.75" hidden="false" customHeight="false" outlineLevel="0" collapsed="false">
      <c r="A41" s="204"/>
      <c r="B41" s="205"/>
      <c r="C41" s="205"/>
      <c r="D41" s="205"/>
      <c r="E41" s="44"/>
      <c r="F41" s="44"/>
      <c r="G41" s="207"/>
    </row>
    <row r="42" customFormat="false" ht="12.75" hidden="false" customHeight="false" outlineLevel="0" collapsed="false">
      <c r="A42" s="204" t="s">
        <v>1424</v>
      </c>
      <c r="B42" s="205"/>
      <c r="C42" s="205" t="n">
        <v>-705</v>
      </c>
      <c r="D42" s="205" t="n">
        <v>-705</v>
      </c>
      <c r="E42" s="44"/>
      <c r="F42" s="44"/>
      <c r="G42" s="207"/>
    </row>
    <row r="43" customFormat="false" ht="12.75" hidden="false" customHeight="false" outlineLevel="0" collapsed="false">
      <c r="A43" s="204" t="s">
        <v>1425</v>
      </c>
      <c r="B43" s="205"/>
      <c r="C43" s="205" t="n">
        <v>0</v>
      </c>
      <c r="D43" s="205" t="n">
        <v>0</v>
      </c>
      <c r="E43" s="44"/>
      <c r="F43" s="44"/>
      <c r="G43" s="207"/>
    </row>
    <row r="44" customFormat="false" ht="12.75" hidden="false" customHeight="false" outlineLevel="0" collapsed="false">
      <c r="A44" s="204" t="s">
        <v>1426</v>
      </c>
      <c r="B44" s="205"/>
      <c r="C44" s="205" t="n">
        <v>-1000</v>
      </c>
      <c r="D44" s="205" t="n">
        <v>-1000</v>
      </c>
      <c r="E44" s="44"/>
      <c r="F44" s="44"/>
      <c r="G44" s="207"/>
    </row>
    <row r="45" customFormat="false" ht="12.75" hidden="false" customHeight="false" outlineLevel="0" collapsed="false">
      <c r="A45" s="204"/>
      <c r="B45" s="205"/>
      <c r="C45" s="205"/>
      <c r="D45" s="205"/>
      <c r="E45" s="44"/>
      <c r="F45" s="44"/>
      <c r="G45" s="207"/>
    </row>
    <row r="46" customFormat="false" ht="13.5" hidden="false" customHeight="false" outlineLevel="0" collapsed="false">
      <c r="A46" s="208" t="s">
        <v>1427</v>
      </c>
      <c r="B46" s="209" t="n">
        <f aca="false">+D46</f>
        <v>-1000</v>
      </c>
      <c r="C46" s="209"/>
      <c r="D46" s="209" t="n">
        <v>-1000</v>
      </c>
      <c r="E46" s="210"/>
      <c r="F46" s="210"/>
      <c r="G46" s="211" t="n">
        <f aca="false">SUM(D35:D46)</f>
        <v>-16864</v>
      </c>
    </row>
    <row r="47" customFormat="false" ht="13.5" hidden="false" customHeight="false" outlineLevel="0" collapsed="false">
      <c r="A47" s="4"/>
      <c r="B47" s="205"/>
      <c r="C47" s="205"/>
      <c r="D47" s="205"/>
      <c r="G47" s="189"/>
    </row>
    <row r="48" customFormat="false" ht="12.75" hidden="false" customHeight="false" outlineLevel="0" collapsed="false">
      <c r="A48" s="200" t="s">
        <v>1401</v>
      </c>
      <c r="B48" s="201" t="n">
        <f aca="false">+$D48*B$32</f>
        <v>-4619.96443798635</v>
      </c>
      <c r="C48" s="201" t="n">
        <f aca="false">+$D48*C$32</f>
        <v>-5380.03556201365</v>
      </c>
      <c r="D48" s="201" t="n">
        <v>-10000</v>
      </c>
      <c r="E48" s="202"/>
      <c r="F48" s="202"/>
      <c r="G48" s="212"/>
    </row>
    <row r="49" customFormat="false" ht="12.75" hidden="false" customHeight="false" outlineLevel="0" collapsed="false">
      <c r="A49" s="204"/>
      <c r="B49" s="205"/>
      <c r="C49" s="205"/>
      <c r="D49" s="205"/>
      <c r="E49" s="44"/>
      <c r="F49" s="44"/>
      <c r="G49" s="207"/>
    </row>
    <row r="50" customFormat="false" ht="12.75" hidden="false" customHeight="false" outlineLevel="0" collapsed="false">
      <c r="A50" s="204" t="s">
        <v>1402</v>
      </c>
      <c r="B50" s="205" t="n">
        <f aca="false">+$D50*B$32</f>
        <v>-2001.83059097949</v>
      </c>
      <c r="C50" s="205" t="n">
        <f aca="false">+$D50*C$32</f>
        <v>-2331.16940902052</v>
      </c>
      <c r="D50" s="205" t="n">
        <v>-4333</v>
      </c>
      <c r="E50" s="44"/>
      <c r="F50" s="44"/>
      <c r="G50" s="207"/>
    </row>
    <row r="51" customFormat="false" ht="12.75" hidden="false" customHeight="false" outlineLevel="0" collapsed="false">
      <c r="A51" s="204"/>
      <c r="B51" s="205"/>
      <c r="C51" s="205"/>
      <c r="D51" s="205"/>
      <c r="E51" s="44"/>
      <c r="F51" s="44"/>
      <c r="G51" s="207"/>
    </row>
    <row r="52" customFormat="false" ht="12.75" hidden="false" customHeight="false" outlineLevel="0" collapsed="false">
      <c r="A52" s="204" t="s">
        <v>1403</v>
      </c>
      <c r="B52" s="205" t="n">
        <f aca="false">+$D52*B$32</f>
        <v>-7.85393954457679</v>
      </c>
      <c r="C52" s="205" t="n">
        <f aca="false">+$D52*C$32</f>
        <v>-9.14606045542321</v>
      </c>
      <c r="D52" s="205" t="n">
        <v>-17</v>
      </c>
      <c r="E52" s="44"/>
      <c r="F52" s="44"/>
      <c r="G52" s="207"/>
    </row>
    <row r="53" customFormat="false" ht="12.75" hidden="false" customHeight="false" outlineLevel="0" collapsed="false">
      <c r="A53" s="204"/>
      <c r="B53" s="205"/>
      <c r="C53" s="205"/>
      <c r="D53" s="205"/>
      <c r="E53" s="44"/>
      <c r="F53" s="44"/>
      <c r="G53" s="207"/>
    </row>
    <row r="54" customFormat="false" ht="12.75" hidden="false" customHeight="false" outlineLevel="0" collapsed="false">
      <c r="A54" s="204" t="s">
        <v>1404</v>
      </c>
      <c r="B54" s="205" t="n">
        <f aca="false">+$D54*B$32</f>
        <v>-182.950591744259</v>
      </c>
      <c r="C54" s="205" t="n">
        <f aca="false">+$D54*C$32</f>
        <v>-213.049408255741</v>
      </c>
      <c r="D54" s="205" t="n">
        <v>-396</v>
      </c>
      <c r="E54" s="44"/>
      <c r="F54" s="44"/>
      <c r="G54" s="207"/>
    </row>
    <row r="55" customFormat="false" ht="12.75" hidden="false" customHeight="false" outlineLevel="0" collapsed="false">
      <c r="A55" s="204"/>
      <c r="B55" s="205"/>
      <c r="C55" s="205"/>
      <c r="D55" s="205"/>
      <c r="E55" s="44"/>
      <c r="F55" s="44"/>
      <c r="G55" s="207"/>
    </row>
    <row r="56" customFormat="false" ht="12.75" hidden="false" customHeight="false" outlineLevel="0" collapsed="false">
      <c r="A56" s="204" t="s">
        <v>1407</v>
      </c>
      <c r="B56" s="205" t="n">
        <v>0</v>
      </c>
      <c r="C56" s="205" t="n">
        <v>0</v>
      </c>
      <c r="D56" s="205" t="n">
        <v>0</v>
      </c>
      <c r="E56" s="44"/>
      <c r="F56" s="44"/>
      <c r="G56" s="207"/>
    </row>
    <row r="57" customFormat="false" ht="12.75" hidden="false" customHeight="false" outlineLevel="0" collapsed="false">
      <c r="A57" s="204"/>
      <c r="B57" s="205"/>
      <c r="C57" s="205"/>
      <c r="D57" s="205"/>
      <c r="E57" s="44"/>
      <c r="F57" s="44"/>
      <c r="G57" s="207"/>
    </row>
    <row r="58" customFormat="false" ht="13.5" hidden="false" customHeight="false" outlineLevel="0" collapsed="false">
      <c r="A58" s="208" t="s">
        <v>1408</v>
      </c>
      <c r="B58" s="209" t="n">
        <f aca="false">+$D58*B$32</f>
        <v>-81.3113741085597</v>
      </c>
      <c r="C58" s="209" t="n">
        <f aca="false">+$D58*C$32</f>
        <v>-94.6886258914403</v>
      </c>
      <c r="D58" s="209" t="n">
        <v>-176</v>
      </c>
      <c r="E58" s="210"/>
      <c r="F58" s="210"/>
      <c r="G58" s="211" t="n">
        <f aca="false">SUM(D48:D58)</f>
        <v>-14922</v>
      </c>
    </row>
    <row r="59" customFormat="false" ht="12.75" hidden="false" customHeight="false" outlineLevel="0" collapsed="false">
      <c r="A59" s="4"/>
      <c r="B59" s="205"/>
      <c r="C59" s="205"/>
      <c r="D59" s="205"/>
      <c r="G59" s="189"/>
    </row>
    <row r="60" customFormat="false" ht="12.75" hidden="false" customHeight="false" outlineLevel="0" collapsed="false">
      <c r="A60" s="4" t="s">
        <v>1428</v>
      </c>
      <c r="B60" s="205" t="n">
        <f aca="false">SUM(B35:B59)</f>
        <v>-19010.5563390245</v>
      </c>
      <c r="C60" s="205" t="n">
        <f aca="false">SUM(C35:C59)</f>
        <v>-12775.4436609755</v>
      </c>
      <c r="D60" s="205" t="n">
        <f aca="false">+B60+C60</f>
        <v>-31786</v>
      </c>
      <c r="G60" s="189" t="n">
        <f aca="false">SUM(G46:G59)</f>
        <v>-31786</v>
      </c>
    </row>
    <row r="61" customFormat="false" ht="12.75" hidden="false" customHeight="false" outlineLevel="0" collapsed="false">
      <c r="A61" s="4"/>
      <c r="B61" s="197"/>
      <c r="C61" s="197"/>
      <c r="D61" s="197"/>
    </row>
    <row r="62" customFormat="false" ht="12.75" hidden="false" customHeight="false" outlineLevel="0" collapsed="false">
      <c r="A62" s="47"/>
      <c r="B62" s="197"/>
      <c r="C62" s="197"/>
      <c r="D62" s="197"/>
    </row>
    <row r="63" customFormat="false" ht="13.5" hidden="false" customHeight="false" outlineLevel="0" collapsed="false">
      <c r="A63" s="70" t="s">
        <v>1429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70" t="s">
        <v>1430</v>
      </c>
      <c r="B64" s="195" t="n">
        <f aca="false">+B31+B60</f>
        <v>222627.443660975</v>
      </c>
      <c r="C64" s="195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2000-05-19T13:33:40Z</cp:lastPrinted>
  <cp:revision>0</cp:revision>
  <dc:subject/>
  <dc:title/>
</cp:coreProperties>
</file>