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Debtor" sheetId="1" state="visible" r:id="rId3"/>
  </sheets>
  <externalReferences>
    <externalReference r:id="rId4"/>
    <externalReference r:id="rId5"/>
  </externalReferences>
  <definedNames>
    <definedName function="false" hidden="false" name="database_dec" vbProcedure="false">#REF!</definedName>
    <definedName function="false" hidden="false" name="database_feb01" vbProcedure="false">'[2]list Feb-01'!$A$4:$G$30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<sst xmlns="http://schemas.openxmlformats.org/spreadsheetml/2006/main" count="57" uniqueCount="49">
  <si>
    <t xml:space="preserve">Certification for Market Settlement June 19, 2001</t>
  </si>
  <si>
    <t xml:space="preserve">For the Trade Month of November 2000</t>
  </si>
  <si>
    <t xml:space="preserve">ISO Creditors to whom amounts are Owed</t>
  </si>
  <si>
    <t xml:space="preserve"> #</t>
  </si>
  <si>
    <t xml:space="preserve">Customer Name</t>
  </si>
  <si>
    <t xml:space="preserve">Trade Month</t>
  </si>
  <si>
    <t xml:space="preserve">Amount Owed</t>
  </si>
  <si>
    <t xml:space="preserve">% of total owed to Creditors</t>
  </si>
  <si>
    <t xml:space="preserve">Total Due to 59 SCs (Creditors)</t>
  </si>
  <si>
    <t xml:space="preserve">Amounts owed by ISO Debtor that remain unpaid:</t>
  </si>
  <si>
    <t xml:space="preserve">Date</t>
  </si>
  <si>
    <t xml:space="preserve">Inv #</t>
  </si>
  <si>
    <t xml:space="preserve">Type</t>
  </si>
  <si>
    <t xml:space="preserve">Unpaid Balance</t>
  </si>
  <si>
    <t xml:space="preserve">% of total due from Debtors</t>
  </si>
  <si>
    <t xml:space="preserve">California Power Exchange</t>
  </si>
  <si>
    <t xml:space="preserve">Mkt</t>
  </si>
  <si>
    <t xml:space="preserve">Total Due From SCs (Debtors)</t>
  </si>
  <si>
    <t xml:space="preserve">Summary of activity for Trade Month of November 2000:</t>
  </si>
  <si>
    <t xml:space="preserve">Due from SCs</t>
  </si>
  <si>
    <t xml:space="preserve">Preliminary Invoices</t>
  </si>
  <si>
    <t xml:space="preserve">Final Invoices</t>
  </si>
  <si>
    <t xml:space="preserve">Total Invoiced</t>
  </si>
  <si>
    <t xml:space="preserve">Collected 2/1/01</t>
  </si>
  <si>
    <t xml:space="preserve">Collected 2/9/01</t>
  </si>
  <si>
    <t xml:space="preserve">Collected 2/22/01</t>
  </si>
  <si>
    <t xml:space="preserve">Collected 3/5/01</t>
  </si>
  <si>
    <t xml:space="preserve">Total Collected</t>
  </si>
  <si>
    <t xml:space="preserve">Applied against Nov-00 Market AP 2/22/01</t>
  </si>
  <si>
    <t xml:space="preserve">Cancelled invoice 2/22/01</t>
  </si>
  <si>
    <t xml:space="preserve">Total Adjustments</t>
  </si>
  <si>
    <t xml:space="preserve">Balance Due from SCs</t>
  </si>
  <si>
    <t xml:space="preserve">Due to SCs</t>
  </si>
  <si>
    <t xml:space="preserve">Paid 2/1/01</t>
  </si>
  <si>
    <t xml:space="preserve">Paid 2/9/01</t>
  </si>
  <si>
    <t xml:space="preserve">Paid 2/22/01</t>
  </si>
  <si>
    <t xml:space="preserve">Paid 3/7/01</t>
  </si>
  <si>
    <t xml:space="preserve">Paid 4/26/01</t>
  </si>
  <si>
    <t xml:space="preserve">Total Paid</t>
  </si>
  <si>
    <t xml:space="preserve">Applied against Oct-00 Market AR 2/1/01</t>
  </si>
  <si>
    <t xml:space="preserve">Applied against Nov-00 GMC 2/1/01</t>
  </si>
  <si>
    <t xml:space="preserve">Applied against Nov-00 Market AR 2/22/01</t>
  </si>
  <si>
    <t xml:space="preserve">Applied against Dec-00 GMC 3/7/01</t>
  </si>
  <si>
    <t xml:space="preserve">Applied against Dec-00 Market AR 4/27/01</t>
  </si>
  <si>
    <t xml:space="preserve">Applied against Jan-01 GMC 4/27/01</t>
  </si>
  <si>
    <t xml:space="preserve">Applied against Jan-01 Market AP 5/17/01</t>
  </si>
  <si>
    <t xml:space="preserve">Applied against Mar-01 Market AR 5/31/01</t>
  </si>
  <si>
    <t xml:space="preserve">FERC ordered reduction 5/31/01</t>
  </si>
  <si>
    <t xml:space="preserve">Balance Due to SCs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</si>
</sst>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0%"/>
    <numFmt numFmtId="168" formatCode="0.000%"/>
    <numFmt numFmtId="169" formatCode="[$-409]d\-mmm\-yy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losing%20061901%20certifi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Nov-00"/>
      <sheetName val="Cert Nov-00"/>
      <sheetName val="list Dec-00"/>
      <sheetName val="Cert Dec-00"/>
      <sheetName val="list Jan-01"/>
      <sheetName val="Cert Jan-01"/>
      <sheetName val="list Feb-01"/>
      <sheetName val="Cert Feb-01"/>
      <sheetName val="list Mar-01"/>
      <sheetName val="Cert Mar-01"/>
      <sheetName val="Cert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46.99"/>
    <col collapsed="false" customWidth="true" hidden="false" outlineLevel="0" max="3" min="3" style="1" width="8.14"/>
    <col collapsed="false" customWidth="true" hidden="false" outlineLevel="0" max="4" min="4" style="2" width="5.99"/>
    <col collapsed="false" customWidth="true" hidden="false" outlineLevel="0" max="5" min="5" style="2" width="4.99"/>
    <col collapsed="false" customWidth="true" hidden="false" outlineLevel="0" max="6" min="6" style="0" width="16.7"/>
    <col collapsed="false" customWidth="true" hidden="false" outlineLevel="0" max="7" min="7" style="0" width="9.28"/>
  </cols>
  <sheetData>
    <row r="1" customFormat="false" ht="15.75" hidden="false" customHeight="false" outlineLevel="0" collapsed="false">
      <c r="B1" s="3" t="s">
        <v>0</v>
      </c>
    </row>
    <row r="2" customFormat="false" ht="15.75" hidden="false" customHeight="false" outlineLevel="0" collapsed="false">
      <c r="B2" s="4"/>
    </row>
    <row r="3" customFormat="false" ht="15.75" hidden="false" customHeight="false" outlineLevel="0" collapsed="false">
      <c r="B3" s="3" t="s">
        <v>1</v>
      </c>
    </row>
    <row r="4" customFormat="false" ht="15.75" hidden="false" customHeight="false" outlineLevel="0" collapsed="false">
      <c r="B4" s="4"/>
    </row>
    <row r="5" customFormat="false" ht="15.75" hidden="false" customHeight="false" outlineLevel="0" collapsed="false">
      <c r="B5" s="4"/>
    </row>
    <row r="6" customFormat="false" ht="15.75" hidden="false" customHeight="false" outlineLevel="0" collapsed="false">
      <c r="B6" s="4"/>
    </row>
    <row r="7" customFormat="false" ht="16.5" hidden="false" customHeight="false" outlineLevel="0" collapsed="false">
      <c r="A7" s="5" t="s">
        <v>2</v>
      </c>
    </row>
    <row r="8" customFormat="false" ht="35.25" hidden="false" customHeight="false" outlineLevel="0" collapsed="false">
      <c r="A8" s="6" t="s">
        <v>3</v>
      </c>
      <c r="B8" s="6" t="s">
        <v>4</v>
      </c>
      <c r="C8" s="6" t="s">
        <v>5</v>
      </c>
      <c r="D8" s="7"/>
      <c r="E8" s="8"/>
      <c r="F8" s="9" t="s">
        <v>6</v>
      </c>
      <c r="G8" s="10" t="s">
        <v>7</v>
      </c>
    </row>
    <row r="9" customFormat="false" ht="13.5" hidden="false" customHeight="false" outlineLevel="0" collapsed="false">
      <c r="A9" s="11"/>
      <c r="B9" s="11"/>
      <c r="C9" s="11"/>
      <c r="D9" s="11"/>
      <c r="E9" s="11"/>
      <c r="F9" s="12"/>
      <c r="G9" s="11"/>
    </row>
    <row r="10" customFormat="false" ht="13.5" hidden="false" customHeight="false" outlineLevel="0" collapsed="false">
      <c r="A10" s="13"/>
      <c r="B10" s="14" t="s">
        <v>8</v>
      </c>
      <c r="C10" s="13"/>
      <c r="D10" s="15"/>
      <c r="E10" s="15"/>
      <c r="F10" s="16" t="n">
        <v>498463066.47</v>
      </c>
      <c r="G10" s="17" t="n">
        <f aca="false">+F10/F$10</f>
        <v>1</v>
      </c>
    </row>
    <row r="11" customFormat="false" ht="16.5" hidden="false" customHeight="false" outlineLevel="0" collapsed="false">
      <c r="B11" s="4"/>
    </row>
    <row r="12" customFormat="false" ht="15.75" hidden="false" customHeight="false" outlineLevel="0" collapsed="false">
      <c r="B12" s="4"/>
    </row>
    <row r="13" customFormat="false" ht="15.75" hidden="false" customHeight="false" outlineLevel="0" collapsed="false">
      <c r="B13" s="4"/>
    </row>
    <row r="14" customFormat="false" ht="15.75" hidden="false" customHeight="false" outlineLevel="0" collapsed="false">
      <c r="B14" s="4"/>
    </row>
    <row r="15" customFormat="false" ht="15.75" hidden="false" customHeight="false" outlineLevel="0" collapsed="false">
      <c r="B15" s="4"/>
    </row>
    <row r="16" customFormat="false" ht="16.5" hidden="false" customHeight="false" outlineLevel="0" collapsed="false">
      <c r="A16" s="5" t="s">
        <v>9</v>
      </c>
    </row>
    <row r="17" customFormat="false" ht="35.25" hidden="false" customHeight="false" outlineLevel="0" collapsed="false">
      <c r="A17" s="6" t="s">
        <v>3</v>
      </c>
      <c r="B17" s="6" t="s">
        <v>4</v>
      </c>
      <c r="C17" s="6" t="s">
        <v>10</v>
      </c>
      <c r="D17" s="6" t="s">
        <v>11</v>
      </c>
      <c r="E17" s="6" t="s">
        <v>12</v>
      </c>
      <c r="F17" s="10" t="s">
        <v>13</v>
      </c>
      <c r="G17" s="10" t="s">
        <v>14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18" t="n">
        <v>2769</v>
      </c>
      <c r="B19" s="19" t="s">
        <v>15</v>
      </c>
      <c r="C19" s="20" t="n">
        <v>36936</v>
      </c>
      <c r="D19" s="18" t="n">
        <v>14006</v>
      </c>
      <c r="E19" s="21" t="s">
        <v>16</v>
      </c>
      <c r="F19" s="22" t="n">
        <v>93414.8</v>
      </c>
      <c r="G19" s="23" t="n">
        <f aca="false">+F19/F22</f>
        <v>0.000184023808085076</v>
      </c>
    </row>
    <row r="20" customFormat="false" ht="12.75" hidden="false" customHeight="false" outlineLevel="0" collapsed="false">
      <c r="A20" s="18" t="n">
        <v>1243</v>
      </c>
      <c r="B20" s="19" t="s">
        <v>15</v>
      </c>
      <c r="C20" s="24" t="n">
        <v>36917</v>
      </c>
      <c r="D20" s="25" t="n">
        <v>13881</v>
      </c>
      <c r="E20" s="21" t="s">
        <v>16</v>
      </c>
      <c r="F20" s="26" t="n">
        <v>507530033.34</v>
      </c>
      <c r="G20" s="27" t="n">
        <f aca="false">+F20/F22</f>
        <v>0.999815976191915</v>
      </c>
    </row>
    <row r="21" customFormat="false" ht="12.75" hidden="false" customHeight="false" outlineLevel="0" collapsed="false">
      <c r="A21" s="28"/>
      <c r="B21" s="29"/>
      <c r="C21" s="30"/>
      <c r="D21" s="28"/>
      <c r="E21" s="31"/>
      <c r="F21" s="32"/>
      <c r="G21" s="33"/>
    </row>
    <row r="22" customFormat="false" ht="13.5" hidden="false" customHeight="false" outlineLevel="0" collapsed="false">
      <c r="B22" s="14" t="s">
        <v>17</v>
      </c>
      <c r="F22" s="16" t="n">
        <f aca="false">SUM(F19:F21)</f>
        <v>507623448.14</v>
      </c>
      <c r="G22" s="17" t="n">
        <f aca="false">+F22/F22</f>
        <v>1</v>
      </c>
    </row>
    <row r="23" customFormat="false" ht="13.5" hidden="false" customHeight="false" outlineLevel="0" collapsed="false"/>
    <row r="24" customFormat="false" ht="15.75" hidden="false" customHeight="false" outlineLevel="0" collapsed="false">
      <c r="B24" s="3" t="str">
        <f aca="false">+B1</f>
        <v>Certification for Market Settlement June 19, 2001</v>
      </c>
    </row>
    <row r="25" customFormat="false" ht="15.75" hidden="false" customHeight="false" outlineLevel="0" collapsed="false">
      <c r="B25" s="4"/>
    </row>
    <row r="26" customFormat="false" ht="15.75" hidden="false" customHeight="false" outlineLevel="0" collapsed="false">
      <c r="B26" s="5" t="s">
        <v>18</v>
      </c>
    </row>
    <row r="27" customFormat="false" ht="15.75" hidden="false" customHeight="false" outlineLevel="0" collapsed="false">
      <c r="B27" s="5"/>
    </row>
    <row r="28" customFormat="false" ht="15.75" hidden="false" customHeight="false" outlineLevel="0" collapsed="false">
      <c r="B28" s="5"/>
    </row>
    <row r="29" customFormat="false" ht="15.75" hidden="false" customHeight="false" outlineLevel="0" collapsed="false">
      <c r="B29" s="5" t="s">
        <v>19</v>
      </c>
      <c r="G29" s="33"/>
    </row>
    <row r="30" customFormat="false" ht="15.75" hidden="false" customHeight="false" outlineLevel="0" collapsed="false">
      <c r="B30" s="5"/>
      <c r="G30" s="33"/>
    </row>
    <row r="31" customFormat="false" ht="12.75" hidden="false" customHeight="false" outlineLevel="0" collapsed="false">
      <c r="B31" s="33" t="s">
        <v>20</v>
      </c>
      <c r="C31" s="34"/>
      <c r="D31" s="35"/>
      <c r="E31" s="35"/>
      <c r="F31" s="36" t="n">
        <v>669272884</v>
      </c>
      <c r="G31" s="37" t="n">
        <f aca="false">+F31/F33</f>
        <v>0.995310747264585</v>
      </c>
    </row>
    <row r="32" customFormat="false" ht="12.75" hidden="false" customHeight="false" outlineLevel="0" collapsed="false">
      <c r="B32" s="33" t="s">
        <v>21</v>
      </c>
      <c r="C32" s="34"/>
      <c r="D32" s="35"/>
      <c r="E32" s="35"/>
      <c r="F32" s="38" t="n">
        <f aca="false">3153175.74</f>
        <v>3153175.74</v>
      </c>
      <c r="G32" s="37" t="n">
        <f aca="false">+F32/F33</f>
        <v>0.00468925273541481</v>
      </c>
    </row>
    <row r="33" customFormat="false" ht="12.75" hidden="false" customHeight="false" outlineLevel="0" collapsed="false">
      <c r="B33" s="39" t="s">
        <v>22</v>
      </c>
      <c r="C33" s="34"/>
      <c r="D33" s="35"/>
      <c r="E33" s="35"/>
      <c r="F33" s="40" t="n">
        <f aca="false">+F32+F31</f>
        <v>672426059.74</v>
      </c>
      <c r="G33" s="41" t="n">
        <f aca="false">+F33/F33</f>
        <v>1</v>
      </c>
    </row>
    <row r="34" customFormat="false" ht="15.75" hidden="false" customHeight="false" outlineLevel="0" collapsed="false">
      <c r="B34" s="5"/>
      <c r="G34" s="33"/>
    </row>
    <row r="35" customFormat="false" ht="12.75" hidden="false" customHeight="false" outlineLevel="0" collapsed="false">
      <c r="B35" s="33" t="s">
        <v>23</v>
      </c>
      <c r="C35" s="34"/>
      <c r="D35" s="35"/>
      <c r="E35" s="35"/>
      <c r="F35" s="32" t="n">
        <v>2983589.97</v>
      </c>
      <c r="G35" s="35"/>
    </row>
    <row r="36" customFormat="false" ht="12.75" hidden="false" customHeight="false" outlineLevel="0" collapsed="false">
      <c r="B36" s="33" t="s">
        <v>24</v>
      </c>
      <c r="C36" s="34"/>
      <c r="D36" s="35"/>
      <c r="E36" s="35"/>
      <c r="F36" s="32" t="n">
        <v>144397659.3</v>
      </c>
      <c r="G36" s="35"/>
    </row>
    <row r="37" customFormat="false" ht="12.75" hidden="false" customHeight="false" outlineLevel="0" collapsed="false">
      <c r="B37" s="33" t="s">
        <v>25</v>
      </c>
      <c r="C37" s="34"/>
      <c r="D37" s="35"/>
      <c r="E37" s="35"/>
      <c r="F37" s="32" t="n">
        <v>62787.65</v>
      </c>
      <c r="G37" s="35"/>
    </row>
    <row r="38" customFormat="false" ht="12.75" hidden="false" customHeight="false" outlineLevel="0" collapsed="false">
      <c r="B38" s="33" t="s">
        <v>26</v>
      </c>
      <c r="C38" s="34"/>
      <c r="D38" s="35"/>
      <c r="E38" s="35"/>
      <c r="F38" s="38" t="n">
        <v>352934.19</v>
      </c>
      <c r="G38" s="35"/>
    </row>
    <row r="39" customFormat="false" ht="12.75" hidden="false" customHeight="false" outlineLevel="0" collapsed="false">
      <c r="B39" s="39" t="s">
        <v>27</v>
      </c>
      <c r="C39" s="34"/>
      <c r="D39" s="35"/>
      <c r="E39" s="35"/>
      <c r="F39" s="40" t="n">
        <f aca="false">SUM(F35:F38)</f>
        <v>147796971.11</v>
      </c>
      <c r="G39" s="41" t="n">
        <f aca="false">+F39/F33</f>
        <v>0.219796614020502</v>
      </c>
    </row>
    <row r="40" customFormat="false" ht="15.75" hidden="false" customHeight="false" outlineLevel="0" collapsed="false">
      <c r="B40" s="5"/>
      <c r="G40" s="33"/>
    </row>
    <row r="41" customFormat="false" ht="12.75" hidden="false" customHeight="false" outlineLevel="0" collapsed="false">
      <c r="B41" s="33" t="s">
        <v>28</v>
      </c>
      <c r="C41" s="34"/>
      <c r="D41" s="35"/>
      <c r="E41" s="35"/>
      <c r="F41" s="32" t="n">
        <v>16925215.71</v>
      </c>
      <c r="G41" s="35"/>
    </row>
    <row r="42" customFormat="false" ht="12.75" hidden="false" customHeight="false" outlineLevel="0" collapsed="false">
      <c r="B42" s="33" t="s">
        <v>29</v>
      </c>
      <c r="C42" s="34"/>
      <c r="D42" s="35"/>
      <c r="E42" s="35"/>
      <c r="F42" s="38" t="n">
        <f aca="false">80424.78</f>
        <v>80424.78</v>
      </c>
      <c r="G42" s="35"/>
    </row>
    <row r="43" customFormat="false" ht="12.75" hidden="false" customHeight="false" outlineLevel="0" collapsed="false">
      <c r="B43" s="39" t="s">
        <v>30</v>
      </c>
      <c r="C43" s="34"/>
      <c r="D43" s="35"/>
      <c r="E43" s="35"/>
      <c r="F43" s="42" t="n">
        <f aca="false">SUM(F41:F42)</f>
        <v>17005640.49</v>
      </c>
      <c r="G43" s="41" t="n">
        <f aca="false">+F43/F33</f>
        <v>0.0252899783458354</v>
      </c>
    </row>
    <row r="44" customFormat="false" ht="15.75" hidden="false" customHeight="false" outlineLevel="0" collapsed="false">
      <c r="B44" s="5"/>
      <c r="G44" s="33"/>
    </row>
    <row r="45" customFormat="false" ht="16.5" hidden="false" customHeight="false" outlineLevel="0" collapsed="false">
      <c r="B45" s="43" t="s">
        <v>31</v>
      </c>
      <c r="C45" s="44"/>
      <c r="D45" s="45"/>
      <c r="E45" s="45"/>
      <c r="F45" s="46" t="n">
        <f aca="false">+F33-F39-F43</f>
        <v>507623448.14</v>
      </c>
      <c r="G45" s="47" t="n">
        <f aca="false">+F45/F33</f>
        <v>0.754913407633662</v>
      </c>
    </row>
    <row r="46" customFormat="false" ht="15.75" hidden="false" customHeight="false" outlineLevel="0" collapsed="false">
      <c r="B46" s="48"/>
      <c r="C46" s="34"/>
      <c r="D46" s="35"/>
      <c r="E46" s="35"/>
      <c r="F46" s="49"/>
      <c r="G46" s="33"/>
    </row>
    <row r="47" customFormat="false" ht="15.75" hidden="false" customHeight="false" outlineLevel="0" collapsed="false">
      <c r="B47" s="48"/>
      <c r="C47" s="34"/>
      <c r="D47" s="35"/>
      <c r="E47" s="35"/>
      <c r="F47" s="49"/>
      <c r="G47" s="33"/>
    </row>
    <row r="48" customFormat="false" ht="15.75" hidden="false" customHeight="false" outlineLevel="0" collapsed="false">
      <c r="B48" s="48" t="s">
        <v>32</v>
      </c>
      <c r="C48" s="34"/>
      <c r="D48" s="35"/>
      <c r="E48" s="35"/>
      <c r="F48" s="33"/>
      <c r="G48" s="33"/>
    </row>
    <row r="49" customFormat="false" ht="15.75" hidden="false" customHeight="false" outlineLevel="0" collapsed="false">
      <c r="B49" s="48"/>
      <c r="C49" s="34"/>
      <c r="D49" s="35"/>
      <c r="E49" s="35"/>
      <c r="F49" s="33"/>
      <c r="G49" s="33"/>
    </row>
    <row r="50" customFormat="false" ht="12.75" hidden="false" customHeight="false" outlineLevel="0" collapsed="false">
      <c r="B50" s="33" t="s">
        <v>20</v>
      </c>
      <c r="C50" s="34"/>
      <c r="D50" s="35"/>
      <c r="E50" s="35"/>
      <c r="F50" s="36" t="n">
        <v>669155560.78</v>
      </c>
      <c r="G50" s="37" t="n">
        <f aca="false">+F50/F52</f>
        <v>0.974447997174991</v>
      </c>
    </row>
    <row r="51" customFormat="false" ht="12.75" hidden="false" customHeight="false" outlineLevel="0" collapsed="false">
      <c r="B51" s="33" t="s">
        <v>21</v>
      </c>
      <c r="C51" s="34"/>
      <c r="D51" s="35"/>
      <c r="E51" s="35"/>
      <c r="F51" s="38" t="n">
        <v>17546615.96</v>
      </c>
      <c r="G51" s="37" t="n">
        <f aca="false">+F51/F52</f>
        <v>0.0255520028250086</v>
      </c>
    </row>
    <row r="52" customFormat="false" ht="12.75" hidden="false" customHeight="false" outlineLevel="0" collapsed="false">
      <c r="B52" s="39" t="s">
        <v>22</v>
      </c>
      <c r="C52" s="34"/>
      <c r="D52" s="35"/>
      <c r="E52" s="35"/>
      <c r="F52" s="40" t="n">
        <f aca="false">+F51+F50</f>
        <v>686702176.74</v>
      </c>
      <c r="G52" s="41" t="n">
        <f aca="false">+F52/F52</f>
        <v>1</v>
      </c>
    </row>
    <row r="53" customFormat="false" ht="15.75" hidden="false" customHeight="false" outlineLevel="0" collapsed="false">
      <c r="B53" s="5"/>
      <c r="G53" s="33"/>
    </row>
    <row r="54" customFormat="false" ht="12.75" hidden="false" customHeight="false" outlineLevel="0" collapsed="false">
      <c r="B54" s="33" t="s">
        <v>33</v>
      </c>
      <c r="C54" s="34"/>
      <c r="D54" s="35"/>
      <c r="E54" s="35"/>
      <c r="F54" s="32" t="n">
        <v>12113244.29</v>
      </c>
      <c r="G54" s="35"/>
    </row>
    <row r="55" customFormat="false" ht="12.75" hidden="false" customHeight="false" outlineLevel="0" collapsed="false">
      <c r="B55" s="33" t="s">
        <v>34</v>
      </c>
      <c r="C55" s="34"/>
      <c r="D55" s="35"/>
      <c r="E55" s="35"/>
      <c r="F55" s="32" t="n">
        <v>149333046.54</v>
      </c>
      <c r="G55" s="35"/>
    </row>
    <row r="56" customFormat="false" ht="12.75" hidden="false" customHeight="false" outlineLevel="0" collapsed="false">
      <c r="B56" s="33" t="s">
        <v>35</v>
      </c>
      <c r="C56" s="34"/>
      <c r="D56" s="35"/>
      <c r="E56" s="35"/>
      <c r="F56" s="32" t="n">
        <v>62787.65</v>
      </c>
      <c r="G56" s="35"/>
    </row>
    <row r="57" customFormat="false" ht="12.75" hidden="false" customHeight="false" outlineLevel="0" collapsed="false">
      <c r="B57" s="33" t="s">
        <v>36</v>
      </c>
      <c r="C57" s="34"/>
      <c r="D57" s="35"/>
      <c r="E57" s="35"/>
      <c r="F57" s="32" t="n">
        <v>352693.64</v>
      </c>
      <c r="G57" s="35"/>
    </row>
    <row r="58" customFormat="false" ht="12.75" hidden="false" customHeight="false" outlineLevel="0" collapsed="false">
      <c r="B58" s="33" t="s">
        <v>37</v>
      </c>
      <c r="C58" s="34"/>
      <c r="D58" s="35"/>
      <c r="E58" s="35"/>
      <c r="F58" s="38" t="n">
        <v>5209.76</v>
      </c>
      <c r="G58" s="35"/>
    </row>
    <row r="59" customFormat="false" ht="12.75" hidden="false" customHeight="false" outlineLevel="0" collapsed="false">
      <c r="B59" s="39" t="s">
        <v>38</v>
      </c>
      <c r="C59" s="34"/>
      <c r="D59" s="35"/>
      <c r="E59" s="35"/>
      <c r="F59" s="40" t="n">
        <f aca="false">SUM(F54:F58)</f>
        <v>161866981.88</v>
      </c>
      <c r="G59" s="41" t="n">
        <f aca="false">+F59/F52</f>
        <v>0.23571642462011</v>
      </c>
    </row>
    <row r="60" customFormat="false" ht="15.75" hidden="false" customHeight="false" outlineLevel="0" collapsed="false">
      <c r="B60" s="5"/>
      <c r="G60" s="33"/>
    </row>
    <row r="61" customFormat="false" ht="12.75" hidden="false" customHeight="false" outlineLevel="0" collapsed="false">
      <c r="B61" s="33" t="s">
        <v>39</v>
      </c>
      <c r="C61" s="34"/>
      <c r="D61" s="35"/>
      <c r="E61" s="35"/>
      <c r="F61" s="50" t="n">
        <v>957235.81</v>
      </c>
      <c r="G61" s="35"/>
    </row>
    <row r="62" customFormat="false" ht="12.75" hidden="false" customHeight="false" outlineLevel="0" collapsed="false">
      <c r="B62" s="33" t="s">
        <v>40</v>
      </c>
      <c r="C62" s="34"/>
      <c r="D62" s="35"/>
      <c r="E62" s="35"/>
      <c r="F62" s="50" t="n">
        <v>443900.1</v>
      </c>
      <c r="G62" s="35"/>
    </row>
    <row r="63" customFormat="false" ht="12.75" hidden="false" customHeight="false" outlineLevel="0" collapsed="false">
      <c r="B63" s="33" t="s">
        <v>41</v>
      </c>
      <c r="C63" s="34"/>
      <c r="D63" s="35"/>
      <c r="E63" s="35"/>
      <c r="F63" s="32" t="n">
        <v>16925215.71</v>
      </c>
      <c r="G63" s="35"/>
    </row>
    <row r="64" customFormat="false" ht="12.75" hidden="false" customHeight="false" outlineLevel="0" collapsed="false">
      <c r="B64" s="33" t="s">
        <v>42</v>
      </c>
      <c r="C64" s="34"/>
      <c r="D64" s="35"/>
      <c r="E64" s="35"/>
      <c r="F64" s="32" t="n">
        <v>240.55</v>
      </c>
      <c r="G64" s="35"/>
    </row>
    <row r="65" customFormat="false" ht="12.75" hidden="false" customHeight="false" outlineLevel="0" collapsed="false">
      <c r="B65" s="33" t="s">
        <v>43</v>
      </c>
      <c r="C65" s="34"/>
      <c r="D65" s="35"/>
      <c r="E65" s="35"/>
      <c r="F65" s="32" t="n">
        <v>2463.45</v>
      </c>
      <c r="G65" s="35"/>
    </row>
    <row r="66" customFormat="false" ht="12.75" hidden="false" customHeight="false" outlineLevel="0" collapsed="false">
      <c r="A66" s="34"/>
      <c r="B66" s="33" t="s">
        <v>44</v>
      </c>
      <c r="C66" s="34"/>
      <c r="D66" s="35"/>
      <c r="E66" s="35"/>
      <c r="F66" s="32" t="n">
        <v>4918.46</v>
      </c>
      <c r="G66" s="35"/>
    </row>
    <row r="67" customFormat="false" ht="12.75" hidden="false" customHeight="false" outlineLevel="0" collapsed="false">
      <c r="B67" s="33" t="s">
        <v>45</v>
      </c>
      <c r="C67" s="34"/>
      <c r="D67" s="35"/>
      <c r="E67" s="35"/>
      <c r="F67" s="32" t="n">
        <v>7683.69</v>
      </c>
      <c r="G67" s="35"/>
    </row>
    <row r="68" customFormat="false" ht="12.75" hidden="false" customHeight="false" outlineLevel="0" collapsed="false">
      <c r="B68" s="51" t="s">
        <v>46</v>
      </c>
      <c r="C68" s="34"/>
      <c r="D68" s="35"/>
      <c r="E68" s="35"/>
      <c r="F68" s="32" t="n">
        <v>1321875.76</v>
      </c>
      <c r="G68" s="35"/>
    </row>
    <row r="69" customFormat="false" ht="12.75" hidden="false" customHeight="false" outlineLevel="0" collapsed="false">
      <c r="B69" s="51" t="s">
        <v>47</v>
      </c>
      <c r="C69" s="34"/>
      <c r="D69" s="35"/>
      <c r="E69" s="35"/>
      <c r="F69" s="38" t="n">
        <v>6708594.86</v>
      </c>
      <c r="G69" s="35"/>
    </row>
    <row r="70" customFormat="false" ht="12.75" hidden="false" customHeight="false" outlineLevel="0" collapsed="false">
      <c r="B70" s="39" t="s">
        <v>30</v>
      </c>
      <c r="C70" s="34"/>
      <c r="D70" s="35"/>
      <c r="E70" s="35"/>
      <c r="F70" s="42" t="n">
        <f aca="false">SUM(F61:F69)</f>
        <v>26372128.39</v>
      </c>
      <c r="G70" s="41" t="n">
        <f aca="false">+F70/F52</f>
        <v>0.038404026204194</v>
      </c>
    </row>
    <row r="71" customFormat="false" ht="15.75" hidden="false" customHeight="false" outlineLevel="0" collapsed="false">
      <c r="B71" s="5"/>
      <c r="G71" s="33"/>
    </row>
    <row r="72" customFormat="false" ht="16.5" hidden="false" customHeight="false" outlineLevel="0" collapsed="false">
      <c r="B72" s="43" t="s">
        <v>48</v>
      </c>
      <c r="C72" s="44"/>
      <c r="D72" s="45"/>
      <c r="E72" s="45"/>
      <c r="F72" s="46" t="n">
        <f aca="false">+F52-F59-F70</f>
        <v>498463066.47</v>
      </c>
      <c r="G72" s="47" t="n">
        <f aca="false">+F72/F52</f>
        <v>0.725879549175696</v>
      </c>
    </row>
    <row r="73" customFormat="false" ht="15.75" hidden="false" customHeight="false" outlineLevel="0" collapsed="false">
      <c r="B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9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June 19, 2001&amp;CPage &amp;P of &amp;N&amp;RTrade Month November 2000</oddFooter>
  </headerFooter>
  <rowBreaks count="1" manualBreakCount="1">
    <brk id="2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2001-07-09T19:46:14Z</cp:lastPrinted>
  <dcterms:modified xsi:type="dcterms:W3CDTF">2001-07-09T20:07:12Z</dcterms:modified>
  <cp:revision>0</cp:revision>
  <dc:subject/>
  <dc:title/>
</cp:coreProperties>
</file>