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F-1 Variable Rate" sheetId="2" state="visible" r:id="rId4"/>
    <sheet name="Sheet3" sheetId="3" state="visible" r:id="rId5"/>
  </sheets>
  <definedNames>
    <definedName function="false" hidden="false" localSheetId="0" name="_xlnm.Print_Area" vbProcedure="false">Summary!$A$1:$P$25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<sst xmlns="http://schemas.openxmlformats.org/spreadsheetml/2006/main" count="64" uniqueCount="52">
  <si>
    <t xml:space="preserve">LGS Reconciliation</t>
  </si>
  <si>
    <t xml:space="preserve">Sitara Deal</t>
  </si>
  <si>
    <t xml:space="preserve">Term</t>
  </si>
  <si>
    <t xml:space="preserve">10/2000 - 9/2001</t>
  </si>
  <si>
    <t xml:space="preserve">Location</t>
  </si>
  <si>
    <t xml:space="preserve">CIG/South of DJ Basin/991008000</t>
  </si>
  <si>
    <t xml:space="preserve">Settlement</t>
  </si>
  <si>
    <t xml:space="preserve">Fuel</t>
  </si>
  <si>
    <t xml:space="preserve">CIG</t>
  </si>
  <si>
    <t xml:space="preserve">Adj.</t>
  </si>
  <si>
    <t xml:space="preserve">TF-1</t>
  </si>
  <si>
    <t xml:space="preserve">Deliverd</t>
  </si>
  <si>
    <t xml:space="preserve">Capacity</t>
  </si>
  <si>
    <t xml:space="preserve">Refund</t>
  </si>
  <si>
    <t xml:space="preserve">Month/Year</t>
  </si>
  <si>
    <t xml:space="preserve">Invoice No.</t>
  </si>
  <si>
    <t xml:space="preserve">Volume</t>
  </si>
  <si>
    <t xml:space="preserve">CIG,RM</t>
  </si>
  <si>
    <t xml:space="preserve">Premium</t>
  </si>
  <si>
    <t xml:space="preserve">Total</t>
  </si>
  <si>
    <t xml:space="preserve">Fuel Rate</t>
  </si>
  <si>
    <t xml:space="preserve">Price</t>
  </si>
  <si>
    <t xml:space="preserve">Var. Charge</t>
  </si>
  <si>
    <t xml:space="preserve">Release</t>
  </si>
  <si>
    <t xml:space="preserve">Amount</t>
  </si>
  <si>
    <t xml:space="preserve">Payment</t>
  </si>
  <si>
    <t xml:space="preserve">Outstanding</t>
  </si>
  <si>
    <t xml:space="preserve">Payee</t>
  </si>
  <si>
    <t xml:space="preserve">18081SA</t>
  </si>
  <si>
    <t xml:space="preserve">Citizens</t>
  </si>
  <si>
    <t xml:space="preserve">26420SA</t>
  </si>
  <si>
    <t xml:space="preserve">18669SA</t>
  </si>
  <si>
    <t xml:space="preserve">20185SA</t>
  </si>
  <si>
    <t xml:space="preserve">26421SA</t>
  </si>
  <si>
    <t xml:space="preserve">21704SA</t>
  </si>
  <si>
    <t xml:space="preserve">22977SA</t>
  </si>
  <si>
    <t xml:space="preserve">24079SA</t>
  </si>
  <si>
    <t xml:space="preserve">25823SA</t>
  </si>
  <si>
    <t xml:space="preserve">26984SA</t>
  </si>
  <si>
    <t xml:space="preserve">28373SA</t>
  </si>
  <si>
    <t xml:space="preserve">29933SA</t>
  </si>
  <si>
    <t xml:space="preserve">  Total</t>
  </si>
  <si>
    <t xml:space="preserve">Total Due Citizens</t>
  </si>
  <si>
    <t xml:space="preserve">Colorado Interstate Gas Company</t>
  </si>
  <si>
    <t xml:space="preserve">TF-1 Transportation Service</t>
  </si>
  <si>
    <t xml:space="preserve">Variable Commodity Rate</t>
  </si>
  <si>
    <t xml:space="preserve">Commodity</t>
  </si>
  <si>
    <t xml:space="preserve">Gas Quality Surcharge</t>
  </si>
  <si>
    <t xml:space="preserve">Annual Charge Adj.</t>
  </si>
  <si>
    <t xml:space="preserve">Hourly Flexibility</t>
  </si>
  <si>
    <t xml:space="preserve">GRI</t>
  </si>
  <si>
    <t xml:space="preserve">    Total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</si>
</sst>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\$#,##0.00_);[RED]&quot;($&quot;#,##0.00\)"/>
    <numFmt numFmtId="167" formatCode="[$-409]mmm\-yy"/>
    <numFmt numFmtId="168" formatCode="_(\$* #,##0.00_);_(\$* \(#,##0.00\);_(\$* \-??_);_(@_)"/>
    <numFmt numFmtId="169" formatCode="0.00%"/>
    <numFmt numFmtId="170" formatCode="_(\$* #,##0.0000_);_(\$* \(#,##0.0000\);_(\$* \-??_);_(@_)"/>
    <numFmt numFmtId="171" formatCode="m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0" width="11.42"/>
    <col collapsed="false" customWidth="true" hidden="false" outlineLevel="0" max="3" min="3" style="2" width="9.14"/>
    <col collapsed="false" customWidth="true" hidden="false" outlineLevel="0" max="12" min="9" style="0" width="12.56"/>
    <col collapsed="false" customWidth="true" hidden="false" outlineLevel="0" max="13" min="13" style="3" width="11.7"/>
    <col collapsed="false" customWidth="true" hidden="false" outlineLevel="0" max="14" min="14" style="3" width="12.28"/>
    <col collapsed="false" customWidth="true" hidden="false" outlineLevel="0" max="15" min="15" style="3" width="11.85"/>
    <col collapsed="false" customWidth="true" hidden="false" outlineLevel="0" max="16" min="16" style="0" width="9.85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4" t="s">
        <v>1</v>
      </c>
      <c r="B3" s="1" t="n">
        <v>417568</v>
      </c>
    </row>
    <row r="4" customFormat="false" ht="12.75" hidden="false" customHeight="false" outlineLevel="0" collapsed="false">
      <c r="A4" s="4" t="s">
        <v>2</v>
      </c>
      <c r="B4" s="0" t="s">
        <v>3</v>
      </c>
    </row>
    <row r="5" customFormat="false" ht="12.75" hidden="false" customHeight="false" outlineLevel="0" collapsed="false">
      <c r="A5" s="4" t="s">
        <v>4</v>
      </c>
      <c r="B5" s="0" t="s">
        <v>5</v>
      </c>
    </row>
    <row r="6" customFormat="false" ht="12.75" hidden="false" customHeight="false" outlineLevel="0" collapsed="false">
      <c r="A6" s="4"/>
    </row>
    <row r="7" customFormat="false" ht="12.75" hidden="false" customHeight="false" outlineLevel="0" collapsed="false">
      <c r="C7" s="5" t="s">
        <v>6</v>
      </c>
      <c r="H7" s="6" t="s">
        <v>7</v>
      </c>
      <c r="I7" s="6" t="s">
        <v>8</v>
      </c>
      <c r="J7" s="6"/>
      <c r="K7" s="6"/>
      <c r="L7" s="6"/>
    </row>
    <row r="8" customFormat="false" ht="12.75" hidden="false" customHeight="false" outlineLevel="0" collapsed="false">
      <c r="C8" s="5"/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</row>
    <row r="9" customFormat="false" ht="12.75" hidden="false" customHeight="false" outlineLevel="0" collapsed="false">
      <c r="A9" s="4" t="s">
        <v>14</v>
      </c>
      <c r="B9" s="7" t="s">
        <v>15</v>
      </c>
      <c r="C9" s="5" t="s">
        <v>16</v>
      </c>
      <c r="D9" s="7" t="s">
        <v>17</v>
      </c>
      <c r="E9" s="7" t="s">
        <v>18</v>
      </c>
      <c r="F9" s="7" t="s">
        <v>19</v>
      </c>
      <c r="G9" s="7" t="s">
        <v>20</v>
      </c>
      <c r="H9" s="6" t="s">
        <v>21</v>
      </c>
      <c r="I9" s="6" t="s">
        <v>22</v>
      </c>
      <c r="J9" s="6" t="s">
        <v>21</v>
      </c>
      <c r="K9" s="6" t="s">
        <v>23</v>
      </c>
      <c r="L9" s="6" t="s">
        <v>21</v>
      </c>
      <c r="M9" s="8" t="s">
        <v>24</v>
      </c>
      <c r="N9" s="8" t="s">
        <v>25</v>
      </c>
      <c r="O9" s="8" t="s">
        <v>26</v>
      </c>
      <c r="P9" s="7" t="s">
        <v>27</v>
      </c>
    </row>
    <row r="10" customFormat="false" ht="13.5" hidden="false" customHeight="true" outlineLevel="0" collapsed="false">
      <c r="A10" s="9" t="n">
        <v>36800</v>
      </c>
      <c r="B10" s="10" t="s">
        <v>28</v>
      </c>
      <c r="C10" s="2" t="n">
        <v>4768</v>
      </c>
      <c r="D10" s="0" t="n">
        <v>4.19</v>
      </c>
      <c r="E10" s="11" t="n">
        <v>0.01</v>
      </c>
      <c r="F10" s="11" t="n">
        <f aca="false">D10+E10</f>
        <v>4.2</v>
      </c>
      <c r="G10" s="12" t="n">
        <v>0.0259</v>
      </c>
      <c r="H10" s="13" t="n">
        <f aca="false">ROUND(F10/(1-G10),4)</f>
        <v>4.3117</v>
      </c>
      <c r="I10" s="13" t="n">
        <v>0.0684</v>
      </c>
      <c r="J10" s="13" t="n">
        <f aca="false">H10+I10</f>
        <v>4.3801</v>
      </c>
      <c r="K10" s="13" t="n">
        <v>0.06</v>
      </c>
      <c r="L10" s="13" t="n">
        <f aca="false">J10+K10</f>
        <v>4.4401</v>
      </c>
      <c r="M10" s="3" t="n">
        <f aca="false">ROUND(C10*L10,2)</f>
        <v>21170.4</v>
      </c>
      <c r="N10" s="3" t="n">
        <f aca="false">-M10</f>
        <v>-21170.4</v>
      </c>
      <c r="O10" s="3" t="n">
        <f aca="false">M10+N10</f>
        <v>0</v>
      </c>
      <c r="P10" s="0" t="s">
        <v>29</v>
      </c>
    </row>
    <row r="11" customFormat="false" ht="13.5" hidden="false" customHeight="true" outlineLevel="0" collapsed="false">
      <c r="A11" s="9" t="n">
        <v>36800</v>
      </c>
      <c r="B11" s="10" t="s">
        <v>30</v>
      </c>
      <c r="C11" s="2" t="n">
        <v>37</v>
      </c>
      <c r="D11" s="0" t="n">
        <v>4.19</v>
      </c>
      <c r="E11" s="11" t="n">
        <v>0.01</v>
      </c>
      <c r="F11" s="11" t="n">
        <f aca="false">D11+E11</f>
        <v>4.2</v>
      </c>
      <c r="G11" s="12" t="n">
        <v>0.0259</v>
      </c>
      <c r="H11" s="13" t="n">
        <f aca="false">ROUND(F11/(1-G11),4)</f>
        <v>4.3117</v>
      </c>
      <c r="I11" s="13" t="n">
        <v>0.0684</v>
      </c>
      <c r="J11" s="13" t="n">
        <f aca="false">H11+I11</f>
        <v>4.3801</v>
      </c>
      <c r="K11" s="13" t="n">
        <v>0.06</v>
      </c>
      <c r="L11" s="13" t="n">
        <f aca="false">J11+K11</f>
        <v>4.4401</v>
      </c>
      <c r="M11" s="3" t="n">
        <f aca="false">ROUND(C11*L11,2)</f>
        <v>164.28</v>
      </c>
      <c r="N11" s="3" t="n">
        <v>0</v>
      </c>
      <c r="O11" s="3" t="n">
        <f aca="false">M11+N11</f>
        <v>164.28</v>
      </c>
    </row>
    <row r="12" customFormat="false" ht="12.75" hidden="false" customHeight="false" outlineLevel="0" collapsed="false">
      <c r="A12" s="9" t="n">
        <v>36831</v>
      </c>
      <c r="B12" s="10" t="s">
        <v>31</v>
      </c>
      <c r="C12" s="2" t="n">
        <v>5014</v>
      </c>
      <c r="D12" s="0" t="n">
        <v>4.31</v>
      </c>
      <c r="E12" s="11" t="n">
        <v>0.01</v>
      </c>
      <c r="F12" s="11" t="n">
        <f aca="false">D12+E12</f>
        <v>4.32</v>
      </c>
      <c r="G12" s="12" t="n">
        <v>0.0259</v>
      </c>
      <c r="H12" s="13" t="n">
        <f aca="false">ROUND(F12/(1-G12),4)</f>
        <v>4.4349</v>
      </c>
      <c r="I12" s="13" t="n">
        <v>0.0684</v>
      </c>
      <c r="J12" s="13" t="n">
        <f aca="false">H12+I12</f>
        <v>4.5033</v>
      </c>
      <c r="K12" s="13" t="n">
        <v>0.06</v>
      </c>
      <c r="L12" s="13" t="n">
        <f aca="false">J12+K12</f>
        <v>4.5633</v>
      </c>
      <c r="M12" s="3" t="n">
        <f aca="false">ROUND(C12*L12,2)</f>
        <v>22880.39</v>
      </c>
      <c r="N12" s="3" t="n">
        <f aca="false">-M12</f>
        <v>-22880.39</v>
      </c>
      <c r="O12" s="3" t="n">
        <f aca="false">M12+N12</f>
        <v>0</v>
      </c>
      <c r="P12" s="0" t="s">
        <v>29</v>
      </c>
    </row>
    <row r="13" customFormat="false" ht="12.75" hidden="false" customHeight="false" outlineLevel="0" collapsed="false">
      <c r="A13" s="9" t="n">
        <v>36861</v>
      </c>
      <c r="B13" s="10" t="s">
        <v>32</v>
      </c>
      <c r="C13" s="2" t="n">
        <v>4366</v>
      </c>
      <c r="D13" s="0" t="n">
        <v>5.95</v>
      </c>
      <c r="E13" s="11" t="n">
        <v>0.01</v>
      </c>
      <c r="F13" s="11" t="n">
        <f aca="false">D13+E13</f>
        <v>5.96</v>
      </c>
      <c r="G13" s="12" t="n">
        <v>0.0259</v>
      </c>
      <c r="H13" s="13" t="n">
        <f aca="false">ROUND(F13/(1-G13),4)</f>
        <v>6.1185</v>
      </c>
      <c r="I13" s="13" t="n">
        <v>0.0684</v>
      </c>
      <c r="J13" s="13" t="n">
        <f aca="false">H13+I13</f>
        <v>6.1869</v>
      </c>
      <c r="K13" s="13" t="n">
        <v>0.06</v>
      </c>
      <c r="L13" s="13" t="n">
        <f aca="false">J13+K13</f>
        <v>6.2469</v>
      </c>
      <c r="M13" s="3" t="n">
        <f aca="false">ROUND(C13*L13,2)</f>
        <v>27273.97</v>
      </c>
      <c r="N13" s="3" t="n">
        <f aca="false">-M13</f>
        <v>-27273.97</v>
      </c>
      <c r="O13" s="3" t="n">
        <f aca="false">M13+N13</f>
        <v>0</v>
      </c>
      <c r="P13" s="0" t="s">
        <v>29</v>
      </c>
    </row>
    <row r="14" customFormat="false" ht="12.75" hidden="false" customHeight="false" outlineLevel="0" collapsed="false">
      <c r="A14" s="9" t="n">
        <v>36861</v>
      </c>
      <c r="B14" s="10" t="s">
        <v>33</v>
      </c>
      <c r="C14" s="2" t="n">
        <v>-126</v>
      </c>
      <c r="D14" s="0" t="n">
        <v>5.95</v>
      </c>
      <c r="E14" s="11" t="n">
        <v>0.01</v>
      </c>
      <c r="F14" s="11" t="n">
        <f aca="false">D14+E14</f>
        <v>5.96</v>
      </c>
      <c r="G14" s="12" t="n">
        <v>0.0259</v>
      </c>
      <c r="H14" s="13" t="n">
        <f aca="false">ROUND(F14/(1-G14),4)</f>
        <v>6.1185</v>
      </c>
      <c r="I14" s="13" t="n">
        <v>0.0684</v>
      </c>
      <c r="J14" s="13" t="n">
        <f aca="false">H14+I14</f>
        <v>6.1869</v>
      </c>
      <c r="K14" s="13" t="n">
        <v>0.06</v>
      </c>
      <c r="L14" s="13" t="n">
        <f aca="false">J14+K14</f>
        <v>6.2469</v>
      </c>
      <c r="M14" s="3" t="n">
        <f aca="false">ROUND(C14*L14,2)</f>
        <v>-787.11</v>
      </c>
      <c r="N14" s="3" t="n">
        <v>0</v>
      </c>
      <c r="O14" s="3" t="n">
        <f aca="false">M14+N14</f>
        <v>-787.11</v>
      </c>
    </row>
    <row r="15" customFormat="false" ht="12.75" hidden="false" customHeight="false" outlineLevel="0" collapsed="false">
      <c r="A15" s="9" t="n">
        <v>36892</v>
      </c>
      <c r="B15" s="10" t="s">
        <v>34</v>
      </c>
      <c r="C15" s="2" t="n">
        <v>5983</v>
      </c>
      <c r="D15" s="0" t="n">
        <v>8.63</v>
      </c>
      <c r="E15" s="11" t="n">
        <v>0.01</v>
      </c>
      <c r="F15" s="11" t="n">
        <f aca="false">D15+E15</f>
        <v>8.64</v>
      </c>
      <c r="G15" s="12" t="n">
        <v>0.0259</v>
      </c>
      <c r="H15" s="13" t="n">
        <f aca="false">ROUND(F15/(1-G15),4)</f>
        <v>8.8697</v>
      </c>
      <c r="I15" s="13" t="n">
        <v>0.0682</v>
      </c>
      <c r="J15" s="13" t="n">
        <f aca="false">H15+I15</f>
        <v>8.9379</v>
      </c>
      <c r="K15" s="13" t="n">
        <v>0.06</v>
      </c>
      <c r="L15" s="13" t="n">
        <f aca="false">J15+K15</f>
        <v>8.9979</v>
      </c>
      <c r="M15" s="3" t="n">
        <f aca="false">ROUND(C15*L15,2)</f>
        <v>53834.44</v>
      </c>
      <c r="N15" s="3" t="n">
        <f aca="false">-M15</f>
        <v>-53834.44</v>
      </c>
      <c r="O15" s="3" t="n">
        <f aca="false">M15+N15</f>
        <v>0</v>
      </c>
      <c r="P15" s="0" t="s">
        <v>29</v>
      </c>
    </row>
    <row r="16" customFormat="false" ht="12.75" hidden="false" customHeight="false" outlineLevel="0" collapsed="false">
      <c r="A16" s="9" t="n">
        <v>36923</v>
      </c>
      <c r="B16" s="10" t="s">
        <v>35</v>
      </c>
      <c r="C16" s="2" t="n">
        <v>5404</v>
      </c>
      <c r="D16" s="0" t="n">
        <v>6.31</v>
      </c>
      <c r="E16" s="11" t="n">
        <v>0.01</v>
      </c>
      <c r="F16" s="11" t="n">
        <f aca="false">D16+E16</f>
        <v>6.32</v>
      </c>
      <c r="G16" s="12" t="n">
        <v>0.0259</v>
      </c>
      <c r="H16" s="13" t="n">
        <f aca="false">ROUND(F16/(1-G16),4)</f>
        <v>6.488</v>
      </c>
      <c r="I16" s="13" t="n">
        <v>0.0682</v>
      </c>
      <c r="J16" s="13" t="n">
        <f aca="false">H16+I16</f>
        <v>6.5562</v>
      </c>
      <c r="K16" s="13" t="n">
        <v>0.06</v>
      </c>
      <c r="L16" s="13" t="n">
        <f aca="false">J16+K16</f>
        <v>6.6162</v>
      </c>
      <c r="M16" s="3" t="n">
        <f aca="false">ROUND(C16*L16,2)</f>
        <v>35753.94</v>
      </c>
      <c r="N16" s="3" t="n">
        <f aca="false">-M16</f>
        <v>-35753.94</v>
      </c>
      <c r="O16" s="3" t="n">
        <f aca="false">M16+N16</f>
        <v>0</v>
      </c>
      <c r="P16" s="0" t="s">
        <v>29</v>
      </c>
    </row>
    <row r="17" customFormat="false" ht="12.75" hidden="false" customHeight="false" outlineLevel="0" collapsed="false">
      <c r="A17" s="9" t="n">
        <v>36951</v>
      </c>
      <c r="B17" s="10" t="s">
        <v>36</v>
      </c>
      <c r="C17" s="2" t="n">
        <v>4371</v>
      </c>
      <c r="D17" s="0" t="n">
        <v>4.72</v>
      </c>
      <c r="E17" s="11" t="n">
        <v>0.01</v>
      </c>
      <c r="F17" s="11" t="n">
        <f aca="false">D17+E17</f>
        <v>4.73</v>
      </c>
      <c r="G17" s="12" t="n">
        <v>0.0259</v>
      </c>
      <c r="H17" s="13" t="n">
        <f aca="false">ROUND(F17/(1-G17),4)</f>
        <v>4.8558</v>
      </c>
      <c r="I17" s="13" t="n">
        <v>0.0682</v>
      </c>
      <c r="J17" s="13" t="n">
        <f aca="false">H17+I17</f>
        <v>4.924</v>
      </c>
      <c r="K17" s="13" t="n">
        <v>0.06</v>
      </c>
      <c r="L17" s="13" t="n">
        <f aca="false">J17+K17</f>
        <v>4.984</v>
      </c>
      <c r="M17" s="3" t="n">
        <f aca="false">ROUND(C17*L17,2)</f>
        <v>21785.06</v>
      </c>
      <c r="N17" s="3" t="n">
        <f aca="false">-M17</f>
        <v>-21785.06</v>
      </c>
      <c r="O17" s="3" t="n">
        <f aca="false">M17+N17</f>
        <v>0</v>
      </c>
      <c r="P17" s="0" t="s">
        <v>29</v>
      </c>
    </row>
    <row r="18" customFormat="false" ht="12.75" hidden="false" customHeight="false" outlineLevel="0" collapsed="false">
      <c r="A18" s="9" t="n">
        <v>36982</v>
      </c>
      <c r="B18" s="10" t="s">
        <v>37</v>
      </c>
      <c r="C18" s="2" t="n">
        <v>3720</v>
      </c>
      <c r="D18" s="0" t="n">
        <v>4.49</v>
      </c>
      <c r="E18" s="11" t="n">
        <v>0.01</v>
      </c>
      <c r="F18" s="11" t="n">
        <f aca="false">D18+E18</f>
        <v>4.5</v>
      </c>
      <c r="G18" s="12" t="n">
        <v>0.0259</v>
      </c>
      <c r="H18" s="13" t="n">
        <f aca="false">ROUND(F18/(1-G18),4)</f>
        <v>4.6196</v>
      </c>
      <c r="I18" s="13" t="n">
        <v>0.0682</v>
      </c>
      <c r="J18" s="13" t="n">
        <f aca="false">H18+I18</f>
        <v>4.6878</v>
      </c>
      <c r="K18" s="13" t="n">
        <v>0.06</v>
      </c>
      <c r="L18" s="13" t="n">
        <f aca="false">J18+K18</f>
        <v>4.7478</v>
      </c>
      <c r="M18" s="3" t="n">
        <f aca="false">ROUND(C18*L18,2)</f>
        <v>17661.82</v>
      </c>
      <c r="N18" s="3" t="n">
        <f aca="false">-M18</f>
        <v>-17661.82</v>
      </c>
      <c r="O18" s="3" t="n">
        <f aca="false">M18+N18</f>
        <v>0</v>
      </c>
      <c r="P18" s="0" t="s">
        <v>29</v>
      </c>
    </row>
    <row r="19" customFormat="false" ht="12.75" hidden="false" customHeight="false" outlineLevel="0" collapsed="false">
      <c r="A19" s="9" t="n">
        <v>37012</v>
      </c>
      <c r="B19" s="10" t="s">
        <v>38</v>
      </c>
      <c r="C19" s="2" t="n">
        <v>4805</v>
      </c>
      <c r="D19" s="0" t="n">
        <v>3.91</v>
      </c>
      <c r="E19" s="11" t="n">
        <v>0.01</v>
      </c>
      <c r="F19" s="11" t="n">
        <f aca="false">D19+E19</f>
        <v>3.92</v>
      </c>
      <c r="G19" s="12" t="n">
        <v>0.0259</v>
      </c>
      <c r="H19" s="13" t="n">
        <f aca="false">ROUND(F19/(1-G19),4)</f>
        <v>4.0242</v>
      </c>
      <c r="I19" s="13" t="n">
        <v>0.0682</v>
      </c>
      <c r="J19" s="13" t="n">
        <f aca="false">H19+I19</f>
        <v>4.0924</v>
      </c>
      <c r="K19" s="13" t="n">
        <v>0.06</v>
      </c>
      <c r="L19" s="13" t="n">
        <f aca="false">J19+K19</f>
        <v>4.1524</v>
      </c>
      <c r="M19" s="3" t="n">
        <f aca="false">ROUND(C19*L19,2)</f>
        <v>19952.28</v>
      </c>
      <c r="N19" s="3" t="n">
        <f aca="false">-M19</f>
        <v>-19952.28</v>
      </c>
      <c r="O19" s="3" t="n">
        <f aca="false">M19+N19</f>
        <v>0</v>
      </c>
      <c r="P19" s="0" t="s">
        <v>29</v>
      </c>
    </row>
    <row r="20" customFormat="false" ht="12.75" hidden="false" customHeight="false" outlineLevel="0" collapsed="false">
      <c r="A20" s="9" t="n">
        <v>37043</v>
      </c>
      <c r="B20" s="10" t="s">
        <v>39</v>
      </c>
      <c r="C20" s="2" t="n">
        <v>4640</v>
      </c>
      <c r="D20" s="0" t="n">
        <v>2.43</v>
      </c>
      <c r="E20" s="11" t="n">
        <v>0.01</v>
      </c>
      <c r="F20" s="11" t="n">
        <f aca="false">D20+E20</f>
        <v>2.44</v>
      </c>
      <c r="G20" s="12" t="n">
        <v>0.0259</v>
      </c>
      <c r="H20" s="13" t="n">
        <f aca="false">ROUND(F20/(1-G20),4)</f>
        <v>2.5049</v>
      </c>
      <c r="I20" s="13" t="n">
        <v>0.0682</v>
      </c>
      <c r="J20" s="13" t="n">
        <f aca="false">H20+I20</f>
        <v>2.5731</v>
      </c>
      <c r="K20" s="13" t="n">
        <v>0.06</v>
      </c>
      <c r="L20" s="13" t="n">
        <f aca="false">J20+K20</f>
        <v>2.6331</v>
      </c>
      <c r="M20" s="3" t="n">
        <f aca="false">ROUND(C20*L20,2)</f>
        <v>12217.58</v>
      </c>
      <c r="N20" s="3" t="n">
        <f aca="false">-M20</f>
        <v>-12217.58</v>
      </c>
      <c r="O20" s="3" t="n">
        <f aca="false">M20+N20</f>
        <v>0</v>
      </c>
      <c r="P20" s="0" t="s">
        <v>29</v>
      </c>
    </row>
    <row r="21" customFormat="false" ht="12.75" hidden="false" customHeight="false" outlineLevel="0" collapsed="false">
      <c r="A21" s="9" t="n">
        <v>37073</v>
      </c>
      <c r="B21" s="10" t="s">
        <v>40</v>
      </c>
      <c r="C21" s="14" t="n">
        <v>4805</v>
      </c>
      <c r="D21" s="15" t="n">
        <v>1.75</v>
      </c>
      <c r="E21" s="16" t="n">
        <v>0.01</v>
      </c>
      <c r="F21" s="16" t="n">
        <f aca="false">D21+E21</f>
        <v>1.76</v>
      </c>
      <c r="G21" s="17" t="n">
        <v>0.0259</v>
      </c>
      <c r="H21" s="18" t="n">
        <f aca="false">ROUND(F21/(1-G21),4)</f>
        <v>1.8068</v>
      </c>
      <c r="I21" s="18" t="n">
        <v>0.0682</v>
      </c>
      <c r="J21" s="18" t="n">
        <f aca="false">H21+I21</f>
        <v>1.875</v>
      </c>
      <c r="K21" s="18" t="n">
        <v>0.06</v>
      </c>
      <c r="L21" s="18" t="n">
        <f aca="false">J21+K21</f>
        <v>1.935</v>
      </c>
      <c r="M21" s="19" t="n">
        <f aca="false">ROUND(C21*L21,2)</f>
        <v>9297.68</v>
      </c>
      <c r="N21" s="19" t="n">
        <f aca="false">-M21</f>
        <v>-9297.68</v>
      </c>
      <c r="O21" s="19" t="n">
        <f aca="false">M21+N21</f>
        <v>0</v>
      </c>
      <c r="P21" s="0" t="s">
        <v>29</v>
      </c>
    </row>
    <row r="22" customFormat="false" ht="12.75" hidden="false" customHeight="false" outlineLevel="0" collapsed="false">
      <c r="A22" s="9" t="s">
        <v>41</v>
      </c>
      <c r="B22" s="20"/>
      <c r="C22" s="2" t="n">
        <f aca="false">SUM(C10:C21)</f>
        <v>47787</v>
      </c>
      <c r="D22" s="20"/>
      <c r="E22" s="20"/>
      <c r="F22" s="20"/>
      <c r="G22" s="20"/>
      <c r="H22" s="20"/>
      <c r="I22" s="20"/>
      <c r="J22" s="20"/>
      <c r="K22" s="20"/>
      <c r="L22" s="20"/>
      <c r="M22" s="3" t="n">
        <f aca="false">SUM(M10:M21)</f>
        <v>241204.73</v>
      </c>
      <c r="N22" s="3" t="n">
        <f aca="false">SUM(N10:N21)</f>
        <v>-241827.56</v>
      </c>
      <c r="O22" s="3" t="n">
        <f aca="false">SUM(O10:O21)</f>
        <v>-622.83</v>
      </c>
    </row>
    <row r="23" customFormat="false" ht="12.75" hidden="false" customHeight="false" outlineLevel="0" collapsed="false">
      <c r="A23" s="9"/>
    </row>
    <row r="24" customFormat="false" ht="12.75" hidden="false" customHeight="false" outlineLevel="0" collapsed="false">
      <c r="A24" s="9"/>
      <c r="L24" s="21" t="s">
        <v>42</v>
      </c>
      <c r="M24" s="22"/>
      <c r="N24" s="23" t="n">
        <f aca="false">N22</f>
        <v>-241827.56</v>
      </c>
    </row>
    <row r="25" customFormat="false" ht="12.75" hidden="false" customHeight="false" outlineLevel="0" collapsed="false">
      <c r="A25" s="9"/>
    </row>
    <row r="26" customFormat="false" ht="12.75" hidden="false" customHeight="false" outlineLevel="0" collapsed="false">
      <c r="A26" s="9"/>
    </row>
    <row r="27" customFormat="false" ht="12.75" hidden="false" customHeight="false" outlineLevel="0" collapsed="false">
      <c r="A27" s="9"/>
    </row>
    <row r="28" customFormat="false" ht="12.75" hidden="false" customHeight="false" outlineLevel="0" collapsed="false">
      <c r="A28" s="24"/>
    </row>
    <row r="29" customFormat="false" ht="12.75" hidden="false" customHeight="false" outlineLevel="0" collapsed="false">
      <c r="A2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11" min="2" style="0" width="11.28"/>
  </cols>
  <sheetData>
    <row r="1" customFormat="false" ht="12.75" hidden="false" customHeight="false" outlineLevel="0" collapsed="false">
      <c r="A1" s="7" t="s">
        <v>43</v>
      </c>
    </row>
    <row r="2" customFormat="false" ht="12.75" hidden="false" customHeight="false" outlineLevel="0" collapsed="false">
      <c r="A2" s="7" t="s">
        <v>44</v>
      </c>
    </row>
    <row r="3" customFormat="false" ht="12.75" hidden="false" customHeight="false" outlineLevel="0" collapsed="false">
      <c r="A3" s="7" t="s">
        <v>45</v>
      </c>
    </row>
    <row r="6" customFormat="false" ht="12.75" hidden="false" customHeight="false" outlineLevel="0" collapsed="false">
      <c r="B6" s="25" t="n">
        <v>36800</v>
      </c>
      <c r="C6" s="25" t="n">
        <v>36831</v>
      </c>
      <c r="D6" s="25" t="n">
        <v>36861</v>
      </c>
      <c r="E6" s="25" t="n">
        <v>36892</v>
      </c>
      <c r="F6" s="25" t="n">
        <v>36923</v>
      </c>
      <c r="G6" s="25" t="n">
        <v>36951</v>
      </c>
      <c r="H6" s="25" t="n">
        <v>36982</v>
      </c>
      <c r="I6" s="25" t="n">
        <v>37012</v>
      </c>
      <c r="J6" s="25" t="n">
        <v>37043</v>
      </c>
      <c r="K6" s="25" t="n">
        <v>37073</v>
      </c>
      <c r="L6" s="25"/>
    </row>
    <row r="7" customFormat="false" ht="12.75" hidden="false" customHeight="false" outlineLevel="0" collapsed="false">
      <c r="A7" s="0" t="s">
        <v>46</v>
      </c>
      <c r="B7" s="13" t="n">
        <v>0.0245</v>
      </c>
      <c r="C7" s="13" t="n">
        <v>0.0245</v>
      </c>
      <c r="D7" s="13" t="n">
        <v>0.0245</v>
      </c>
      <c r="E7" s="13" t="n">
        <v>0.0245</v>
      </c>
      <c r="F7" s="13" t="n">
        <v>0.0245</v>
      </c>
      <c r="G7" s="13" t="n">
        <v>0.0245</v>
      </c>
      <c r="H7" s="13" t="n">
        <v>0.0245</v>
      </c>
      <c r="I7" s="13" t="n">
        <v>0.0245</v>
      </c>
      <c r="J7" s="13" t="n">
        <v>0.0245</v>
      </c>
      <c r="K7" s="13" t="n">
        <v>0.0245</v>
      </c>
    </row>
    <row r="8" customFormat="false" ht="12.75" hidden="false" customHeight="false" outlineLevel="0" collapsed="false">
      <c r="A8" s="0" t="s">
        <v>47</v>
      </c>
      <c r="B8" s="13" t="n">
        <v>0.0206</v>
      </c>
      <c r="C8" s="13" t="n">
        <v>0.0206</v>
      </c>
      <c r="D8" s="13" t="n">
        <v>0.0206</v>
      </c>
      <c r="E8" s="13" t="n">
        <v>0.0206</v>
      </c>
      <c r="F8" s="13" t="n">
        <v>0.0206</v>
      </c>
      <c r="G8" s="13" t="n">
        <v>0.0206</v>
      </c>
      <c r="H8" s="13" t="n">
        <v>0.0206</v>
      </c>
      <c r="I8" s="13" t="n">
        <v>0.0206</v>
      </c>
      <c r="J8" s="13" t="n">
        <v>0.0206</v>
      </c>
      <c r="K8" s="13" t="n">
        <v>0.0206</v>
      </c>
    </row>
    <row r="9" customFormat="false" ht="12.75" hidden="false" customHeight="false" outlineLevel="0" collapsed="false">
      <c r="A9" s="0" t="s">
        <v>48</v>
      </c>
      <c r="B9" s="13" t="n">
        <v>0.0022</v>
      </c>
      <c r="C9" s="13" t="n">
        <v>0.0022</v>
      </c>
      <c r="D9" s="13" t="n">
        <v>0.0022</v>
      </c>
      <c r="E9" s="13" t="n">
        <v>0.0022</v>
      </c>
      <c r="F9" s="13" t="n">
        <v>0.0022</v>
      </c>
      <c r="G9" s="13" t="n">
        <v>0.0022</v>
      </c>
      <c r="H9" s="13" t="n">
        <v>0.0022</v>
      </c>
      <c r="I9" s="13" t="n">
        <v>0.0022</v>
      </c>
      <c r="J9" s="13" t="n">
        <v>0.0022</v>
      </c>
      <c r="K9" s="13" t="n">
        <v>0.0022</v>
      </c>
    </row>
    <row r="10" customFormat="false" ht="12.75" hidden="false" customHeight="false" outlineLevel="0" collapsed="false">
      <c r="A10" s="0" t="s">
        <v>49</v>
      </c>
      <c r="B10" s="13" t="n">
        <v>0.0139</v>
      </c>
      <c r="C10" s="13" t="n">
        <v>0.0139</v>
      </c>
      <c r="D10" s="13" t="n">
        <v>0.0139</v>
      </c>
      <c r="E10" s="13" t="n">
        <v>0.0139</v>
      </c>
      <c r="F10" s="13" t="n">
        <v>0.0139</v>
      </c>
      <c r="G10" s="13" t="n">
        <v>0.0139</v>
      </c>
      <c r="H10" s="13" t="n">
        <v>0.0139</v>
      </c>
      <c r="I10" s="13" t="n">
        <v>0.0139</v>
      </c>
      <c r="J10" s="13" t="n">
        <v>0.0139</v>
      </c>
      <c r="K10" s="13" t="n">
        <v>0.0139</v>
      </c>
    </row>
    <row r="11" customFormat="false" ht="12.75" hidden="false" customHeight="false" outlineLevel="0" collapsed="false">
      <c r="A11" s="0" t="s">
        <v>50</v>
      </c>
      <c r="B11" s="26" t="n">
        <v>0.0072</v>
      </c>
      <c r="C11" s="26" t="n">
        <v>0.0072</v>
      </c>
      <c r="D11" s="26" t="n">
        <v>0.0072</v>
      </c>
      <c r="E11" s="26" t="n">
        <v>0.007</v>
      </c>
      <c r="F11" s="26" t="n">
        <v>0.007</v>
      </c>
      <c r="G11" s="26" t="n">
        <v>0.007</v>
      </c>
      <c r="H11" s="26" t="n">
        <v>0.007</v>
      </c>
      <c r="I11" s="26" t="n">
        <v>0.007</v>
      </c>
      <c r="J11" s="26" t="n">
        <v>0.007</v>
      </c>
      <c r="K11" s="26" t="n">
        <v>0.007</v>
      </c>
    </row>
    <row r="12" customFormat="false" ht="12.75" hidden="false" customHeight="false" outlineLevel="0" collapsed="false">
      <c r="A12" s="0" t="s">
        <v>51</v>
      </c>
      <c r="B12" s="13" t="n">
        <f aca="false">SUM(B7:B11)</f>
        <v>0.0684</v>
      </c>
      <c r="C12" s="13" t="n">
        <f aca="false">SUM(C7:C11)</f>
        <v>0.0684</v>
      </c>
      <c r="D12" s="13" t="n">
        <f aca="false">SUM(D7:D11)</f>
        <v>0.0684</v>
      </c>
      <c r="E12" s="13" t="n">
        <f aca="false">SUM(E7:E11)</f>
        <v>0.0682</v>
      </c>
      <c r="F12" s="13" t="n">
        <f aca="false">SUM(F7:F11)</f>
        <v>0.0682</v>
      </c>
      <c r="G12" s="13" t="n">
        <f aca="false">SUM(G7:G11)</f>
        <v>0.0682</v>
      </c>
      <c r="H12" s="13" t="n">
        <f aca="false">SUM(H7:H11)</f>
        <v>0.0682</v>
      </c>
      <c r="I12" s="13" t="n">
        <f aca="false">SUM(I7:I11)</f>
        <v>0.0682</v>
      </c>
      <c r="J12" s="13" t="n">
        <f aca="false">SUM(J7:J11)</f>
        <v>0.0682</v>
      </c>
      <c r="K12" s="13" t="n">
        <f aca="false">SUM(K7:K11)</f>
        <v>0.0682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2001-10-02T11:55:02Z</dcterms:created>
  <dc:creator>phamic</dc:creator>
  <dc:description/>
  <dc:language>en-US</dc:language>
  <cp:lastModifiedBy>valued customer</cp:lastModifiedBy>
  <cp:lastPrinted>2001-10-02T22:53:00Z</cp:lastPrinted>
  <dcterms:modified xsi:type="dcterms:W3CDTF">2001-10-02T22:53:06Z</dcterms:modified>
  <cp:revision>0</cp:revision>
  <dc:subject/>
  <dc:title/>
</cp:coreProperties>
</file>