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ation Summary" sheetId="1" state="visible" r:id="rId3"/>
    <sheet name=" Citation Detail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<sst xmlns="http://schemas.openxmlformats.org/spreadsheetml/2006/main" count="70" uniqueCount="67">
  <si>
    <t xml:space="preserve">Bill To:  </t>
  </si>
  <si>
    <t xml:space="preserve">Remit To:</t>
  </si>
  <si>
    <t xml:space="preserve">Citation 1994 Investment Limited Partnership</t>
  </si>
  <si>
    <t xml:space="preserve">Verification Date: </t>
  </si>
  <si>
    <t xml:space="preserve">Enron North America Corp.</t>
  </si>
  <si>
    <t xml:space="preserve">Bank:  LaSalle Bank N.A.</t>
  </si>
  <si>
    <t xml:space="preserve">ABA:  071000505</t>
  </si>
  <si>
    <t xml:space="preserve">Acct:  5800241530</t>
  </si>
  <si>
    <t xml:space="preserve">Due Date:</t>
  </si>
  <si>
    <t xml:space="preserve">Name:  Citation Oil &amp; Gas Corp.</t>
  </si>
  <si>
    <t xml:space="preserve">Payment Method:</t>
  </si>
  <si>
    <t xml:space="preserve">Contact:  Theresa Staab </t>
  </si>
  <si>
    <t xml:space="preserve">Contact:  Alan Koelemay</t>
  </si>
  <si>
    <t xml:space="preserve">Wire</t>
  </si>
  <si>
    <t xml:space="preserve">Tel:  (303) 575-6485</t>
  </si>
  <si>
    <t xml:space="preserve">Tel:  (281) 517-7366</t>
  </si>
  <si>
    <t xml:space="preserve">Terms:</t>
  </si>
  <si>
    <t xml:space="preserve">Fax: (303) 534-0552</t>
  </si>
  <si>
    <t xml:space="preserve">Fax:  (281) 469-9641</t>
  </si>
  <si>
    <t xml:space="preserve">On or before 25th of month</t>
  </si>
  <si>
    <t xml:space="preserve">Delivery Period: </t>
  </si>
  <si>
    <t xml:space="preserve">Contract #</t>
  </si>
  <si>
    <t xml:space="preserve">Meter # / Meter Name</t>
  </si>
  <si>
    <t xml:space="preserve">Citation</t>
  </si>
  <si>
    <t xml:space="preserve">Citation Meserve Pod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</si>
  <si>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</si>
  <si>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</si>
  <si>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</si>
  <si>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</si>
  <si>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</si>
  <si>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</si>
  <si>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CIG GD</t>
  </si>
  <si>
    <t xml:space="preserve">Fuel Loss</t>
  </si>
  <si>
    <t xml:space="preserve">$             0.00</t>
  </si>
  <si>
    <t xml:space="preserve">$                                        0.00</t>
  </si>
  <si>
    <t xml:space="preserve">6/1/01 - 6/30/01</t>
  </si>
  <si>
    <t xml:space="preserve">Electric Power Compressor Fees</t>
  </si>
  <si>
    <t xml:space="preserve">TOTAL PAYMENT</t>
  </si>
  <si>
    <t xml:space="preserve">Contact:</t>
  </si>
  <si>
    <t xml:space="preserve">Alan Koelemay</t>
  </si>
  <si>
    <t xml:space="preserve">Enron North America</t>
  </si>
  <si>
    <t xml:space="preserve">PH:</t>
  </si>
  <si>
    <t xml:space="preserve">FAX:</t>
  </si>
  <si>
    <t xml:space="preserve">Theresa Staab</t>
  </si>
  <si>
    <t xml:space="preserve">303-575-6485</t>
  </si>
  <si>
    <t xml:space="preserve">First of Month Nomination:</t>
  </si>
  <si>
    <t xml:space="preserve">Additional Purchases:</t>
  </si>
  <si>
    <t xml:space="preserve">MMBtu</t>
  </si>
  <si>
    <t xml:space="preserve">Btu factor</t>
  </si>
  <si>
    <t xml:space="preserve">Transportation</t>
  </si>
  <si>
    <t xml:space="preserve">per Mcf</t>
  </si>
  <si>
    <t xml:space="preserve">IF CIG Rockies</t>
  </si>
  <si>
    <t xml:space="preserve">Index Discount/Premium</t>
  </si>
  <si>
    <t xml:space="preserve">Bear Paw Gathering/MMBtu</t>
  </si>
  <si>
    <t xml:space="preserve">Total Receipts Fee Adjustment*</t>
  </si>
  <si>
    <t xml:space="preserve">Crestone Transport</t>
  </si>
  <si>
    <t xml:space="preserve">Total Net Back</t>
  </si>
  <si>
    <t xml:space="preserve">Net Backs:</t>
  </si>
  <si>
    <t xml:space="preserve">CIG GD Rockies</t>
  </si>
  <si>
    <t xml:space="preserve">IF CIG Rockies Volume MMBtu</t>
  </si>
  <si>
    <t xml:space="preserve">Allocated Fuel MMBtu </t>
  </si>
  <si>
    <t xml:space="preserve">Total Production MMBtu</t>
  </si>
  <si>
    <t xml:space="preserve">$ IF CIG Rockies</t>
  </si>
  <si>
    <t xml:space="preserve">Total Payment</t>
  </si>
  <si>
    <t xml:space="preserve"> CIG GD Rockies less Netback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</si>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</sst>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mm\ d&quot;, &quot;yyyy"/>
    <numFmt numFmtId="166" formatCode="_(\$* #,##0.00_);_(\$* \(#,##0.00\);_(\$* \-??_);_(@_)"/>
    <numFmt numFmtId="167" formatCode="mm/dd/yy"/>
    <numFmt numFmtId="168" formatCode="[$-409]mmm\-yy"/>
    <numFmt numFmtId="169" formatCode="_(\$* #,##0.0000_);_(\$* \(#,##0.0000\);_(\$* \-??_);_(@_)"/>
    <numFmt numFmtId="170" formatCode="_(\$* #,##0.000000_);_(\$* \(#,##0.000000\);_(\$* \-??_);_(@_)"/>
    <numFmt numFmtId="171" formatCode="_(* #,##0.00_);_(* \(#,##0.00\);_(* \-??_);_(@_)"/>
    <numFmt numFmtId="172" formatCode="_(* #,##0_);_(* \(#,##0\);_(* \-??_);_(@_)"/>
    <numFmt numFmtId="173" formatCode="mmmm\-yy"/>
    <numFmt numFmtId="174" formatCode="_(* #,##0.000_);_(* \(#,##0.000\);_(* \-??_);_(@_)"/>
    <numFmt numFmtId="175" formatCode="_(\$* #,##0.00000_);_(\$* \(#,##0.00000\);_(\$* \-??_);_(@_)"/>
    <numFmt numFmtId="176" formatCode="0.0000"/>
    <numFmt numFmtId="177" formatCode="_(\$* #,##0.000_);_(\$* \(#,##0.000\);_(\$* \-??_);_(@_)"/>
    <numFmt numFmtId="178" formatCode="[$-409]d\-mmm"/>
    <numFmt numFmtId="179" formatCode="0"/>
    <numFmt numFmtId="180" formatCode="0%"/>
    <numFmt numFmtId="181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9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SEPT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Citation Summary"/>
      <sheetName val="Citation Detail"/>
      <sheetName val="Internal Xfer Summary"/>
    </sheetNames>
    <sheetDataSet>
      <sheetData sheetId="0">
        <row r="1">
          <cell r="A1">
            <v>37135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A22" t="str">
            <v>9/01/01 - 9/30/01</v>
          </cell>
        </row>
      </sheetData>
      <sheetData sheetId="10"/>
      <sheetData sheetId="11"/>
      <sheetData sheetId="12"/>
      <sheetData sheetId="13"/>
      <sheetData sheetId="14"/>
      <sheetData sheetId="15">
        <row r="7">
          <cell r="B7">
            <v>0.928278469818714</v>
          </cell>
        </row>
      </sheetData>
      <sheetData sheetId="16"/>
      <sheetData sheetId="17"/>
      <sheetData sheetId="18"/>
      <sheetData sheetId="19">
        <row r="7">
          <cell r="B7">
            <v>0.976908023483366</v>
          </cell>
        </row>
        <row r="13">
          <cell r="F13">
            <v>-0.14</v>
          </cell>
        </row>
        <row r="51">
          <cell r="D51">
            <v>18281</v>
          </cell>
        </row>
        <row r="51">
          <cell r="F51">
            <v>-1687</v>
          </cell>
        </row>
        <row r="51">
          <cell r="I51">
            <v>12746.5153</v>
          </cell>
        </row>
        <row r="53">
          <cell r="H53">
            <v>0.697254816476123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 t="s">
        <v>2</v>
      </c>
      <c r="G2" s="8" t="s">
        <v>3</v>
      </c>
    </row>
    <row r="3" customFormat="false" ht="12.75" hidden="false" customHeight="false" outlineLevel="0" collapsed="false">
      <c r="C3" s="5" t="s">
        <v>4</v>
      </c>
      <c r="D3" s="6"/>
      <c r="E3" s="6"/>
      <c r="F3" s="7" t="s">
        <v>5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6</v>
      </c>
      <c r="G4" s="10"/>
    </row>
    <row r="5" customFormat="false" ht="12.75" hidden="false" customHeight="false" outlineLevel="0" collapsed="false">
      <c r="C5" s="5"/>
      <c r="D5" s="6"/>
      <c r="E5" s="6"/>
      <c r="F5" s="7" t="s">
        <v>7</v>
      </c>
      <c r="G5" s="8" t="s">
        <v>8</v>
      </c>
    </row>
    <row r="6" customFormat="false" ht="12.75" hidden="false" customHeight="false" outlineLevel="0" collapsed="false">
      <c r="C6" s="5"/>
      <c r="D6" s="6"/>
      <c r="E6" s="6"/>
      <c r="F6" s="7" t="s">
        <v>9</v>
      </c>
      <c r="G6" s="11" t="n">
        <v>37189</v>
      </c>
    </row>
    <row r="7" customFormat="false" ht="12.75" hidden="false" customHeight="false" outlineLevel="0" collapsed="false">
      <c r="C7" s="5"/>
      <c r="D7" s="6"/>
      <c r="E7" s="6"/>
      <c r="G7" s="10"/>
    </row>
    <row r="8" customFormat="false" ht="12.75" hidden="false" customHeight="false" outlineLevel="0" collapsed="false">
      <c r="C8" s="5"/>
      <c r="D8" s="6"/>
      <c r="E8" s="6"/>
      <c r="F8" s="12"/>
      <c r="G8" s="8" t="s">
        <v>10</v>
      </c>
    </row>
    <row r="9" customFormat="false" ht="12.75" hidden="false" customHeight="false" outlineLevel="0" collapsed="false">
      <c r="C9" s="5" t="s">
        <v>11</v>
      </c>
      <c r="D9" s="6"/>
      <c r="E9" s="6"/>
      <c r="F9" s="7" t="s">
        <v>12</v>
      </c>
      <c r="G9" s="13" t="s">
        <v>13</v>
      </c>
    </row>
    <row r="10" customFormat="false" ht="12.75" hidden="false" customHeight="false" outlineLevel="0" collapsed="false">
      <c r="C10" s="5" t="s">
        <v>14</v>
      </c>
      <c r="D10" s="6"/>
      <c r="E10" s="6"/>
      <c r="F10" s="7" t="s">
        <v>15</v>
      </c>
      <c r="G10" s="8" t="s">
        <v>16</v>
      </c>
    </row>
    <row r="11" customFormat="false" ht="12.75" hidden="false" customHeight="false" outlineLevel="0" collapsed="false">
      <c r="A11" s="14" t="s">
        <v>4</v>
      </c>
      <c r="B11" s="15"/>
      <c r="C11" s="16" t="s">
        <v>17</v>
      </c>
      <c r="D11" s="17"/>
      <c r="E11" s="17"/>
      <c r="F11" s="18" t="s">
        <v>18</v>
      </c>
      <c r="G11" s="19" t="s">
        <v>19</v>
      </c>
    </row>
    <row r="12" customFormat="false" ht="13.5" hidden="false" customHeight="false" outlineLevel="0" collapsed="false">
      <c r="A12" s="20" t="n">
        <f aca="true">NOW()</f>
        <v>45926.9278813166</v>
      </c>
      <c r="B12" s="21"/>
      <c r="C12" s="21"/>
      <c r="D12" s="21"/>
      <c r="E12" s="21"/>
      <c r="F12" s="21"/>
      <c r="G12" s="21"/>
      <c r="H12" s="22"/>
    </row>
    <row r="13" customFormat="false" ht="12.75" hidden="false" customHeight="false" outlineLevel="0" collapsed="false">
      <c r="A13" s="23" t="s">
        <v>20</v>
      </c>
      <c r="B13" s="23" t="s">
        <v>21</v>
      </c>
      <c r="C13" s="23" t="s">
        <v>22</v>
      </c>
      <c r="D13" s="23"/>
      <c r="E13" s="23"/>
    </row>
    <row r="14" customFormat="false" ht="12.75" hidden="false" customHeight="false" outlineLevel="0" collapsed="false">
      <c r="A14" s="24" t="n">
        <f aca="false">+'[1]Index Pricing'!A1</f>
        <v>37135</v>
      </c>
      <c r="B14" s="25" t="s">
        <v>23</v>
      </c>
      <c r="C14" s="12" t="s">
        <v>24</v>
      </c>
    </row>
    <row r="18" customFormat="false" ht="12.75" hidden="false" customHeight="false" outlineLevel="0" collapsed="false">
      <c r="B18" s="26" t="s">
        <v>25</v>
      </c>
      <c r="C18" s="27" t="s">
        <v>26</v>
      </c>
      <c r="D18" s="28" t="s">
        <v>27</v>
      </c>
      <c r="E18" s="29" t="s">
        <v>28</v>
      </c>
      <c r="F18" s="29" t="s">
        <v>29</v>
      </c>
      <c r="G18" s="28" t="s">
        <v>30</v>
      </c>
    </row>
    <row r="19" customFormat="false" ht="12.75" hidden="false" customHeight="false" outlineLevel="0" collapsed="false">
      <c r="A19" s="0" t="str">
        <f aca="false">+'[1]Phillips Summary'!A22</f>
        <v>9/01/01 - 9/30/01</v>
      </c>
      <c r="B19" s="0" t="s">
        <v>31</v>
      </c>
      <c r="C19" s="30" t="n">
        <f aca="false">+'[1]Citation Detail'!F13</f>
        <v>-0.14</v>
      </c>
      <c r="D19" s="31" t="n">
        <f aca="false">+'[1]Citation Detail'!H53</f>
        <v>0.697254816476123</v>
      </c>
      <c r="E19" s="32" t="n">
        <f aca="false">+F19/'[1]Citation Detail'!$B$7</f>
        <v>18713.1229967949</v>
      </c>
      <c r="F19" s="32" t="n">
        <f aca="false">+'[1]Citation Detail'!D51</f>
        <v>18281</v>
      </c>
      <c r="G19" s="33" t="n">
        <f aca="false">+'[1]Citation Detail'!I51</f>
        <v>12746.5153</v>
      </c>
    </row>
    <row r="20" customFormat="false" ht="12.75" hidden="false" customHeight="false" outlineLevel="0" collapsed="false">
      <c r="A20" s="0" t="str">
        <f aca="false">+A19</f>
        <v>9/01/01 - 9/30/01</v>
      </c>
      <c r="C20" s="0" t="s">
        <v>32</v>
      </c>
      <c r="D20" s="34" t="s">
        <v>33</v>
      </c>
      <c r="E20" s="32" t="n">
        <f aca="false">+F20/'[1]Citation Detail'!$B$7</f>
        <v>1726.87700320513</v>
      </c>
      <c r="F20" s="32" t="n">
        <f aca="false">-+'[1]Citation Detail'!F51</f>
        <v>1687</v>
      </c>
      <c r="G20" s="35" t="s">
        <v>34</v>
      </c>
    </row>
    <row r="21" customFormat="false" ht="12.75" hidden="false" customHeight="false" outlineLevel="0" collapsed="false">
      <c r="A21" s="36"/>
      <c r="B21" s="23"/>
      <c r="C21" s="23"/>
      <c r="D21" s="37"/>
      <c r="E21" s="32" t="n">
        <f aca="false">+F21/'[1]Wellstar Detail'!B$7</f>
        <v>21510.7865249741</v>
      </c>
      <c r="F21" s="36" t="n">
        <f aca="false">SUM(F19:F20)</f>
        <v>19968</v>
      </c>
      <c r="G21" s="38" t="n">
        <f aca="false">SUM(G19:G20)</f>
        <v>12746.5153</v>
      </c>
    </row>
    <row r="23" customFormat="false" ht="12.75" hidden="false" customHeight="false" outlineLevel="0" collapsed="false">
      <c r="A23" s="0" t="s">
        <v>35</v>
      </c>
      <c r="B23" s="0" t="s">
        <v>36</v>
      </c>
      <c r="D23" s="34"/>
      <c r="E23" s="34"/>
      <c r="F23" s="32"/>
      <c r="G23" s="38" t="n">
        <v>-1380.24</v>
      </c>
    </row>
    <row r="24" customFormat="false" ht="15" hidden="false" customHeight="false" outlineLevel="0" collapsed="false">
      <c r="A24" s="23"/>
      <c r="C24" s="39"/>
      <c r="D24" s="40"/>
      <c r="E24" s="40"/>
      <c r="F24" s="41"/>
      <c r="G24" s="38"/>
    </row>
    <row r="25" customFormat="false" ht="12.75" hidden="false" customHeight="false" outlineLevel="0" collapsed="false">
      <c r="A25" s="42"/>
      <c r="C25" s="30"/>
      <c r="D25" s="43"/>
      <c r="E25" s="32"/>
      <c r="F25" s="32"/>
      <c r="G25" s="38"/>
    </row>
    <row r="26" customFormat="false" ht="12.75" hidden="false" customHeight="false" outlineLevel="0" collapsed="false">
      <c r="A26" s="42"/>
      <c r="C26" s="30"/>
      <c r="D26" s="43"/>
      <c r="E26" s="32"/>
      <c r="F26" s="32"/>
      <c r="G26" s="38"/>
    </row>
    <row r="27" customFormat="false" ht="12.75" hidden="false" customHeight="false" outlineLevel="0" collapsed="false">
      <c r="A27" s="42"/>
      <c r="C27" s="30"/>
      <c r="D27" s="43"/>
      <c r="E27" s="32"/>
      <c r="F27" s="32"/>
      <c r="G27" s="38"/>
    </row>
    <row r="28" customFormat="false" ht="12.75" hidden="false" customHeight="false" outlineLevel="0" collapsed="false">
      <c r="A28" s="42"/>
      <c r="C28" s="30"/>
      <c r="D28" s="43"/>
      <c r="E28" s="32"/>
      <c r="F28" s="32"/>
      <c r="G28" s="38"/>
    </row>
    <row r="29" customFormat="false" ht="12.75" hidden="false" customHeight="false" outlineLevel="0" collapsed="false">
      <c r="A29" s="42"/>
      <c r="C29" s="30"/>
      <c r="D29" s="43"/>
      <c r="E29" s="32"/>
      <c r="F29" s="32"/>
      <c r="G29" s="38"/>
    </row>
    <row r="30" customFormat="false" ht="12.75" hidden="false" customHeight="false" outlineLevel="0" collapsed="false">
      <c r="A30" s="42"/>
      <c r="C30" s="30"/>
      <c r="D30" s="43"/>
      <c r="E30" s="32"/>
      <c r="F30" s="32"/>
      <c r="G30" s="38"/>
    </row>
    <row r="31" customFormat="false" ht="12.75" hidden="false" customHeight="false" outlineLevel="0" collapsed="false">
      <c r="A31" s="42"/>
      <c r="C31" s="30"/>
      <c r="D31" s="43"/>
      <c r="E31" s="32"/>
      <c r="F31" s="32"/>
      <c r="G31" s="38"/>
    </row>
    <row r="32" customFormat="false" ht="12.75" hidden="false" customHeight="false" outlineLevel="0" collapsed="false">
      <c r="A32" s="42"/>
      <c r="C32" s="30"/>
      <c r="D32" s="43"/>
      <c r="E32" s="32"/>
      <c r="F32" s="32"/>
      <c r="G32" s="38"/>
    </row>
    <row r="33" customFormat="false" ht="12.75" hidden="false" customHeight="false" outlineLevel="0" collapsed="false">
      <c r="B33" s="44"/>
      <c r="C33" s="23"/>
    </row>
    <row r="34" customFormat="false" ht="12.75" hidden="false" customHeight="false" outlineLevel="0" collapsed="false">
      <c r="A34" s="45"/>
      <c r="B34" s="25"/>
    </row>
    <row r="35" customFormat="false" ht="12.75" hidden="false" customHeight="false" outlineLevel="0" collapsed="false">
      <c r="D35" s="23" t="s">
        <v>37</v>
      </c>
      <c r="E35" s="23"/>
      <c r="F35" s="46"/>
      <c r="G35" s="47" t="n">
        <f aca="false">SUM(G21:G34)</f>
        <v>11366.2753</v>
      </c>
    </row>
    <row r="36" customFormat="false" ht="12.75" hidden="false" customHeight="false" outlineLevel="0" collapsed="false">
      <c r="B36" s="44"/>
    </row>
    <row r="37" customFormat="false" ht="12.75" hidden="false" customHeight="false" outlineLevel="0" collapsed="false">
      <c r="B37" s="23"/>
      <c r="C37" s="23"/>
    </row>
    <row r="38" customFormat="false" ht="12.75" hidden="false" customHeight="false" outlineLevel="0" collapsed="false">
      <c r="B38" s="25"/>
    </row>
    <row r="39" customFormat="false" ht="12.75" hidden="false" customHeight="false" outlineLevel="0" collapsed="false">
      <c r="B39" s="44"/>
    </row>
    <row r="40" customFormat="false" ht="12.75" hidden="false" customHeight="false" outlineLevel="0" collapsed="false">
      <c r="B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85"/>
    <col collapsed="false" customWidth="true" hidden="false" outlineLevel="0" max="9" min="9" style="0" width="15.41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23" t="s">
        <v>23</v>
      </c>
      <c r="B1" s="23" t="s">
        <v>38</v>
      </c>
      <c r="C1" s="48" t="s">
        <v>39</v>
      </c>
      <c r="F1" s="0" t="s">
        <v>40</v>
      </c>
      <c r="H1" s="23"/>
      <c r="M1" s="49" t="n">
        <v>37190.6040769676</v>
      </c>
    </row>
    <row r="2" customFormat="false" ht="12.75" hidden="false" customHeight="false" outlineLevel="0" collapsed="false">
      <c r="A2" s="24" t="n">
        <v>37135</v>
      </c>
      <c r="B2" s="23" t="s">
        <v>41</v>
      </c>
      <c r="C2" s="48"/>
      <c r="H2" s="23"/>
    </row>
    <row r="3" customFormat="false" ht="12.75" hidden="false" customHeight="false" outlineLevel="0" collapsed="false">
      <c r="A3" s="24"/>
      <c r="B3" s="23" t="s">
        <v>42</v>
      </c>
      <c r="C3" s="23"/>
      <c r="F3" s="0" t="s">
        <v>43</v>
      </c>
      <c r="G3" s="0" t="s">
        <v>44</v>
      </c>
      <c r="H3" s="23"/>
    </row>
    <row r="4" customFormat="false" ht="12.75" hidden="false" customHeight="false" outlineLevel="0" collapsed="false">
      <c r="A4" s="24"/>
      <c r="B4" s="23"/>
      <c r="C4" s="23"/>
      <c r="H4" s="23"/>
    </row>
    <row r="5" customFormat="false" ht="12.75" hidden="false" customHeight="false" outlineLevel="0" collapsed="false">
      <c r="A5" s="24" t="s">
        <v>45</v>
      </c>
      <c r="B5" s="50" t="n">
        <v>0</v>
      </c>
      <c r="C5" s="23"/>
      <c r="H5" s="23"/>
    </row>
    <row r="6" customFormat="false" ht="12.75" hidden="false" customHeight="false" outlineLevel="0" collapsed="false">
      <c r="A6" s="24" t="s">
        <v>46</v>
      </c>
      <c r="B6" s="50" t="n">
        <v>584</v>
      </c>
      <c r="C6" s="23" t="s">
        <v>47</v>
      </c>
      <c r="H6" s="23"/>
    </row>
    <row r="7" customFormat="false" ht="12.75" hidden="false" customHeight="false" outlineLevel="0" collapsed="false">
      <c r="A7" s="45" t="s">
        <v>48</v>
      </c>
      <c r="B7" s="51" t="n">
        <v>0.976908023483366</v>
      </c>
    </row>
    <row r="8" customFormat="false" ht="12.75" hidden="false" customHeight="false" outlineLevel="0" collapsed="false">
      <c r="A8" s="45" t="s">
        <v>49</v>
      </c>
      <c r="B8" s="52" t="n">
        <v>0.455</v>
      </c>
      <c r="C8" s="0" t="s">
        <v>50</v>
      </c>
    </row>
    <row r="9" customFormat="false" ht="12.75" hidden="false" customHeight="false" outlineLevel="0" collapsed="false">
      <c r="A9" s="45" t="s">
        <v>51</v>
      </c>
      <c r="B9" s="34" t="n">
        <v>1.98</v>
      </c>
    </row>
    <row r="10" customFormat="false" ht="12.75" hidden="false" customHeight="false" outlineLevel="0" collapsed="false">
      <c r="A10" s="45"/>
      <c r="B10" s="34"/>
    </row>
    <row r="11" customFormat="false" ht="13.5" hidden="false" customHeight="false" outlineLevel="0" collapsed="false">
      <c r="A11" s="45"/>
    </row>
    <row r="12" customFormat="false" ht="25.5" hidden="false" customHeight="false" outlineLevel="0" collapsed="false">
      <c r="A12" s="53"/>
      <c r="B12" s="54"/>
      <c r="C12" s="55" t="s">
        <v>52</v>
      </c>
      <c r="D12" s="55" t="s">
        <v>53</v>
      </c>
      <c r="E12" s="55" t="s">
        <v>54</v>
      </c>
      <c r="F12" s="56" t="s">
        <v>55</v>
      </c>
      <c r="G12" s="56" t="s">
        <v>56</v>
      </c>
      <c r="H12" s="57"/>
      <c r="I12" s="57"/>
      <c r="J12" s="15"/>
      <c r="K12" s="15"/>
      <c r="L12" s="15"/>
      <c r="M12" s="15"/>
    </row>
    <row r="13" customFormat="false" ht="12.75" hidden="false" customHeight="false" outlineLevel="0" collapsed="false">
      <c r="A13" s="58" t="s">
        <v>57</v>
      </c>
      <c r="B13" s="30" t="s">
        <v>58</v>
      </c>
      <c r="C13" s="59" t="n">
        <v>-0.2</v>
      </c>
      <c r="D13" s="30" t="n">
        <v>-0.465755208333333</v>
      </c>
      <c r="E13" s="30" t="n">
        <v>-0.0429806376269533</v>
      </c>
      <c r="F13" s="60" t="n">
        <v>-0.14</v>
      </c>
      <c r="G13" s="61" t="n">
        <v>-0.8487</v>
      </c>
      <c r="I13" s="62"/>
    </row>
    <row r="14" customFormat="false" ht="12.75" hidden="false" customHeight="false" outlineLevel="0" collapsed="false">
      <c r="A14" s="58"/>
      <c r="B14" s="30"/>
      <c r="C14" s="30"/>
      <c r="D14" s="30"/>
      <c r="E14" s="30"/>
      <c r="F14" s="61"/>
      <c r="G14" s="61"/>
    </row>
    <row r="15" customFormat="false" ht="13.5" hidden="false" customHeight="false" outlineLevel="0" collapsed="false">
      <c r="A15" s="63"/>
      <c r="B15" s="64"/>
      <c r="C15" s="64"/>
      <c r="D15" s="64"/>
      <c r="E15" s="64"/>
      <c r="F15" s="65"/>
      <c r="G15" s="65"/>
    </row>
    <row r="16" customFormat="false" ht="13.5" hidden="false" customHeight="false" outlineLevel="0" collapsed="false"/>
    <row r="17" customFormat="false" ht="25.5" hidden="false" customHeight="false" outlineLevel="0" collapsed="false">
      <c r="A17" s="66"/>
      <c r="B17" s="67"/>
      <c r="C17" s="68"/>
      <c r="D17" s="69" t="s">
        <v>59</v>
      </c>
      <c r="E17" s="70"/>
      <c r="F17" s="71" t="s">
        <v>60</v>
      </c>
      <c r="G17" s="71" t="s">
        <v>61</v>
      </c>
      <c r="H17" s="67" t="s">
        <v>62</v>
      </c>
      <c r="I17" s="72" t="s">
        <v>63</v>
      </c>
    </row>
    <row r="18" customFormat="false" ht="26.25" hidden="false" customHeight="false" outlineLevel="0" collapsed="false">
      <c r="B18" s="73" t="s">
        <v>58</v>
      </c>
      <c r="C18" s="74" t="s">
        <v>64</v>
      </c>
      <c r="D18" s="75"/>
      <c r="E18" s="21"/>
      <c r="F18" s="21"/>
      <c r="G18" s="21"/>
      <c r="H18" s="73"/>
      <c r="I18" s="76"/>
    </row>
    <row r="19" customFormat="false" ht="12.75" hidden="false" customHeight="false" outlineLevel="0" collapsed="false">
      <c r="A19" s="77" t="n">
        <v>37135</v>
      </c>
      <c r="B19" s="78" t="n">
        <v>1.69</v>
      </c>
      <c r="C19" s="79" t="n">
        <v>0.8413</v>
      </c>
      <c r="D19" s="80" t="n">
        <v>682</v>
      </c>
      <c r="E19" s="22"/>
      <c r="F19" s="81" t="n">
        <v>-56</v>
      </c>
      <c r="G19" s="82" t="n">
        <v>738</v>
      </c>
      <c r="H19" s="83" t="n">
        <v>573.7666</v>
      </c>
      <c r="I19" s="34" t="n">
        <v>573.7666</v>
      </c>
    </row>
    <row r="20" customFormat="false" ht="12.75" hidden="false" customHeight="false" outlineLevel="0" collapsed="false">
      <c r="A20" s="77" t="n">
        <v>37136</v>
      </c>
      <c r="B20" s="84" t="n">
        <v>1.69</v>
      </c>
      <c r="C20" s="85" t="n">
        <v>0.8413</v>
      </c>
      <c r="D20" s="86" t="n">
        <v>673</v>
      </c>
      <c r="E20" s="22"/>
      <c r="F20" s="81" t="n">
        <v>-63</v>
      </c>
      <c r="G20" s="82" t="n">
        <v>736</v>
      </c>
      <c r="H20" s="87" t="n">
        <v>566.1949</v>
      </c>
      <c r="I20" s="88" t="n">
        <v>566.1949</v>
      </c>
    </row>
    <row r="21" customFormat="false" ht="12.75" hidden="false" customHeight="false" outlineLevel="0" collapsed="false">
      <c r="A21" s="77" t="n">
        <v>37137</v>
      </c>
      <c r="B21" s="84" t="n">
        <v>1.69</v>
      </c>
      <c r="C21" s="85" t="n">
        <v>0.8413</v>
      </c>
      <c r="D21" s="86" t="n">
        <v>671</v>
      </c>
      <c r="E21" s="22"/>
      <c r="F21" s="81" t="n">
        <v>-62</v>
      </c>
      <c r="G21" s="82" t="n">
        <v>733</v>
      </c>
      <c r="H21" s="87" t="n">
        <v>564.5123</v>
      </c>
      <c r="I21" s="88" t="n">
        <v>564.5123</v>
      </c>
    </row>
    <row r="22" customFormat="false" ht="12.75" hidden="false" customHeight="false" outlineLevel="0" collapsed="false">
      <c r="A22" s="77" t="n">
        <v>37138</v>
      </c>
      <c r="B22" s="84" t="n">
        <v>1.69</v>
      </c>
      <c r="C22" s="85" t="n">
        <v>0.8413</v>
      </c>
      <c r="D22" s="86" t="n">
        <v>669</v>
      </c>
      <c r="E22" s="22"/>
      <c r="F22" s="81" t="n">
        <v>-60</v>
      </c>
      <c r="G22" s="82" t="n">
        <v>729</v>
      </c>
      <c r="H22" s="87" t="n">
        <v>562.8297</v>
      </c>
      <c r="I22" s="88" t="n">
        <v>562.8297</v>
      </c>
    </row>
    <row r="23" customFormat="false" ht="12.75" hidden="false" customHeight="false" outlineLevel="0" collapsed="false">
      <c r="A23" s="77" t="n">
        <v>37047</v>
      </c>
      <c r="B23" s="84" t="n">
        <v>1.67</v>
      </c>
      <c r="C23" s="85" t="n">
        <v>0.8213</v>
      </c>
      <c r="D23" s="86" t="n">
        <v>678</v>
      </c>
      <c r="E23" s="22"/>
      <c r="F23" s="81" t="n">
        <v>-54</v>
      </c>
      <c r="G23" s="82" t="n">
        <v>732</v>
      </c>
      <c r="H23" s="87" t="n">
        <v>556.8414</v>
      </c>
      <c r="I23" s="88" t="n">
        <v>556.8414</v>
      </c>
    </row>
    <row r="24" customFormat="false" ht="12.75" hidden="false" customHeight="false" outlineLevel="0" collapsed="false">
      <c r="A24" s="77" t="n">
        <v>37140</v>
      </c>
      <c r="B24" s="84" t="n">
        <v>1.735</v>
      </c>
      <c r="C24" s="85" t="n">
        <v>0.8863</v>
      </c>
      <c r="D24" s="86" t="n">
        <v>652</v>
      </c>
      <c r="E24" s="22"/>
      <c r="F24" s="81" t="n">
        <v>-82</v>
      </c>
      <c r="G24" s="82" t="n">
        <v>734</v>
      </c>
      <c r="H24" s="87" t="n">
        <v>577.8676</v>
      </c>
      <c r="I24" s="88" t="n">
        <v>577.8676</v>
      </c>
    </row>
    <row r="25" customFormat="false" ht="12.75" hidden="false" customHeight="false" outlineLevel="0" collapsed="false">
      <c r="A25" s="77" t="n">
        <v>37141</v>
      </c>
      <c r="B25" s="84" t="n">
        <v>1.885</v>
      </c>
      <c r="C25" s="85" t="n">
        <v>1.0363</v>
      </c>
      <c r="D25" s="86" t="n">
        <v>248</v>
      </c>
      <c r="E25" s="22"/>
      <c r="F25" s="81" t="n">
        <v>-26</v>
      </c>
      <c r="G25" s="82" t="n">
        <v>274</v>
      </c>
      <c r="H25" s="87" t="n">
        <v>257.0024</v>
      </c>
      <c r="I25" s="88" t="n">
        <v>257.0024</v>
      </c>
    </row>
    <row r="26" customFormat="false" ht="12.75" hidden="false" customHeight="false" outlineLevel="0" collapsed="false">
      <c r="A26" s="77" t="n">
        <v>37142</v>
      </c>
      <c r="B26" s="84" t="n">
        <v>1.74</v>
      </c>
      <c r="C26" s="85" t="n">
        <v>0.8913</v>
      </c>
      <c r="D26" s="86" t="n">
        <v>664</v>
      </c>
      <c r="E26" s="22"/>
      <c r="F26" s="81" t="n">
        <v>-64</v>
      </c>
      <c r="G26" s="82" t="n">
        <v>728</v>
      </c>
      <c r="H26" s="87" t="n">
        <v>591.8232</v>
      </c>
      <c r="I26" s="88" t="n">
        <v>591.8232</v>
      </c>
    </row>
    <row r="27" customFormat="false" ht="12.75" hidden="false" customHeight="false" outlineLevel="0" collapsed="false">
      <c r="A27" s="77" t="n">
        <v>37143</v>
      </c>
      <c r="B27" s="84" t="n">
        <v>1.74</v>
      </c>
      <c r="C27" s="85" t="n">
        <v>0.8913</v>
      </c>
      <c r="D27" s="86" t="n">
        <v>656</v>
      </c>
      <c r="E27" s="22"/>
      <c r="F27" s="81" t="n">
        <v>-66</v>
      </c>
      <c r="G27" s="82" t="n">
        <v>722</v>
      </c>
      <c r="H27" s="87" t="n">
        <v>584.6928</v>
      </c>
      <c r="I27" s="88" t="n">
        <v>584.6928</v>
      </c>
    </row>
    <row r="28" customFormat="false" ht="12.75" hidden="false" customHeight="false" outlineLevel="0" collapsed="false">
      <c r="A28" s="77" t="n">
        <v>37144</v>
      </c>
      <c r="B28" s="84" t="n">
        <v>1.74</v>
      </c>
      <c r="C28" s="85" t="n">
        <v>0.8913</v>
      </c>
      <c r="D28" s="86" t="n">
        <v>618</v>
      </c>
      <c r="E28" s="22"/>
      <c r="F28" s="81" t="n">
        <v>-64</v>
      </c>
      <c r="G28" s="82" t="n">
        <v>682</v>
      </c>
      <c r="H28" s="87" t="n">
        <v>550.8234</v>
      </c>
      <c r="I28" s="88" t="n">
        <v>550.8234</v>
      </c>
    </row>
    <row r="29" customFormat="false" ht="12.75" hidden="false" customHeight="false" outlineLevel="0" collapsed="false">
      <c r="A29" s="77" t="n">
        <v>37145</v>
      </c>
      <c r="B29" s="84" t="n">
        <v>1.98</v>
      </c>
      <c r="C29" s="85" t="n">
        <v>1.1313</v>
      </c>
      <c r="D29" s="86" t="n">
        <v>533</v>
      </c>
      <c r="E29" s="22"/>
      <c r="F29" s="81" t="n">
        <v>-61</v>
      </c>
      <c r="G29" s="82" t="n">
        <v>594</v>
      </c>
      <c r="H29" s="87" t="n">
        <v>602.9829</v>
      </c>
      <c r="I29" s="88" t="n">
        <v>602.9829</v>
      </c>
    </row>
    <row r="30" customFormat="false" ht="12.75" hidden="false" customHeight="false" outlineLevel="0" collapsed="false">
      <c r="A30" s="77" t="n">
        <v>37146</v>
      </c>
      <c r="B30" s="84" t="n">
        <v>1.92</v>
      </c>
      <c r="C30" s="85" t="n">
        <v>1.0713</v>
      </c>
      <c r="D30" s="86" t="n">
        <v>670</v>
      </c>
      <c r="E30" s="22"/>
      <c r="F30" s="81" t="n">
        <v>-67</v>
      </c>
      <c r="G30" s="82" t="n">
        <v>737</v>
      </c>
      <c r="H30" s="87" t="n">
        <v>717.771</v>
      </c>
      <c r="I30" s="88" t="n">
        <v>717.771</v>
      </c>
    </row>
    <row r="31" customFormat="false" ht="12.75" hidden="false" customHeight="false" outlineLevel="0" collapsed="false">
      <c r="A31" s="77" t="n">
        <v>37147</v>
      </c>
      <c r="B31" s="84" t="n">
        <v>1.995</v>
      </c>
      <c r="C31" s="85" t="n">
        <v>1.1463</v>
      </c>
      <c r="D31" s="86" t="n">
        <v>604</v>
      </c>
      <c r="E31" s="22"/>
      <c r="F31" s="81" t="n">
        <v>-55</v>
      </c>
      <c r="G31" s="82" t="n">
        <v>659</v>
      </c>
      <c r="H31" s="87" t="n">
        <v>692.3652</v>
      </c>
      <c r="I31" s="88" t="n">
        <v>692.3652</v>
      </c>
    </row>
    <row r="32" customFormat="false" ht="12.75" hidden="false" customHeight="false" outlineLevel="0" collapsed="false">
      <c r="A32" s="77" t="n">
        <v>37148</v>
      </c>
      <c r="B32" s="84" t="n">
        <v>1.83</v>
      </c>
      <c r="C32" s="85" t="n">
        <v>0.9813</v>
      </c>
      <c r="D32" s="86" t="n">
        <v>435</v>
      </c>
      <c r="E32" s="22"/>
      <c r="F32" s="81" t="n">
        <v>-34</v>
      </c>
      <c r="G32" s="82" t="n">
        <v>469</v>
      </c>
      <c r="H32" s="87" t="n">
        <v>426.8655</v>
      </c>
      <c r="I32" s="88" t="n">
        <v>426.8655</v>
      </c>
    </row>
    <row r="33" customFormat="false" ht="12.75" hidden="false" customHeight="false" outlineLevel="0" collapsed="false">
      <c r="A33" s="77" t="n">
        <v>37149</v>
      </c>
      <c r="B33" s="84" t="n">
        <v>1.765</v>
      </c>
      <c r="C33" s="85" t="n">
        <v>0.9163</v>
      </c>
      <c r="D33" s="86" t="n">
        <v>442</v>
      </c>
      <c r="E33" s="22"/>
      <c r="F33" s="81" t="n">
        <v>-38</v>
      </c>
      <c r="G33" s="82" t="n">
        <v>480</v>
      </c>
      <c r="H33" s="87" t="n">
        <v>405.0046</v>
      </c>
      <c r="I33" s="88" t="n">
        <v>405.0046</v>
      </c>
    </row>
    <row r="34" customFormat="false" ht="12.75" hidden="false" customHeight="false" outlineLevel="0" collapsed="false">
      <c r="A34" s="77" t="n">
        <v>37150</v>
      </c>
      <c r="B34" s="84" t="n">
        <v>1.765</v>
      </c>
      <c r="C34" s="85" t="n">
        <v>0.9163</v>
      </c>
      <c r="D34" s="86" t="n">
        <v>695</v>
      </c>
      <c r="E34" s="22"/>
      <c r="F34" s="81" t="n">
        <v>-56</v>
      </c>
      <c r="G34" s="82" t="n">
        <v>751</v>
      </c>
      <c r="H34" s="87" t="n">
        <v>636.8285</v>
      </c>
      <c r="I34" s="88" t="n">
        <v>636.8285</v>
      </c>
    </row>
    <row r="35" customFormat="false" ht="12.75" hidden="false" customHeight="false" outlineLevel="0" collapsed="false">
      <c r="A35" s="77" t="n">
        <v>37151</v>
      </c>
      <c r="B35" s="84" t="n">
        <v>1.765</v>
      </c>
      <c r="C35" s="85" t="n">
        <v>0.9163</v>
      </c>
      <c r="D35" s="86" t="n">
        <v>661</v>
      </c>
      <c r="E35" s="22"/>
      <c r="F35" s="81" t="n">
        <v>-27</v>
      </c>
      <c r="G35" s="82" t="n">
        <v>688</v>
      </c>
      <c r="H35" s="87" t="n">
        <v>605.6743</v>
      </c>
      <c r="I35" s="88" t="n">
        <v>605.6743</v>
      </c>
    </row>
    <row r="36" customFormat="false" ht="12.75" hidden="false" customHeight="false" outlineLevel="0" collapsed="false">
      <c r="A36" s="77" t="n">
        <v>37152</v>
      </c>
      <c r="B36" s="84" t="n">
        <v>1.8</v>
      </c>
      <c r="C36" s="85" t="n">
        <v>0.9513</v>
      </c>
      <c r="D36" s="86" t="n">
        <v>666</v>
      </c>
      <c r="E36" s="22"/>
      <c r="F36" s="81" t="n">
        <v>-43</v>
      </c>
      <c r="G36" s="82" t="n">
        <v>709</v>
      </c>
      <c r="H36" s="87" t="n">
        <v>633.5658</v>
      </c>
      <c r="I36" s="88" t="n">
        <v>633.5658</v>
      </c>
    </row>
    <row r="37" customFormat="false" ht="12.75" hidden="false" customHeight="false" outlineLevel="0" collapsed="false">
      <c r="A37" s="77" t="n">
        <v>37153</v>
      </c>
      <c r="B37" s="84" t="n">
        <v>1.68</v>
      </c>
      <c r="C37" s="85" t="n">
        <v>0.8313</v>
      </c>
      <c r="D37" s="86" t="n">
        <v>622</v>
      </c>
      <c r="E37" s="22"/>
      <c r="F37" s="81" t="n">
        <v>-58</v>
      </c>
      <c r="G37" s="82" t="n">
        <v>680</v>
      </c>
      <c r="H37" s="87" t="n">
        <v>517.0686</v>
      </c>
      <c r="I37" s="88" t="n">
        <v>517.0686</v>
      </c>
    </row>
    <row r="38" customFormat="false" ht="12.75" hidden="false" customHeight="false" outlineLevel="0" collapsed="false">
      <c r="A38" s="77" t="n">
        <v>37154</v>
      </c>
      <c r="B38" s="84" t="n">
        <v>1.605</v>
      </c>
      <c r="C38" s="85" t="n">
        <v>0.7563</v>
      </c>
      <c r="D38" s="86" t="n">
        <v>677</v>
      </c>
      <c r="E38" s="22"/>
      <c r="F38" s="81" t="n">
        <v>-61</v>
      </c>
      <c r="G38" s="82" t="n">
        <v>738</v>
      </c>
      <c r="H38" s="87" t="n">
        <v>512.0151</v>
      </c>
      <c r="I38" s="88" t="n">
        <v>512.0151</v>
      </c>
    </row>
    <row r="39" customFormat="false" ht="12.75" hidden="false" customHeight="false" outlineLevel="0" collapsed="false">
      <c r="A39" s="77" t="n">
        <v>37155</v>
      </c>
      <c r="B39" s="84" t="n">
        <v>1.375</v>
      </c>
      <c r="C39" s="85" t="n">
        <v>0.5263</v>
      </c>
      <c r="D39" s="86" t="n">
        <v>526</v>
      </c>
      <c r="E39" s="22"/>
      <c r="F39" s="81" t="n">
        <v>-54</v>
      </c>
      <c r="G39" s="82" t="n">
        <v>580</v>
      </c>
      <c r="H39" s="87" t="n">
        <v>276.8338</v>
      </c>
      <c r="I39" s="88" t="n">
        <v>276.8338</v>
      </c>
    </row>
    <row r="40" customFormat="false" ht="12.75" hidden="false" customHeight="false" outlineLevel="0" collapsed="false">
      <c r="A40" s="77" t="n">
        <v>37156</v>
      </c>
      <c r="B40" s="84" t="n">
        <v>1.045</v>
      </c>
      <c r="C40" s="85" t="n">
        <v>0.1963</v>
      </c>
      <c r="D40" s="86" t="n">
        <v>623</v>
      </c>
      <c r="E40" s="22"/>
      <c r="F40" s="81" t="n">
        <v>-61</v>
      </c>
      <c r="G40" s="82" t="n">
        <v>684</v>
      </c>
      <c r="H40" s="87" t="n">
        <v>122.2949</v>
      </c>
      <c r="I40" s="88" t="n">
        <v>122.2949</v>
      </c>
    </row>
    <row r="41" customFormat="false" ht="12.75" hidden="false" customHeight="false" outlineLevel="0" collapsed="false">
      <c r="A41" s="77" t="n">
        <v>37157</v>
      </c>
      <c r="B41" s="84" t="n">
        <v>1.045</v>
      </c>
      <c r="C41" s="85" t="n">
        <v>0.1963</v>
      </c>
      <c r="D41" s="86" t="n">
        <v>626</v>
      </c>
      <c r="E41" s="22"/>
      <c r="F41" s="81" t="n">
        <v>-67</v>
      </c>
      <c r="G41" s="82" t="n">
        <v>693</v>
      </c>
      <c r="H41" s="87" t="n">
        <v>122.8838</v>
      </c>
      <c r="I41" s="88" t="n">
        <v>122.8838</v>
      </c>
    </row>
    <row r="42" customFormat="false" ht="12.75" hidden="false" customHeight="false" outlineLevel="0" collapsed="false">
      <c r="A42" s="77" t="n">
        <v>37158</v>
      </c>
      <c r="B42" s="84" t="n">
        <v>1.045</v>
      </c>
      <c r="C42" s="85" t="n">
        <v>0.1963</v>
      </c>
      <c r="D42" s="86" t="n">
        <v>664</v>
      </c>
      <c r="E42" s="22"/>
      <c r="F42" s="81" t="n">
        <v>-56</v>
      </c>
      <c r="G42" s="82" t="n">
        <v>720</v>
      </c>
      <c r="H42" s="87" t="n">
        <v>130.3432</v>
      </c>
      <c r="I42" s="88" t="n">
        <v>130.3432</v>
      </c>
    </row>
    <row r="43" customFormat="false" ht="12.75" hidden="false" customHeight="false" outlineLevel="0" collapsed="false">
      <c r="A43" s="77" t="n">
        <v>37159</v>
      </c>
      <c r="B43" s="84" t="n">
        <v>1.02</v>
      </c>
      <c r="C43" s="85" t="n">
        <v>0.1713</v>
      </c>
      <c r="D43" s="86" t="n">
        <v>644</v>
      </c>
      <c r="E43" s="22"/>
      <c r="F43" s="81" t="n">
        <v>-68</v>
      </c>
      <c r="G43" s="82" t="n">
        <v>712</v>
      </c>
      <c r="H43" s="87" t="n">
        <v>110.3172</v>
      </c>
      <c r="I43" s="88" t="n">
        <v>110.3172</v>
      </c>
    </row>
    <row r="44" customFormat="false" ht="12.75" hidden="false" customHeight="false" outlineLevel="0" collapsed="false">
      <c r="A44" s="77" t="n">
        <v>37160</v>
      </c>
      <c r="B44" s="84" t="n">
        <v>0.975</v>
      </c>
      <c r="C44" s="85" t="n">
        <v>0.1263</v>
      </c>
      <c r="D44" s="86" t="n">
        <v>484</v>
      </c>
      <c r="E44" s="22"/>
      <c r="F44" s="81" t="n">
        <v>-56</v>
      </c>
      <c r="G44" s="82" t="n">
        <v>540</v>
      </c>
      <c r="H44" s="87" t="n">
        <v>61.1292</v>
      </c>
      <c r="I44" s="88" t="n">
        <v>61.1292</v>
      </c>
    </row>
    <row r="45" customFormat="false" ht="12.75" hidden="false" customHeight="false" outlineLevel="0" collapsed="false">
      <c r="A45" s="77" t="n">
        <v>37161</v>
      </c>
      <c r="B45" s="84" t="n">
        <v>1.075</v>
      </c>
      <c r="C45" s="85" t="n">
        <v>0.2263</v>
      </c>
      <c r="D45" s="86" t="n">
        <v>657</v>
      </c>
      <c r="E45" s="22"/>
      <c r="F45" s="81" t="n">
        <v>-60</v>
      </c>
      <c r="G45" s="82" t="n">
        <v>717</v>
      </c>
      <c r="H45" s="87" t="n">
        <v>148.6791</v>
      </c>
      <c r="I45" s="88" t="n">
        <v>148.6791</v>
      </c>
    </row>
    <row r="46" customFormat="false" ht="12.75" hidden="false" customHeight="false" outlineLevel="0" collapsed="false">
      <c r="A46" s="77" t="n">
        <v>37162</v>
      </c>
      <c r="B46" s="84" t="n">
        <v>1.195</v>
      </c>
      <c r="C46" s="85" t="n">
        <v>0.3463</v>
      </c>
      <c r="D46" s="86" t="n">
        <v>666</v>
      </c>
      <c r="E46" s="22"/>
      <c r="F46" s="81" t="n">
        <v>-61</v>
      </c>
      <c r="G46" s="82" t="n">
        <v>727</v>
      </c>
      <c r="H46" s="87" t="n">
        <v>230.6358</v>
      </c>
      <c r="I46" s="88" t="n">
        <v>230.6358</v>
      </c>
    </row>
    <row r="47" customFormat="false" ht="12.75" hidden="false" customHeight="false" outlineLevel="0" collapsed="false">
      <c r="A47" s="77" t="n">
        <v>37163</v>
      </c>
      <c r="B47" s="84" t="n">
        <v>1.195</v>
      </c>
      <c r="C47" s="85" t="n">
        <v>0.3463</v>
      </c>
      <c r="D47" s="86" t="n">
        <v>653</v>
      </c>
      <c r="E47" s="22"/>
      <c r="F47" s="81" t="n">
        <v>-61</v>
      </c>
      <c r="G47" s="82" t="n">
        <v>714</v>
      </c>
      <c r="H47" s="87" t="n">
        <v>226.1339</v>
      </c>
      <c r="I47" s="88" t="n">
        <v>226.1339</v>
      </c>
    </row>
    <row r="48" customFormat="false" ht="12.75" hidden="false" customHeight="false" outlineLevel="0" collapsed="false">
      <c r="A48" s="77" t="n">
        <v>37164</v>
      </c>
      <c r="B48" s="84" t="n">
        <v>1.195</v>
      </c>
      <c r="C48" s="85" t="n">
        <v>0.3463</v>
      </c>
      <c r="D48" s="86" t="n">
        <v>522</v>
      </c>
      <c r="E48" s="22"/>
      <c r="F48" s="81" t="n">
        <v>-46</v>
      </c>
      <c r="G48" s="82" t="n">
        <v>568</v>
      </c>
      <c r="H48" s="87" t="n">
        <v>180.7686</v>
      </c>
      <c r="I48" s="88" t="n">
        <v>180.7686</v>
      </c>
    </row>
    <row r="49" customFormat="false" ht="12.75" hidden="false" customHeight="false" outlineLevel="0" collapsed="false">
      <c r="A49" s="77"/>
      <c r="B49" s="84"/>
      <c r="C49" s="85"/>
      <c r="D49" s="86"/>
      <c r="E49" s="22"/>
      <c r="F49" s="81"/>
      <c r="G49" s="82"/>
      <c r="H49" s="87"/>
      <c r="I49" s="88"/>
    </row>
    <row r="50" customFormat="false" ht="13.5" hidden="false" customHeight="false" outlineLevel="0" collapsed="false">
      <c r="A50" s="77"/>
      <c r="B50" s="89"/>
      <c r="C50" s="90"/>
      <c r="D50" s="91"/>
      <c r="E50" s="21"/>
      <c r="F50" s="92"/>
      <c r="G50" s="93"/>
      <c r="H50" s="94"/>
      <c r="I50" s="95"/>
    </row>
    <row r="51" customFormat="false" ht="13.5" hidden="false" customHeight="false" outlineLevel="0" collapsed="false">
      <c r="D51" s="32" t="n">
        <v>18281</v>
      </c>
      <c r="F51" s="96" t="n">
        <v>-1687</v>
      </c>
      <c r="G51" s="32" t="n">
        <v>19968</v>
      </c>
      <c r="H51" s="97" t="n">
        <v>12746.5153</v>
      </c>
      <c r="I51" s="98" t="n">
        <v>12746.5153</v>
      </c>
    </row>
    <row r="52" customFormat="false" ht="12.75" hidden="false" customHeight="false" outlineLevel="0" collapsed="false">
      <c r="B52" s="99"/>
    </row>
    <row r="53" customFormat="false" ht="12.75" hidden="false" customHeight="false" outlineLevel="0" collapsed="false">
      <c r="F53" s="100" t="n">
        <v>-0.0844851762820513</v>
      </c>
      <c r="G53" s="0" t="s">
        <v>65</v>
      </c>
      <c r="H53" s="30" t="n">
        <v>0.697254816476123</v>
      </c>
      <c r="I53" s="30" t="n">
        <v>0.697254816476123</v>
      </c>
    </row>
    <row r="55" customFormat="false" ht="12.75" hidden="false" customHeight="false" outlineLevel="0" collapsed="false">
      <c r="A55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2001-10-26T17:58:38Z</dcterms:created>
  <dc:creator>tstaab</dc:creator>
  <dc:description/>
  <dc:language>en-US</dc:language>
  <cp:lastModifiedBy>tstaab</cp:lastModifiedBy>
  <dcterms:modified xsi:type="dcterms:W3CDTF">2001-10-26T18:01:37Z</dcterms:modified>
  <cp:revision>0</cp:revision>
  <dc:subject/>
  <dc:title/>
</cp:coreProperties>
</file>