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isholm" sheetId="1" state="visible" r:id="rId3"/>
  </sheets>
  <definedNames>
    <definedName function="false" hidden="false" localSheetId="0" name="_xlnm.Print_Area" vbProcedure="false">Chisholm!$A$1:$I$37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<sst xmlns="http://schemas.openxmlformats.org/spreadsheetml/2006/main" count="41" uniqueCount="31">
  <si>
    <t xml:space="preserve">Pricing - Enron Net Works Private e-Marketplace Platform</t>
  </si>
  <si>
    <t xml:space="preserve">Chisholm </t>
  </si>
  <si>
    <t xml:space="preserve">Service Tier 1</t>
  </si>
  <si>
    <t xml:space="preserve">Year 1</t>
  </si>
  <si>
    <t xml:space="preserve">Year 2</t>
  </si>
  <si>
    <t xml:space="preserve">Year 3</t>
  </si>
  <si>
    <t xml:space="preserve">Units</t>
  </si>
  <si>
    <t xml:space="preserve">Price</t>
  </si>
  <si>
    <t xml:space="preserve">Licenses</t>
  </si>
  <si>
    <t xml:space="preserve">A)</t>
  </si>
  <si>
    <t xml:space="preserve">Software </t>
  </si>
  <si>
    <t xml:space="preserve">Market Manager Applications ($20,000/trader - 10  to 50 traders)</t>
  </si>
  <si>
    <t xml:space="preserve">Web Client Software ($2,000/user ID - 20 up to 100 user IDs)</t>
  </si>
  <si>
    <t xml:space="preserve">Administrative Applications ($10,000/admin - 3 up to 10)</t>
  </si>
  <si>
    <t xml:space="preserve">Transaction Services (minimum charge for Tier 1 -  10 up to 100 trans/day)</t>
  </si>
  <si>
    <t xml:space="preserve">Sub-Total</t>
  </si>
  <si>
    <t xml:space="preserve">B)</t>
  </si>
  <si>
    <t xml:space="preserve">Software Maintenance &amp; Support</t>
  </si>
  <si>
    <t xml:space="preserve">Silver Support (20% of Total Software Fee per year)</t>
  </si>
  <si>
    <t xml:space="preserve">C)</t>
  </si>
  <si>
    <t xml:space="preserve">Software Upgrades</t>
  </si>
  <si>
    <t xml:space="preserve">No upgrades</t>
  </si>
  <si>
    <t xml:space="preserve">Total Licenses Fee</t>
  </si>
  <si>
    <t xml:space="preserve">Services</t>
  </si>
  <si>
    <t xml:space="preserve">Implementation</t>
  </si>
  <si>
    <t xml:space="preserve">Staff for 30 (8 hr) days at $250/hr </t>
  </si>
  <si>
    <t xml:space="preserve">Professional Services</t>
  </si>
  <si>
    <t xml:space="preserve">No Professional Services</t>
  </si>
  <si>
    <t xml:space="preserve">Total Services Fee</t>
  </si>
  <si>
    <t xml:space="preserve">TOTAL </t>
  </si>
  <si>
    <t xml:space="preserve">Notes: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</si>
</sst>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[$-409]m/d/yyyy"/>
    <numFmt numFmtId="167" formatCode="_(* #,##0.00_);_(* \(#,##0.00\);_(* \-??_);_(@_)"/>
    <numFmt numFmtId="168" formatCode="#,##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sz val="9"/>
      <name val="Arial"/>
      <family val="2"/>
    </font>
    <font>
      <u val="singl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medium"/>
      <top/>
      <bottom style="double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 style="medium"/>
      <top style="double"/>
      <bottom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1" width="2.99"/>
    <col collapsed="false" customWidth="true" hidden="false" outlineLevel="0" max="3" min="3" style="1" width="57.7"/>
    <col collapsed="false" customWidth="true" hidden="false" outlineLevel="0" max="9" min="4" style="1" width="10.71"/>
    <col collapsed="false" customWidth="true" hidden="false" outlineLevel="0" max="20" min="10" style="1" width="9.14"/>
  </cols>
  <sheetData>
    <row r="1" customFormat="false" ht="12.7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Format="false" ht="15" hidden="false" customHeight="false" outlineLevel="0" collapsed="false">
      <c r="A2" s="2"/>
      <c r="B2" s="3"/>
      <c r="C2" s="4" t="s">
        <v>0</v>
      </c>
      <c r="D2" s="4"/>
      <c r="E2" s="3"/>
      <c r="F2" s="3"/>
      <c r="G2" s="3"/>
      <c r="H2" s="3"/>
      <c r="I2" s="3"/>
      <c r="J2" s="3"/>
      <c r="K2" s="3"/>
      <c r="L2" s="3"/>
      <c r="M2" s="3"/>
    </row>
    <row r="3" customFormat="false" ht="12.75" hidden="false" customHeight="false" outlineLevel="0" collapsed="false">
      <c r="A3" s="2"/>
      <c r="B3" s="3"/>
      <c r="C3" s="3"/>
      <c r="D3" s="3"/>
      <c r="E3" s="3"/>
      <c r="F3" s="5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2"/>
      <c r="B4" s="6" t="s">
        <v>1</v>
      </c>
      <c r="C4" s="6"/>
      <c r="D4" s="6"/>
      <c r="E4" s="3"/>
      <c r="F4" s="3"/>
      <c r="G4" s="3"/>
      <c r="H4" s="3"/>
      <c r="I4" s="7" t="n">
        <f aca="true">TODAY()</f>
        <v>45926</v>
      </c>
      <c r="J4" s="3"/>
      <c r="K4" s="3"/>
      <c r="L4" s="3"/>
      <c r="M4" s="3"/>
    </row>
    <row r="5" customFormat="false" ht="7.5" hidden="false" customHeight="true" outlineLevel="0" collapsed="false">
      <c r="A5" s="2"/>
      <c r="B5" s="3"/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customFormat="false" ht="12.75" hidden="false" customHeight="false" outlineLevel="0" collapsed="false">
      <c r="A6" s="2"/>
      <c r="B6" s="8"/>
      <c r="C6" s="9"/>
      <c r="D6" s="10" t="s">
        <v>2</v>
      </c>
      <c r="E6" s="10"/>
      <c r="F6" s="10"/>
      <c r="G6" s="10"/>
      <c r="H6" s="10"/>
      <c r="I6" s="10"/>
      <c r="J6" s="3"/>
      <c r="K6" s="3"/>
      <c r="L6" s="3"/>
      <c r="M6" s="3"/>
    </row>
    <row r="7" customFormat="false" ht="3" hidden="false" customHeight="true" outlineLevel="0" collapsed="false">
      <c r="A7" s="2"/>
      <c r="B7" s="11"/>
      <c r="C7" s="12"/>
      <c r="D7" s="13"/>
      <c r="E7" s="14"/>
      <c r="F7" s="14"/>
      <c r="G7" s="14"/>
      <c r="H7" s="14"/>
      <c r="I7" s="15"/>
      <c r="J7" s="3"/>
      <c r="K7" s="3"/>
      <c r="L7" s="3"/>
      <c r="M7" s="3"/>
    </row>
    <row r="8" customFormat="false" ht="12.75" hidden="false" customHeight="false" outlineLevel="0" collapsed="false">
      <c r="A8" s="2"/>
      <c r="B8" s="11"/>
      <c r="C8" s="12"/>
      <c r="D8" s="13" t="s">
        <v>3</v>
      </c>
      <c r="E8" s="13"/>
      <c r="F8" s="16" t="s">
        <v>4</v>
      </c>
      <c r="G8" s="16"/>
      <c r="H8" s="17" t="s">
        <v>5</v>
      </c>
      <c r="I8" s="17"/>
      <c r="J8" s="3"/>
      <c r="K8" s="3"/>
      <c r="L8" s="3"/>
      <c r="M8" s="3"/>
    </row>
    <row r="9" customFormat="false" ht="3" hidden="false" customHeight="true" outlineLevel="0" collapsed="false">
      <c r="A9" s="2"/>
      <c r="B9" s="11"/>
      <c r="C9" s="12"/>
      <c r="D9" s="18"/>
      <c r="E9" s="19"/>
      <c r="F9" s="20"/>
      <c r="G9" s="21"/>
      <c r="H9" s="18"/>
      <c r="I9" s="22"/>
      <c r="J9" s="3"/>
      <c r="K9" s="3"/>
      <c r="L9" s="3"/>
      <c r="M9" s="3"/>
    </row>
    <row r="10" customFormat="false" ht="13.5" hidden="false" customHeight="false" outlineLevel="0" collapsed="false">
      <c r="A10" s="2"/>
      <c r="B10" s="23"/>
      <c r="C10" s="24"/>
      <c r="D10" s="25" t="s">
        <v>6</v>
      </c>
      <c r="E10" s="26" t="s">
        <v>7</v>
      </c>
      <c r="F10" s="25" t="s">
        <v>6</v>
      </c>
      <c r="G10" s="26" t="s">
        <v>7</v>
      </c>
      <c r="H10" s="25" t="s">
        <v>6</v>
      </c>
      <c r="I10" s="27" t="s">
        <v>7</v>
      </c>
      <c r="J10" s="3"/>
      <c r="K10" s="3"/>
      <c r="L10" s="3"/>
      <c r="M10" s="3"/>
    </row>
    <row r="11" customFormat="false" ht="12.75" hidden="false" customHeight="false" outlineLevel="0" collapsed="false">
      <c r="A11" s="2"/>
      <c r="B11" s="28" t="s">
        <v>8</v>
      </c>
      <c r="C11" s="29"/>
      <c r="D11" s="29"/>
      <c r="E11" s="30"/>
      <c r="F11" s="30"/>
      <c r="G11" s="30"/>
      <c r="H11" s="31"/>
      <c r="I11" s="32"/>
      <c r="J11" s="3"/>
      <c r="K11" s="3"/>
      <c r="L11" s="3"/>
      <c r="M11" s="3"/>
    </row>
    <row r="12" customFormat="false" ht="12.75" hidden="false" customHeight="false" outlineLevel="0" collapsed="false">
      <c r="A12" s="2"/>
      <c r="B12" s="33" t="s">
        <v>9</v>
      </c>
      <c r="C12" s="34" t="s">
        <v>10</v>
      </c>
      <c r="D12" s="34"/>
      <c r="E12" s="30"/>
      <c r="F12" s="30"/>
      <c r="G12" s="30"/>
      <c r="H12" s="31"/>
      <c r="I12" s="32"/>
      <c r="J12" s="3"/>
      <c r="K12" s="3"/>
      <c r="L12" s="3"/>
      <c r="M12" s="3"/>
    </row>
    <row r="13" customFormat="false" ht="12.75" hidden="false" customHeight="false" outlineLevel="0" collapsed="false">
      <c r="A13" s="2"/>
      <c r="B13" s="33"/>
      <c r="C13" s="35" t="s">
        <v>11</v>
      </c>
      <c r="D13" s="36" t="n">
        <v>10</v>
      </c>
      <c r="E13" s="37" t="n">
        <f aca="false">D13*20000</f>
        <v>200000</v>
      </c>
      <c r="F13" s="36" t="n">
        <v>10</v>
      </c>
      <c r="G13" s="37" t="n">
        <f aca="false">F13*20000</f>
        <v>200000</v>
      </c>
      <c r="H13" s="36" t="n">
        <v>0</v>
      </c>
      <c r="I13" s="38" t="n">
        <f aca="false">H13*20000</f>
        <v>0</v>
      </c>
      <c r="J13" s="3"/>
      <c r="K13" s="3"/>
      <c r="L13" s="3"/>
      <c r="M13" s="3"/>
    </row>
    <row r="14" customFormat="false" ht="12.75" hidden="false" customHeight="false" outlineLevel="0" collapsed="false">
      <c r="A14" s="2"/>
      <c r="B14" s="33"/>
      <c r="C14" s="35" t="s">
        <v>12</v>
      </c>
      <c r="D14" s="36" t="n">
        <v>20</v>
      </c>
      <c r="E14" s="30" t="n">
        <f aca="false">D14*2000</f>
        <v>40000</v>
      </c>
      <c r="F14" s="39" t="n">
        <v>30</v>
      </c>
      <c r="G14" s="30" t="n">
        <f aca="false">F14*2000</f>
        <v>60000</v>
      </c>
      <c r="H14" s="40" t="n">
        <v>50</v>
      </c>
      <c r="I14" s="41" t="n">
        <f aca="false">H14*2000</f>
        <v>100000</v>
      </c>
      <c r="J14" s="3"/>
      <c r="K14" s="3"/>
      <c r="L14" s="3"/>
      <c r="M14" s="3"/>
    </row>
    <row r="15" customFormat="false" ht="12.75" hidden="false" customHeight="false" outlineLevel="0" collapsed="false">
      <c r="A15" s="2"/>
      <c r="B15" s="33"/>
      <c r="C15" s="35" t="s">
        <v>13</v>
      </c>
      <c r="D15" s="36" t="n">
        <v>3</v>
      </c>
      <c r="E15" s="30" t="n">
        <f aca="false">D15*10000</f>
        <v>30000</v>
      </c>
      <c r="F15" s="39" t="n">
        <v>2</v>
      </c>
      <c r="G15" s="30" t="n">
        <f aca="false">F15*10000</f>
        <v>20000</v>
      </c>
      <c r="H15" s="40" t="n">
        <v>0</v>
      </c>
      <c r="I15" s="41" t="n">
        <f aca="false">H15*10000</f>
        <v>0</v>
      </c>
      <c r="J15" s="3"/>
      <c r="K15" s="3"/>
      <c r="L15" s="3"/>
      <c r="M15" s="3"/>
    </row>
    <row r="16" customFormat="false" ht="12.75" hidden="false" customHeight="false" outlineLevel="0" collapsed="false">
      <c r="A16" s="2"/>
      <c r="B16" s="33"/>
      <c r="C16" s="42" t="s">
        <v>14</v>
      </c>
      <c r="D16" s="36" t="n">
        <v>0.33</v>
      </c>
      <c r="E16" s="30" t="n">
        <f aca="false">D16*750000</f>
        <v>247500</v>
      </c>
      <c r="F16" s="36" t="n">
        <v>0.33</v>
      </c>
      <c r="G16" s="30" t="n">
        <f aca="false">F16*750000</f>
        <v>247500</v>
      </c>
      <c r="H16" s="36" t="n">
        <v>0.33</v>
      </c>
      <c r="I16" s="41" t="n">
        <f aca="false">H16*750000</f>
        <v>247500</v>
      </c>
      <c r="J16" s="3"/>
      <c r="K16" s="3"/>
      <c r="L16" s="3"/>
      <c r="M16" s="3"/>
    </row>
    <row r="17" customFormat="false" ht="12.75" hidden="false" customHeight="false" outlineLevel="0" collapsed="false">
      <c r="A17" s="2"/>
      <c r="B17" s="33"/>
      <c r="C17" s="43" t="s">
        <v>15</v>
      </c>
      <c r="D17" s="43"/>
      <c r="E17" s="30" t="n">
        <f aca="false">SUM(E13:E16)</f>
        <v>517500</v>
      </c>
      <c r="F17" s="30"/>
      <c r="G17" s="30" t="n">
        <f aca="false">SUM(G13:G16)</f>
        <v>527500</v>
      </c>
      <c r="H17" s="30"/>
      <c r="I17" s="41" t="n">
        <f aca="false">SUM(I13:I16)</f>
        <v>347500</v>
      </c>
      <c r="J17" s="3"/>
      <c r="K17" s="3"/>
      <c r="L17" s="3"/>
      <c r="M17" s="3"/>
    </row>
    <row r="18" customFormat="false" ht="12.75" hidden="false" customHeight="false" outlineLevel="0" collapsed="false">
      <c r="A18" s="2"/>
      <c r="B18" s="33" t="s">
        <v>16</v>
      </c>
      <c r="C18" s="34" t="s">
        <v>17</v>
      </c>
      <c r="D18" s="34"/>
      <c r="E18" s="30"/>
      <c r="F18" s="30"/>
      <c r="G18" s="30"/>
      <c r="H18" s="31"/>
      <c r="I18" s="32"/>
      <c r="J18" s="3"/>
      <c r="K18" s="3"/>
      <c r="L18" s="3"/>
      <c r="M18" s="3"/>
    </row>
    <row r="19" customFormat="false" ht="12.75" hidden="false" customHeight="false" outlineLevel="0" collapsed="false">
      <c r="A19" s="2"/>
      <c r="B19" s="33"/>
      <c r="C19" s="42" t="s">
        <v>18</v>
      </c>
      <c r="D19" s="42"/>
      <c r="E19" s="30" t="n">
        <f aca="false">($E$17+$G$17+$I$17)*0.2</f>
        <v>278500</v>
      </c>
      <c r="F19" s="30"/>
      <c r="G19" s="30" t="n">
        <f aca="false">($E$17+$G$17+$I$17)*0.2</f>
        <v>278500</v>
      </c>
      <c r="H19" s="30"/>
      <c r="I19" s="41" t="n">
        <f aca="false">($E$17+$G$17+$I$17)*0.2</f>
        <v>278500</v>
      </c>
      <c r="J19" s="3"/>
      <c r="K19" s="3"/>
      <c r="L19" s="3"/>
      <c r="M19" s="3"/>
    </row>
    <row r="20" customFormat="false" ht="12.75" hidden="false" customHeight="false" outlineLevel="0" collapsed="false">
      <c r="A20" s="2"/>
      <c r="B20" s="33"/>
      <c r="C20" s="43" t="s">
        <v>15</v>
      </c>
      <c r="D20" s="43"/>
      <c r="E20" s="30" t="n">
        <f aca="false">E19</f>
        <v>278500</v>
      </c>
      <c r="F20" s="30"/>
      <c r="G20" s="30" t="n">
        <f aca="false">G19</f>
        <v>278500</v>
      </c>
      <c r="H20" s="30"/>
      <c r="I20" s="41" t="n">
        <f aca="false">I19</f>
        <v>278500</v>
      </c>
      <c r="J20" s="3"/>
      <c r="K20" s="3"/>
      <c r="L20" s="3"/>
      <c r="M20" s="3"/>
    </row>
    <row r="21" customFormat="false" ht="12.75" hidden="false" customHeight="false" outlineLevel="0" collapsed="false">
      <c r="A21" s="2"/>
      <c r="B21" s="33" t="s">
        <v>19</v>
      </c>
      <c r="C21" s="34" t="s">
        <v>20</v>
      </c>
      <c r="D21" s="34"/>
      <c r="E21" s="30"/>
      <c r="F21" s="30"/>
      <c r="G21" s="30"/>
      <c r="H21" s="31"/>
      <c r="I21" s="32"/>
      <c r="J21" s="3"/>
      <c r="K21" s="3"/>
      <c r="L21" s="3"/>
      <c r="M21" s="3"/>
    </row>
    <row r="22" customFormat="false" ht="12.75" hidden="false" customHeight="false" outlineLevel="0" collapsed="false">
      <c r="A22" s="2"/>
      <c r="B22" s="33"/>
      <c r="C22" s="42" t="s">
        <v>21</v>
      </c>
      <c r="D22" s="42"/>
      <c r="E22" s="30" t="n">
        <v>0</v>
      </c>
      <c r="F22" s="30"/>
      <c r="G22" s="30" t="n">
        <v>0</v>
      </c>
      <c r="H22" s="30"/>
      <c r="I22" s="41" t="n">
        <v>0</v>
      </c>
      <c r="J22" s="3"/>
      <c r="K22" s="3"/>
      <c r="L22" s="3"/>
      <c r="M22" s="3"/>
    </row>
    <row r="23" customFormat="false" ht="13.5" hidden="false" customHeight="false" outlineLevel="0" collapsed="false">
      <c r="A23" s="2"/>
      <c r="B23" s="33"/>
      <c r="C23" s="43" t="s">
        <v>15</v>
      </c>
      <c r="D23" s="43"/>
      <c r="E23" s="44" t="n">
        <f aca="false">SUM(E22)</f>
        <v>0</v>
      </c>
      <c r="F23" s="44"/>
      <c r="G23" s="44" t="n">
        <f aca="false">SUM(G22)</f>
        <v>0</v>
      </c>
      <c r="H23" s="44"/>
      <c r="I23" s="45" t="n">
        <f aca="false">SUM(I22)</f>
        <v>0</v>
      </c>
      <c r="J23" s="3"/>
      <c r="K23" s="3"/>
      <c r="L23" s="3"/>
      <c r="M23" s="3"/>
    </row>
    <row r="24" customFormat="false" ht="13.5" hidden="false" customHeight="false" outlineLevel="0" collapsed="false">
      <c r="A24" s="2"/>
      <c r="B24" s="33"/>
      <c r="C24" s="29" t="s">
        <v>22</v>
      </c>
      <c r="D24" s="29"/>
      <c r="E24" s="46" t="n">
        <f aca="false">E17+E20+E23</f>
        <v>796000</v>
      </c>
      <c r="F24" s="46"/>
      <c r="G24" s="46" t="n">
        <f aca="false">G17+G20+G23</f>
        <v>806000</v>
      </c>
      <c r="H24" s="46"/>
      <c r="I24" s="47" t="n">
        <f aca="false">I17+I20+I23</f>
        <v>626000</v>
      </c>
      <c r="J24" s="3"/>
      <c r="K24" s="3"/>
      <c r="L24" s="3"/>
      <c r="M24" s="3"/>
    </row>
    <row r="25" customFormat="false" ht="12.75" hidden="false" customHeight="false" outlineLevel="0" collapsed="false">
      <c r="A25" s="2"/>
      <c r="B25" s="33"/>
      <c r="C25" s="42"/>
      <c r="D25" s="42"/>
      <c r="E25" s="30"/>
      <c r="F25" s="30"/>
      <c r="G25" s="30"/>
      <c r="H25" s="31"/>
      <c r="I25" s="32"/>
      <c r="J25" s="3"/>
      <c r="K25" s="3"/>
      <c r="L25" s="3"/>
      <c r="M25" s="3"/>
    </row>
    <row r="26" customFormat="false" ht="12.75" hidden="false" customHeight="false" outlineLevel="0" collapsed="false">
      <c r="A26" s="2"/>
      <c r="B26" s="28" t="s">
        <v>23</v>
      </c>
      <c r="C26" s="42"/>
      <c r="D26" s="42"/>
      <c r="E26" s="30"/>
      <c r="F26" s="30"/>
      <c r="G26" s="30"/>
      <c r="H26" s="31"/>
      <c r="I26" s="32"/>
      <c r="J26" s="3"/>
      <c r="K26" s="3"/>
      <c r="L26" s="3"/>
      <c r="M26" s="3"/>
    </row>
    <row r="27" customFormat="false" ht="12.75" hidden="false" customHeight="false" outlineLevel="0" collapsed="false">
      <c r="A27" s="2"/>
      <c r="B27" s="33" t="s">
        <v>9</v>
      </c>
      <c r="C27" s="34" t="s">
        <v>24</v>
      </c>
      <c r="D27" s="34"/>
      <c r="E27" s="30"/>
      <c r="F27" s="30"/>
      <c r="G27" s="30"/>
      <c r="H27" s="31"/>
      <c r="I27" s="32"/>
      <c r="J27" s="3"/>
      <c r="K27" s="3"/>
      <c r="L27" s="3"/>
      <c r="M27" s="3"/>
    </row>
    <row r="28" customFormat="false" ht="12.75" hidden="false" customHeight="false" outlineLevel="0" collapsed="false">
      <c r="A28" s="2"/>
      <c r="B28" s="33"/>
      <c r="C28" s="42" t="s">
        <v>25</v>
      </c>
      <c r="D28" s="36" t="n">
        <v>3</v>
      </c>
      <c r="E28" s="30" t="n">
        <f aca="false">D28*30*8*250</f>
        <v>180000</v>
      </c>
      <c r="F28" s="30"/>
      <c r="G28" s="30" t="n">
        <v>0</v>
      </c>
      <c r="H28" s="31"/>
      <c r="I28" s="32" t="n">
        <v>0</v>
      </c>
      <c r="J28" s="3"/>
      <c r="K28" s="3"/>
      <c r="L28" s="3"/>
      <c r="M28" s="3"/>
    </row>
    <row r="29" customFormat="false" ht="12.75" hidden="false" customHeight="false" outlineLevel="0" collapsed="false">
      <c r="A29" s="2"/>
      <c r="B29" s="33"/>
      <c r="C29" s="43" t="s">
        <v>15</v>
      </c>
      <c r="D29" s="43"/>
      <c r="E29" s="30" t="n">
        <f aca="false">SUM(E28)</f>
        <v>180000</v>
      </c>
      <c r="F29" s="30"/>
      <c r="G29" s="30" t="n">
        <f aca="false">SUM(G28)</f>
        <v>0</v>
      </c>
      <c r="H29" s="30"/>
      <c r="I29" s="41" t="n">
        <f aca="false">SUM(I28)</f>
        <v>0</v>
      </c>
      <c r="J29" s="3"/>
      <c r="K29" s="3"/>
      <c r="L29" s="3"/>
      <c r="M29" s="3"/>
    </row>
    <row r="30" customFormat="false" ht="12.75" hidden="false" customHeight="false" outlineLevel="0" collapsed="false">
      <c r="A30" s="2"/>
      <c r="B30" s="33" t="s">
        <v>16</v>
      </c>
      <c r="C30" s="34" t="s">
        <v>26</v>
      </c>
      <c r="D30" s="34"/>
      <c r="E30" s="30"/>
      <c r="F30" s="30"/>
      <c r="G30" s="30"/>
      <c r="H30" s="31"/>
      <c r="I30" s="32"/>
      <c r="J30" s="3"/>
      <c r="K30" s="3"/>
      <c r="L30" s="3"/>
      <c r="M30" s="3"/>
    </row>
    <row r="31" customFormat="false" ht="12.75" hidden="false" customHeight="false" outlineLevel="0" collapsed="false">
      <c r="A31" s="2"/>
      <c r="B31" s="33"/>
      <c r="C31" s="42" t="s">
        <v>27</v>
      </c>
      <c r="D31" s="42"/>
      <c r="E31" s="30" t="n">
        <v>0</v>
      </c>
      <c r="F31" s="30"/>
      <c r="G31" s="30" t="n">
        <v>0</v>
      </c>
      <c r="H31" s="30"/>
      <c r="I31" s="41" t="n">
        <v>0</v>
      </c>
      <c r="J31" s="3"/>
      <c r="K31" s="3"/>
      <c r="L31" s="3"/>
      <c r="M31" s="3"/>
    </row>
    <row r="32" customFormat="false" ht="13.5" hidden="false" customHeight="false" outlineLevel="0" collapsed="false">
      <c r="A32" s="2"/>
      <c r="B32" s="33"/>
      <c r="C32" s="43" t="s">
        <v>15</v>
      </c>
      <c r="D32" s="43"/>
      <c r="E32" s="44" t="n">
        <f aca="false">SUM(E31)</f>
        <v>0</v>
      </c>
      <c r="F32" s="44"/>
      <c r="G32" s="44" t="n">
        <f aca="false">SUM(G31)</f>
        <v>0</v>
      </c>
      <c r="H32" s="44"/>
      <c r="I32" s="45" t="n">
        <f aca="false">SUM(I31)</f>
        <v>0</v>
      </c>
      <c r="J32" s="3"/>
      <c r="K32" s="3"/>
      <c r="L32" s="3"/>
      <c r="M32" s="3"/>
    </row>
    <row r="33" customFormat="false" ht="13.5" hidden="false" customHeight="false" outlineLevel="0" collapsed="false">
      <c r="A33" s="2"/>
      <c r="B33" s="33"/>
      <c r="C33" s="29" t="s">
        <v>28</v>
      </c>
      <c r="D33" s="29"/>
      <c r="E33" s="30" t="n">
        <f aca="false">E29+E32</f>
        <v>180000</v>
      </c>
      <c r="F33" s="30"/>
      <c r="G33" s="30" t="n">
        <f aca="false">G29+G32</f>
        <v>0</v>
      </c>
      <c r="H33" s="30"/>
      <c r="I33" s="41" t="n">
        <f aca="false">I29+I32</f>
        <v>0</v>
      </c>
      <c r="J33" s="3"/>
      <c r="K33" s="3"/>
      <c r="L33" s="3"/>
      <c r="M33" s="3"/>
    </row>
    <row r="34" customFormat="false" ht="12.75" hidden="false" customHeight="false" outlineLevel="0" collapsed="false">
      <c r="A34" s="2"/>
      <c r="B34" s="33"/>
      <c r="C34" s="48"/>
      <c r="D34" s="48"/>
      <c r="E34" s="30"/>
      <c r="F34" s="30"/>
      <c r="G34" s="30"/>
      <c r="H34" s="31"/>
      <c r="I34" s="32"/>
      <c r="J34" s="3"/>
      <c r="K34" s="3"/>
      <c r="L34" s="3"/>
      <c r="M34" s="3"/>
    </row>
    <row r="35" customFormat="false" ht="13.5" hidden="false" customHeight="false" outlineLevel="0" collapsed="false">
      <c r="A35" s="2"/>
      <c r="B35" s="49"/>
      <c r="C35" s="50" t="s">
        <v>29</v>
      </c>
      <c r="D35" s="50"/>
      <c r="E35" s="51" t="n">
        <f aca="false">E24+E33</f>
        <v>976000</v>
      </c>
      <c r="F35" s="51"/>
      <c r="G35" s="51" t="n">
        <f aca="false">G24+G33</f>
        <v>806000</v>
      </c>
      <c r="H35" s="51"/>
      <c r="I35" s="52" t="n">
        <f aca="false">I24+I33</f>
        <v>626000</v>
      </c>
      <c r="J35" s="3"/>
      <c r="K35" s="3"/>
      <c r="L35" s="3"/>
      <c r="M35" s="3"/>
    </row>
    <row r="36" customFormat="false" ht="12.75" hidden="false" customHeight="false" outlineLevel="0" collapsed="false">
      <c r="A36" s="2"/>
      <c r="B36" s="3"/>
      <c r="C36" s="3"/>
      <c r="D36" s="3"/>
      <c r="E36" s="5"/>
      <c r="F36" s="5"/>
      <c r="G36" s="5"/>
      <c r="H36" s="5"/>
      <c r="I36" s="5"/>
      <c r="J36" s="3"/>
      <c r="K36" s="3"/>
      <c r="L36" s="3"/>
      <c r="M36" s="3"/>
    </row>
    <row r="37" customFormat="false" ht="12.75" hidden="false" customHeight="false" outlineLevel="0" collapsed="false">
      <c r="A37" s="2"/>
      <c r="B37" s="3"/>
      <c r="C37" s="53"/>
      <c r="D37" s="54"/>
      <c r="E37" s="55"/>
      <c r="F37" s="54"/>
      <c r="G37" s="5"/>
      <c r="H37" s="5"/>
      <c r="I37" s="5"/>
      <c r="J37" s="3"/>
      <c r="K37" s="3"/>
      <c r="L37" s="3"/>
      <c r="M37" s="3"/>
    </row>
    <row r="38" customFormat="false" ht="12.75" hidden="false" customHeight="false" outlineLevel="0" collapsed="false">
      <c r="A38" s="2"/>
      <c r="B38" s="3"/>
      <c r="C38" s="53"/>
      <c r="D38" s="53"/>
      <c r="E38" s="54"/>
      <c r="F38" s="54"/>
      <c r="G38" s="5"/>
      <c r="H38" s="5"/>
      <c r="I38" s="5"/>
      <c r="J38" s="3"/>
      <c r="K38" s="3"/>
      <c r="L38" s="3"/>
      <c r="M38" s="3"/>
    </row>
    <row r="39" customFormat="false" ht="12.75" hidden="false" customHeight="false" outlineLevel="0" collapsed="false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customFormat="false" ht="12.75" hidden="false" customHeight="false" outlineLevel="0" collapsed="false">
      <c r="A40" s="2"/>
      <c r="B40" s="3"/>
      <c r="C40" s="56" t="s">
        <v>30</v>
      </c>
      <c r="D40" s="56"/>
      <c r="E40" s="3"/>
      <c r="F40" s="3"/>
      <c r="G40" s="3"/>
      <c r="H40" s="3"/>
      <c r="I40" s="3"/>
      <c r="J40" s="3"/>
      <c r="K40" s="3"/>
      <c r="L40" s="3"/>
      <c r="M40" s="3"/>
    </row>
    <row r="41" customFormat="false" ht="12.75" hidden="false" customHeight="false" outlineLevel="0" collapsed="false">
      <c r="A41" s="2"/>
      <c r="B41" s="3"/>
      <c r="C41" s="57"/>
      <c r="D41" s="57"/>
      <c r="E41" s="3"/>
      <c r="F41" s="3"/>
      <c r="G41" s="3"/>
      <c r="H41" s="3"/>
      <c r="I41" s="3"/>
      <c r="J41" s="3"/>
      <c r="K41" s="3"/>
      <c r="L41" s="3"/>
      <c r="M41" s="3"/>
    </row>
    <row r="42" customFormat="false" ht="12.75" hidden="false" customHeight="false" outlineLevel="0" collapsed="false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customFormat="false" ht="12.75" hidden="false" customHeight="false" outlineLevel="0" collapsed="false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2.75" hidden="false" customHeight="false" outlineLevel="0" collapsed="false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2.75" hidden="false" customHeight="false" outlineLevel="0" collapsed="false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2.75" hidden="false" customHeight="false" outlineLevel="0" collapsed="false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2.75" hidden="false" customHeight="false" outlineLevel="0" collapsed="false">
      <c r="E47" s="3"/>
      <c r="F47" s="3"/>
      <c r="G47" s="3"/>
      <c r="H47" s="3"/>
      <c r="I47" s="3"/>
      <c r="J47" s="3"/>
      <c r="K47" s="3"/>
      <c r="L47" s="3"/>
      <c r="M47" s="3"/>
    </row>
  </sheetData>
  <mergeCells count="4">
    <mergeCell ref="D6:I6"/>
    <mergeCell ref="D8:E8"/>
    <mergeCell ref="F8:G8"/>
    <mergeCell ref="H8:I8"/>
  </mergeCells>
  <printOptions headings="false" gridLines="false" gridLinesSet="true" horizontalCentered="false" verticalCentered="false"/>
  <pageMargins left="0.747916666666667" right="0.49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2001-10-08T18:08:57Z</dcterms:created>
  <dc:creator>lpacheco</dc:creator>
  <dc:description/>
  <dc:language>en-US</dc:language>
  <cp:lastModifiedBy>ccarter4</cp:lastModifiedBy>
  <cp:lastPrinted>2001-10-17T16:31:12Z</cp:lastPrinted>
  <dcterms:modified xsi:type="dcterms:W3CDTF">2001-10-22T13:23:15Z</dcterms:modified>
  <cp:revision>0</cp:revision>
  <dc:subject/>
  <dc:title/>
</cp:coreProperties>
</file>