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-19-01" sheetId="1" state="visible" r:id="rId3"/>
    <sheet name="9-20-01" sheetId="2" state="visible" r:id="rId4"/>
    <sheet name="9-21-01" sheetId="3" state="visible" r:id="rId5"/>
    <sheet name="9-24-01" sheetId="4" state="visible" r:id="rId6"/>
    <sheet name="9-25-01" sheetId="5" state="visible" r:id="rId7"/>
    <sheet name="9-26-01" sheetId="6" state="visible" r:id="rId8"/>
    <sheet name="9-27-01" sheetId="7" state="visible" r:id="rId9"/>
    <sheet name="9-28-01" sheetId="8" state="visible" r:id="rId10"/>
    <sheet name="10-1-01" sheetId="9" state="visible" r:id="rId11"/>
    <sheet name="10-2-01" sheetId="10" state="visible" r:id="rId12"/>
    <sheet name="10-3-01" sheetId="11" state="visible" r:id="rId13"/>
    <sheet name="10-4-01" sheetId="12" state="visible" r:id="rId14"/>
    <sheet name="Sheet2" sheetId="13" state="visible" r:id="rId15"/>
    <sheet name="Sheet3" sheetId="14" state="visible" r:id="rId16"/>
  </sheets>
  <externalReferences>
    <externalReference r:id="rId17"/>
    <externalReference r:id="rId18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<sst xmlns="http://schemas.openxmlformats.org/spreadsheetml/2006/main" count="2018" uniqueCount="81">
  <si>
    <t xml:space="preserve">Katy</t>
  </si>
  <si>
    <t xml:space="preserve">Trade Date</t>
  </si>
  <si>
    <t xml:space="preserve">Carthage</t>
  </si>
  <si>
    <t xml:space="preserve">Deal</t>
  </si>
  <si>
    <t xml:space="preserve">Counterparty</t>
  </si>
  <si>
    <t xml:space="preserve">Type</t>
  </si>
  <si>
    <t xml:space="preserve">Volume</t>
  </si>
  <si>
    <t xml:space="preserve">Price</t>
  </si>
  <si>
    <t xml:space="preserve">GD Mid</t>
  </si>
  <si>
    <t xml:space="preserve">P&amp;L</t>
  </si>
  <si>
    <t xml:space="preserve">GD Mark</t>
  </si>
  <si>
    <t xml:space="preserve">ONEOK  </t>
  </si>
  <si>
    <t xml:space="preserve">Fix</t>
  </si>
  <si>
    <t xml:space="preserve">TotalFinaElf</t>
  </si>
  <si>
    <t xml:space="preserve">Entergy-Koch Trading, LP</t>
  </si>
  <si>
    <t xml:space="preserve">Mirant Americas Energy Marketing, L.P.</t>
  </si>
  <si>
    <t xml:space="preserve">AEP</t>
  </si>
  <si>
    <t xml:space="preserve">El Paso Merchant Energy, L.P.</t>
  </si>
  <si>
    <t xml:space="preserve">AEP Energy Services, Inc.</t>
  </si>
  <si>
    <t xml:space="preserve">State of Texas</t>
  </si>
  <si>
    <t xml:space="preserve">Reliant Energy Services, Inc.</t>
  </si>
  <si>
    <t xml:space="preserve">PG&amp;E Energy Trading-Gas Corporation</t>
  </si>
  <si>
    <t xml:space="preserve">USGT/Aquila, L.P.</t>
  </si>
  <si>
    <t xml:space="preserve">e prime, inc.</t>
  </si>
  <si>
    <t xml:space="preserve">Petrocom Energy Group, Ltd.</t>
  </si>
  <si>
    <t xml:space="preserve">Coral Energy Resources, L.P.</t>
  </si>
  <si>
    <t xml:space="preserve">Texaco Natural Gas Inc.</t>
  </si>
  <si>
    <t xml:space="preserve">Aquila Energy Marketing Corporation</t>
  </si>
  <si>
    <t xml:space="preserve">GDD</t>
  </si>
  <si>
    <t xml:space="preserve">Previous Day True-Up</t>
  </si>
  <si>
    <t xml:space="preserve">Duke Energy</t>
  </si>
  <si>
    <t xml:space="preserve">Aquila</t>
  </si>
  <si>
    <t xml:space="preserve">Mirant</t>
  </si>
  <si>
    <t xml:space="preserve">Reliant</t>
  </si>
  <si>
    <t xml:space="preserve">Oneok</t>
  </si>
  <si>
    <t xml:space="preserve">Entergy-Koch</t>
  </si>
  <si>
    <t xml:space="preserve">El Paso</t>
  </si>
  <si>
    <t xml:space="preserve">Darren</t>
  </si>
  <si>
    <t xml:space="preserve">Tenaska</t>
  </si>
  <si>
    <t xml:space="preserve">AEP/HPL</t>
  </si>
  <si>
    <t xml:space="preserve">Dynegy</t>
  </si>
  <si>
    <t xml:space="preserve">Tenn-Z0</t>
  </si>
  <si>
    <t xml:space="preserve">Duke</t>
  </si>
  <si>
    <t xml:space="preserve">Koch Midstream</t>
  </si>
  <si>
    <t xml:space="preserve">Calpine</t>
  </si>
  <si>
    <t xml:space="preserve">E-prime</t>
  </si>
  <si>
    <t xml:space="preserve">Petrocom</t>
  </si>
  <si>
    <t xml:space="preserve">Coral</t>
  </si>
  <si>
    <t xml:space="preserve">PG&amp;E</t>
  </si>
  <si>
    <t xml:space="preserve">Conoco</t>
  </si>
  <si>
    <t xml:space="preserve">ONEOK Energy Marketing and Trading Company, L.P.</t>
  </si>
  <si>
    <t xml:space="preserve">East Desk</t>
  </si>
  <si>
    <t xml:space="preserve">Duke Energy Trading and Marketing, L.L.C.</t>
  </si>
  <si>
    <t xml:space="preserve">Koch</t>
  </si>
  <si>
    <t xml:space="preserve">Dynegy Marketing and Trade</t>
  </si>
  <si>
    <t xml:space="preserve">Sempra Energy Trading Corp.</t>
  </si>
  <si>
    <t xml:space="preserve">Texas Energy Transfer</t>
  </si>
  <si>
    <t xml:space="preserve">Adams Resources Marketing, Ltd.</t>
  </si>
  <si>
    <t xml:space="preserve">Calpine Energy Services, L.P.</t>
  </si>
  <si>
    <t xml:space="preserve">Total Vol</t>
  </si>
  <si>
    <t xml:space="preserve">Min</t>
  </si>
  <si>
    <t xml:space="preserve">min</t>
  </si>
  <si>
    <t xml:space="preserve">Max</t>
  </si>
  <si>
    <t xml:space="preserve">max</t>
  </si>
  <si>
    <t xml:space="preserve">Buy</t>
  </si>
  <si>
    <t xml:space="preserve">Duke Field Services</t>
  </si>
  <si>
    <t xml:space="preserve">Koch Midstream Services Company, LLC</t>
  </si>
  <si>
    <t xml:space="preserve">Sell</t>
  </si>
  <si>
    <t xml:space="preserve">BP Energy Company</t>
  </si>
  <si>
    <t xml:space="preserve">Entex Gas Resources Corp.</t>
  </si>
  <si>
    <t xml:space="preserve">volume</t>
  </si>
  <si>
    <t xml:space="preserve">TOTAL CASH P&amp;L</t>
  </si>
  <si>
    <t xml:space="preserve">Conoco Inc.</t>
  </si>
  <si>
    <t xml:space="preserve">e-prime</t>
  </si>
  <si>
    <t xml:space="preserve">Sempra</t>
  </si>
  <si>
    <t xml:space="preserve">Western Gas Resources, Inc.</t>
  </si>
  <si>
    <t xml:space="preserve">Highland</t>
  </si>
  <si>
    <t xml:space="preserve">OGE Energy Resources, Inc.</t>
  </si>
  <si>
    <t xml:space="preserve">Tenaska Marketing Ventures</t>
  </si>
  <si>
    <t xml:space="preserve">Texaco</t>
  </si>
  <si>
    <t xml:space="preserve">Kinder Morgan Texas Pipeline, L.P.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</si>
</sst>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#,###.##"/>
    <numFmt numFmtId="167" formatCode="0.000"/>
    <numFmt numFmtId="168" formatCode="0.0000"/>
    <numFmt numFmtId="169" formatCode="\$#,##0.00"/>
    <numFmt numFmtId="170" formatCode="mm/dd/yyyy\ hh:mm\am\pm"/>
    <numFmt numFmtId="171" formatCode="#,##0"/>
    <numFmt numFmtId="172" formatCode="#,###.00###"/>
    <numFmt numFmtId="173" formatCode="#,##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u val="single"/>
      <sz val="11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b val="true"/>
      <sz val="14"/>
      <color rgb="FF003366"/>
      <name val="Arial"/>
      <family val="2"/>
    </font>
    <font>
      <b val="true"/>
      <sz val="12"/>
      <color rgb="FF0000FF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00FF00"/>
        <bgColor rgb="FF33CC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5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6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5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5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externalLink" Target="externalLinks/externalLink1.xml"/><Relationship Id="rId18" Type="http://schemas.openxmlformats.org/officeDocument/2006/relationships/externalLink" Target="externalLinks/externalLink2.xml"/><Relationship Id="rId1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lobal_Trading/Gasdaily/PHYSICAL/TEXAS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Global_Trading/Gasdaily/PHYSICAL/TEXASJ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/>
      <sheetData sheetId="1">
        <row r="3">
          <cell r="A3">
            <v>37132</v>
          </cell>
          <cell r="B3">
            <v>2.3</v>
          </cell>
          <cell r="C3">
            <v>2.3</v>
          </cell>
          <cell r="D3">
            <v>0</v>
          </cell>
          <cell r="E3">
            <v>2.373</v>
          </cell>
          <cell r="F3">
            <v>2.38</v>
          </cell>
          <cell r="G3">
            <v>0.00699999999999967</v>
          </cell>
          <cell r="H3">
            <v>2.4</v>
          </cell>
          <cell r="I3">
            <v>2.385</v>
          </cell>
          <cell r="J3">
            <v>-0.0150000000000001</v>
          </cell>
          <cell r="K3">
            <v>2.412</v>
          </cell>
          <cell r="L3">
            <v>2.45</v>
          </cell>
          <cell r="M3">
            <v>0.0380000000000003</v>
          </cell>
        </row>
        <row r="4">
          <cell r="A4">
            <v>37133</v>
          </cell>
          <cell r="B4">
            <v>2.326</v>
          </cell>
          <cell r="C4">
            <v>2.315</v>
          </cell>
          <cell r="D4">
            <v>-0.0110000000000001</v>
          </cell>
          <cell r="E4">
            <v>2.363</v>
          </cell>
          <cell r="F4">
            <v>2.365</v>
          </cell>
          <cell r="G4">
            <v>0.00200000000000022</v>
          </cell>
          <cell r="H4">
            <v>2.405</v>
          </cell>
          <cell r="I4">
            <v>2.39</v>
          </cell>
          <cell r="J4">
            <v>-0.0149999999999997</v>
          </cell>
          <cell r="K4">
            <v>2.415</v>
          </cell>
          <cell r="L4">
            <v>2.46</v>
          </cell>
          <cell r="M4">
            <v>0.0449999999999999</v>
          </cell>
        </row>
        <row r="5">
          <cell r="A5">
            <v>37134</v>
          </cell>
          <cell r="B5">
            <v>1.97</v>
          </cell>
          <cell r="C5">
            <v>1.98</v>
          </cell>
          <cell r="D5">
            <v>0.01</v>
          </cell>
          <cell r="E5">
            <v>2.024</v>
          </cell>
          <cell r="F5">
            <v>2.015</v>
          </cell>
          <cell r="G5">
            <v>-0.0089999999999999</v>
          </cell>
          <cell r="H5">
            <v>2.078</v>
          </cell>
          <cell r="I5">
            <v>2.09</v>
          </cell>
          <cell r="J5">
            <v>0.012</v>
          </cell>
          <cell r="K5">
            <v>2.1</v>
          </cell>
          <cell r="L5">
            <v>2.155</v>
          </cell>
          <cell r="M5">
            <v>0.0549999999999997</v>
          </cell>
        </row>
        <row r="6">
          <cell r="A6">
            <v>37138</v>
          </cell>
          <cell r="B6">
            <v>2.065</v>
          </cell>
          <cell r="C6">
            <v>2.06</v>
          </cell>
          <cell r="D6">
            <v>-0.00499999999999989</v>
          </cell>
          <cell r="E6">
            <v>2.103</v>
          </cell>
          <cell r="F6">
            <v>2.1</v>
          </cell>
          <cell r="G6">
            <v>-0.00300000000000011</v>
          </cell>
          <cell r="H6">
            <v>2.156</v>
          </cell>
          <cell r="I6">
            <v>2.155</v>
          </cell>
          <cell r="J6">
            <v>-0.00100000000000033</v>
          </cell>
          <cell r="K6">
            <v>2.179</v>
          </cell>
          <cell r="L6">
            <v>2.205</v>
          </cell>
          <cell r="M6">
            <v>0.0260000000000002</v>
          </cell>
        </row>
        <row r="7">
          <cell r="A7">
            <v>37139</v>
          </cell>
          <cell r="B7">
            <v>2.157</v>
          </cell>
          <cell r="C7">
            <v>2.155</v>
          </cell>
          <cell r="D7">
            <v>-0.00200000000000022</v>
          </cell>
          <cell r="E7">
            <v>2.232</v>
          </cell>
          <cell r="F7">
            <v>2.235</v>
          </cell>
          <cell r="G7">
            <v>0.00299999999999967</v>
          </cell>
          <cell r="H7">
            <v>2.245</v>
          </cell>
          <cell r="I7">
            <v>2.245</v>
          </cell>
          <cell r="J7">
            <v>0</v>
          </cell>
          <cell r="K7">
            <v>2.271</v>
          </cell>
          <cell r="L7">
            <v>2.305</v>
          </cell>
          <cell r="M7">
            <v>0.0340000000000003</v>
          </cell>
        </row>
        <row r="8">
          <cell r="A8">
            <v>37140</v>
          </cell>
          <cell r="B8">
            <v>2.232</v>
          </cell>
          <cell r="C8">
            <v>2.22</v>
          </cell>
          <cell r="D8">
            <v>-0.012</v>
          </cell>
          <cell r="E8">
            <v>2.346</v>
          </cell>
          <cell r="F8">
            <v>2.33</v>
          </cell>
          <cell r="G8">
            <v>-0.016</v>
          </cell>
          <cell r="H8">
            <v>2.33</v>
          </cell>
          <cell r="I8">
            <v>2.32</v>
          </cell>
          <cell r="J8">
            <v>-0.0100000000000002</v>
          </cell>
          <cell r="K8">
            <v>2.353</v>
          </cell>
          <cell r="L8">
            <v>2.375</v>
          </cell>
          <cell r="M8">
            <v>0.0219999999999998</v>
          </cell>
        </row>
        <row r="9">
          <cell r="A9">
            <v>37141</v>
          </cell>
          <cell r="B9">
            <v>2.123</v>
          </cell>
          <cell r="C9">
            <v>2.125</v>
          </cell>
          <cell r="D9">
            <v>0.00199999999999978</v>
          </cell>
          <cell r="E9">
            <v>2.248</v>
          </cell>
          <cell r="F9">
            <v>2.245</v>
          </cell>
          <cell r="G9">
            <v>-0.00300000000000011</v>
          </cell>
          <cell r="H9">
            <v>2.219</v>
          </cell>
          <cell r="I9">
            <v>2.22</v>
          </cell>
          <cell r="J9">
            <v>0.00100000000000033</v>
          </cell>
          <cell r="K9">
            <v>2.243</v>
          </cell>
          <cell r="L9">
            <v>2.28</v>
          </cell>
          <cell r="M9">
            <v>0.0369999999999999</v>
          </cell>
        </row>
        <row r="10">
          <cell r="A10">
            <v>37144</v>
          </cell>
          <cell r="B10">
            <v>2.213</v>
          </cell>
          <cell r="C10">
            <v>2.205</v>
          </cell>
          <cell r="D10">
            <v>-0.00800000000000001</v>
          </cell>
          <cell r="E10">
            <v>2.305</v>
          </cell>
          <cell r="F10">
            <v>2.31</v>
          </cell>
          <cell r="G10">
            <v>0.00499999999999989</v>
          </cell>
          <cell r="H10">
            <v>2.321</v>
          </cell>
          <cell r="I10">
            <v>2.32</v>
          </cell>
          <cell r="J10">
            <v>-0.00100000000000033</v>
          </cell>
          <cell r="K10">
            <v>2.34</v>
          </cell>
          <cell r="L10">
            <v>2.37</v>
          </cell>
          <cell r="M10">
            <v>0.0300000000000003</v>
          </cell>
        </row>
        <row r="11">
          <cell r="A11">
            <v>37145</v>
          </cell>
        </row>
        <row r="11">
          <cell r="C11">
            <v>2.205</v>
          </cell>
          <cell r="D11">
            <v>2.205</v>
          </cell>
        </row>
        <row r="11">
          <cell r="F11">
            <v>2.355</v>
          </cell>
          <cell r="G11">
            <v>2.355</v>
          </cell>
        </row>
        <row r="11">
          <cell r="I11">
            <v>2.38</v>
          </cell>
        </row>
        <row r="11">
          <cell r="L11">
            <v>2.475</v>
          </cell>
          <cell r="M11">
            <v>2.475</v>
          </cell>
        </row>
        <row r="12">
          <cell r="A12">
            <v>37146</v>
          </cell>
          <cell r="B12">
            <v>2.27</v>
          </cell>
          <cell r="C12">
            <v>2.27</v>
          </cell>
          <cell r="D12">
            <v>0</v>
          </cell>
          <cell r="E12">
            <v>2.342</v>
          </cell>
          <cell r="F12">
            <v>2.34</v>
          </cell>
          <cell r="G12">
            <v>-0.00200000000000022</v>
          </cell>
          <cell r="H12">
            <v>2.37</v>
          </cell>
          <cell r="I12">
            <v>2.385</v>
          </cell>
          <cell r="J12">
            <v>0.0149999999999997</v>
          </cell>
          <cell r="K12">
            <v>2.41</v>
          </cell>
          <cell r="L12">
            <v>2.42</v>
          </cell>
          <cell r="M12">
            <v>0.00999999999999979</v>
          </cell>
        </row>
        <row r="13">
          <cell r="A13">
            <v>37147</v>
          </cell>
          <cell r="B13">
            <v>2.205</v>
          </cell>
          <cell r="C13">
            <v>2.21</v>
          </cell>
          <cell r="D13">
            <v>0.00499999999999989</v>
          </cell>
          <cell r="E13">
            <v>2.3065</v>
          </cell>
          <cell r="F13">
            <v>2.31</v>
          </cell>
          <cell r="G13">
            <v>0.00349999999999984</v>
          </cell>
          <cell r="H13">
            <v>2.315</v>
          </cell>
          <cell r="I13">
            <v>2.315</v>
          </cell>
          <cell r="J13">
            <v>0</v>
          </cell>
          <cell r="K13">
            <v>2.342</v>
          </cell>
          <cell r="L13">
            <v>2.365</v>
          </cell>
          <cell r="M13">
            <v>0.0230000000000001</v>
          </cell>
        </row>
        <row r="14">
          <cell r="A14">
            <v>37148</v>
          </cell>
          <cell r="B14">
            <v>2.19</v>
          </cell>
          <cell r="C14">
            <v>2.19</v>
          </cell>
          <cell r="D14">
            <v>0</v>
          </cell>
          <cell r="E14">
            <v>2.305</v>
          </cell>
          <cell r="F14">
            <v>2.3</v>
          </cell>
          <cell r="G14">
            <v>-0.00500000000000034</v>
          </cell>
          <cell r="H14">
            <v>2.329</v>
          </cell>
          <cell r="I14">
            <v>2.32</v>
          </cell>
          <cell r="J14">
            <v>-0.00900000000000034</v>
          </cell>
          <cell r="K14">
            <v>2.352</v>
          </cell>
          <cell r="L14">
            <v>2.38</v>
          </cell>
          <cell r="M14">
            <v>0.028</v>
          </cell>
        </row>
        <row r="15">
          <cell r="A15">
            <v>37151</v>
          </cell>
          <cell r="B15">
            <v>2.19</v>
          </cell>
          <cell r="C15">
            <v>2.19</v>
          </cell>
          <cell r="D15">
            <v>0</v>
          </cell>
          <cell r="E15">
            <v>2.277</v>
          </cell>
          <cell r="F15">
            <v>2.28</v>
          </cell>
          <cell r="G15">
            <v>0.00299999999999967</v>
          </cell>
          <cell r="H15">
            <v>2.299</v>
          </cell>
          <cell r="I15">
            <v>2.3</v>
          </cell>
          <cell r="J15">
            <v>0.00099999999999989</v>
          </cell>
          <cell r="K15">
            <v>2.32</v>
          </cell>
          <cell r="L15">
            <v>2.345</v>
          </cell>
          <cell r="M15">
            <v>0.0250000000000004</v>
          </cell>
        </row>
        <row r="16">
          <cell r="A16">
            <v>37152</v>
          </cell>
          <cell r="B16">
            <v>2.055</v>
          </cell>
          <cell r="C16">
            <v>2.06</v>
          </cell>
          <cell r="D16">
            <v>0.00499999999999989</v>
          </cell>
          <cell r="E16">
            <v>2.14</v>
          </cell>
          <cell r="F16">
            <v>2.135</v>
          </cell>
          <cell r="G16">
            <v>-0.00500000000000034</v>
          </cell>
          <cell r="H16">
            <v>2.155</v>
          </cell>
          <cell r="I16">
            <v>2.155</v>
          </cell>
          <cell r="J16">
            <v>0</v>
          </cell>
          <cell r="K16">
            <v>2.18</v>
          </cell>
          <cell r="L16">
            <v>2.21</v>
          </cell>
          <cell r="M16">
            <v>0.0299999999999998</v>
          </cell>
        </row>
        <row r="17">
          <cell r="A17">
            <v>37153</v>
          </cell>
          <cell r="B17">
            <v>2</v>
          </cell>
          <cell r="C17">
            <v>2</v>
          </cell>
          <cell r="D17">
            <v>0</v>
          </cell>
          <cell r="E17">
            <v>2.095</v>
          </cell>
          <cell r="F17">
            <v>2.095</v>
          </cell>
          <cell r="G17">
            <v>0</v>
          </cell>
          <cell r="H17">
            <v>2.11</v>
          </cell>
          <cell r="I17">
            <v>2.105</v>
          </cell>
          <cell r="J17">
            <v>-0.00499999999999989</v>
          </cell>
          <cell r="K17">
            <v>2.14</v>
          </cell>
          <cell r="L17">
            <v>2.17</v>
          </cell>
          <cell r="M17">
            <v>0.0299999999999998</v>
          </cell>
        </row>
        <row r="18">
          <cell r="A18">
            <v>37154</v>
          </cell>
          <cell r="B18">
            <v>1.935</v>
          </cell>
          <cell r="C18">
            <v>1.925</v>
          </cell>
          <cell r="D18">
            <v>-0.01</v>
          </cell>
          <cell r="E18">
            <v>2.032</v>
          </cell>
          <cell r="F18">
            <v>2.025</v>
          </cell>
          <cell r="G18">
            <v>-0.00700000000000012</v>
          </cell>
          <cell r="H18">
            <v>2.051</v>
          </cell>
          <cell r="I18">
            <v>2.05</v>
          </cell>
          <cell r="J18">
            <v>-0.00100000000000033</v>
          </cell>
          <cell r="K18">
            <v>2.078</v>
          </cell>
          <cell r="L18">
            <v>2.1</v>
          </cell>
          <cell r="M18">
            <v>0.0220000000000002</v>
          </cell>
        </row>
        <row r="19">
          <cell r="A19">
            <v>37155</v>
          </cell>
          <cell r="B19">
            <v>1.815</v>
          </cell>
          <cell r="C19">
            <v>1.82</v>
          </cell>
          <cell r="D19">
            <v>0.00500000000000012</v>
          </cell>
          <cell r="E19">
            <v>1.99</v>
          </cell>
          <cell r="F19">
            <v>1.995</v>
          </cell>
          <cell r="G19">
            <v>0.00500000000000012</v>
          </cell>
          <cell r="H19">
            <v>2.01</v>
          </cell>
          <cell r="I19">
            <v>2.005</v>
          </cell>
          <cell r="J19">
            <v>-0.00499999999999989</v>
          </cell>
          <cell r="K19">
            <v>2.04</v>
          </cell>
          <cell r="L19">
            <v>2.055</v>
          </cell>
          <cell r="M19">
            <v>0.0150000000000001</v>
          </cell>
        </row>
        <row r="20">
          <cell r="A20">
            <v>37158</v>
          </cell>
          <cell r="B20">
            <v>1.82</v>
          </cell>
          <cell r="C20">
            <v>1.81</v>
          </cell>
          <cell r="D20">
            <v>-0.01</v>
          </cell>
          <cell r="E20">
            <v>1.95</v>
          </cell>
          <cell r="F20">
            <v>1.945</v>
          </cell>
          <cell r="G20">
            <v>-0.00499999999999989</v>
          </cell>
          <cell r="H20">
            <v>1.955</v>
          </cell>
          <cell r="I20">
            <v>1.95</v>
          </cell>
          <cell r="J20">
            <v>-0.00500000000000012</v>
          </cell>
          <cell r="K20">
            <v>1.985</v>
          </cell>
          <cell r="L20">
            <v>2</v>
          </cell>
          <cell r="M20">
            <v>0.0149999999999999</v>
          </cell>
        </row>
        <row r="21">
          <cell r="A21">
            <v>37159</v>
          </cell>
          <cell r="B21">
            <v>1.77</v>
          </cell>
          <cell r="C21">
            <v>1.765</v>
          </cell>
          <cell r="D21">
            <v>-0.00500000000000012</v>
          </cell>
          <cell r="E21">
            <v>1.9</v>
          </cell>
          <cell r="F21">
            <v>1.905</v>
          </cell>
          <cell r="G21">
            <v>0.00500000000000012</v>
          </cell>
          <cell r="H21">
            <v>1.905</v>
          </cell>
          <cell r="I21">
            <v>1.91</v>
          </cell>
          <cell r="J21">
            <v>0.00499999999999989</v>
          </cell>
          <cell r="K21">
            <v>1.935</v>
          </cell>
          <cell r="L21">
            <v>1.96</v>
          </cell>
          <cell r="M21">
            <v>0.0249999999999999</v>
          </cell>
        </row>
        <row r="22">
          <cell r="A22">
            <v>37160</v>
          </cell>
          <cell r="B22">
            <v>1.71</v>
          </cell>
          <cell r="C22">
            <v>1.71</v>
          </cell>
          <cell r="D22">
            <v>0</v>
          </cell>
          <cell r="E22">
            <v>1.86</v>
          </cell>
          <cell r="F22">
            <v>1.855</v>
          </cell>
          <cell r="G22">
            <v>-0.00500000000000012</v>
          </cell>
          <cell r="H22">
            <v>1.849</v>
          </cell>
          <cell r="I22">
            <v>1.85</v>
          </cell>
          <cell r="J22">
            <v>0.00100000000000011</v>
          </cell>
          <cell r="K22">
            <v>1.87</v>
          </cell>
          <cell r="L22">
            <v>1.905</v>
          </cell>
          <cell r="M22">
            <v>0.0349999999999999</v>
          </cell>
        </row>
        <row r="23">
          <cell r="A23">
            <v>37161</v>
          </cell>
          <cell r="B23">
            <v>1.7</v>
          </cell>
          <cell r="C23">
            <v>0</v>
          </cell>
          <cell r="D23" t="str">
            <v>N/A</v>
          </cell>
          <cell r="E23">
            <v>1.845</v>
          </cell>
          <cell r="F23">
            <v>0</v>
          </cell>
          <cell r="G23" t="str">
            <v>N/A</v>
          </cell>
          <cell r="H23">
            <v>1.849</v>
          </cell>
          <cell r="I23">
            <v>0</v>
          </cell>
          <cell r="J23" t="str">
            <v>N/A</v>
          </cell>
          <cell r="K23">
            <v>1.87</v>
          </cell>
          <cell r="L23">
            <v>0</v>
          </cell>
          <cell r="M23" t="str">
            <v>N/A</v>
          </cell>
        </row>
        <row r="24">
          <cell r="A24">
            <v>37162</v>
          </cell>
        </row>
        <row r="24">
          <cell r="C24">
            <v>0</v>
          </cell>
          <cell r="D24" t="str">
            <v>N/A</v>
          </cell>
        </row>
        <row r="24">
          <cell r="F24">
            <v>0</v>
          </cell>
          <cell r="G24" t="str">
            <v>N/A</v>
          </cell>
        </row>
        <row r="24">
          <cell r="I24">
            <v>0</v>
          </cell>
          <cell r="J24" t="str">
            <v>N/A</v>
          </cell>
        </row>
        <row r="24">
          <cell r="L24">
            <v>0</v>
          </cell>
          <cell r="M24" t="str">
            <v>N/A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/>
      <sheetData sheetId="1">
        <row r="3">
          <cell r="A3">
            <v>37132</v>
          </cell>
          <cell r="B3">
            <v>2.3</v>
          </cell>
          <cell r="C3">
            <v>2.3</v>
          </cell>
          <cell r="D3">
            <v>0</v>
          </cell>
          <cell r="E3">
            <v>2.373</v>
          </cell>
          <cell r="F3">
            <v>2.38</v>
          </cell>
          <cell r="G3">
            <v>0.00699999999999967</v>
          </cell>
          <cell r="H3">
            <v>2.4</v>
          </cell>
          <cell r="I3">
            <v>2.385</v>
          </cell>
          <cell r="J3">
            <v>-0.0150000000000001</v>
          </cell>
          <cell r="K3">
            <v>2.412</v>
          </cell>
          <cell r="L3">
            <v>2.45</v>
          </cell>
          <cell r="M3">
            <v>0.0380000000000003</v>
          </cell>
        </row>
        <row r="4">
          <cell r="A4">
            <v>37133</v>
          </cell>
          <cell r="B4">
            <v>2.326</v>
          </cell>
          <cell r="C4">
            <v>2.315</v>
          </cell>
          <cell r="D4">
            <v>-0.0110000000000001</v>
          </cell>
          <cell r="E4">
            <v>2.363</v>
          </cell>
          <cell r="F4">
            <v>2.365</v>
          </cell>
          <cell r="G4">
            <v>0.00200000000000022</v>
          </cell>
          <cell r="H4">
            <v>2.405</v>
          </cell>
          <cell r="I4">
            <v>2.39</v>
          </cell>
          <cell r="J4">
            <v>-0.0149999999999997</v>
          </cell>
          <cell r="K4">
            <v>2.415</v>
          </cell>
          <cell r="L4">
            <v>2.46</v>
          </cell>
          <cell r="M4">
            <v>0.0449999999999999</v>
          </cell>
        </row>
        <row r="5">
          <cell r="A5">
            <v>37134</v>
          </cell>
          <cell r="B5">
            <v>1.97</v>
          </cell>
          <cell r="C5">
            <v>1.98</v>
          </cell>
          <cell r="D5">
            <v>0.01</v>
          </cell>
          <cell r="E5">
            <v>2.024</v>
          </cell>
          <cell r="F5">
            <v>2.015</v>
          </cell>
          <cell r="G5">
            <v>-0.0089999999999999</v>
          </cell>
          <cell r="H5">
            <v>2.078</v>
          </cell>
          <cell r="I5">
            <v>2.09</v>
          </cell>
          <cell r="J5">
            <v>0.012</v>
          </cell>
          <cell r="K5">
            <v>2.1</v>
          </cell>
          <cell r="L5">
            <v>2.155</v>
          </cell>
          <cell r="M5">
            <v>0.0549999999999997</v>
          </cell>
        </row>
        <row r="6">
          <cell r="A6">
            <v>37138</v>
          </cell>
          <cell r="B6">
            <v>2.065</v>
          </cell>
          <cell r="C6">
            <v>2.06</v>
          </cell>
          <cell r="D6">
            <v>-0.00499999999999989</v>
          </cell>
          <cell r="E6">
            <v>2.103</v>
          </cell>
          <cell r="F6">
            <v>2.1</v>
          </cell>
          <cell r="G6">
            <v>-0.00300000000000011</v>
          </cell>
          <cell r="H6">
            <v>2.156</v>
          </cell>
          <cell r="I6">
            <v>2.155</v>
          </cell>
          <cell r="J6">
            <v>-0.00100000000000033</v>
          </cell>
          <cell r="K6">
            <v>2.179</v>
          </cell>
          <cell r="L6">
            <v>2.205</v>
          </cell>
          <cell r="M6">
            <v>0.0260000000000002</v>
          </cell>
        </row>
        <row r="7">
          <cell r="A7">
            <v>37139</v>
          </cell>
          <cell r="B7">
            <v>2.157</v>
          </cell>
          <cell r="C7">
            <v>2.155</v>
          </cell>
          <cell r="D7">
            <v>-0.00200000000000022</v>
          </cell>
          <cell r="E7">
            <v>2.232</v>
          </cell>
          <cell r="F7">
            <v>2.235</v>
          </cell>
          <cell r="G7">
            <v>0.00299999999999967</v>
          </cell>
          <cell r="H7">
            <v>2.245</v>
          </cell>
          <cell r="I7">
            <v>2.245</v>
          </cell>
          <cell r="J7">
            <v>0</v>
          </cell>
          <cell r="K7">
            <v>2.271</v>
          </cell>
          <cell r="L7">
            <v>2.305</v>
          </cell>
          <cell r="M7">
            <v>0.0340000000000003</v>
          </cell>
        </row>
        <row r="8">
          <cell r="A8">
            <v>37140</v>
          </cell>
          <cell r="B8">
            <v>2.232</v>
          </cell>
          <cell r="C8">
            <v>2.22</v>
          </cell>
          <cell r="D8">
            <v>-0.012</v>
          </cell>
          <cell r="E8">
            <v>2.346</v>
          </cell>
          <cell r="F8">
            <v>2.33</v>
          </cell>
          <cell r="G8">
            <v>-0.016</v>
          </cell>
          <cell r="H8">
            <v>2.33</v>
          </cell>
          <cell r="I8">
            <v>2.32</v>
          </cell>
          <cell r="J8">
            <v>-0.0100000000000002</v>
          </cell>
          <cell r="K8">
            <v>2.353</v>
          </cell>
          <cell r="L8">
            <v>2.375</v>
          </cell>
          <cell r="M8">
            <v>0.0219999999999998</v>
          </cell>
        </row>
        <row r="9">
          <cell r="A9">
            <v>37141</v>
          </cell>
          <cell r="B9">
            <v>2.123</v>
          </cell>
          <cell r="C9">
            <v>2.125</v>
          </cell>
          <cell r="D9">
            <v>0.00199999999999978</v>
          </cell>
          <cell r="E9">
            <v>2.248</v>
          </cell>
          <cell r="F9">
            <v>2.245</v>
          </cell>
          <cell r="G9">
            <v>-0.00300000000000011</v>
          </cell>
          <cell r="H9">
            <v>2.219</v>
          </cell>
          <cell r="I9">
            <v>2.22</v>
          </cell>
          <cell r="J9">
            <v>0.00100000000000033</v>
          </cell>
          <cell r="K9">
            <v>2.243</v>
          </cell>
          <cell r="L9">
            <v>2.28</v>
          </cell>
          <cell r="M9">
            <v>0.0369999999999999</v>
          </cell>
        </row>
        <row r="10">
          <cell r="A10">
            <v>37144</v>
          </cell>
          <cell r="B10">
            <v>2.213</v>
          </cell>
          <cell r="C10">
            <v>2.205</v>
          </cell>
          <cell r="D10">
            <v>-0.00800000000000001</v>
          </cell>
          <cell r="E10">
            <v>2.305</v>
          </cell>
          <cell r="F10">
            <v>2.31</v>
          </cell>
          <cell r="G10">
            <v>0.00499999999999989</v>
          </cell>
          <cell r="H10">
            <v>2.321</v>
          </cell>
          <cell r="I10">
            <v>2.32</v>
          </cell>
          <cell r="J10">
            <v>-0.00100000000000033</v>
          </cell>
          <cell r="K10">
            <v>2.34</v>
          </cell>
          <cell r="L10">
            <v>2.37</v>
          </cell>
          <cell r="M10">
            <v>0.0300000000000003</v>
          </cell>
        </row>
        <row r="11">
          <cell r="A11">
            <v>37145</v>
          </cell>
        </row>
        <row r="11">
          <cell r="C11">
            <v>2.205</v>
          </cell>
          <cell r="D11">
            <v>2.205</v>
          </cell>
        </row>
        <row r="11">
          <cell r="F11">
            <v>2.355</v>
          </cell>
          <cell r="G11">
            <v>2.355</v>
          </cell>
        </row>
        <row r="11">
          <cell r="I11">
            <v>2.38</v>
          </cell>
        </row>
        <row r="11">
          <cell r="L11">
            <v>2.475</v>
          </cell>
          <cell r="M11">
            <v>2.475</v>
          </cell>
        </row>
        <row r="12">
          <cell r="A12">
            <v>37146</v>
          </cell>
          <cell r="B12">
            <v>2.27</v>
          </cell>
          <cell r="C12">
            <v>2.27</v>
          </cell>
          <cell r="D12">
            <v>0</v>
          </cell>
          <cell r="E12">
            <v>2.342</v>
          </cell>
          <cell r="F12">
            <v>2.34</v>
          </cell>
          <cell r="G12">
            <v>-0.00200000000000022</v>
          </cell>
          <cell r="H12">
            <v>2.37</v>
          </cell>
          <cell r="I12">
            <v>2.385</v>
          </cell>
          <cell r="J12">
            <v>0.0149999999999997</v>
          </cell>
          <cell r="K12">
            <v>2.41</v>
          </cell>
          <cell r="L12">
            <v>2.42</v>
          </cell>
          <cell r="M12">
            <v>0.00999999999999979</v>
          </cell>
        </row>
        <row r="13">
          <cell r="A13">
            <v>37147</v>
          </cell>
          <cell r="B13">
            <v>2.205</v>
          </cell>
          <cell r="C13">
            <v>2.21</v>
          </cell>
          <cell r="D13">
            <v>0.00499999999999989</v>
          </cell>
          <cell r="E13">
            <v>2.3065</v>
          </cell>
          <cell r="F13">
            <v>2.31</v>
          </cell>
          <cell r="G13">
            <v>0.00349999999999984</v>
          </cell>
          <cell r="H13">
            <v>2.315</v>
          </cell>
          <cell r="I13">
            <v>2.315</v>
          </cell>
          <cell r="J13">
            <v>0</v>
          </cell>
          <cell r="K13">
            <v>2.342</v>
          </cell>
          <cell r="L13">
            <v>2.365</v>
          </cell>
          <cell r="M13">
            <v>0.0230000000000001</v>
          </cell>
        </row>
        <row r="14">
          <cell r="A14">
            <v>37148</v>
          </cell>
          <cell r="B14">
            <v>2.19</v>
          </cell>
          <cell r="C14">
            <v>2.19</v>
          </cell>
          <cell r="D14">
            <v>0</v>
          </cell>
          <cell r="E14">
            <v>2.305</v>
          </cell>
          <cell r="F14">
            <v>2.3</v>
          </cell>
          <cell r="G14">
            <v>-0.00500000000000034</v>
          </cell>
          <cell r="H14">
            <v>2.329</v>
          </cell>
          <cell r="I14">
            <v>2.32</v>
          </cell>
          <cell r="J14">
            <v>-0.00900000000000034</v>
          </cell>
          <cell r="K14">
            <v>2.352</v>
          </cell>
          <cell r="L14">
            <v>2.38</v>
          </cell>
          <cell r="M14">
            <v>0.028</v>
          </cell>
        </row>
        <row r="15">
          <cell r="A15">
            <v>37151</v>
          </cell>
          <cell r="B15">
            <v>2.19</v>
          </cell>
          <cell r="C15">
            <v>2.19</v>
          </cell>
          <cell r="D15">
            <v>0</v>
          </cell>
          <cell r="E15">
            <v>2.277</v>
          </cell>
          <cell r="F15">
            <v>2.28</v>
          </cell>
          <cell r="G15">
            <v>0.00299999999999967</v>
          </cell>
          <cell r="H15">
            <v>2.299</v>
          </cell>
          <cell r="I15">
            <v>2.3</v>
          </cell>
          <cell r="J15">
            <v>0.00099999999999989</v>
          </cell>
          <cell r="K15">
            <v>2.32</v>
          </cell>
          <cell r="L15">
            <v>2.345</v>
          </cell>
          <cell r="M15">
            <v>0.0250000000000004</v>
          </cell>
        </row>
        <row r="16">
          <cell r="A16">
            <v>37152</v>
          </cell>
          <cell r="B16">
            <v>2.055</v>
          </cell>
          <cell r="C16">
            <v>2.06</v>
          </cell>
          <cell r="D16">
            <v>0.00499999999999989</v>
          </cell>
          <cell r="E16">
            <v>2.14</v>
          </cell>
          <cell r="F16">
            <v>2.135</v>
          </cell>
          <cell r="G16">
            <v>-0.00500000000000034</v>
          </cell>
          <cell r="H16">
            <v>2.155</v>
          </cell>
          <cell r="I16">
            <v>2.155</v>
          </cell>
          <cell r="J16">
            <v>0</v>
          </cell>
          <cell r="K16">
            <v>2.18</v>
          </cell>
          <cell r="L16">
            <v>2.21</v>
          </cell>
          <cell r="M16">
            <v>0.0299999999999998</v>
          </cell>
        </row>
        <row r="17">
          <cell r="A17">
            <v>37153</v>
          </cell>
          <cell r="B17">
            <v>2</v>
          </cell>
          <cell r="C17">
            <v>2</v>
          </cell>
          <cell r="D17">
            <v>0</v>
          </cell>
          <cell r="E17">
            <v>2.095</v>
          </cell>
          <cell r="F17">
            <v>2.095</v>
          </cell>
          <cell r="G17">
            <v>0</v>
          </cell>
          <cell r="H17">
            <v>2.11</v>
          </cell>
          <cell r="I17">
            <v>2.105</v>
          </cell>
          <cell r="J17">
            <v>-0.00499999999999989</v>
          </cell>
          <cell r="K17">
            <v>2.14</v>
          </cell>
          <cell r="L17">
            <v>2.17</v>
          </cell>
          <cell r="M17">
            <v>0.0299999999999998</v>
          </cell>
        </row>
        <row r="18">
          <cell r="A18">
            <v>37154</v>
          </cell>
          <cell r="B18">
            <v>1.935</v>
          </cell>
          <cell r="C18">
            <v>1.925</v>
          </cell>
          <cell r="D18">
            <v>-0.01</v>
          </cell>
          <cell r="E18">
            <v>2.032</v>
          </cell>
          <cell r="F18">
            <v>2.025</v>
          </cell>
          <cell r="G18">
            <v>-0.00700000000000012</v>
          </cell>
          <cell r="H18">
            <v>2.051</v>
          </cell>
          <cell r="I18">
            <v>2.05</v>
          </cell>
          <cell r="J18">
            <v>-0.00100000000000033</v>
          </cell>
          <cell r="K18">
            <v>2.078</v>
          </cell>
          <cell r="L18">
            <v>2.1</v>
          </cell>
          <cell r="M18">
            <v>0.0220000000000002</v>
          </cell>
        </row>
        <row r="19">
          <cell r="A19">
            <v>37155</v>
          </cell>
          <cell r="B19">
            <v>1.815</v>
          </cell>
          <cell r="C19">
            <v>1.82</v>
          </cell>
          <cell r="D19">
            <v>0.00500000000000012</v>
          </cell>
          <cell r="E19">
            <v>1.99</v>
          </cell>
          <cell r="F19">
            <v>1.995</v>
          </cell>
          <cell r="G19">
            <v>0.00500000000000012</v>
          </cell>
          <cell r="H19">
            <v>2.01</v>
          </cell>
          <cell r="I19">
            <v>2.005</v>
          </cell>
          <cell r="J19">
            <v>-0.00499999999999989</v>
          </cell>
          <cell r="K19">
            <v>2.04</v>
          </cell>
          <cell r="L19">
            <v>2.055</v>
          </cell>
          <cell r="M19">
            <v>0.0150000000000001</v>
          </cell>
        </row>
        <row r="20">
          <cell r="A20">
            <v>37158</v>
          </cell>
          <cell r="B20">
            <v>1.82</v>
          </cell>
          <cell r="C20">
            <v>1.81</v>
          </cell>
          <cell r="D20">
            <v>-0.01</v>
          </cell>
          <cell r="E20">
            <v>1.95</v>
          </cell>
          <cell r="F20">
            <v>1.945</v>
          </cell>
          <cell r="G20">
            <v>-0.00499999999999989</v>
          </cell>
          <cell r="H20">
            <v>1.955</v>
          </cell>
          <cell r="I20">
            <v>1.95</v>
          </cell>
          <cell r="J20">
            <v>-0.00500000000000012</v>
          </cell>
          <cell r="K20">
            <v>1.985</v>
          </cell>
          <cell r="L20">
            <v>2</v>
          </cell>
          <cell r="M20">
            <v>0.0149999999999999</v>
          </cell>
        </row>
        <row r="21">
          <cell r="A21">
            <v>37159</v>
          </cell>
          <cell r="B21">
            <v>1.77</v>
          </cell>
          <cell r="C21">
            <v>1.765</v>
          </cell>
          <cell r="D21">
            <v>-0.00500000000000012</v>
          </cell>
          <cell r="E21">
            <v>1.9</v>
          </cell>
          <cell r="F21">
            <v>1.905</v>
          </cell>
          <cell r="G21">
            <v>0.00500000000000012</v>
          </cell>
          <cell r="H21">
            <v>1.905</v>
          </cell>
          <cell r="I21">
            <v>1.91</v>
          </cell>
          <cell r="J21">
            <v>0.00499999999999989</v>
          </cell>
          <cell r="K21">
            <v>1.935</v>
          </cell>
          <cell r="L21">
            <v>1.96</v>
          </cell>
          <cell r="M21">
            <v>0.0249999999999999</v>
          </cell>
        </row>
        <row r="22">
          <cell r="A22">
            <v>37160</v>
          </cell>
          <cell r="B22">
            <v>1.71</v>
          </cell>
          <cell r="C22">
            <v>1.71</v>
          </cell>
          <cell r="D22">
            <v>0</v>
          </cell>
          <cell r="E22">
            <v>1.86</v>
          </cell>
          <cell r="F22">
            <v>1.855</v>
          </cell>
          <cell r="G22">
            <v>-0.00500000000000012</v>
          </cell>
          <cell r="H22">
            <v>1.849</v>
          </cell>
          <cell r="I22">
            <v>1.85</v>
          </cell>
          <cell r="J22">
            <v>0.00100000000000011</v>
          </cell>
          <cell r="K22">
            <v>1.87</v>
          </cell>
          <cell r="L22">
            <v>1.905</v>
          </cell>
          <cell r="M22">
            <v>0.0349999999999999</v>
          </cell>
        </row>
        <row r="23">
          <cell r="A23">
            <v>37161</v>
          </cell>
          <cell r="B23">
            <v>1.7</v>
          </cell>
          <cell r="C23">
            <v>1.695</v>
          </cell>
          <cell r="D23">
            <v>-0.00499999999999989</v>
          </cell>
          <cell r="E23">
            <v>1.845</v>
          </cell>
          <cell r="F23">
            <v>1.84</v>
          </cell>
          <cell r="G23">
            <v>-0.00499999999999989</v>
          </cell>
          <cell r="H23">
            <v>1.849</v>
          </cell>
          <cell r="I23">
            <v>1.85</v>
          </cell>
          <cell r="J23">
            <v>0.00100000000000011</v>
          </cell>
          <cell r="K23">
            <v>1.87</v>
          </cell>
          <cell r="L23">
            <v>1.9</v>
          </cell>
          <cell r="M23">
            <v>0.0299999999999998</v>
          </cell>
        </row>
        <row r="25">
          <cell r="A25">
            <v>37162</v>
          </cell>
          <cell r="B25">
            <v>1.64</v>
          </cell>
          <cell r="C25">
            <v>1.6</v>
          </cell>
          <cell r="D25">
            <v>-0.0399999999999998</v>
          </cell>
          <cell r="E25">
            <v>1.855</v>
          </cell>
          <cell r="F25">
            <v>1.705</v>
          </cell>
          <cell r="G25">
            <v>-0.15</v>
          </cell>
          <cell r="H25">
            <v>1.82</v>
          </cell>
          <cell r="I25">
            <v>1.725</v>
          </cell>
          <cell r="J25">
            <v>-0.095</v>
          </cell>
          <cell r="K25">
            <v>1.8</v>
          </cell>
          <cell r="L25">
            <v>1.795</v>
          </cell>
          <cell r="M25">
            <v>-0.00500000000000012</v>
          </cell>
        </row>
        <row r="26">
          <cell r="A26">
            <v>37165</v>
          </cell>
          <cell r="B26">
            <v>1.605</v>
          </cell>
          <cell r="C26">
            <v>1.59</v>
          </cell>
          <cell r="D26">
            <v>-0.0149999999999999</v>
          </cell>
          <cell r="E26">
            <v>1.645</v>
          </cell>
          <cell r="F26">
            <v>1.65</v>
          </cell>
          <cell r="G26">
            <v>0.00499999999999989</v>
          </cell>
          <cell r="H26">
            <v>1.645</v>
          </cell>
          <cell r="I26">
            <v>1.67</v>
          </cell>
          <cell r="J26">
            <v>0.0249999999999999</v>
          </cell>
          <cell r="K26">
            <v>1.68</v>
          </cell>
          <cell r="L26">
            <v>1.735</v>
          </cell>
          <cell r="M26">
            <v>0.0550000000000002</v>
          </cell>
        </row>
        <row r="27">
          <cell r="A27">
            <v>37166</v>
          </cell>
          <cell r="B27">
            <v>1.65</v>
          </cell>
          <cell r="C27">
            <v>1.645</v>
          </cell>
          <cell r="D27">
            <v>-0.00499999999999989</v>
          </cell>
          <cell r="E27">
            <v>1.705</v>
          </cell>
          <cell r="F27">
            <v>1.68</v>
          </cell>
          <cell r="G27">
            <v>-0.0250000000000001</v>
          </cell>
          <cell r="H27">
            <v>1.71</v>
          </cell>
          <cell r="I27">
            <v>1.73</v>
          </cell>
          <cell r="J27">
            <v>0.02</v>
          </cell>
          <cell r="K27">
            <v>1.742</v>
          </cell>
          <cell r="L27">
            <v>1.785</v>
          </cell>
          <cell r="M27">
            <v>0.0429999999999999</v>
          </cell>
        </row>
        <row r="28">
          <cell r="A28">
            <v>37167</v>
          </cell>
          <cell r="B28">
            <v>1.835</v>
          </cell>
          <cell r="C28">
            <v>0</v>
          </cell>
          <cell r="D28" t="str">
            <v>N/A</v>
          </cell>
          <cell r="E28">
            <v>1.925</v>
          </cell>
          <cell r="F28">
            <v>0</v>
          </cell>
          <cell r="G28" t="str">
            <v>N/A</v>
          </cell>
          <cell r="H28">
            <v>1.92</v>
          </cell>
          <cell r="I28">
            <v>0</v>
          </cell>
          <cell r="J28" t="str">
            <v>N/A</v>
          </cell>
          <cell r="K28">
            <v>1.952</v>
          </cell>
          <cell r="L28">
            <v>0</v>
          </cell>
          <cell r="M28" t="str">
            <v>N/A</v>
          </cell>
        </row>
        <row r="29">
          <cell r="A29">
            <v>37168</v>
          </cell>
        </row>
        <row r="29">
          <cell r="C29">
            <v>0</v>
          </cell>
          <cell r="D29" t="str">
            <v>N/A</v>
          </cell>
        </row>
        <row r="29">
          <cell r="F29">
            <v>0</v>
          </cell>
          <cell r="G29" t="str">
            <v>N/A</v>
          </cell>
        </row>
        <row r="29">
          <cell r="I29">
            <v>0</v>
          </cell>
          <cell r="J29" t="str">
            <v>N/A</v>
          </cell>
        </row>
        <row r="29">
          <cell r="L29">
            <v>0</v>
          </cell>
          <cell r="M29" t="str">
            <v>N/A</v>
          </cell>
        </row>
        <row r="30">
          <cell r="A30">
            <v>37169</v>
          </cell>
        </row>
        <row r="30">
          <cell r="C30">
            <v>0</v>
          </cell>
          <cell r="D30" t="str">
            <v>N/A</v>
          </cell>
        </row>
        <row r="30">
          <cell r="F30">
            <v>0</v>
          </cell>
          <cell r="G30" t="str">
            <v>N/A</v>
          </cell>
        </row>
        <row r="30">
          <cell r="I30">
            <v>0</v>
          </cell>
          <cell r="J30" t="str">
            <v>N/A</v>
          </cell>
        </row>
        <row r="30">
          <cell r="L30">
            <v>0</v>
          </cell>
          <cell r="M30" t="str">
            <v>N/A</v>
          </cell>
        </row>
        <row r="31">
          <cell r="A31">
            <v>37170</v>
          </cell>
        </row>
        <row r="31">
          <cell r="C31">
            <v>0</v>
          </cell>
          <cell r="D31" t="str">
            <v>N/A</v>
          </cell>
        </row>
        <row r="31">
          <cell r="F31">
            <v>0</v>
          </cell>
          <cell r="G31" t="str">
            <v>N/A</v>
          </cell>
        </row>
        <row r="31">
          <cell r="I31">
            <v>0</v>
          </cell>
          <cell r="J31" t="str">
            <v>N/A</v>
          </cell>
        </row>
        <row r="31">
          <cell r="L31">
            <v>0</v>
          </cell>
          <cell r="M31" t="str">
            <v>N/A</v>
          </cell>
        </row>
        <row r="32">
          <cell r="A32">
            <v>37171</v>
          </cell>
        </row>
        <row r="32">
          <cell r="C32">
            <v>0</v>
          </cell>
          <cell r="D32" t="str">
            <v>N/A</v>
          </cell>
        </row>
        <row r="32">
          <cell r="F32">
            <v>0</v>
          </cell>
          <cell r="G32" t="str">
            <v>N/A</v>
          </cell>
        </row>
        <row r="32">
          <cell r="I32">
            <v>0</v>
          </cell>
          <cell r="J32" t="str">
            <v>N/A</v>
          </cell>
        </row>
        <row r="32">
          <cell r="L32">
            <v>0</v>
          </cell>
          <cell r="M32" t="str">
            <v>N/A</v>
          </cell>
        </row>
        <row r="33">
          <cell r="A33">
            <v>37172</v>
          </cell>
        </row>
        <row r="33">
          <cell r="C33">
            <v>0</v>
          </cell>
          <cell r="D33" t="str">
            <v>N/A</v>
          </cell>
        </row>
        <row r="33">
          <cell r="F33">
            <v>0</v>
          </cell>
          <cell r="G33" t="str">
            <v>N/A</v>
          </cell>
        </row>
        <row r="33">
          <cell r="I33">
            <v>0</v>
          </cell>
          <cell r="J33" t="str">
            <v>N/A</v>
          </cell>
        </row>
        <row r="33">
          <cell r="L33">
            <v>0</v>
          </cell>
          <cell r="M33" t="str">
            <v>N/A</v>
          </cell>
        </row>
        <row r="34">
          <cell r="A34">
            <v>37173</v>
          </cell>
        </row>
        <row r="34">
          <cell r="C34">
            <v>0</v>
          </cell>
          <cell r="D34" t="str">
            <v>N/A</v>
          </cell>
        </row>
        <row r="34">
          <cell r="F34">
            <v>0</v>
          </cell>
          <cell r="G34" t="str">
            <v>N/A</v>
          </cell>
        </row>
        <row r="34">
          <cell r="I34">
            <v>0</v>
          </cell>
          <cell r="J34" t="str">
            <v>N/A</v>
          </cell>
        </row>
        <row r="34">
          <cell r="L34">
            <v>0</v>
          </cell>
          <cell r="M34" t="str">
            <v>N/A</v>
          </cell>
        </row>
        <row r="35">
          <cell r="A35">
            <v>37174</v>
          </cell>
        </row>
        <row r="35">
          <cell r="C35">
            <v>0</v>
          </cell>
          <cell r="D35" t="str">
            <v>N/A</v>
          </cell>
        </row>
        <row r="35">
          <cell r="F35">
            <v>0</v>
          </cell>
          <cell r="G35" t="str">
            <v>N/A</v>
          </cell>
        </row>
        <row r="35">
          <cell r="I35">
            <v>0</v>
          </cell>
          <cell r="J35" t="str">
            <v>N/A</v>
          </cell>
        </row>
        <row r="35">
          <cell r="L35">
            <v>0</v>
          </cell>
          <cell r="M35" t="str">
            <v>N/A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" width="7.56"/>
    <col collapsed="false" customWidth="true" hidden="false" outlineLevel="0" max="2" min="2" style="1" width="35.28"/>
    <col collapsed="false" customWidth="true" hidden="false" outlineLevel="0" max="3" min="3" style="1" width="6.56"/>
    <col collapsed="false" customWidth="true" hidden="false" outlineLevel="0" max="4" min="4" style="1" width="11.7"/>
    <col collapsed="false" customWidth="true" hidden="false" outlineLevel="0" max="5" min="5" style="1" width="12.42"/>
    <col collapsed="false" customWidth="true" hidden="false" outlineLevel="0" max="6" min="6" style="1" width="9.7"/>
    <col collapsed="false" customWidth="true" hidden="false" outlineLevel="0" max="7" min="7" style="1" width="10.28"/>
    <col collapsed="false" customWidth="true" hidden="true" outlineLevel="0" max="8" min="8" style="1" width="9.14"/>
    <col collapsed="false" customWidth="true" hidden="true" outlineLevel="0" max="9" min="9" style="1" width="8.28"/>
    <col collapsed="false" customWidth="true" hidden="false" outlineLevel="0" max="10" min="10" style="1" width="3.99"/>
    <col collapsed="false" customWidth="true" hidden="true" outlineLevel="0" max="11" min="11" style="1" width="7.85"/>
    <col collapsed="false" customWidth="true" hidden="false" outlineLevel="0" max="12" min="12" style="1" width="35.7"/>
    <col collapsed="false" customWidth="true" hidden="false" outlineLevel="0" max="13" min="13" style="1" width="6.41"/>
    <col collapsed="false" customWidth="true" hidden="false" outlineLevel="0" max="14" min="14" style="1" width="9.28"/>
    <col collapsed="false" customWidth="true" hidden="false" outlineLevel="0" max="15" min="15" style="1" width="6.56"/>
    <col collapsed="false" customWidth="true" hidden="false" outlineLevel="0" max="16" min="16" style="1" width="9.28"/>
    <col collapsed="false" customWidth="true" hidden="false" outlineLevel="0" max="17" min="17" style="1" width="9.85"/>
    <col collapsed="false" customWidth="true" hidden="false" outlineLevel="0" max="18" min="18" style="1" width="9.28"/>
  </cols>
  <sheetData>
    <row r="1" customFormat="false" ht="18" hidden="false" customHeight="false" outlineLevel="0" collapsed="false">
      <c r="B1" s="2" t="s">
        <v>0</v>
      </c>
      <c r="D1" s="3" t="s">
        <v>1</v>
      </c>
      <c r="E1" s="4" t="n">
        <v>37153</v>
      </c>
      <c r="L1" s="2" t="s">
        <v>2</v>
      </c>
    </row>
    <row r="3" customFormat="false" ht="15" hidden="false" customHeight="false" outlineLevel="0" collapsed="false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/>
      <c r="I3" s="5"/>
      <c r="J3" s="5"/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5" t="s">
        <v>10</v>
      </c>
      <c r="Q3" s="5" t="s">
        <v>9</v>
      </c>
      <c r="R3" s="6"/>
    </row>
    <row r="4" customFormat="false" ht="12.75" hidden="false" customHeight="false" outlineLevel="0" collapsed="false">
      <c r="A4" s="1" t="n">
        <v>1</v>
      </c>
      <c r="B4" s="7" t="s">
        <v>11</v>
      </c>
      <c r="C4" s="1" t="s">
        <v>12</v>
      </c>
      <c r="D4" s="8" t="n">
        <v>5000</v>
      </c>
      <c r="E4" s="9" t="n">
        <v>2.09</v>
      </c>
      <c r="F4" s="10" t="n">
        <v>2.11</v>
      </c>
      <c r="G4" s="11" t="n">
        <f aca="false">D4*(F4-E4)</f>
        <v>100</v>
      </c>
      <c r="H4" s="1" t="n">
        <f aca="false">IF(D4&lt;0,ABS(D4),D4)</f>
        <v>5000</v>
      </c>
      <c r="I4" s="12" t="n">
        <f aca="false">SUMPRODUCT(E4:E47,H4:H47)/SUM(H4:H47)</f>
        <v>2.11258720930233</v>
      </c>
      <c r="J4" s="12"/>
      <c r="K4" s="1" t="n">
        <v>1</v>
      </c>
      <c r="L4" s="1" t="s">
        <v>13</v>
      </c>
      <c r="M4" s="1" t="s">
        <v>12</v>
      </c>
      <c r="N4" s="8" t="n">
        <v>2800</v>
      </c>
      <c r="O4" s="9" t="n">
        <v>2.08</v>
      </c>
      <c r="P4" s="10" t="n">
        <v>2.095</v>
      </c>
      <c r="Q4" s="11" t="n">
        <f aca="false">N4*(P4-O4)</f>
        <v>42.0000000000004</v>
      </c>
      <c r="R4" s="1" t="n">
        <f aca="false">IF(N4&lt;0,ABS(N4),N4)</f>
        <v>2800</v>
      </c>
      <c r="S4" s="12" t="n">
        <f aca="false">SUMPRODUCT(O4:O26,R4:R26)/SUM(R4:R26)</f>
        <v>2.09542898341745</v>
      </c>
    </row>
    <row r="5" customFormat="false" ht="12.75" hidden="false" customHeight="false" outlineLevel="0" collapsed="false">
      <c r="A5" s="1" t="n">
        <v>2</v>
      </c>
      <c r="B5" s="7" t="s">
        <v>11</v>
      </c>
      <c r="C5" s="1" t="s">
        <v>12</v>
      </c>
      <c r="D5" s="8" t="n">
        <v>5000</v>
      </c>
      <c r="E5" s="9" t="n">
        <v>2.08</v>
      </c>
      <c r="F5" s="12" t="n">
        <f aca="false">IF(E5&lt;1,0,$F$4)</f>
        <v>2.11</v>
      </c>
      <c r="G5" s="11" t="n">
        <f aca="false">D5*(F5-E5)</f>
        <v>149.999999999999</v>
      </c>
      <c r="H5" s="1" t="n">
        <f aca="false">IF(D5&lt;0,ABS(D5),D5)</f>
        <v>5000</v>
      </c>
      <c r="K5" s="1" t="n">
        <v>2</v>
      </c>
      <c r="L5" s="1" t="s">
        <v>14</v>
      </c>
      <c r="M5" s="1" t="s">
        <v>12</v>
      </c>
      <c r="N5" s="8" t="n">
        <v>5000</v>
      </c>
      <c r="O5" s="9" t="n">
        <v>2.08</v>
      </c>
      <c r="P5" s="12" t="n">
        <f aca="false">IF(O5&lt;1,0,$P$4)</f>
        <v>2.095</v>
      </c>
      <c r="Q5" s="11" t="n">
        <f aca="false">N5*(P5-O5)</f>
        <v>75.0000000000006</v>
      </c>
      <c r="R5" s="1" t="n">
        <f aca="false">IF(N5&lt;0,ABS(N5),N5)</f>
        <v>5000</v>
      </c>
    </row>
    <row r="6" customFormat="false" ht="12.75" hidden="false" customHeight="false" outlineLevel="0" collapsed="false">
      <c r="A6" s="1" t="n">
        <v>3</v>
      </c>
      <c r="B6" s="7" t="s">
        <v>11</v>
      </c>
      <c r="C6" s="1" t="s">
        <v>12</v>
      </c>
      <c r="D6" s="8" t="n">
        <v>5000</v>
      </c>
      <c r="E6" s="9" t="n">
        <v>2.085</v>
      </c>
      <c r="F6" s="12" t="n">
        <v>2.11</v>
      </c>
      <c r="G6" s="11" t="n">
        <f aca="false">D6*(F6-E6)</f>
        <v>125</v>
      </c>
      <c r="H6" s="1" t="n">
        <f aca="false">IF(D6&lt;0,ABS(D6),D6)</f>
        <v>5000</v>
      </c>
      <c r="K6" s="1" t="n">
        <v>3</v>
      </c>
      <c r="L6" s="1" t="s">
        <v>15</v>
      </c>
      <c r="M6" s="1" t="s">
        <v>12</v>
      </c>
      <c r="N6" s="8" t="n">
        <v>5000</v>
      </c>
      <c r="O6" s="9" t="n">
        <v>2.0675</v>
      </c>
      <c r="P6" s="12" t="n">
        <f aca="false">IF(O6&lt;1,0,$P$4)</f>
        <v>2.095</v>
      </c>
      <c r="Q6" s="11" t="n">
        <f aca="false">N6*(P6-O6)</f>
        <v>137.500000000002</v>
      </c>
      <c r="R6" s="1" t="n">
        <f aca="false">IF(N6&lt;0,ABS(N6),N6)</f>
        <v>5000</v>
      </c>
    </row>
    <row r="7" customFormat="false" ht="12.75" hidden="false" customHeight="false" outlineLevel="0" collapsed="false">
      <c r="A7" s="1" t="n">
        <v>4</v>
      </c>
      <c r="B7" s="7" t="s">
        <v>11</v>
      </c>
      <c r="C7" s="1" t="s">
        <v>12</v>
      </c>
      <c r="D7" s="8" t="n">
        <v>5000</v>
      </c>
      <c r="E7" s="9" t="n">
        <v>2.105</v>
      </c>
      <c r="F7" s="12" t="n">
        <f aca="false">IF(E7&lt;1,0,$F$4)</f>
        <v>2.11</v>
      </c>
      <c r="G7" s="11" t="n">
        <f aca="false">D7*(F7-E7)</f>
        <v>24.9999999999995</v>
      </c>
      <c r="H7" s="1" t="n">
        <f aca="false">IF(D7&lt;0,ABS(D7),D7)</f>
        <v>5000</v>
      </c>
      <c r="K7" s="1" t="n">
        <v>4</v>
      </c>
      <c r="L7" s="1" t="s">
        <v>16</v>
      </c>
      <c r="M7" s="1" t="s">
        <v>12</v>
      </c>
      <c r="N7" s="8" t="n">
        <v>5000</v>
      </c>
      <c r="O7" s="9" t="n">
        <v>2.105</v>
      </c>
      <c r="P7" s="12" t="n">
        <f aca="false">IF(O7&lt;1,0,$P$4)</f>
        <v>2.095</v>
      </c>
      <c r="Q7" s="11" t="n">
        <f aca="false">N7*(P7-O7)</f>
        <v>-49.9999999999989</v>
      </c>
      <c r="R7" s="1" t="n">
        <f aca="false">IF(N7&lt;0,ABS(N7),N7)</f>
        <v>5000</v>
      </c>
    </row>
    <row r="8" customFormat="false" ht="12.75" hidden="false" customHeight="false" outlineLevel="0" collapsed="false">
      <c r="A8" s="1" t="n">
        <v>5</v>
      </c>
      <c r="B8" s="7" t="s">
        <v>17</v>
      </c>
      <c r="C8" s="1" t="s">
        <v>12</v>
      </c>
      <c r="D8" s="8" t="n">
        <v>5000</v>
      </c>
      <c r="E8" s="9" t="n">
        <v>2.17</v>
      </c>
      <c r="F8" s="12" t="n">
        <f aca="false">IF(E8&lt;1,0,$F$4)</f>
        <v>2.11</v>
      </c>
      <c r="G8" s="11" t="n">
        <f aca="false">D8*(F8-E8)</f>
        <v>-300</v>
      </c>
      <c r="H8" s="1" t="n">
        <f aca="false">IF(D8&lt;0,ABS(D8),D8)</f>
        <v>5000</v>
      </c>
      <c r="K8" s="1" t="n">
        <v>5</v>
      </c>
      <c r="L8" s="1" t="s">
        <v>17</v>
      </c>
      <c r="M8" s="1" t="s">
        <v>12</v>
      </c>
      <c r="N8" s="8" t="n">
        <v>5000</v>
      </c>
      <c r="O8" s="9" t="n">
        <v>2.095</v>
      </c>
      <c r="P8" s="12" t="n">
        <f aca="false">IF(O8&lt;1,0,$P$4)</f>
        <v>2.095</v>
      </c>
      <c r="Q8" s="11" t="n">
        <f aca="false">N8*(P8-O8)</f>
        <v>0</v>
      </c>
      <c r="R8" s="1" t="n">
        <f aca="false">IF(N8&lt;0,ABS(N8),N8)</f>
        <v>5000</v>
      </c>
    </row>
    <row r="9" customFormat="false" ht="12.75" hidden="false" customHeight="false" outlineLevel="0" collapsed="false">
      <c r="A9" s="1" t="n">
        <v>6</v>
      </c>
      <c r="B9" s="7" t="s">
        <v>18</v>
      </c>
      <c r="C9" s="1" t="s">
        <v>12</v>
      </c>
      <c r="D9" s="8" t="n">
        <v>5000</v>
      </c>
      <c r="E9" s="9" t="n">
        <v>2.1475</v>
      </c>
      <c r="F9" s="12" t="n">
        <f aca="false">IF(E9&lt;1,0,$F$4)</f>
        <v>2.11</v>
      </c>
      <c r="G9" s="11" t="n">
        <f aca="false">D9*(F9-E9)</f>
        <v>-187.5</v>
      </c>
      <c r="H9" s="1" t="n">
        <f aca="false">IF(D9&lt;0,ABS(D9),D9)</f>
        <v>5000</v>
      </c>
      <c r="K9" s="1" t="n">
        <v>6</v>
      </c>
      <c r="L9" s="1" t="s">
        <v>16</v>
      </c>
      <c r="M9" s="1" t="s">
        <v>12</v>
      </c>
      <c r="N9" s="8" t="n">
        <v>5000</v>
      </c>
      <c r="O9" s="9" t="n">
        <v>2.11</v>
      </c>
      <c r="P9" s="12" t="n">
        <f aca="false">IF(O9&lt;1,0,$P$4)</f>
        <v>2.095</v>
      </c>
      <c r="Q9" s="11" t="n">
        <f aca="false">N9*(P9-O9)</f>
        <v>-74.9999999999984</v>
      </c>
      <c r="R9" s="1" t="n">
        <f aca="false">IF(N9&lt;0,ABS(N9),N9)</f>
        <v>5000</v>
      </c>
    </row>
    <row r="10" customFormat="false" ht="12.75" hidden="false" customHeight="false" outlineLevel="0" collapsed="false">
      <c r="A10" s="1" t="n">
        <v>7</v>
      </c>
      <c r="B10" s="7" t="s">
        <v>11</v>
      </c>
      <c r="C10" s="1" t="s">
        <v>12</v>
      </c>
      <c r="D10" s="8" t="n">
        <v>5000</v>
      </c>
      <c r="E10" s="9" t="n">
        <v>2.19</v>
      </c>
      <c r="F10" s="12" t="n">
        <f aca="false">IF(E10&lt;1,0,$F$4)</f>
        <v>2.11</v>
      </c>
      <c r="G10" s="11" t="n">
        <f aca="false">D10*(F10-E10)</f>
        <v>-400</v>
      </c>
      <c r="H10" s="1" t="n">
        <f aca="false">IF(D10&lt;0,ABS(D10),D10)</f>
        <v>5000</v>
      </c>
      <c r="K10" s="1" t="n">
        <v>7</v>
      </c>
      <c r="L10" s="1" t="s">
        <v>15</v>
      </c>
      <c r="M10" s="1" t="s">
        <v>12</v>
      </c>
      <c r="N10" s="8" t="n">
        <v>1500</v>
      </c>
      <c r="O10" s="9" t="n">
        <v>2.06</v>
      </c>
      <c r="P10" s="12" t="n">
        <f aca="false">IF(O10&lt;1,0,$P$4)</f>
        <v>2.095</v>
      </c>
      <c r="Q10" s="11" t="n">
        <f aca="false">N10*(P10-O10)</f>
        <v>52.5000000000002</v>
      </c>
      <c r="R10" s="1" t="n">
        <f aca="false">IF(N10&lt;0,ABS(N10),N10)</f>
        <v>1500</v>
      </c>
    </row>
    <row r="11" customFormat="false" ht="12.75" hidden="false" customHeight="false" outlineLevel="0" collapsed="false">
      <c r="A11" s="1" t="n">
        <v>8</v>
      </c>
      <c r="B11" s="7" t="s">
        <v>19</v>
      </c>
      <c r="C11" s="1" t="s">
        <v>12</v>
      </c>
      <c r="D11" s="8" t="n">
        <v>1500</v>
      </c>
      <c r="E11" s="9" t="n">
        <v>2.07</v>
      </c>
      <c r="F11" s="12" t="n">
        <f aca="false">IF(E11&lt;1,0,$F$4)</f>
        <v>2.11</v>
      </c>
      <c r="G11" s="11" t="n">
        <f aca="false">D11*(F11-E11)</f>
        <v>60.0000000000001</v>
      </c>
      <c r="H11" s="1" t="n">
        <f aca="false">IF(D11&lt;0,ABS(D11),D11)</f>
        <v>1500</v>
      </c>
      <c r="K11" s="1" t="n">
        <v>8</v>
      </c>
      <c r="L11" s="1" t="s">
        <v>17</v>
      </c>
      <c r="M11" s="1" t="s">
        <v>12</v>
      </c>
      <c r="N11" s="8" t="n">
        <v>5050</v>
      </c>
      <c r="O11" s="9" t="n">
        <v>2.08</v>
      </c>
      <c r="P11" s="12" t="n">
        <f aca="false">IF(O11&lt;1,0,$P$4)</f>
        <v>2.095</v>
      </c>
      <c r="Q11" s="11" t="n">
        <f aca="false">N11*(P11-O11)</f>
        <v>75.7500000000006</v>
      </c>
      <c r="R11" s="1" t="n">
        <f aca="false">IF(N11&lt;0,ABS(N11),N11)</f>
        <v>5050</v>
      </c>
    </row>
    <row r="12" customFormat="false" ht="12.75" hidden="false" customHeight="false" outlineLevel="0" collapsed="false">
      <c r="A12" s="1" t="n">
        <v>9</v>
      </c>
      <c r="D12" s="8"/>
      <c r="E12" s="9"/>
      <c r="F12" s="12" t="n">
        <f aca="false">IF(E12&lt;1,0,$F$4)</f>
        <v>0</v>
      </c>
      <c r="G12" s="11" t="n">
        <f aca="false">D12*(F12-E12)</f>
        <v>0</v>
      </c>
      <c r="H12" s="1" t="n">
        <f aca="false">IF(D12&lt;0,ABS(D12),D12)</f>
        <v>0</v>
      </c>
      <c r="K12" s="1" t="n">
        <v>9</v>
      </c>
      <c r="L12" s="1" t="s">
        <v>20</v>
      </c>
      <c r="M12" s="1" t="s">
        <v>12</v>
      </c>
      <c r="N12" s="8" t="n">
        <v>5000</v>
      </c>
      <c r="O12" s="9" t="n">
        <v>2.09</v>
      </c>
      <c r="P12" s="12" t="n">
        <f aca="false">IF(O12&lt;1,0,$P$4)</f>
        <v>2.095</v>
      </c>
      <c r="Q12" s="11" t="n">
        <f aca="false">N12*(P12-O12)</f>
        <v>25.0000000000017</v>
      </c>
      <c r="R12" s="1" t="n">
        <f aca="false">IF(N12&lt;0,ABS(N12),N12)</f>
        <v>5000</v>
      </c>
    </row>
    <row r="13" customFormat="false" ht="12.75" hidden="false" customHeight="false" outlineLevel="0" collapsed="false">
      <c r="A13" s="1" t="n">
        <v>10</v>
      </c>
      <c r="D13" s="8"/>
      <c r="E13" s="9"/>
      <c r="F13" s="12" t="n">
        <f aca="false">IF(E13&lt;1,0,$F$4)</f>
        <v>0</v>
      </c>
      <c r="G13" s="11" t="n">
        <f aca="false">D13*(F13-E13)</f>
        <v>0</v>
      </c>
      <c r="H13" s="1" t="n">
        <f aca="false">IF(D13&lt;0,ABS(D13),D13)</f>
        <v>0</v>
      </c>
      <c r="K13" s="1" t="n">
        <v>10</v>
      </c>
      <c r="L13" s="1" t="s">
        <v>17</v>
      </c>
      <c r="M13" s="1" t="s">
        <v>12</v>
      </c>
      <c r="N13" s="8" t="n">
        <v>5000</v>
      </c>
      <c r="O13" s="9" t="n">
        <v>2.1</v>
      </c>
      <c r="P13" s="12" t="n">
        <f aca="false">IF(O13&lt;1,0,$P$4)</f>
        <v>2.095</v>
      </c>
      <c r="Q13" s="11" t="n">
        <f aca="false">N13*(P13-O13)</f>
        <v>-24.9999999999995</v>
      </c>
      <c r="R13" s="1" t="n">
        <f aca="false">IF(N13&lt;0,ABS(N13),N13)</f>
        <v>5000</v>
      </c>
    </row>
    <row r="14" customFormat="false" ht="12.75" hidden="false" customHeight="false" outlineLevel="0" collapsed="false">
      <c r="A14" s="1" t="n">
        <v>11</v>
      </c>
      <c r="D14" s="8"/>
      <c r="E14" s="9"/>
      <c r="F14" s="12" t="n">
        <f aca="false">IF(E14&lt;1,0,$F$4)</f>
        <v>0</v>
      </c>
      <c r="G14" s="11" t="n">
        <f aca="false">D14*(F14-E14)</f>
        <v>0</v>
      </c>
      <c r="H14" s="1" t="n">
        <f aca="false">IF(D14&lt;0,ABS(D14),D14)</f>
        <v>0</v>
      </c>
      <c r="K14" s="1" t="n">
        <v>11</v>
      </c>
      <c r="L14" s="1" t="s">
        <v>21</v>
      </c>
      <c r="M14" s="1" t="s">
        <v>12</v>
      </c>
      <c r="N14" s="1" t="n">
        <v>-5000</v>
      </c>
      <c r="O14" s="9" t="n">
        <v>2.0875</v>
      </c>
      <c r="P14" s="12" t="n">
        <f aca="false">IF(O14&lt;1,0,$P$4)</f>
        <v>2.095</v>
      </c>
      <c r="Q14" s="11" t="n">
        <f aca="false">N14*(P14-O14)</f>
        <v>-37.5000000000014</v>
      </c>
      <c r="R14" s="1" t="n">
        <f aca="false">IF(N14&lt;0,ABS(N14),N14)</f>
        <v>5000</v>
      </c>
    </row>
    <row r="15" customFormat="false" ht="12.75" hidden="false" customHeight="false" outlineLevel="0" collapsed="false">
      <c r="A15" s="1" t="n">
        <v>12</v>
      </c>
      <c r="D15" s="8"/>
      <c r="E15" s="9"/>
      <c r="F15" s="12" t="n">
        <f aca="false">IF(E15&lt;1,0,$F$4)</f>
        <v>0</v>
      </c>
      <c r="G15" s="11" t="n">
        <f aca="false">D15*(F15-E15)</f>
        <v>0</v>
      </c>
      <c r="H15" s="1" t="n">
        <f aca="false">IF(D15&lt;0,ABS(D15),D15)</f>
        <v>0</v>
      </c>
      <c r="K15" s="1" t="n">
        <v>12</v>
      </c>
      <c r="L15" s="1" t="s">
        <v>14</v>
      </c>
      <c r="M15" s="1" t="s">
        <v>12</v>
      </c>
      <c r="N15" s="1" t="n">
        <v>-5000</v>
      </c>
      <c r="O15" s="9" t="n">
        <v>2.115</v>
      </c>
      <c r="P15" s="12" t="n">
        <f aca="false">IF(O15&lt;1,0,$P$4)</f>
        <v>2.095</v>
      </c>
      <c r="Q15" s="11" t="n">
        <f aca="false">N15*(P15-O15)</f>
        <v>100</v>
      </c>
      <c r="R15" s="1" t="n">
        <f aca="false">IF(N15&lt;0,ABS(N15),N15)</f>
        <v>5000</v>
      </c>
    </row>
    <row r="16" customFormat="false" ht="12.75" hidden="false" customHeight="false" outlineLevel="0" collapsed="false">
      <c r="A16" s="1" t="n">
        <v>13</v>
      </c>
      <c r="B16" s="7" t="s">
        <v>21</v>
      </c>
      <c r="C16" s="1" t="s">
        <v>12</v>
      </c>
      <c r="D16" s="1" t="n">
        <v>-5000</v>
      </c>
      <c r="E16" s="9" t="n">
        <v>2.09</v>
      </c>
      <c r="F16" s="12" t="n">
        <f aca="false">IF(E16&lt;1,0,$F$4)</f>
        <v>2.11</v>
      </c>
      <c r="G16" s="11" t="n">
        <f aca="false">D16*(F16-E16)</f>
        <v>-100</v>
      </c>
      <c r="H16" s="1" t="n">
        <f aca="false">IF(D16&lt;0,ABS(D16),D16)</f>
        <v>5000</v>
      </c>
      <c r="K16" s="1" t="n">
        <v>13</v>
      </c>
      <c r="L16" s="1" t="s">
        <v>14</v>
      </c>
      <c r="M16" s="1" t="s">
        <v>12</v>
      </c>
      <c r="N16" s="1" t="n">
        <v>-5000</v>
      </c>
      <c r="O16" s="9" t="n">
        <v>2.12</v>
      </c>
      <c r="P16" s="12" t="n">
        <f aca="false">IF(O16&lt;1,0,$P$4)</f>
        <v>2.095</v>
      </c>
      <c r="Q16" s="11" t="n">
        <f aca="false">N16*(P16-O16)</f>
        <v>125</v>
      </c>
      <c r="R16" s="1" t="n">
        <f aca="false">IF(N16&lt;0,ABS(N16),N16)</f>
        <v>5000</v>
      </c>
    </row>
    <row r="17" customFormat="false" ht="12.75" hidden="false" customHeight="false" outlineLevel="0" collapsed="false">
      <c r="A17" s="1" t="n">
        <v>14</v>
      </c>
      <c r="B17" s="7" t="s">
        <v>22</v>
      </c>
      <c r="C17" s="1" t="s">
        <v>12</v>
      </c>
      <c r="D17" s="1" t="n">
        <v>-10000</v>
      </c>
      <c r="E17" s="9" t="n">
        <v>2.09</v>
      </c>
      <c r="F17" s="12" t="n">
        <f aca="false">IF(E17&lt;1,0,$F$4)</f>
        <v>2.11</v>
      </c>
      <c r="G17" s="11" t="n">
        <f aca="false">D17*(F17-E17)</f>
        <v>-200</v>
      </c>
      <c r="H17" s="1" t="n">
        <f aca="false">IF(D17&lt;0,ABS(D17),D17)</f>
        <v>10000</v>
      </c>
      <c r="K17" s="1" t="n">
        <v>14</v>
      </c>
      <c r="L17" s="1" t="s">
        <v>23</v>
      </c>
      <c r="M17" s="1" t="s">
        <v>12</v>
      </c>
      <c r="N17" s="1" t="n">
        <v>-5000</v>
      </c>
      <c r="O17" s="9" t="n">
        <v>2.1</v>
      </c>
      <c r="P17" s="12" t="n">
        <f aca="false">IF(O17&lt;1,0,$P$4)</f>
        <v>2.095</v>
      </c>
      <c r="Q17" s="11" t="n">
        <f aca="false">N17*(P17-O17)</f>
        <v>24.9999999999995</v>
      </c>
      <c r="R17" s="1" t="n">
        <f aca="false">IF(N17&lt;0,ABS(N17),N17)</f>
        <v>5000</v>
      </c>
    </row>
    <row r="18" customFormat="false" ht="12.75" hidden="false" customHeight="false" outlineLevel="0" collapsed="false">
      <c r="A18" s="1" t="n">
        <v>15</v>
      </c>
      <c r="B18" s="7" t="s">
        <v>24</v>
      </c>
      <c r="C18" s="1" t="s">
        <v>12</v>
      </c>
      <c r="D18" s="1" t="n">
        <v>-5000</v>
      </c>
      <c r="E18" s="9" t="n">
        <v>2.0975</v>
      </c>
      <c r="F18" s="12" t="n">
        <f aca="false">IF(E18&lt;1,0,$F$4)</f>
        <v>2.11</v>
      </c>
      <c r="G18" s="11" t="n">
        <f aca="false">D18*(F18-E18)</f>
        <v>-62.4999999999987</v>
      </c>
      <c r="H18" s="1" t="n">
        <f aca="false">IF(D18&lt;0,ABS(D18),D18)</f>
        <v>5000</v>
      </c>
      <c r="K18" s="1" t="n">
        <v>15</v>
      </c>
      <c r="L18" s="1" t="s">
        <v>14</v>
      </c>
      <c r="M18" s="1" t="s">
        <v>12</v>
      </c>
      <c r="N18" s="1" t="n">
        <v>-5000</v>
      </c>
      <c r="O18" s="9" t="n">
        <v>2.11</v>
      </c>
      <c r="P18" s="12" t="n">
        <f aca="false">IF(O18&lt;1,0,$P$4)</f>
        <v>2.095</v>
      </c>
      <c r="Q18" s="11" t="n">
        <f aca="false">N18*(P18-O18)</f>
        <v>74.9999999999984</v>
      </c>
      <c r="R18" s="1" t="n">
        <f aca="false">IF(N18&lt;0,ABS(N18),N18)</f>
        <v>5000</v>
      </c>
    </row>
    <row r="19" customFormat="false" ht="12.75" hidden="false" customHeight="false" outlineLevel="0" collapsed="false">
      <c r="A19" s="1" t="n">
        <v>16</v>
      </c>
      <c r="B19" s="7" t="s">
        <v>25</v>
      </c>
      <c r="C19" s="1" t="s">
        <v>12</v>
      </c>
      <c r="D19" s="1" t="n">
        <v>-10000</v>
      </c>
      <c r="E19" s="9" t="n">
        <v>2.0875</v>
      </c>
      <c r="F19" s="12" t="n">
        <f aca="false">IF(E19&lt;1,0,$F$4)</f>
        <v>2.11</v>
      </c>
      <c r="G19" s="11" t="n">
        <f aca="false">D19*(F19-E19)</f>
        <v>-225</v>
      </c>
      <c r="H19" s="1" t="n">
        <f aca="false">IF(D19&lt;0,ABS(D19),D19)</f>
        <v>10000</v>
      </c>
      <c r="K19" s="1" t="n">
        <v>16</v>
      </c>
      <c r="M19" s="1" t="s">
        <v>12</v>
      </c>
      <c r="O19" s="9"/>
      <c r="P19" s="12" t="n">
        <f aca="false">IF(O19&lt;1,0,$P$4)</f>
        <v>0</v>
      </c>
      <c r="R19" s="1" t="n">
        <f aca="false">IF(N19&lt;0,ABS(N19),N19)</f>
        <v>0</v>
      </c>
    </row>
    <row r="20" customFormat="false" ht="12.75" hidden="false" customHeight="false" outlineLevel="0" collapsed="false">
      <c r="A20" s="1" t="n">
        <v>17</v>
      </c>
      <c r="B20" s="7" t="s">
        <v>26</v>
      </c>
      <c r="C20" s="1" t="s">
        <v>12</v>
      </c>
      <c r="D20" s="1" t="n">
        <v>-5000</v>
      </c>
      <c r="E20" s="9" t="n">
        <v>2.08</v>
      </c>
      <c r="F20" s="12" t="n">
        <f aca="false">IF(E20&lt;1,0,$F$4)</f>
        <v>2.11</v>
      </c>
      <c r="G20" s="11" t="n">
        <f aca="false">D20*(F20-E20)</f>
        <v>-149.999999999999</v>
      </c>
      <c r="H20" s="1" t="n">
        <f aca="false">IF(D20&lt;0,ABS(D20),D20)</f>
        <v>5000</v>
      </c>
      <c r="K20" s="1" t="n">
        <v>17</v>
      </c>
      <c r="M20" s="1" t="s">
        <v>12</v>
      </c>
      <c r="O20" s="9"/>
      <c r="P20" s="12" t="n">
        <f aca="false">IF(O20&lt;1,0,$P$4)</f>
        <v>0</v>
      </c>
      <c r="R20" s="1" t="n">
        <f aca="false">IF(N20&lt;0,ABS(N20),N20)</f>
        <v>0</v>
      </c>
    </row>
    <row r="21" customFormat="false" ht="12.75" hidden="false" customHeight="false" outlineLevel="0" collapsed="false">
      <c r="A21" s="1" t="n">
        <v>18</v>
      </c>
      <c r="B21" s="7" t="s">
        <v>25</v>
      </c>
      <c r="C21" s="1" t="s">
        <v>12</v>
      </c>
      <c r="D21" s="1" t="n">
        <v>-5000</v>
      </c>
      <c r="E21" s="9" t="n">
        <v>2.08</v>
      </c>
      <c r="F21" s="12" t="n">
        <f aca="false">IF(E21&lt;1,0,$F$4)</f>
        <v>2.11</v>
      </c>
      <c r="G21" s="11" t="n">
        <f aca="false">D21*(F21-E21)</f>
        <v>-149.999999999999</v>
      </c>
      <c r="H21" s="1" t="n">
        <f aca="false">IF(D21&lt;0,ABS(D21),D21)</f>
        <v>5000</v>
      </c>
      <c r="K21" s="1" t="n">
        <v>18</v>
      </c>
      <c r="M21" s="1" t="s">
        <v>12</v>
      </c>
      <c r="O21" s="9"/>
      <c r="P21" s="12" t="n">
        <f aca="false">IF(O21&lt;1,0,$P$4)</f>
        <v>0</v>
      </c>
      <c r="R21" s="1" t="n">
        <f aca="false">IF(N21&lt;0,ABS(N21),N21)</f>
        <v>0</v>
      </c>
    </row>
    <row r="22" customFormat="false" ht="12.75" hidden="false" customHeight="false" outlineLevel="0" collapsed="false">
      <c r="A22" s="1" t="n">
        <v>19</v>
      </c>
      <c r="B22" s="7" t="s">
        <v>25</v>
      </c>
      <c r="C22" s="1" t="s">
        <v>12</v>
      </c>
      <c r="D22" s="1" t="n">
        <v>-10000</v>
      </c>
      <c r="E22" s="9" t="n">
        <v>2.0825</v>
      </c>
      <c r="F22" s="12" t="n">
        <f aca="false">IF(E22&lt;1,0,$F$4)</f>
        <v>2.11</v>
      </c>
      <c r="G22" s="11" t="n">
        <f aca="false">D22*(F22-E22)</f>
        <v>-274.999999999999</v>
      </c>
      <c r="H22" s="1" t="n">
        <f aca="false">IF(D22&lt;0,ABS(D22),D22)</f>
        <v>10000</v>
      </c>
      <c r="K22" s="1" t="n">
        <v>19</v>
      </c>
      <c r="M22" s="1" t="s">
        <v>12</v>
      </c>
      <c r="O22" s="9"/>
      <c r="P22" s="12" t="n">
        <f aca="false">IF(O22&lt;1,0,$P$4)</f>
        <v>0</v>
      </c>
      <c r="R22" s="1" t="n">
        <f aca="false">IF(N22&lt;0,ABS(N22),N22)</f>
        <v>0</v>
      </c>
    </row>
    <row r="23" customFormat="false" ht="12.75" hidden="false" customHeight="false" outlineLevel="0" collapsed="false">
      <c r="A23" s="1" t="n">
        <v>20</v>
      </c>
      <c r="B23" s="7" t="s">
        <v>25</v>
      </c>
      <c r="C23" s="1" t="s">
        <v>12</v>
      </c>
      <c r="D23" s="1" t="n">
        <v>-10000</v>
      </c>
      <c r="E23" s="9" t="n">
        <v>2.085</v>
      </c>
      <c r="F23" s="12" t="n">
        <f aca="false">IF(E23&lt;1,0,$F$4)</f>
        <v>2.11</v>
      </c>
      <c r="G23" s="11" t="n">
        <f aca="false">D23*(F23-E23)</f>
        <v>-249.999999999999</v>
      </c>
      <c r="H23" s="1" t="n">
        <f aca="false">IF(D23&lt;0,ABS(D23),D23)</f>
        <v>10000</v>
      </c>
      <c r="K23" s="1" t="n">
        <v>20</v>
      </c>
      <c r="M23" s="1" t="s">
        <v>12</v>
      </c>
      <c r="O23" s="9"/>
      <c r="P23" s="12" t="n">
        <f aca="false">IF(O23&lt;1,0,$P$4)</f>
        <v>0</v>
      </c>
      <c r="R23" s="1" t="n">
        <f aca="false">IF(N23&lt;0,ABS(N23),N23)</f>
        <v>0</v>
      </c>
    </row>
    <row r="24" customFormat="false" ht="12.75" hidden="false" customHeight="false" outlineLevel="0" collapsed="false">
      <c r="A24" s="1" t="n">
        <v>21</v>
      </c>
      <c r="B24" s="7" t="s">
        <v>27</v>
      </c>
      <c r="C24" s="1" t="s">
        <v>12</v>
      </c>
      <c r="D24" s="1" t="n">
        <v>-10000</v>
      </c>
      <c r="E24" s="9" t="n">
        <v>2.095</v>
      </c>
      <c r="F24" s="12" t="n">
        <f aca="false">IF(E24&lt;1,0,$F$4)</f>
        <v>2.11</v>
      </c>
      <c r="G24" s="11" t="n">
        <f aca="false">D24*(F24-E24)</f>
        <v>-149.999999999997</v>
      </c>
      <c r="H24" s="1" t="n">
        <f aca="false">IF(D24&lt;0,ABS(D24),D24)</f>
        <v>10000</v>
      </c>
      <c r="K24" s="1" t="n">
        <v>21</v>
      </c>
      <c r="M24" s="1" t="s">
        <v>12</v>
      </c>
      <c r="O24" s="9"/>
      <c r="P24" s="12" t="n">
        <f aca="false">IF(O24&lt;1,0,$P$4)</f>
        <v>0</v>
      </c>
      <c r="R24" s="1" t="n">
        <f aca="false">IF(N24&lt;0,ABS(N24),N24)</f>
        <v>0</v>
      </c>
    </row>
    <row r="25" customFormat="false" ht="12.75" hidden="false" customHeight="false" outlineLevel="0" collapsed="false">
      <c r="A25" s="1" t="n">
        <v>22</v>
      </c>
      <c r="B25" s="7" t="s">
        <v>18</v>
      </c>
      <c r="C25" s="1" t="s">
        <v>12</v>
      </c>
      <c r="D25" s="1" t="n">
        <v>-15000</v>
      </c>
      <c r="E25" s="9" t="n">
        <v>2.105</v>
      </c>
      <c r="F25" s="12" t="n">
        <f aca="false">IF(E25&lt;1,0,$F$4)</f>
        <v>2.11</v>
      </c>
      <c r="G25" s="11" t="n">
        <f aca="false">D25*(F25-E25)</f>
        <v>-74.9999999999984</v>
      </c>
      <c r="H25" s="1" t="n">
        <f aca="false">IF(D25&lt;0,ABS(D25),D25)</f>
        <v>15000</v>
      </c>
      <c r="K25" s="1" t="n">
        <v>22</v>
      </c>
      <c r="M25" s="1" t="s">
        <v>12</v>
      </c>
      <c r="O25" s="9"/>
      <c r="P25" s="12" t="n">
        <f aca="false">IF(O25&lt;1,0,$P$4)</f>
        <v>0</v>
      </c>
      <c r="R25" s="1" t="n">
        <f aca="false">IF(N25&lt;0,ABS(N25),N25)</f>
        <v>0</v>
      </c>
    </row>
    <row r="26" customFormat="false" ht="12.75" hidden="false" customHeight="false" outlineLevel="0" collapsed="false">
      <c r="A26" s="1" t="n">
        <v>23</v>
      </c>
      <c r="B26" s="7" t="s">
        <v>24</v>
      </c>
      <c r="C26" s="1" t="s">
        <v>12</v>
      </c>
      <c r="D26" s="1" t="n">
        <v>-5000</v>
      </c>
      <c r="E26" s="9" t="n">
        <v>2.115</v>
      </c>
      <c r="F26" s="12" t="n">
        <f aca="false">IF(E26&lt;1,0,$F$4)</f>
        <v>2.11</v>
      </c>
      <c r="G26" s="11" t="n">
        <f aca="false">D26*(F26-E26)</f>
        <v>25.0000000000017</v>
      </c>
      <c r="H26" s="1" t="n">
        <f aca="false">IF(D26&lt;0,ABS(D26),D26)</f>
        <v>5000</v>
      </c>
      <c r="K26" s="1" t="n">
        <v>23</v>
      </c>
      <c r="M26" s="1" t="s">
        <v>12</v>
      </c>
      <c r="O26" s="9"/>
      <c r="P26" s="12" t="n">
        <f aca="false">IF(O26&lt;1,0,$P$4)</f>
        <v>0</v>
      </c>
      <c r="R26" s="1" t="n">
        <f aca="false">IF(N26&lt;0,ABS(N26),N26)</f>
        <v>0</v>
      </c>
    </row>
    <row r="27" customFormat="false" ht="12.75" hidden="false" customHeight="false" outlineLevel="0" collapsed="false">
      <c r="A27" s="1" t="n">
        <v>24</v>
      </c>
      <c r="B27" s="1" t="s">
        <v>18</v>
      </c>
      <c r="C27" s="1" t="s">
        <v>12</v>
      </c>
      <c r="D27" s="1" t="n">
        <v>-10000</v>
      </c>
      <c r="E27" s="9" t="n">
        <v>2.11</v>
      </c>
      <c r="F27" s="12" t="n">
        <f aca="false">IF(E27&lt;1,0,$F$4)</f>
        <v>2.11</v>
      </c>
      <c r="G27" s="11" t="n">
        <f aca="false">D27*(F27-E27)</f>
        <v>-0</v>
      </c>
      <c r="H27" s="1" t="n">
        <f aca="false">IF(D27&lt;0,ABS(D27),D27)</f>
        <v>10000</v>
      </c>
      <c r="K27" s="1" t="n">
        <v>24</v>
      </c>
      <c r="M27" s="1" t="s">
        <v>12</v>
      </c>
      <c r="P27" s="12" t="n">
        <f aca="false">IF(O27&lt;1,0,$P$4)</f>
        <v>0</v>
      </c>
      <c r="R27" s="1" t="n">
        <f aca="false">IF(N27&lt;0,ABS(N27),N27)</f>
        <v>0</v>
      </c>
    </row>
    <row r="28" customFormat="false" ht="12.75" hidden="false" customHeight="false" outlineLevel="0" collapsed="false">
      <c r="A28" s="1" t="n">
        <v>25</v>
      </c>
      <c r="B28" s="7" t="s">
        <v>11</v>
      </c>
      <c r="C28" s="1" t="s">
        <v>12</v>
      </c>
      <c r="D28" s="1" t="n">
        <v>-5500</v>
      </c>
      <c r="E28" s="9" t="n">
        <v>2.12</v>
      </c>
      <c r="F28" s="12" t="n">
        <f aca="false">IF(E28&lt;1,0,$F$4)</f>
        <v>2.11</v>
      </c>
      <c r="G28" s="11" t="n">
        <f aca="false">D28*(F28-E28)</f>
        <v>55.0000000000013</v>
      </c>
      <c r="H28" s="1" t="n">
        <f aca="false">IF(D28&lt;0,ABS(D28),D28)</f>
        <v>5500</v>
      </c>
      <c r="K28" s="1" t="n">
        <v>25</v>
      </c>
      <c r="M28" s="1" t="s">
        <v>12</v>
      </c>
      <c r="P28" s="12" t="n">
        <f aca="false">IF(O28&lt;1,0,$P$4)</f>
        <v>0</v>
      </c>
      <c r="R28" s="1" t="n">
        <f aca="false">IF(N28&lt;0,ABS(N28),N28)</f>
        <v>0</v>
      </c>
    </row>
    <row r="29" customFormat="false" ht="12.75" hidden="false" customHeight="false" outlineLevel="0" collapsed="false">
      <c r="A29" s="1" t="n">
        <v>26</v>
      </c>
      <c r="B29" s="7" t="s">
        <v>11</v>
      </c>
      <c r="C29" s="1" t="s">
        <v>12</v>
      </c>
      <c r="D29" s="1" t="n">
        <v>-5000</v>
      </c>
      <c r="E29" s="9" t="n">
        <v>2.13</v>
      </c>
      <c r="F29" s="12" t="n">
        <f aca="false">IF(E29&lt;1,0,$F$4)</f>
        <v>2.11</v>
      </c>
      <c r="G29" s="11" t="n">
        <f aca="false">D29*(F29-E29)</f>
        <v>100</v>
      </c>
      <c r="H29" s="1" t="n">
        <f aca="false">IF(D29&lt;0,ABS(D29),D29)</f>
        <v>5000</v>
      </c>
      <c r="K29" s="13" t="n">
        <v>26</v>
      </c>
      <c r="L29" s="13"/>
      <c r="M29" s="13" t="s">
        <v>28</v>
      </c>
      <c r="N29" s="13"/>
      <c r="O29" s="13"/>
      <c r="P29" s="14" t="n">
        <f aca="false">IF(O29&lt;1,0,$P$4)</f>
        <v>0</v>
      </c>
      <c r="Q29" s="13"/>
      <c r="R29" s="13" t="n">
        <f aca="false">IF(N29&lt;0,ABS(N29),N29)</f>
        <v>0</v>
      </c>
    </row>
    <row r="30" customFormat="false" ht="12.75" hidden="false" customHeight="false" outlineLevel="0" collapsed="false">
      <c r="A30" s="1" t="n">
        <v>27</v>
      </c>
      <c r="B30" s="7" t="s">
        <v>11</v>
      </c>
      <c r="C30" s="1" t="s">
        <v>12</v>
      </c>
      <c r="D30" s="1" t="n">
        <v>-5000</v>
      </c>
      <c r="E30" s="9" t="n">
        <v>2.14</v>
      </c>
      <c r="F30" s="12" t="n">
        <f aca="false">IF(E30&lt;1,0,$F$4)</f>
        <v>2.11</v>
      </c>
      <c r="G30" s="11" t="n">
        <f aca="false">D30*(F30-E30)</f>
        <v>150.000000000001</v>
      </c>
      <c r="H30" s="1" t="n">
        <f aca="false">IF(D30&lt;0,ABS(D30),D30)</f>
        <v>5000</v>
      </c>
      <c r="K30" s="13" t="n">
        <v>27</v>
      </c>
      <c r="L30" s="13"/>
      <c r="M30" s="13" t="s">
        <v>28</v>
      </c>
      <c r="N30" s="13"/>
      <c r="O30" s="13"/>
      <c r="P30" s="14" t="n">
        <f aca="false">IF(O30&lt;1,0,$P$4)</f>
        <v>0</v>
      </c>
      <c r="Q30" s="13"/>
      <c r="R30" s="13" t="n">
        <f aca="false">IF(N30&lt;0,ABS(N30),N30)</f>
        <v>0</v>
      </c>
    </row>
    <row r="31" customFormat="false" ht="12.75" hidden="false" customHeight="false" outlineLevel="0" collapsed="false">
      <c r="A31" s="1" t="n">
        <v>28</v>
      </c>
      <c r="B31" s="7" t="s">
        <v>11</v>
      </c>
      <c r="C31" s="1" t="s">
        <v>12</v>
      </c>
      <c r="D31" s="1" t="n">
        <v>-5000</v>
      </c>
      <c r="E31" s="9" t="n">
        <v>2.155</v>
      </c>
      <c r="F31" s="12" t="n">
        <f aca="false">IF(E31&lt;1,0,$F$4)</f>
        <v>2.11</v>
      </c>
      <c r="G31" s="11" t="n">
        <f aca="false">D31*(F31-E31)</f>
        <v>225</v>
      </c>
      <c r="H31" s="1" t="n">
        <f aca="false">IF(D31&lt;0,ABS(D31),D31)</f>
        <v>5000</v>
      </c>
      <c r="K31" s="13" t="n">
        <v>28</v>
      </c>
      <c r="L31" s="13"/>
      <c r="M31" s="13" t="s">
        <v>28</v>
      </c>
      <c r="N31" s="13"/>
      <c r="O31" s="13"/>
      <c r="P31" s="14" t="n">
        <f aca="false">IF(O31&lt;1,0,$P$4)</f>
        <v>0</v>
      </c>
      <c r="Q31" s="15"/>
      <c r="R31" s="13" t="n">
        <f aca="false">IF(N31&lt;0,ABS(N31),N31)</f>
        <v>0</v>
      </c>
    </row>
    <row r="32" customFormat="false" ht="12.75" hidden="false" customHeight="false" outlineLevel="0" collapsed="false">
      <c r="A32" s="1" t="n">
        <v>29</v>
      </c>
      <c r="B32" s="7" t="s">
        <v>11</v>
      </c>
      <c r="C32" s="1" t="s">
        <v>12</v>
      </c>
      <c r="D32" s="1" t="n">
        <v>-5000</v>
      </c>
      <c r="E32" s="9" t="n">
        <v>2.17</v>
      </c>
      <c r="F32" s="12" t="n">
        <f aca="false">IF(E32&lt;1,0,$F$4)</f>
        <v>2.11</v>
      </c>
      <c r="G32" s="11" t="n">
        <f aca="false">D32*(F32-E32)</f>
        <v>300</v>
      </c>
      <c r="H32" s="1" t="n">
        <f aca="false">IF(D32&lt;0,ABS(D32),D32)</f>
        <v>5000</v>
      </c>
      <c r="K32" s="13" t="n">
        <v>29</v>
      </c>
      <c r="L32" s="13"/>
      <c r="M32" s="13" t="s">
        <v>28</v>
      </c>
      <c r="N32" s="13"/>
      <c r="O32" s="13"/>
      <c r="P32" s="14" t="n">
        <f aca="false">IF(O32&lt;1,0,$P$4)</f>
        <v>0</v>
      </c>
      <c r="Q32" s="13"/>
      <c r="R32" s="13"/>
    </row>
    <row r="33" customFormat="false" ht="12.75" hidden="false" customHeight="false" outlineLevel="0" collapsed="false">
      <c r="A33" s="1" t="n">
        <v>30</v>
      </c>
      <c r="B33" s="7" t="s">
        <v>11</v>
      </c>
      <c r="C33" s="1" t="s">
        <v>12</v>
      </c>
      <c r="D33" s="1" t="n">
        <v>-5000</v>
      </c>
      <c r="E33" s="9" t="n">
        <v>2.19</v>
      </c>
      <c r="F33" s="12" t="n">
        <f aca="false">IF(E33&lt;1,0,$F$4)</f>
        <v>2.11</v>
      </c>
      <c r="G33" s="11" t="n">
        <f aca="false">D33*(F33-E33)</f>
        <v>400</v>
      </c>
      <c r="H33" s="1" t="n">
        <f aca="false">IF(D33&lt;0,ABS(D33),D33)</f>
        <v>5000</v>
      </c>
      <c r="K33" s="13" t="n">
        <v>30</v>
      </c>
      <c r="L33" s="13"/>
      <c r="M33" s="13" t="s">
        <v>28</v>
      </c>
      <c r="N33" s="13"/>
      <c r="O33" s="13"/>
      <c r="P33" s="14" t="n">
        <f aca="false">IF(O33&lt;1,0,$P$4)</f>
        <v>0</v>
      </c>
      <c r="Q33" s="13"/>
      <c r="R33" s="13"/>
    </row>
    <row r="34" customFormat="false" ht="13.5" hidden="false" customHeight="false" outlineLevel="0" collapsed="false">
      <c r="A34" s="1" t="n">
        <v>31</v>
      </c>
      <c r="B34" s="7" t="s">
        <v>24</v>
      </c>
      <c r="C34" s="1" t="s">
        <v>12</v>
      </c>
      <c r="D34" s="1" t="n">
        <v>-5000</v>
      </c>
      <c r="E34" s="9" t="n">
        <v>2.19</v>
      </c>
      <c r="F34" s="12" t="n">
        <f aca="false">IF(E34&lt;1,0,$F$4)</f>
        <v>2.11</v>
      </c>
      <c r="G34" s="11" t="n">
        <f aca="false">D34*(F34-E34)</f>
        <v>400</v>
      </c>
      <c r="H34" s="1" t="n">
        <f aca="false">IF(D34&lt;0,ABS(D34),D34)</f>
        <v>5000</v>
      </c>
      <c r="K34" s="16" t="n">
        <v>31</v>
      </c>
      <c r="L34" s="16"/>
      <c r="M34" s="16" t="s">
        <v>28</v>
      </c>
      <c r="N34" s="16"/>
      <c r="O34" s="16"/>
      <c r="P34" s="17" t="n">
        <f aca="false">IF(O34&lt;1,0,$P$4)</f>
        <v>0</v>
      </c>
      <c r="Q34" s="18"/>
      <c r="R34" s="16"/>
    </row>
    <row r="35" customFormat="false" ht="15.75" hidden="false" customHeight="false" outlineLevel="0" collapsed="false">
      <c r="A35" s="1" t="n">
        <v>32</v>
      </c>
      <c r="C35" s="1" t="s">
        <v>12</v>
      </c>
      <c r="E35" s="9"/>
      <c r="F35" s="12" t="n">
        <f aca="false">IF(E35&lt;1,0,$F$4)</f>
        <v>0</v>
      </c>
      <c r="G35" s="11" t="n">
        <f aca="false">D35*(F35-E35)</f>
        <v>0</v>
      </c>
      <c r="H35" s="1" t="n">
        <f aca="false">IF(D35&lt;0,ABS(D35),D35)</f>
        <v>0</v>
      </c>
      <c r="K35" s="19"/>
      <c r="N35" s="20" t="n">
        <f aca="false">SUM(N4:N34)</f>
        <v>19350</v>
      </c>
      <c r="Q35" s="21" t="n">
        <f aca="false">SUM(Q4:Q31)</f>
        <v>545.250000000004</v>
      </c>
    </row>
    <row r="36" customFormat="false" ht="12.75" hidden="false" customHeight="false" outlineLevel="0" collapsed="false">
      <c r="A36" s="1" t="n">
        <v>33</v>
      </c>
      <c r="C36" s="1" t="s">
        <v>12</v>
      </c>
      <c r="E36" s="9"/>
      <c r="F36" s="12" t="n">
        <f aca="false">IF(E36&lt;1,0,$F$4)</f>
        <v>0</v>
      </c>
      <c r="G36" s="11" t="n">
        <f aca="false">D36*(F36-E36)</f>
        <v>0</v>
      </c>
      <c r="H36" s="1" t="n">
        <f aca="false">IF(D36&lt;0,ABS(D36),D36)</f>
        <v>0</v>
      </c>
      <c r="K36" s="19"/>
    </row>
    <row r="37" customFormat="false" ht="15.75" hidden="false" customHeight="false" outlineLevel="0" collapsed="false">
      <c r="A37" s="1" t="n">
        <v>34</v>
      </c>
      <c r="C37" s="1" t="s">
        <v>12</v>
      </c>
      <c r="E37" s="9"/>
      <c r="F37" s="12" t="n">
        <f aca="false">IF(E37&lt;1,0,$F$4)</f>
        <v>0</v>
      </c>
      <c r="G37" s="11" t="n">
        <f aca="false">D37*(F37-E37)</f>
        <v>0</v>
      </c>
      <c r="H37" s="1" t="n">
        <f aca="false">IF(D37&lt;0,ABS(D37),D37)</f>
        <v>0</v>
      </c>
      <c r="K37" s="19"/>
      <c r="P37" s="22" t="s">
        <v>29</v>
      </c>
      <c r="Q37" s="23" t="n">
        <f aca="false">N35*VLOOKUP((E1-1),[1]Historical!$A$3:$M$145,7)</f>
        <v>-96.7500000000065</v>
      </c>
    </row>
    <row r="38" customFormat="false" ht="12.75" hidden="true" customHeight="false" outlineLevel="0" collapsed="false">
      <c r="A38" s="1" t="n">
        <v>35</v>
      </c>
      <c r="C38" s="1" t="s">
        <v>12</v>
      </c>
      <c r="E38" s="24"/>
      <c r="F38" s="12" t="n">
        <f aca="false">IF(E38&lt;1,0,$F$4)</f>
        <v>0</v>
      </c>
      <c r="G38" s="11" t="n">
        <f aca="false">D38*(F38-E38)</f>
        <v>0</v>
      </c>
      <c r="H38" s="1" t="n">
        <f aca="false">IF(D38&lt;0,ABS(D38),D38)</f>
        <v>0</v>
      </c>
      <c r="K38" s="19"/>
    </row>
    <row r="39" customFormat="false" ht="12.75" hidden="true" customHeight="false" outlineLevel="0" collapsed="false">
      <c r="A39" s="1" t="n">
        <v>36</v>
      </c>
      <c r="C39" s="1" t="s">
        <v>12</v>
      </c>
      <c r="E39" s="24"/>
      <c r="F39" s="12" t="n">
        <f aca="false">IF(E39&lt;1,0,$F$4)</f>
        <v>0</v>
      </c>
      <c r="G39" s="11" t="n">
        <f aca="false">D39*(F39-E39)</f>
        <v>0</v>
      </c>
      <c r="H39" s="1" t="n">
        <f aca="false">IF(D39&lt;0,ABS(D39),D39)</f>
        <v>0</v>
      </c>
      <c r="K39" s="19"/>
    </row>
    <row r="40" customFormat="false" ht="12.75" hidden="true" customHeight="false" outlineLevel="0" collapsed="false">
      <c r="A40" s="1" t="n">
        <v>37</v>
      </c>
      <c r="C40" s="1" t="s">
        <v>12</v>
      </c>
      <c r="E40" s="24"/>
      <c r="F40" s="12" t="n">
        <f aca="false">IF(E40&lt;1,0,$F$4)</f>
        <v>0</v>
      </c>
      <c r="G40" s="11" t="n">
        <f aca="false">D40*(F40-E40)</f>
        <v>0</v>
      </c>
      <c r="H40" s="1" t="n">
        <f aca="false">IF(D40&lt;0,ABS(D40),D40)</f>
        <v>0</v>
      </c>
      <c r="K40" s="19"/>
    </row>
    <row r="41" customFormat="false" ht="12.75" hidden="true" customHeight="false" outlineLevel="0" collapsed="false">
      <c r="A41" s="1" t="n">
        <v>38</v>
      </c>
      <c r="C41" s="1" t="s">
        <v>12</v>
      </c>
      <c r="E41" s="24"/>
      <c r="F41" s="12" t="n">
        <f aca="false">IF(E41&lt;1,0,$F$4)</f>
        <v>0</v>
      </c>
      <c r="G41" s="11" t="n">
        <f aca="false">D41*(F41-E41)</f>
        <v>0</v>
      </c>
      <c r="H41" s="1" t="n">
        <f aca="false">IF(D41&lt;0,ABS(D41),D41)</f>
        <v>0</v>
      </c>
      <c r="K41" s="19"/>
    </row>
    <row r="42" customFormat="false" ht="12.75" hidden="true" customHeight="false" outlineLevel="0" collapsed="false">
      <c r="A42" s="1" t="n">
        <v>39</v>
      </c>
      <c r="C42" s="1" t="s">
        <v>12</v>
      </c>
      <c r="E42" s="24"/>
      <c r="F42" s="12" t="n">
        <f aca="false">IF(E42&lt;1,0,$F$4)</f>
        <v>0</v>
      </c>
      <c r="G42" s="11" t="n">
        <f aca="false">D42*(F42-E42)</f>
        <v>0</v>
      </c>
      <c r="H42" s="1" t="n">
        <f aca="false">IF(D42&lt;0,ABS(D42),D42)</f>
        <v>0</v>
      </c>
      <c r="K42" s="19"/>
    </row>
    <row r="43" customFormat="false" ht="12.75" hidden="true" customHeight="false" outlineLevel="0" collapsed="false">
      <c r="A43" s="1" t="n">
        <v>40</v>
      </c>
      <c r="C43" s="1" t="s">
        <v>12</v>
      </c>
      <c r="E43" s="24"/>
      <c r="F43" s="12" t="n">
        <f aca="false">IF(E43&lt;1,0,$F$4)</f>
        <v>0</v>
      </c>
      <c r="G43" s="11" t="n">
        <f aca="false">D43*(F43-E43)</f>
        <v>0</v>
      </c>
      <c r="H43" s="1" t="n">
        <f aca="false">IF(D43&lt;0,ABS(D43),D43)</f>
        <v>0</v>
      </c>
      <c r="K43" s="19"/>
    </row>
    <row r="44" customFormat="false" ht="12.75" hidden="true" customHeight="false" outlineLevel="0" collapsed="false">
      <c r="A44" s="1" t="n">
        <v>41</v>
      </c>
      <c r="C44" s="1" t="s">
        <v>12</v>
      </c>
      <c r="E44" s="24"/>
      <c r="F44" s="12" t="n">
        <f aca="false">IF(E44&lt;1,0,$F$4)</f>
        <v>0</v>
      </c>
      <c r="G44" s="11" t="n">
        <f aca="false">D44*(F44-E44)</f>
        <v>0</v>
      </c>
      <c r="H44" s="1" t="n">
        <f aca="false">IF(D44&lt;0,ABS(D44),D44)</f>
        <v>0</v>
      </c>
      <c r="K44" s="19"/>
    </row>
    <row r="45" customFormat="false" ht="12.75" hidden="true" customHeight="false" outlineLevel="0" collapsed="false">
      <c r="A45" s="1" t="n">
        <v>42</v>
      </c>
      <c r="C45" s="1" t="s">
        <v>12</v>
      </c>
      <c r="E45" s="24"/>
      <c r="F45" s="12" t="n">
        <f aca="false">IF(E45&lt;1,0,$F$4)</f>
        <v>0</v>
      </c>
      <c r="G45" s="11" t="n">
        <f aca="false">D45*(F45-E45)</f>
        <v>0</v>
      </c>
      <c r="H45" s="1" t="n">
        <f aca="false">IF(D45&lt;0,ABS(D45),D45)</f>
        <v>0</v>
      </c>
      <c r="K45" s="19"/>
    </row>
    <row r="46" customFormat="false" ht="12.75" hidden="true" customHeight="false" outlineLevel="0" collapsed="false">
      <c r="A46" s="1" t="n">
        <v>43</v>
      </c>
      <c r="C46" s="1" t="s">
        <v>12</v>
      </c>
      <c r="E46" s="24"/>
      <c r="F46" s="12" t="n">
        <f aca="false">IF(E46&lt;1,0,$F$4)</f>
        <v>0</v>
      </c>
      <c r="G46" s="11" t="n">
        <f aca="false">D46*(F46-E46)</f>
        <v>0</v>
      </c>
      <c r="H46" s="1" t="n">
        <f aca="false">IF(D46&lt;0,ABS(D46),D46)</f>
        <v>0</v>
      </c>
      <c r="K46" s="19"/>
    </row>
    <row r="47" customFormat="false" ht="12.75" hidden="true" customHeight="false" outlineLevel="0" collapsed="false">
      <c r="A47" s="1" t="n">
        <v>44</v>
      </c>
      <c r="C47" s="1" t="s">
        <v>12</v>
      </c>
      <c r="E47" s="24"/>
      <c r="F47" s="12" t="n">
        <f aca="false">IF(E47&lt;1,0,$F$4)</f>
        <v>0</v>
      </c>
      <c r="G47" s="11" t="n">
        <f aca="false">D47*(F47-E47)</f>
        <v>0</v>
      </c>
      <c r="H47" s="1" t="n">
        <f aca="false">IF(D47&lt;0,ABS(D47),D47)</f>
        <v>0</v>
      </c>
      <c r="K47" s="19"/>
    </row>
    <row r="48" customFormat="false" ht="12.75" hidden="false" customHeight="false" outlineLevel="0" collapsed="false">
      <c r="A48" s="15" t="n">
        <v>45</v>
      </c>
      <c r="B48" s="13"/>
      <c r="C48" s="13" t="s">
        <v>28</v>
      </c>
      <c r="D48" s="13"/>
      <c r="E48" s="25"/>
      <c r="F48" s="26" t="n">
        <f aca="false">IF(E48&lt;1,0,$F$4)</f>
        <v>0</v>
      </c>
      <c r="G48" s="27" t="n">
        <f aca="false">D48*(F48-E48)</f>
        <v>0</v>
      </c>
      <c r="H48" s="13" t="n">
        <f aca="false">IF(D48&lt;0,ABS(D48),D48)</f>
        <v>0</v>
      </c>
      <c r="K48" s="19"/>
    </row>
    <row r="49" customFormat="false" ht="12.75" hidden="false" customHeight="false" outlineLevel="0" collapsed="false">
      <c r="A49" s="15" t="n">
        <v>46</v>
      </c>
      <c r="B49" s="15" t="s">
        <v>30</v>
      </c>
      <c r="C49" s="15" t="s">
        <v>28</v>
      </c>
      <c r="D49" s="15" t="n">
        <v>-10000</v>
      </c>
      <c r="E49" s="28" t="n">
        <v>0.005</v>
      </c>
      <c r="F49" s="26" t="n">
        <f aca="false">IF(E49&lt;1,0,$F$4)</f>
        <v>0</v>
      </c>
      <c r="G49" s="27" t="n">
        <f aca="false">D49*(F49-E49)</f>
        <v>50</v>
      </c>
      <c r="H49" s="13" t="n">
        <f aca="false">IF(D49&lt;0,ABS(D49),D49)</f>
        <v>10000</v>
      </c>
      <c r="K49" s="19"/>
      <c r="M49" s="29"/>
    </row>
    <row r="50" customFormat="false" ht="12.75" hidden="false" customHeight="false" outlineLevel="0" collapsed="false">
      <c r="A50" s="15" t="n">
        <v>47</v>
      </c>
      <c r="B50" s="13"/>
      <c r="C50" s="13" t="s">
        <v>28</v>
      </c>
      <c r="D50" s="13"/>
      <c r="E50" s="25"/>
      <c r="F50" s="26" t="n">
        <f aca="false">IF(E50&lt;1,0,$F$4)</f>
        <v>0</v>
      </c>
      <c r="G50" s="27" t="n">
        <f aca="false">D50*(F50-E50)</f>
        <v>0</v>
      </c>
      <c r="H50" s="13" t="n">
        <f aca="false">IF(D50&lt;0,ABS(D50),D50)</f>
        <v>0</v>
      </c>
      <c r="K50" s="19"/>
    </row>
    <row r="51" customFormat="false" ht="12.75" hidden="false" customHeight="false" outlineLevel="0" collapsed="false">
      <c r="A51" s="16" t="n">
        <v>48</v>
      </c>
      <c r="B51" s="16"/>
      <c r="C51" s="16" t="s">
        <v>28</v>
      </c>
      <c r="D51" s="16"/>
      <c r="E51" s="30"/>
      <c r="F51" s="17" t="n">
        <f aca="false">IF(E51&lt;1,0,$F$4)</f>
        <v>0</v>
      </c>
      <c r="G51" s="31" t="n">
        <f aca="false">D51*(F51-E51)</f>
        <v>0</v>
      </c>
      <c r="H51" s="16" t="n">
        <f aca="false">IF(D51&lt;0,ABS(D51),D51)</f>
        <v>0</v>
      </c>
      <c r="I51" s="32"/>
      <c r="J51" s="32"/>
      <c r="K51" s="32"/>
      <c r="L51" s="32"/>
      <c r="M51" s="32"/>
      <c r="N51" s="32"/>
      <c r="O51" s="32"/>
      <c r="P51" s="32"/>
      <c r="Q51" s="32"/>
      <c r="R51" s="32"/>
    </row>
    <row r="52" customFormat="false" ht="15.75" hidden="false" customHeight="false" outlineLevel="0" collapsed="false">
      <c r="D52" s="20" t="n">
        <f aca="false">SUM(D4:D51)</f>
        <v>-109000</v>
      </c>
      <c r="G52" s="21" t="n">
        <f aca="false">SUM(G4:G51)</f>
        <v>-359.999999999988</v>
      </c>
    </row>
    <row r="53" customFormat="false" ht="13.5" hidden="false" customHeight="false" outlineLevel="0" collapsed="false"/>
    <row r="54" customFormat="false" ht="18.75" hidden="false" customHeight="false" outlineLevel="0" collapsed="false">
      <c r="F54" s="22" t="s">
        <v>29</v>
      </c>
      <c r="G54" s="23" t="n">
        <f aca="false">D52*VLOOKUP((E1-1),[1]Historical!$A$3:$M$145,10)</f>
        <v>-0</v>
      </c>
      <c r="L54" s="33" t="n">
        <f aca="false">G52+G54+Q35+Q37</f>
        <v>88.5000000000102</v>
      </c>
    </row>
    <row r="55" customFormat="false" ht="15" hidden="false" customHeight="false" outlineLevel="0" collapsed="false">
      <c r="D55" s="8" t="n">
        <f aca="false">SUM(D4:D37)</f>
        <v>-99000</v>
      </c>
      <c r="F55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93"/>
  <sheetViews>
    <sheetView showFormulas="false" showGridLines="true" showRowColHeaders="true" showZeros="true" rightToLeft="false" tabSelected="false" showOutlineSymbols="true" defaultGridColor="true" view="normal" topLeftCell="D1" colorId="64" zoomScale="80" zoomScaleNormal="80" zoomScalePageLayoutView="100" workbookViewId="0">
      <pane xSplit="0" ySplit="3" topLeftCell="BM28" activePane="bottomLeft" state="frozen"/>
      <selection pane="topLeft" activeCell="D1" activeCellId="0" sqref="D1"/>
      <selection pane="bottomLeft" activeCell="L48" activeCellId="0" sqref="L48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" width="7.56"/>
    <col collapsed="false" customWidth="true" hidden="false" outlineLevel="0" max="2" min="2" style="1" width="47.99"/>
    <col collapsed="false" customWidth="true" hidden="false" outlineLevel="0" max="3" min="3" style="1" width="6.56"/>
    <col collapsed="false" customWidth="true" hidden="false" outlineLevel="0" max="4" min="4" style="1" width="11.7"/>
    <col collapsed="false" customWidth="true" hidden="false" outlineLevel="0" max="5" min="5" style="1" width="12.42"/>
    <col collapsed="false" customWidth="true" hidden="false" outlineLevel="0" max="6" min="6" style="1" width="9.7"/>
    <col collapsed="false" customWidth="true" hidden="false" outlineLevel="0" max="7" min="7" style="1" width="15.41"/>
    <col collapsed="false" customWidth="true" hidden="false" outlineLevel="0" max="8" min="8" style="1" width="21.13"/>
    <col collapsed="false" customWidth="true" hidden="false" outlineLevel="0" max="9" min="9" style="1" width="8.7"/>
    <col collapsed="false" customWidth="true" hidden="false" outlineLevel="0" max="10" min="10" style="1" width="3.99"/>
    <col collapsed="false" customWidth="true" hidden="true" outlineLevel="0" max="11" min="11" style="1" width="7.85"/>
    <col collapsed="false" customWidth="true" hidden="false" outlineLevel="0" max="12" min="12" style="1" width="35.7"/>
    <col collapsed="false" customWidth="true" hidden="false" outlineLevel="0" max="13" min="13" style="1" width="8.7"/>
    <col collapsed="false" customWidth="true" hidden="false" outlineLevel="0" max="14" min="14" style="1" width="10.56"/>
    <col collapsed="false" customWidth="true" hidden="false" outlineLevel="0" max="15" min="15" style="1" width="8.7"/>
    <col collapsed="false" customWidth="true" hidden="false" outlineLevel="0" max="16" min="16" style="1" width="9.28"/>
    <col collapsed="false" customWidth="true" hidden="false" outlineLevel="0" max="17" min="17" style="1" width="17.28"/>
    <col collapsed="false" customWidth="true" hidden="false" outlineLevel="0" max="18" min="18" style="1" width="11.13"/>
    <col collapsed="false" customWidth="true" hidden="false" outlineLevel="0" max="19" min="19" style="36" width="8.7"/>
    <col collapsed="false" customWidth="true" hidden="false" outlineLevel="0" max="20" min="20" style="1" width="10.56"/>
    <col collapsed="false" customWidth="true" hidden="false" outlineLevel="0" max="22" min="21" style="1" width="6.56"/>
    <col collapsed="false" customWidth="true" hidden="false" outlineLevel="0" max="23" min="23" style="1" width="38.7"/>
    <col collapsed="false" customWidth="true" hidden="false" outlineLevel="0" max="24" min="24" style="1" width="9.14"/>
  </cols>
  <sheetData>
    <row r="1" customFormat="false" ht="18" hidden="false" customHeight="false" outlineLevel="0" collapsed="false">
      <c r="B1" s="2" t="s">
        <v>0</v>
      </c>
      <c r="D1" s="3" t="s">
        <v>1</v>
      </c>
      <c r="E1" s="4" t="n">
        <v>37166</v>
      </c>
      <c r="L1" s="2" t="s">
        <v>2</v>
      </c>
    </row>
    <row r="3" customFormat="false" ht="15" hidden="false" customHeight="false" outlineLevel="0" collapsed="false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/>
      <c r="I3" s="5"/>
      <c r="J3" s="5"/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5" t="s">
        <v>10</v>
      </c>
      <c r="Q3" s="5" t="s">
        <v>9</v>
      </c>
      <c r="R3" s="6"/>
      <c r="S3" s="5"/>
      <c r="U3" s="5"/>
      <c r="V3" s="5"/>
      <c r="W3" s="5"/>
      <c r="X3" s="5"/>
    </row>
    <row r="4" customFormat="false" ht="12.75" hidden="false" customHeight="false" outlineLevel="0" collapsed="false">
      <c r="A4" s="1" t="n">
        <v>1</v>
      </c>
      <c r="B4" s="1" t="s">
        <v>50</v>
      </c>
      <c r="C4" s="1" t="s">
        <v>12</v>
      </c>
      <c r="D4" s="1" t="n">
        <v>5000</v>
      </c>
      <c r="E4" s="1" t="n">
        <v>1.7</v>
      </c>
      <c r="F4" s="10" t="n">
        <v>1.71</v>
      </c>
      <c r="G4" s="11" t="n">
        <f aca="false">D4*(F4-E4)</f>
        <v>50</v>
      </c>
      <c r="H4" s="1" t="n">
        <f aca="false">IF(D4&lt;0,ABS(D4),D4)</f>
        <v>5000</v>
      </c>
      <c r="I4" s="12" t="n">
        <f aca="false">SUMPRODUCT(E4:E51,H4:H51)/SUM(H4:H51)</f>
        <v>1.71274598393574</v>
      </c>
      <c r="J4" s="12"/>
      <c r="K4" s="1" t="n">
        <v>1</v>
      </c>
      <c r="M4" s="1" t="s">
        <v>12</v>
      </c>
      <c r="N4" s="1" t="n">
        <v>5000</v>
      </c>
      <c r="O4" s="1" t="n">
        <v>1.6525</v>
      </c>
      <c r="P4" s="10" t="n">
        <v>1.705</v>
      </c>
      <c r="Q4" s="11" t="n">
        <f aca="false">N4*(P4-O4)</f>
        <v>262.5</v>
      </c>
      <c r="R4" s="1" t="n">
        <f aca="false">IF(N4&lt;0,ABS(N4),N4)</f>
        <v>5000</v>
      </c>
      <c r="S4" s="12" t="n">
        <f aca="false">SUMPRODUCT(O4:O26,R4:R26)/SUM(R4:R26)</f>
        <v>1.70432701535509</v>
      </c>
    </row>
    <row r="5" customFormat="false" ht="12.75" hidden="false" customHeight="false" outlineLevel="0" collapsed="false">
      <c r="A5" s="1" t="n">
        <v>2</v>
      </c>
      <c r="B5" s="1" t="s">
        <v>50</v>
      </c>
      <c r="C5" s="1" t="s">
        <v>12</v>
      </c>
      <c r="D5" s="1" t="n">
        <v>5000</v>
      </c>
      <c r="E5" s="1" t="n">
        <v>1.7</v>
      </c>
      <c r="F5" s="12" t="n">
        <f aca="false">IF(E5&lt;1,0,$F$4)</f>
        <v>1.71</v>
      </c>
      <c r="G5" s="11" t="n">
        <f aca="false">D5*(F5-E5)</f>
        <v>50</v>
      </c>
      <c r="H5" s="1" t="n">
        <f aca="false">IF(D5&lt;0,ABS(D5),D5)</f>
        <v>5000</v>
      </c>
      <c r="K5" s="1" t="n">
        <v>2</v>
      </c>
      <c r="M5" s="1" t="s">
        <v>12</v>
      </c>
      <c r="N5" s="1" t="n">
        <v>5000</v>
      </c>
      <c r="O5" s="1" t="n">
        <v>1.675</v>
      </c>
      <c r="P5" s="12" t="n">
        <f aca="false">IF(O5&lt;1,0,$P$4)</f>
        <v>1.705</v>
      </c>
      <c r="Q5" s="11" t="n">
        <f aca="false">N5*(P5-O5)</f>
        <v>150</v>
      </c>
      <c r="R5" s="1" t="n">
        <f aca="false">IF(N5&lt;0,ABS(N5),N5)</f>
        <v>5000</v>
      </c>
    </row>
    <row r="6" customFormat="false" ht="12.75" hidden="false" customHeight="false" outlineLevel="0" collapsed="false">
      <c r="A6" s="1" t="n">
        <v>3</v>
      </c>
      <c r="B6" s="1" t="s">
        <v>50</v>
      </c>
      <c r="C6" s="1" t="s">
        <v>12</v>
      </c>
      <c r="D6" s="1" t="n">
        <v>5000</v>
      </c>
      <c r="E6" s="1" t="n">
        <v>1.7</v>
      </c>
      <c r="F6" s="12" t="n">
        <f aca="false">IF(E6&lt;1,0,$F$4)</f>
        <v>1.71</v>
      </c>
      <c r="G6" s="11" t="n">
        <f aca="false">D6*(F6-E6)</f>
        <v>50</v>
      </c>
      <c r="H6" s="1" t="n">
        <f aca="false">IF(D6&lt;0,ABS(D6),D6)</f>
        <v>5000</v>
      </c>
      <c r="K6" s="1" t="n">
        <v>3</v>
      </c>
      <c r="M6" s="1" t="s">
        <v>12</v>
      </c>
      <c r="N6" s="1" t="n">
        <v>2300</v>
      </c>
      <c r="O6" s="1" t="n">
        <v>1.78</v>
      </c>
      <c r="P6" s="12" t="n">
        <f aca="false">IF(O6&lt;1,0,$P$4)</f>
        <v>1.705</v>
      </c>
      <c r="Q6" s="11" t="n">
        <f aca="false">N6*(P6-O6)</f>
        <v>-172.5</v>
      </c>
      <c r="R6" s="1" t="n">
        <f aca="false">IF(N6&lt;0,ABS(N6),N6)</f>
        <v>2300</v>
      </c>
    </row>
    <row r="7" customFormat="false" ht="12.75" hidden="false" customHeight="false" outlineLevel="0" collapsed="false">
      <c r="A7" s="1" t="n">
        <v>4</v>
      </c>
      <c r="B7" s="1" t="s">
        <v>27</v>
      </c>
      <c r="C7" s="1" t="s">
        <v>12</v>
      </c>
      <c r="D7" s="1" t="n">
        <v>5000</v>
      </c>
      <c r="E7" s="1" t="n">
        <v>1.6975</v>
      </c>
      <c r="F7" s="12" t="n">
        <f aca="false">IF(E7&lt;1,0,$F$4)</f>
        <v>1.71</v>
      </c>
      <c r="G7" s="11" t="n">
        <f aca="false">D7*(F7-E7)</f>
        <v>62.4999999999998</v>
      </c>
      <c r="H7" s="1" t="n">
        <f aca="false">IF(D7&lt;0,ABS(D7),D7)</f>
        <v>5000</v>
      </c>
      <c r="K7" s="1" t="n">
        <v>4</v>
      </c>
      <c r="M7" s="1" t="s">
        <v>12</v>
      </c>
      <c r="N7" s="1" t="n">
        <v>6900</v>
      </c>
      <c r="O7" s="1" t="n">
        <v>1.79</v>
      </c>
      <c r="P7" s="12" t="n">
        <f aca="false">IF(O7&lt;1,0,$P$4)</f>
        <v>1.705</v>
      </c>
      <c r="Q7" s="11" t="n">
        <f aca="false">N7*(P7-O7)</f>
        <v>-586.5</v>
      </c>
      <c r="R7" s="1" t="n">
        <f aca="false">IF(N7&lt;0,ABS(N7),N7)</f>
        <v>6900</v>
      </c>
    </row>
    <row r="8" customFormat="false" ht="12.75" hidden="false" customHeight="false" outlineLevel="0" collapsed="false">
      <c r="A8" s="1" t="n">
        <v>5</v>
      </c>
      <c r="B8" s="1" t="s">
        <v>50</v>
      </c>
      <c r="C8" s="1" t="s">
        <v>12</v>
      </c>
      <c r="D8" s="1" t="n">
        <v>5000</v>
      </c>
      <c r="E8" s="1" t="n">
        <v>1.705</v>
      </c>
      <c r="F8" s="12" t="n">
        <f aca="false">IF(E8&lt;1,0,$F$4)</f>
        <v>1.71</v>
      </c>
      <c r="G8" s="11" t="n">
        <f aca="false">D8*(F8-E8)</f>
        <v>24.9999999999995</v>
      </c>
      <c r="H8" s="1" t="n">
        <f aca="false">IF(D8&lt;0,ABS(D8),D8)</f>
        <v>5000</v>
      </c>
      <c r="K8" s="1" t="n">
        <v>5</v>
      </c>
      <c r="M8" s="1" t="s">
        <v>12</v>
      </c>
      <c r="N8" s="1" t="n">
        <v>8000</v>
      </c>
      <c r="O8" s="1" t="n">
        <v>1.795</v>
      </c>
      <c r="P8" s="12" t="n">
        <f aca="false">IF(O8&lt;1,0,$P$4)</f>
        <v>1.705</v>
      </c>
      <c r="Q8" s="11" t="n">
        <f aca="false">N8*(P8-O8)</f>
        <v>-719.999999999999</v>
      </c>
      <c r="R8" s="1" t="n">
        <f aca="false">IF(N8&lt;0,ABS(N8),N8)</f>
        <v>8000</v>
      </c>
    </row>
    <row r="9" customFormat="false" ht="12.75" hidden="false" customHeight="false" outlineLevel="0" collapsed="false">
      <c r="A9" s="1" t="n">
        <v>6</v>
      </c>
      <c r="B9" s="1" t="s">
        <v>50</v>
      </c>
      <c r="C9" s="1" t="s">
        <v>12</v>
      </c>
      <c r="D9" s="1" t="n">
        <v>5000</v>
      </c>
      <c r="E9" s="1" t="n">
        <v>1.68</v>
      </c>
      <c r="F9" s="12" t="n">
        <f aca="false">IF(E9&lt;1,0,$F$4)</f>
        <v>1.71</v>
      </c>
      <c r="G9" s="11" t="n">
        <f aca="false">D9*(F9-E9)</f>
        <v>150</v>
      </c>
      <c r="H9" s="1" t="n">
        <f aca="false">IF(D9&lt;0,ABS(D9),D9)</f>
        <v>5000</v>
      </c>
      <c r="K9" s="1" t="n">
        <v>6</v>
      </c>
      <c r="M9" s="1" t="s">
        <v>12</v>
      </c>
      <c r="N9" s="1" t="n">
        <v>2000</v>
      </c>
      <c r="O9" s="1" t="n">
        <v>1.86</v>
      </c>
      <c r="P9" s="12" t="n">
        <f aca="false">IF(O9&lt;1,0,$P$4)</f>
        <v>1.705</v>
      </c>
      <c r="Q9" s="11" t="n">
        <f aca="false">N9*(P9-O9)</f>
        <v>-310</v>
      </c>
      <c r="R9" s="1" t="n">
        <f aca="false">IF(N9&lt;0,ABS(N9),N9)</f>
        <v>2000</v>
      </c>
    </row>
    <row r="10" customFormat="false" ht="12.75" hidden="false" customHeight="false" outlineLevel="0" collapsed="false">
      <c r="A10" s="1" t="n">
        <v>7</v>
      </c>
      <c r="B10" s="1" t="s">
        <v>50</v>
      </c>
      <c r="C10" s="1" t="s">
        <v>12</v>
      </c>
      <c r="D10" s="1" t="n">
        <v>5000</v>
      </c>
      <c r="E10" s="1" t="n">
        <v>1.68</v>
      </c>
      <c r="F10" s="12" t="n">
        <f aca="false">IF(E10&lt;1,0,$F$4)</f>
        <v>1.71</v>
      </c>
      <c r="G10" s="11" t="n">
        <f aca="false">D10*(F10-E10)</f>
        <v>150</v>
      </c>
      <c r="H10" s="1" t="n">
        <f aca="false">IF(D10&lt;0,ABS(D10),D10)</f>
        <v>5000</v>
      </c>
      <c r="K10" s="1" t="n">
        <v>7</v>
      </c>
      <c r="M10" s="1" t="s">
        <v>12</v>
      </c>
      <c r="N10" s="1" t="n">
        <v>650</v>
      </c>
      <c r="O10" s="1" t="n">
        <v>1.65</v>
      </c>
      <c r="P10" s="12" t="n">
        <f aca="false">IF(O10&lt;1,0,$P$4)</f>
        <v>1.705</v>
      </c>
      <c r="Q10" s="11" t="n">
        <f aca="false">N10*(P10-O10)</f>
        <v>35.7500000000001</v>
      </c>
      <c r="R10" s="1" t="n">
        <f aca="false">IF(N10&lt;0,ABS(N10),N10)</f>
        <v>650</v>
      </c>
    </row>
    <row r="11" customFormat="false" ht="12.75" hidden="false" customHeight="false" outlineLevel="0" collapsed="false">
      <c r="A11" s="1" t="n">
        <v>8</v>
      </c>
      <c r="B11" s="1" t="s">
        <v>50</v>
      </c>
      <c r="C11" s="1" t="s">
        <v>12</v>
      </c>
      <c r="D11" s="1" t="n">
        <v>5000</v>
      </c>
      <c r="E11" s="1" t="n">
        <v>1.705</v>
      </c>
      <c r="F11" s="12" t="n">
        <f aca="false">IF(E11&lt;1,0,$F$4)</f>
        <v>1.71</v>
      </c>
      <c r="G11" s="11" t="n">
        <f aca="false">D11*(F11-E11)</f>
        <v>24.9999999999995</v>
      </c>
      <c r="H11" s="1" t="n">
        <f aca="false">IF(D11&lt;0,ABS(D11),D11)</f>
        <v>5000</v>
      </c>
      <c r="K11" s="1" t="n">
        <v>8</v>
      </c>
      <c r="M11" s="1" t="s">
        <v>12</v>
      </c>
      <c r="N11" s="1" t="n">
        <v>-5000</v>
      </c>
      <c r="O11" s="1" t="n">
        <v>1.635</v>
      </c>
      <c r="P11" s="12" t="n">
        <f aca="false">IF(O11&lt;1,0,$P$4)</f>
        <v>1.705</v>
      </c>
      <c r="Q11" s="11" t="n">
        <f aca="false">N11*(P11-O11)</f>
        <v>-350</v>
      </c>
      <c r="R11" s="1" t="n">
        <f aca="false">IF(N11&lt;0,ABS(N11),N11)</f>
        <v>5000</v>
      </c>
    </row>
    <row r="12" customFormat="false" ht="12.75" hidden="false" customHeight="false" outlineLevel="0" collapsed="false">
      <c r="A12" s="1" t="n">
        <v>9</v>
      </c>
      <c r="B12" s="1" t="s">
        <v>50</v>
      </c>
      <c r="C12" s="1" t="s">
        <v>12</v>
      </c>
      <c r="D12" s="1" t="n">
        <v>5000</v>
      </c>
      <c r="E12" s="1" t="n">
        <v>1.705</v>
      </c>
      <c r="F12" s="12" t="n">
        <f aca="false">IF(E12&lt;1,0,$F$4)</f>
        <v>1.71</v>
      </c>
      <c r="G12" s="11" t="n">
        <f aca="false">D12*(F12-E12)</f>
        <v>24.9999999999995</v>
      </c>
      <c r="H12" s="1" t="n">
        <f aca="false">IF(D12&lt;0,ABS(D12),D12)</f>
        <v>5000</v>
      </c>
      <c r="K12" s="1" t="n">
        <v>9</v>
      </c>
      <c r="M12" s="1" t="s">
        <v>12</v>
      </c>
      <c r="N12" s="1" t="n">
        <v>-5000</v>
      </c>
      <c r="O12" s="1" t="n">
        <v>1.6525</v>
      </c>
      <c r="P12" s="12" t="n">
        <f aca="false">IF(O12&lt;1,0,$P$4)</f>
        <v>1.705</v>
      </c>
      <c r="Q12" s="11" t="n">
        <f aca="false">N12*(P12-O12)</f>
        <v>-262.5</v>
      </c>
      <c r="R12" s="1" t="n">
        <f aca="false">IF(N12&lt;0,ABS(N12),N12)</f>
        <v>5000</v>
      </c>
    </row>
    <row r="13" customFormat="false" ht="12.75" hidden="false" customHeight="false" outlineLevel="0" collapsed="false">
      <c r="A13" s="1" t="n">
        <v>10</v>
      </c>
      <c r="B13" s="1" t="s">
        <v>50</v>
      </c>
      <c r="C13" s="1" t="s">
        <v>12</v>
      </c>
      <c r="D13" s="1" t="n">
        <v>5000</v>
      </c>
      <c r="E13" s="1" t="n">
        <v>1.715</v>
      </c>
      <c r="F13" s="12" t="n">
        <f aca="false">IF(E13&lt;1,0,$F$4)</f>
        <v>1.71</v>
      </c>
      <c r="G13" s="11" t="n">
        <f aca="false">D13*(F13-E13)</f>
        <v>-25.0000000000006</v>
      </c>
      <c r="H13" s="1" t="n">
        <f aca="false">IF(D13&lt;0,ABS(D13),D13)</f>
        <v>5000</v>
      </c>
      <c r="K13" s="1" t="n">
        <v>10</v>
      </c>
      <c r="M13" s="1" t="s">
        <v>12</v>
      </c>
      <c r="N13" s="1" t="n">
        <v>-5000</v>
      </c>
      <c r="O13" s="1" t="n">
        <v>1.6525</v>
      </c>
      <c r="P13" s="12" t="n">
        <f aca="false">IF(O13&lt;1,0,$P$4)</f>
        <v>1.705</v>
      </c>
      <c r="Q13" s="11" t="n">
        <f aca="false">N13*(P13-O13)</f>
        <v>-262.5</v>
      </c>
      <c r="R13" s="1" t="n">
        <f aca="false">IF(N13&lt;0,ABS(N13),N13)</f>
        <v>5000</v>
      </c>
    </row>
    <row r="14" customFormat="false" ht="12.75" hidden="false" customHeight="false" outlineLevel="0" collapsed="false">
      <c r="A14" s="1" t="n">
        <v>11</v>
      </c>
      <c r="B14" s="1" t="s">
        <v>54</v>
      </c>
      <c r="C14" s="1" t="s">
        <v>12</v>
      </c>
      <c r="D14" s="1" t="n">
        <v>5000</v>
      </c>
      <c r="E14" s="1" t="n">
        <v>1.725</v>
      </c>
      <c r="F14" s="12" t="n">
        <f aca="false">IF(E14&lt;1,0,$F$4)</f>
        <v>1.71</v>
      </c>
      <c r="G14" s="11" t="n">
        <f aca="false">D14*(F14-E14)</f>
        <v>-75.0000000000006</v>
      </c>
      <c r="H14" s="1" t="n">
        <f aca="false">IF(D14&lt;0,ABS(D14),D14)</f>
        <v>5000</v>
      </c>
      <c r="K14" s="1" t="n">
        <v>11</v>
      </c>
      <c r="M14" s="1" t="s">
        <v>12</v>
      </c>
      <c r="N14" s="1" t="n">
        <v>-5000</v>
      </c>
      <c r="O14" s="1" t="n">
        <v>1.66</v>
      </c>
      <c r="P14" s="12" t="n">
        <f aca="false">IF(O14&lt;1,0,$P$4)</f>
        <v>1.705</v>
      </c>
      <c r="Q14" s="11" t="n">
        <f aca="false">N14*(P14-O14)</f>
        <v>-225.000000000001</v>
      </c>
      <c r="R14" s="1" t="n">
        <f aca="false">IF(N14&lt;0,ABS(N14),N14)</f>
        <v>5000</v>
      </c>
    </row>
    <row r="15" customFormat="false" ht="12.75" hidden="false" customHeight="false" outlineLevel="0" collapsed="false">
      <c r="A15" s="1" t="n">
        <v>12</v>
      </c>
      <c r="B15" s="1" t="s">
        <v>27</v>
      </c>
      <c r="C15" s="1" t="s">
        <v>12</v>
      </c>
      <c r="D15" s="1" t="n">
        <v>-5000</v>
      </c>
      <c r="E15" s="1" t="n">
        <v>1.69</v>
      </c>
      <c r="F15" s="12" t="n">
        <f aca="false">IF(E15&lt;1,0,$F$4)</f>
        <v>1.71</v>
      </c>
      <c r="G15" s="11" t="n">
        <f aca="false">D15*(F15-E15)</f>
        <v>-100</v>
      </c>
      <c r="H15" s="1" t="n">
        <f aca="false">IF(D15&lt;0,ABS(D15),D15)</f>
        <v>5000</v>
      </c>
      <c r="K15" s="1" t="n">
        <v>12</v>
      </c>
      <c r="M15" s="1" t="s">
        <v>12</v>
      </c>
      <c r="N15" s="1" t="n">
        <v>-5000</v>
      </c>
      <c r="O15" s="1" t="n">
        <v>1.6725</v>
      </c>
      <c r="P15" s="12" t="n">
        <f aca="false">IF(O15&lt;1,0,$P$4)</f>
        <v>1.705</v>
      </c>
      <c r="Q15" s="11" t="n">
        <f aca="false">N15*(P15-O15)</f>
        <v>-162.5</v>
      </c>
      <c r="R15" s="1" t="n">
        <f aca="false">IF(N15&lt;0,ABS(N15),N15)</f>
        <v>5000</v>
      </c>
    </row>
    <row r="16" customFormat="false" ht="12.75" hidden="false" customHeight="false" outlineLevel="0" collapsed="false">
      <c r="A16" s="1" t="n">
        <v>13</v>
      </c>
      <c r="B16" s="1" t="s">
        <v>68</v>
      </c>
      <c r="C16" s="1" t="s">
        <v>12</v>
      </c>
      <c r="D16" s="1" t="n">
        <v>-5000</v>
      </c>
      <c r="E16" s="1" t="n">
        <v>1.695</v>
      </c>
      <c r="F16" s="12" t="n">
        <f aca="false">IF(E16&lt;1,0,$F$4)</f>
        <v>1.71</v>
      </c>
      <c r="G16" s="11" t="n">
        <f aca="false">D16*(F16-E16)</f>
        <v>-74.9999999999995</v>
      </c>
      <c r="H16" s="1" t="n">
        <f aca="false">IF(D16&lt;0,ABS(D16),D16)</f>
        <v>5000</v>
      </c>
      <c r="K16" s="1" t="n">
        <v>13</v>
      </c>
      <c r="M16" s="1" t="s">
        <v>12</v>
      </c>
      <c r="N16" s="1" t="n">
        <v>-5000</v>
      </c>
      <c r="O16" s="1" t="n">
        <v>1.68</v>
      </c>
      <c r="P16" s="12" t="n">
        <f aca="false">IF(O16&lt;1,0,$P$4)</f>
        <v>1.705</v>
      </c>
      <c r="Q16" s="11" t="n">
        <f aca="false">N16*(P16-O16)</f>
        <v>-125.000000000001</v>
      </c>
      <c r="R16" s="1" t="n">
        <f aca="false">IF(N16&lt;0,ABS(N16),N16)</f>
        <v>5000</v>
      </c>
    </row>
    <row r="17" customFormat="false" ht="12.75" hidden="false" customHeight="false" outlineLevel="0" collapsed="false">
      <c r="A17" s="1" t="n">
        <v>14</v>
      </c>
      <c r="B17" s="1" t="s">
        <v>26</v>
      </c>
      <c r="C17" s="1" t="s">
        <v>12</v>
      </c>
      <c r="D17" s="1" t="n">
        <v>-5000</v>
      </c>
      <c r="E17" s="1" t="n">
        <v>1.7</v>
      </c>
      <c r="F17" s="12" t="n">
        <f aca="false">IF(E17&lt;1,0,$F$4)</f>
        <v>1.71</v>
      </c>
      <c r="G17" s="11" t="n">
        <f aca="false">D17*(F17-E17)</f>
        <v>-50</v>
      </c>
      <c r="H17" s="1" t="n">
        <f aca="false">IF(D17&lt;0,ABS(D17),D17)</f>
        <v>5000</v>
      </c>
      <c r="K17" s="1" t="n">
        <v>14</v>
      </c>
      <c r="M17" s="1" t="s">
        <v>12</v>
      </c>
      <c r="N17" s="1" t="n">
        <v>-5000</v>
      </c>
      <c r="O17" s="1" t="n">
        <v>1.6925</v>
      </c>
      <c r="P17" s="12" t="n">
        <f aca="false">IF(O17&lt;1,0,$P$4)</f>
        <v>1.705</v>
      </c>
      <c r="Q17" s="11" t="n">
        <f aca="false">N17*(P17-O17)</f>
        <v>-62.5000000000009</v>
      </c>
      <c r="R17" s="1" t="n">
        <f aca="false">IF(N17&lt;0,ABS(N17),N17)</f>
        <v>5000</v>
      </c>
    </row>
    <row r="18" customFormat="false" ht="12.75" hidden="false" customHeight="false" outlineLevel="0" collapsed="false">
      <c r="A18" s="1" t="n">
        <v>15</v>
      </c>
      <c r="B18" s="1" t="s">
        <v>68</v>
      </c>
      <c r="C18" s="1" t="s">
        <v>12</v>
      </c>
      <c r="D18" s="1" t="n">
        <v>-10000</v>
      </c>
      <c r="E18" s="1" t="n">
        <v>1.7</v>
      </c>
      <c r="F18" s="12" t="n">
        <f aca="false">IF(E18&lt;1,0,$F$4)</f>
        <v>1.71</v>
      </c>
      <c r="G18" s="11" t="n">
        <f aca="false">D18*(F18-E18)</f>
        <v>-100</v>
      </c>
      <c r="H18" s="1" t="n">
        <f aca="false">IF(D18&lt;0,ABS(D18),D18)</f>
        <v>10000</v>
      </c>
      <c r="K18" s="1" t="n">
        <v>15</v>
      </c>
      <c r="M18" s="1" t="s">
        <v>12</v>
      </c>
      <c r="N18" s="1" t="n">
        <v>-4500</v>
      </c>
      <c r="O18" s="1" t="n">
        <v>1.685</v>
      </c>
      <c r="P18" s="12" t="n">
        <f aca="false">IF(O18&lt;1,0,$P$4)</f>
        <v>1.705</v>
      </c>
      <c r="Q18" s="11" t="n">
        <f aca="false">N18*(P18-O18)</f>
        <v>-90.0000000000001</v>
      </c>
      <c r="R18" s="1" t="n">
        <f aca="false">IF(N18&lt;0,ABS(N18),N18)</f>
        <v>4500</v>
      </c>
    </row>
    <row r="19" customFormat="false" ht="12.75" hidden="false" customHeight="false" outlineLevel="0" collapsed="false">
      <c r="A19" s="1" t="n">
        <v>16</v>
      </c>
      <c r="B19" s="1" t="s">
        <v>54</v>
      </c>
      <c r="C19" s="1" t="s">
        <v>12</v>
      </c>
      <c r="D19" s="1" t="n">
        <v>-10000</v>
      </c>
      <c r="E19" s="1" t="n">
        <v>1.7</v>
      </c>
      <c r="F19" s="12" t="n">
        <f aca="false">IF(E19&lt;1,0,$F$4)</f>
        <v>1.71</v>
      </c>
      <c r="G19" s="11" t="n">
        <f aca="false">D19*(F19-E19)</f>
        <v>-100</v>
      </c>
      <c r="H19" s="1" t="n">
        <f aca="false">IF(D19&lt;0,ABS(D19),D19)</f>
        <v>10000</v>
      </c>
      <c r="K19" s="1" t="n">
        <v>16</v>
      </c>
      <c r="M19" s="1" t="s">
        <v>12</v>
      </c>
      <c r="N19" s="1" t="n">
        <v>-5000</v>
      </c>
      <c r="O19" s="1" t="n">
        <v>1.69</v>
      </c>
      <c r="P19" s="12" t="n">
        <f aca="false">IF(O19&lt;1,0,$P$4)</f>
        <v>1.705</v>
      </c>
      <c r="Q19" s="11" t="n">
        <f aca="false">N19*(P19-O19)</f>
        <v>-75.0000000000006</v>
      </c>
      <c r="R19" s="1" t="n">
        <f aca="false">IF(N19&lt;0,ABS(N19),N19)</f>
        <v>5000</v>
      </c>
    </row>
    <row r="20" customFormat="false" ht="12.75" hidden="false" customHeight="false" outlineLevel="0" collapsed="false">
      <c r="A20" s="1" t="n">
        <v>17</v>
      </c>
      <c r="B20" s="1" t="s">
        <v>54</v>
      </c>
      <c r="C20" s="1" t="s">
        <v>12</v>
      </c>
      <c r="D20" s="1" t="n">
        <v>-5000</v>
      </c>
      <c r="E20" s="1" t="n">
        <v>1.71</v>
      </c>
      <c r="F20" s="12" t="n">
        <f aca="false">IF(E20&lt;1,0,$F$4)</f>
        <v>1.71</v>
      </c>
      <c r="G20" s="11" t="n">
        <f aca="false">D20*(F20-E20)</f>
        <v>-0</v>
      </c>
      <c r="H20" s="1" t="n">
        <f aca="false">IF(D20&lt;0,ABS(D20),D20)</f>
        <v>5000</v>
      </c>
      <c r="K20" s="1" t="n">
        <v>17</v>
      </c>
      <c r="M20" s="1" t="s">
        <v>12</v>
      </c>
      <c r="N20" s="1" t="n">
        <v>-5000</v>
      </c>
      <c r="O20" s="1" t="n">
        <v>1.6875</v>
      </c>
      <c r="P20" s="12" t="n">
        <f aca="false">IF(O20&lt;1,0,$P$4)</f>
        <v>1.705</v>
      </c>
      <c r="Q20" s="11" t="n">
        <f aca="false">N20*(P20-O20)</f>
        <v>-87.5000000000004</v>
      </c>
      <c r="R20" s="1" t="n">
        <f aca="false">IF(N20&lt;0,ABS(N20),N20)</f>
        <v>5000</v>
      </c>
    </row>
    <row r="21" customFormat="false" ht="12.75" hidden="false" customHeight="false" outlineLevel="0" collapsed="false">
      <c r="A21" s="1" t="n">
        <v>18</v>
      </c>
      <c r="B21" s="1" t="s">
        <v>21</v>
      </c>
      <c r="C21" s="1" t="s">
        <v>12</v>
      </c>
      <c r="D21" s="1" t="n">
        <v>-5000</v>
      </c>
      <c r="E21" s="1" t="n">
        <v>1.6975</v>
      </c>
      <c r="F21" s="12" t="n">
        <f aca="false">IF(E21&lt;1,0,$F$4)</f>
        <v>1.71</v>
      </c>
      <c r="G21" s="11" t="n">
        <f aca="false">D21*(F21-E21)</f>
        <v>-62.4999999999998</v>
      </c>
      <c r="H21" s="1" t="n">
        <f aca="false">IF(D21&lt;0,ABS(D21),D21)</f>
        <v>5000</v>
      </c>
      <c r="K21" s="1" t="n">
        <v>18</v>
      </c>
      <c r="M21" s="1" t="s">
        <v>12</v>
      </c>
      <c r="N21" s="1" t="n">
        <v>-5650</v>
      </c>
      <c r="O21" s="1" t="n">
        <v>1.7075</v>
      </c>
      <c r="P21" s="12" t="n">
        <f aca="false">IF(O21&lt;1,0,$P$4)</f>
        <v>1.705</v>
      </c>
      <c r="Q21" s="11" t="n">
        <f aca="false">N21*(P21-O21)</f>
        <v>14.1249999999997</v>
      </c>
      <c r="R21" s="1" t="n">
        <f aca="false">IF(N21&lt;0,ABS(N21),N21)</f>
        <v>5650</v>
      </c>
    </row>
    <row r="22" customFormat="false" ht="12.75" hidden="false" customHeight="false" outlineLevel="0" collapsed="false">
      <c r="A22" s="1" t="n">
        <v>19</v>
      </c>
      <c r="B22" s="1" t="s">
        <v>54</v>
      </c>
      <c r="C22" s="1" t="s">
        <v>12</v>
      </c>
      <c r="D22" s="1" t="n">
        <v>-5000</v>
      </c>
      <c r="E22" s="1" t="n">
        <v>1.705</v>
      </c>
      <c r="F22" s="12" t="n">
        <f aca="false">IF(E22&lt;1,0,$F$4)</f>
        <v>1.71</v>
      </c>
      <c r="G22" s="11" t="n">
        <f aca="false">D22*(F22-E22)</f>
        <v>-24.9999999999995</v>
      </c>
      <c r="H22" s="1" t="n">
        <f aca="false">IF(D22&lt;0,ABS(D22),D22)</f>
        <v>5000</v>
      </c>
      <c r="K22" s="1" t="n">
        <v>19</v>
      </c>
      <c r="M22" s="1" t="s">
        <v>12</v>
      </c>
      <c r="N22" s="1" t="n">
        <v>-5000</v>
      </c>
      <c r="O22" s="1" t="n">
        <v>1.7525</v>
      </c>
      <c r="P22" s="12" t="n">
        <f aca="false">IF(O22&lt;1,0,$P$4)</f>
        <v>1.705</v>
      </c>
      <c r="Q22" s="11" t="n">
        <f aca="false">N22*(P22-O22)</f>
        <v>237.499999999999</v>
      </c>
      <c r="R22" s="1" t="n">
        <f aca="false">IF(N22&lt;0,ABS(N22),N22)</f>
        <v>5000</v>
      </c>
    </row>
    <row r="23" customFormat="false" ht="12.75" hidden="false" customHeight="false" outlineLevel="0" collapsed="false">
      <c r="A23" s="1" t="n">
        <v>20</v>
      </c>
      <c r="B23" s="1" t="s">
        <v>21</v>
      </c>
      <c r="C23" s="1" t="s">
        <v>12</v>
      </c>
      <c r="D23" s="1" t="n">
        <v>-5000</v>
      </c>
      <c r="E23" s="1" t="n">
        <v>1.6875</v>
      </c>
      <c r="F23" s="12" t="n">
        <f aca="false">IF(E23&lt;1,0,$F$4)</f>
        <v>1.71</v>
      </c>
      <c r="G23" s="11" t="n">
        <f aca="false">D23*(F23-E23)</f>
        <v>-112.5</v>
      </c>
      <c r="H23" s="1" t="n">
        <f aca="false">IF(D23&lt;0,ABS(D23),D23)</f>
        <v>5000</v>
      </c>
      <c r="K23" s="1" t="n">
        <v>20</v>
      </c>
      <c r="M23" s="1" t="s">
        <v>12</v>
      </c>
      <c r="N23" s="1" t="n">
        <v>-4200</v>
      </c>
      <c r="O23" s="1" t="n">
        <v>1.78</v>
      </c>
      <c r="P23" s="12" t="n">
        <f aca="false">IF(O23&lt;1,0,$P$4)</f>
        <v>1.705</v>
      </c>
      <c r="Q23" s="11" t="n">
        <f aca="false">N23*(P23-O23)</f>
        <v>315</v>
      </c>
      <c r="R23" s="1" t="n">
        <f aca="false">IF(N23&lt;0,ABS(N23),N23)</f>
        <v>4200</v>
      </c>
    </row>
    <row r="24" customFormat="false" ht="12.75" hidden="false" customHeight="false" outlineLevel="0" collapsed="false">
      <c r="A24" s="1" t="n">
        <v>21</v>
      </c>
      <c r="B24" s="1" t="s">
        <v>25</v>
      </c>
      <c r="C24" s="1" t="s">
        <v>12</v>
      </c>
      <c r="D24" s="1" t="n">
        <v>-5000</v>
      </c>
      <c r="E24" s="1" t="n">
        <v>1.69</v>
      </c>
      <c r="F24" s="12" t="n">
        <f aca="false">IF(E24&lt;1,0,$F$4)</f>
        <v>1.71</v>
      </c>
      <c r="G24" s="11" t="n">
        <f aca="false">D24*(F24-E24)</f>
        <v>-100</v>
      </c>
      <c r="H24" s="1" t="n">
        <f aca="false">IF(D24&lt;0,ABS(D24),D24)</f>
        <v>5000</v>
      </c>
      <c r="K24" s="1" t="n">
        <v>21</v>
      </c>
      <c r="M24" s="1" t="s">
        <v>12</v>
      </c>
      <c r="N24" s="1" t="n">
        <v>-10000</v>
      </c>
      <c r="O24" s="1" t="n">
        <v>1.6775</v>
      </c>
      <c r="P24" s="12" t="n">
        <f aca="false">IF(O24&lt;1,0,$P$4)</f>
        <v>1.705</v>
      </c>
      <c r="Q24" s="11" t="n">
        <f aca="false">N24*(P24-O24)</f>
        <v>-275.000000000001</v>
      </c>
      <c r="R24" s="1" t="n">
        <f aca="false">IF(N24&lt;0,ABS(N24),N24)</f>
        <v>10000</v>
      </c>
    </row>
    <row r="25" customFormat="false" ht="12.75" hidden="false" customHeight="false" outlineLevel="0" collapsed="false">
      <c r="A25" s="1" t="n">
        <v>22</v>
      </c>
      <c r="B25" s="1" t="s">
        <v>54</v>
      </c>
      <c r="C25" s="1" t="s">
        <v>12</v>
      </c>
      <c r="D25" s="1" t="n">
        <v>-5000</v>
      </c>
      <c r="E25" s="1" t="n">
        <v>1.695</v>
      </c>
      <c r="F25" s="12" t="n">
        <f aca="false">IF(E25&lt;1,0,$F$4)</f>
        <v>1.71</v>
      </c>
      <c r="G25" s="11" t="n">
        <f aca="false">D25*(F25-E25)</f>
        <v>-74.9999999999995</v>
      </c>
      <c r="H25" s="1" t="n">
        <f aca="false">IF(D25&lt;0,ABS(D25),D25)</f>
        <v>5000</v>
      </c>
      <c r="K25" s="1" t="n">
        <v>22</v>
      </c>
      <c r="M25" s="1" t="s">
        <v>12</v>
      </c>
      <c r="O25" s="9"/>
      <c r="P25" s="12" t="n">
        <f aca="false">IF(O25&lt;1,0,$P$4)</f>
        <v>0</v>
      </c>
      <c r="Q25" s="11" t="n">
        <f aca="false">N25*(P25-O25)</f>
        <v>0</v>
      </c>
      <c r="R25" s="1" t="n">
        <f aca="false">IF(N25&lt;0,ABS(N25),N25)</f>
        <v>0</v>
      </c>
    </row>
    <row r="26" customFormat="false" ht="12.75" hidden="false" customHeight="false" outlineLevel="0" collapsed="false">
      <c r="A26" s="1" t="n">
        <v>23</v>
      </c>
      <c r="B26" s="1" t="s">
        <v>68</v>
      </c>
      <c r="C26" s="1" t="s">
        <v>12</v>
      </c>
      <c r="D26" s="1" t="n">
        <v>-10000</v>
      </c>
      <c r="E26" s="1" t="n">
        <v>1.705</v>
      </c>
      <c r="F26" s="12" t="n">
        <f aca="false">IF(E26&lt;1,0,$F$4)</f>
        <v>1.71</v>
      </c>
      <c r="G26" s="11" t="n">
        <f aca="false">D26*(F26-E26)</f>
        <v>-49.9999999999989</v>
      </c>
      <c r="H26" s="1" t="n">
        <f aca="false">IF(D26&lt;0,ABS(D26),D26)</f>
        <v>10000</v>
      </c>
      <c r="K26" s="1" t="n">
        <v>23</v>
      </c>
      <c r="M26" s="1" t="s">
        <v>12</v>
      </c>
      <c r="O26" s="9"/>
      <c r="P26" s="12" t="n">
        <f aca="false">IF(O26&lt;1,0,$P$4)</f>
        <v>0</v>
      </c>
      <c r="Q26" s="11" t="n">
        <f aca="false">N26*(P26-O26)</f>
        <v>0</v>
      </c>
      <c r="R26" s="1" t="n">
        <f aca="false">IF(N26&lt;0,ABS(N26),N26)</f>
        <v>0</v>
      </c>
    </row>
    <row r="27" customFormat="false" ht="12.75" hidden="false" customHeight="false" outlineLevel="0" collapsed="false">
      <c r="A27" s="1" t="n">
        <v>24</v>
      </c>
      <c r="B27" s="1" t="s">
        <v>25</v>
      </c>
      <c r="C27" s="1" t="s">
        <v>12</v>
      </c>
      <c r="D27" s="1" t="n">
        <v>-5000</v>
      </c>
      <c r="E27" s="1" t="n">
        <v>1.705</v>
      </c>
      <c r="F27" s="12" t="n">
        <f aca="false">IF(E27&lt;1,0,$F$4)</f>
        <v>1.71</v>
      </c>
      <c r="G27" s="11" t="n">
        <f aca="false">D27*(F27-E27)</f>
        <v>-24.9999999999995</v>
      </c>
      <c r="H27" s="1" t="n">
        <f aca="false">IF(D27&lt;0,ABS(D27),D27)</f>
        <v>5000</v>
      </c>
      <c r="K27" s="1" t="n">
        <v>24</v>
      </c>
      <c r="M27" s="1" t="s">
        <v>12</v>
      </c>
      <c r="P27" s="12" t="n">
        <f aca="false">IF(O27&lt;1,0,$P$4)</f>
        <v>0</v>
      </c>
      <c r="Q27" s="11" t="n">
        <f aca="false">N27*(P27-O27)</f>
        <v>0</v>
      </c>
      <c r="R27" s="1" t="n">
        <f aca="false">IF(N27&lt;0,ABS(N27),N27)</f>
        <v>0</v>
      </c>
    </row>
    <row r="28" customFormat="false" ht="12.75" hidden="false" customHeight="false" outlineLevel="0" collapsed="false">
      <c r="A28" s="1" t="n">
        <v>25</v>
      </c>
      <c r="B28" s="1" t="s">
        <v>54</v>
      </c>
      <c r="C28" s="1" t="s">
        <v>12</v>
      </c>
      <c r="D28" s="1" t="n">
        <v>-10000</v>
      </c>
      <c r="E28" s="1" t="n">
        <v>1.705</v>
      </c>
      <c r="F28" s="12" t="n">
        <f aca="false">IF(E28&lt;1,0,$F$4)</f>
        <v>1.71</v>
      </c>
      <c r="G28" s="11" t="n">
        <f aca="false">D28*(F28-E28)</f>
        <v>-49.9999999999989</v>
      </c>
      <c r="H28" s="1" t="n">
        <f aca="false">IF(D28&lt;0,ABS(D28),D28)</f>
        <v>10000</v>
      </c>
      <c r="K28" s="1" t="n">
        <v>25</v>
      </c>
      <c r="M28" s="1" t="s">
        <v>12</v>
      </c>
      <c r="P28" s="12" t="n">
        <f aca="false">IF(O28&lt;1,0,$P$4)</f>
        <v>0</v>
      </c>
      <c r="Q28" s="11" t="n">
        <f aca="false">N28*(P28-O28)</f>
        <v>0</v>
      </c>
      <c r="R28" s="1" t="n">
        <f aca="false">IF(N28&lt;0,ABS(N28),N28)</f>
        <v>0</v>
      </c>
    </row>
    <row r="29" customFormat="false" ht="12.75" hidden="false" customHeight="false" outlineLevel="0" collapsed="false">
      <c r="A29" s="1" t="n">
        <v>26</v>
      </c>
      <c r="B29" s="1" t="s">
        <v>27</v>
      </c>
      <c r="C29" s="1" t="s">
        <v>12</v>
      </c>
      <c r="D29" s="1" t="n">
        <v>-5000</v>
      </c>
      <c r="E29" s="1" t="n">
        <v>1.71</v>
      </c>
      <c r="F29" s="12" t="n">
        <f aca="false">IF(E29&lt;1,0,$F$4)</f>
        <v>1.71</v>
      </c>
      <c r="G29" s="11" t="n">
        <f aca="false">D29*(F29-E29)</f>
        <v>-0</v>
      </c>
      <c r="H29" s="1" t="n">
        <f aca="false">IF(D29&lt;0,ABS(D29),D29)</f>
        <v>5000</v>
      </c>
      <c r="K29" s="13" t="n">
        <v>26</v>
      </c>
      <c r="L29" s="13"/>
      <c r="M29" s="13" t="s">
        <v>28</v>
      </c>
      <c r="N29" s="13"/>
      <c r="O29" s="13"/>
      <c r="P29" s="14" t="n">
        <f aca="false">IF(O29&lt;1,0,$P$4)</f>
        <v>0</v>
      </c>
      <c r="Q29" s="27" t="n">
        <f aca="false">N29*(P29-O29)</f>
        <v>0</v>
      </c>
      <c r="R29" s="13" t="n">
        <f aca="false">IF(N29&lt;0,ABS(N29),N29)</f>
        <v>0</v>
      </c>
    </row>
    <row r="30" customFormat="false" ht="12.75" hidden="true" customHeight="false" outlineLevel="0" collapsed="false">
      <c r="A30" s="1" t="n">
        <v>27</v>
      </c>
      <c r="B30" s="1" t="s">
        <v>27</v>
      </c>
      <c r="C30" s="1" t="s">
        <v>12</v>
      </c>
      <c r="D30" s="1" t="n">
        <v>-5000</v>
      </c>
      <c r="E30" s="1" t="n">
        <v>1.715</v>
      </c>
      <c r="F30" s="12" t="n">
        <f aca="false">IF(E30&lt;1,0,$F$4)</f>
        <v>1.71</v>
      </c>
      <c r="G30" s="11" t="n">
        <f aca="false">D30*(F30-E30)</f>
        <v>25.0000000000006</v>
      </c>
      <c r="H30" s="1" t="n">
        <f aca="false">IF(D30&lt;0,ABS(D30),D30)</f>
        <v>5000</v>
      </c>
      <c r="K30" s="13" t="n">
        <v>27</v>
      </c>
      <c r="L30" s="13"/>
      <c r="M30" s="13" t="s">
        <v>28</v>
      </c>
      <c r="N30" s="13"/>
      <c r="O30" s="13"/>
      <c r="P30" s="14" t="n">
        <f aca="false">IF(O30&lt;1,0,$P$4)</f>
        <v>0</v>
      </c>
      <c r="Q30" s="27" t="n">
        <f aca="false">N30*(P30-O30)</f>
        <v>0</v>
      </c>
      <c r="R30" s="13" t="n">
        <f aca="false">IF(N30&lt;0,ABS(N30),N30)</f>
        <v>0</v>
      </c>
    </row>
    <row r="31" customFormat="false" ht="12.75" hidden="true" customHeight="false" outlineLevel="0" collapsed="false">
      <c r="A31" s="1" t="n">
        <v>28</v>
      </c>
      <c r="B31" s="1" t="s">
        <v>25</v>
      </c>
      <c r="C31" s="1" t="s">
        <v>12</v>
      </c>
      <c r="D31" s="1" t="n">
        <v>-10000</v>
      </c>
      <c r="E31" s="1" t="n">
        <v>1.715</v>
      </c>
      <c r="F31" s="12" t="n">
        <f aca="false">IF(E31&lt;1,0,$F$4)</f>
        <v>1.71</v>
      </c>
      <c r="G31" s="11" t="n">
        <f aca="false">D31*(F31-E31)</f>
        <v>50.0000000000012</v>
      </c>
      <c r="H31" s="1" t="n">
        <f aca="false">IF(D31&lt;0,ABS(D31),D31)</f>
        <v>10000</v>
      </c>
      <c r="K31" s="13" t="n">
        <v>28</v>
      </c>
      <c r="L31" s="13"/>
      <c r="M31" s="13" t="s">
        <v>28</v>
      </c>
      <c r="N31" s="13"/>
      <c r="O31" s="13"/>
      <c r="P31" s="14" t="n">
        <f aca="false">IF(O31&lt;1,0,$P$4)</f>
        <v>0</v>
      </c>
      <c r="Q31" s="27" t="n">
        <f aca="false">N31*(P31-O31)</f>
        <v>0</v>
      </c>
      <c r="R31" s="13" t="n">
        <f aca="false">IF(N31&lt;0,ABS(N31),N31)</f>
        <v>0</v>
      </c>
    </row>
    <row r="32" customFormat="false" ht="12.75" hidden="false" customHeight="false" outlineLevel="0" collapsed="false">
      <c r="A32" s="1" t="n">
        <v>29</v>
      </c>
      <c r="B32" s="1" t="s">
        <v>50</v>
      </c>
      <c r="C32" s="1" t="s">
        <v>12</v>
      </c>
      <c r="D32" s="1" t="n">
        <v>-5000</v>
      </c>
      <c r="E32" s="1" t="n">
        <v>1.72</v>
      </c>
      <c r="F32" s="12" t="n">
        <f aca="false">IF(E32&lt;1,0,$F$4)</f>
        <v>1.71</v>
      </c>
      <c r="G32" s="11" t="n">
        <f aca="false">D32*(F32-E32)</f>
        <v>50</v>
      </c>
      <c r="H32" s="1" t="n">
        <f aca="false">IF(D32&lt;0,ABS(D32),D32)</f>
        <v>5000</v>
      </c>
      <c r="K32" s="13" t="n">
        <v>29</v>
      </c>
      <c r="L32" s="13"/>
      <c r="M32" s="13" t="s">
        <v>28</v>
      </c>
      <c r="N32" s="13"/>
      <c r="O32" s="13"/>
      <c r="P32" s="14" t="n">
        <f aca="false">IF(O32&lt;1,0,$P$4)</f>
        <v>0</v>
      </c>
      <c r="Q32" s="27" t="n">
        <f aca="false">N32*(P32-O32)</f>
        <v>0</v>
      </c>
      <c r="R32" s="13"/>
    </row>
    <row r="33" customFormat="false" ht="12.75" hidden="false" customHeight="false" outlineLevel="0" collapsed="false">
      <c r="A33" s="1" t="n">
        <v>30</v>
      </c>
      <c r="B33" s="1" t="s">
        <v>50</v>
      </c>
      <c r="C33" s="1" t="s">
        <v>12</v>
      </c>
      <c r="D33" s="1" t="n">
        <v>-5000</v>
      </c>
      <c r="E33" s="1" t="n">
        <v>1.725</v>
      </c>
      <c r="F33" s="12" t="n">
        <f aca="false">IF(E33&lt;1,0,$F$4)</f>
        <v>1.71</v>
      </c>
      <c r="G33" s="11" t="n">
        <f aca="false">D33*(F33-E33)</f>
        <v>75.0000000000006</v>
      </c>
      <c r="H33" s="1" t="n">
        <f aca="false">IF(D33&lt;0,ABS(D33),D33)</f>
        <v>5000</v>
      </c>
      <c r="K33" s="13" t="n">
        <v>30</v>
      </c>
      <c r="L33" s="13"/>
      <c r="M33" s="13" t="s">
        <v>28</v>
      </c>
      <c r="N33" s="13"/>
      <c r="O33" s="13"/>
      <c r="P33" s="14" t="n">
        <f aca="false">IF(O33&lt;1,0,$P$4)</f>
        <v>0</v>
      </c>
      <c r="Q33" s="27" t="n">
        <f aca="false">N33*(P33-O33)</f>
        <v>0</v>
      </c>
      <c r="R33" s="13"/>
    </row>
    <row r="34" customFormat="false" ht="12.75" hidden="false" customHeight="false" outlineLevel="0" collapsed="false">
      <c r="A34" s="1" t="n">
        <v>31</v>
      </c>
      <c r="B34" s="1" t="s">
        <v>50</v>
      </c>
      <c r="C34" s="1" t="s">
        <v>12</v>
      </c>
      <c r="D34" s="1" t="n">
        <v>-5000</v>
      </c>
      <c r="E34" s="1" t="n">
        <v>1.72</v>
      </c>
      <c r="F34" s="12" t="n">
        <f aca="false">IF(E34&lt;1,0,$F$4)</f>
        <v>1.71</v>
      </c>
      <c r="G34" s="11" t="n">
        <f aca="false">D34*(F34-E34)</f>
        <v>50</v>
      </c>
      <c r="H34" s="1" t="n">
        <f aca="false">IF(D34&lt;0,ABS(D34),D34)</f>
        <v>5000</v>
      </c>
      <c r="K34" s="16" t="n">
        <v>31</v>
      </c>
      <c r="L34" s="16"/>
      <c r="M34" s="16" t="s">
        <v>28</v>
      </c>
      <c r="N34" s="16"/>
      <c r="O34" s="16"/>
      <c r="P34" s="17" t="n">
        <f aca="false">IF(O34&lt;1,0,$P$4)</f>
        <v>0</v>
      </c>
      <c r="Q34" s="31" t="n">
        <f aca="false">N34*(P34-O34)</f>
        <v>0</v>
      </c>
      <c r="R34" s="16"/>
    </row>
    <row r="35" customFormat="false" ht="15.75" hidden="false" customHeight="false" outlineLevel="0" collapsed="false">
      <c r="A35" s="1" t="n">
        <v>32</v>
      </c>
      <c r="B35" s="1" t="s">
        <v>54</v>
      </c>
      <c r="C35" s="1" t="s">
        <v>12</v>
      </c>
      <c r="D35" s="1" t="n">
        <v>-5000</v>
      </c>
      <c r="E35" s="1" t="n">
        <v>1.7325</v>
      </c>
      <c r="F35" s="12" t="n">
        <f aca="false">IF(E35&lt;1,0,$F$4)</f>
        <v>1.71</v>
      </c>
      <c r="G35" s="11" t="n">
        <f aca="false">D35*(F35-E35)</f>
        <v>112.5</v>
      </c>
      <c r="H35" s="1" t="n">
        <f aca="false">IF(D35&lt;0,ABS(D35),D35)</f>
        <v>5000</v>
      </c>
      <c r="K35" s="19"/>
      <c r="N35" s="20" t="n">
        <f aca="false">SUM(N4:N34)</f>
        <v>-44500</v>
      </c>
      <c r="Q35" s="21" t="n">
        <f aca="false">SUM(Q4:Q31)</f>
        <v>-2751.625</v>
      </c>
      <c r="R35" s="1" t="n">
        <f aca="false">SUM(R4:R28)</f>
        <v>104200</v>
      </c>
      <c r="S35" s="36" t="s">
        <v>59</v>
      </c>
    </row>
    <row r="36" customFormat="false" ht="12.75" hidden="false" customHeight="false" outlineLevel="0" collapsed="false">
      <c r="A36" s="1" t="n">
        <v>33</v>
      </c>
      <c r="B36" s="1" t="s">
        <v>54</v>
      </c>
      <c r="C36" s="1" t="s">
        <v>12</v>
      </c>
      <c r="D36" s="1" t="n">
        <v>-5000</v>
      </c>
      <c r="E36" s="1" t="n">
        <v>1.7375</v>
      </c>
      <c r="F36" s="12" t="n">
        <f aca="false">IF(E36&lt;1,0,$F$4)</f>
        <v>1.71</v>
      </c>
      <c r="G36" s="11" t="n">
        <f aca="false">D36*(F36-E36)</f>
        <v>137.5</v>
      </c>
      <c r="H36" s="1" t="n">
        <f aca="false">IF(D36&lt;0,ABS(D36),D36)</f>
        <v>5000</v>
      </c>
      <c r="K36" s="19"/>
    </row>
    <row r="37" customFormat="false" ht="15.75" hidden="false" customHeight="false" outlineLevel="0" collapsed="false">
      <c r="A37" s="1" t="n">
        <v>34</v>
      </c>
      <c r="B37" s="1" t="s">
        <v>23</v>
      </c>
      <c r="C37" s="1" t="s">
        <v>12</v>
      </c>
      <c r="D37" s="1" t="n">
        <v>-5000</v>
      </c>
      <c r="E37" s="1" t="n">
        <v>1.7325</v>
      </c>
      <c r="F37" s="12" t="n">
        <f aca="false">IF(E37&lt;1,0,$F$4)</f>
        <v>1.71</v>
      </c>
      <c r="G37" s="11" t="n">
        <f aca="false">D37*(F37-E37)</f>
        <v>112.5</v>
      </c>
      <c r="H37" s="1" t="n">
        <f aca="false">IF(D37&lt;0,ABS(D37),D37)</f>
        <v>5000</v>
      </c>
      <c r="K37" s="19"/>
      <c r="P37" s="22" t="s">
        <v>29</v>
      </c>
      <c r="Q37" s="23" t="n">
        <f aca="false">'10-1-01'!N35*VLOOKUP((E1-1),[2]Historical!$A$3:$M$212,7)</f>
        <v>-183.499999999996</v>
      </c>
    </row>
    <row r="38" customFormat="false" ht="12.75" hidden="false" customHeight="false" outlineLevel="0" collapsed="false">
      <c r="A38" s="1" t="n">
        <v>35</v>
      </c>
      <c r="B38" s="1" t="s">
        <v>27</v>
      </c>
      <c r="C38" s="1" t="s">
        <v>12</v>
      </c>
      <c r="D38" s="1" t="n">
        <v>-5000</v>
      </c>
      <c r="E38" s="1" t="n">
        <v>1.74</v>
      </c>
      <c r="F38" s="12" t="n">
        <f aca="false">IF(E38&lt;1,0,$F$4)</f>
        <v>1.71</v>
      </c>
      <c r="G38" s="11" t="n">
        <f aca="false">D38*(F38-E38)</f>
        <v>150</v>
      </c>
      <c r="H38" s="1" t="n">
        <f aca="false">IF(D38&lt;0,ABS(D38),D38)</f>
        <v>5000</v>
      </c>
      <c r="K38" s="19"/>
    </row>
    <row r="39" customFormat="false" ht="12.75" hidden="false" customHeight="false" outlineLevel="0" collapsed="false">
      <c r="A39" s="1" t="n">
        <v>36</v>
      </c>
      <c r="B39" s="1" t="s">
        <v>50</v>
      </c>
      <c r="C39" s="1" t="s">
        <v>12</v>
      </c>
      <c r="D39" s="1" t="n">
        <v>-5000</v>
      </c>
      <c r="E39" s="1" t="n">
        <v>1.73</v>
      </c>
      <c r="F39" s="12" t="n">
        <f aca="false">IF(E39&lt;1,0,$F$4)</f>
        <v>1.71</v>
      </c>
      <c r="G39" s="11" t="n">
        <f aca="false">D39*(F39-E39)</f>
        <v>100</v>
      </c>
      <c r="H39" s="1" t="n">
        <f aca="false">IF(D39&lt;0,ABS(D39),D39)</f>
        <v>5000</v>
      </c>
      <c r="K39" s="19"/>
    </row>
    <row r="40" customFormat="false" ht="12.75" hidden="false" customHeight="false" outlineLevel="0" collapsed="false">
      <c r="A40" s="1" t="n">
        <v>37</v>
      </c>
      <c r="B40" s="1" t="s">
        <v>27</v>
      </c>
      <c r="C40" s="1" t="s">
        <v>12</v>
      </c>
      <c r="D40" s="1" t="n">
        <v>-5000</v>
      </c>
      <c r="E40" s="1" t="n">
        <v>1.73</v>
      </c>
      <c r="F40" s="12" t="n">
        <f aca="false">IF(E40&lt;1,0,$F$4)</f>
        <v>1.71</v>
      </c>
      <c r="G40" s="11" t="n">
        <f aca="false">D40*(F40-E40)</f>
        <v>100</v>
      </c>
      <c r="H40" s="1" t="n">
        <f aca="false">IF(D40&lt;0,ABS(D40),D40)</f>
        <v>5000</v>
      </c>
      <c r="K40" s="19"/>
    </row>
    <row r="41" customFormat="false" ht="12.75" hidden="false" customHeight="false" outlineLevel="0" collapsed="false">
      <c r="A41" s="1" t="n">
        <v>38</v>
      </c>
      <c r="B41" s="1" t="s">
        <v>54</v>
      </c>
      <c r="C41" s="1" t="s">
        <v>12</v>
      </c>
      <c r="D41" s="1" t="n">
        <v>-2500</v>
      </c>
      <c r="E41" s="1" t="n">
        <v>1.7375</v>
      </c>
      <c r="F41" s="12" t="n">
        <f aca="false">IF(E41&lt;1,0,$F$4)</f>
        <v>1.71</v>
      </c>
      <c r="G41" s="11" t="n">
        <f aca="false">D41*(F41-E41)</f>
        <v>68.7500000000002</v>
      </c>
      <c r="H41" s="1" t="n">
        <f aca="false">IF(D41&lt;0,ABS(D41),D41)</f>
        <v>2500</v>
      </c>
      <c r="K41" s="19"/>
    </row>
    <row r="42" customFormat="false" ht="12.75" hidden="false" customHeight="false" outlineLevel="0" collapsed="false">
      <c r="B42" s="1" t="s">
        <v>27</v>
      </c>
      <c r="C42" s="1" t="s">
        <v>12</v>
      </c>
      <c r="D42" s="1" t="n">
        <v>-6500</v>
      </c>
      <c r="E42" s="1" t="n">
        <v>1.73</v>
      </c>
      <c r="F42" s="12" t="n">
        <f aca="false">IF(E42&lt;1,0,$F$4)</f>
        <v>1.71</v>
      </c>
      <c r="G42" s="11" t="n">
        <f aca="false">D42*(F42-E42)</f>
        <v>130</v>
      </c>
      <c r="H42" s="1" t="n">
        <f aca="false">IF(D42&lt;0,ABS(D42),D42)</f>
        <v>6500</v>
      </c>
      <c r="K42" s="19"/>
    </row>
    <row r="43" customFormat="false" ht="12.75" hidden="false" customHeight="false" outlineLevel="0" collapsed="false">
      <c r="B43" s="1" t="s">
        <v>27</v>
      </c>
      <c r="C43" s="1" t="s">
        <v>12</v>
      </c>
      <c r="D43" s="1" t="n">
        <v>-1500</v>
      </c>
      <c r="E43" s="1" t="n">
        <v>1.735</v>
      </c>
      <c r="F43" s="12" t="n">
        <f aca="false">IF(E43&lt;1,0,$F$4)</f>
        <v>1.71</v>
      </c>
      <c r="G43" s="11" t="n">
        <f aca="false">D43*(F43-E43)</f>
        <v>37.5000000000002</v>
      </c>
      <c r="H43" s="1" t="n">
        <f aca="false">IF(D43&lt;0,ABS(D43),D43)</f>
        <v>1500</v>
      </c>
      <c r="K43" s="19"/>
    </row>
    <row r="44" customFormat="false" ht="12.75" hidden="false" customHeight="false" outlineLevel="0" collapsed="false">
      <c r="B44" s="1" t="s">
        <v>17</v>
      </c>
      <c r="C44" s="1" t="s">
        <v>12</v>
      </c>
      <c r="D44" s="1" t="n">
        <v>-3500</v>
      </c>
      <c r="E44" s="1" t="n">
        <v>1.72</v>
      </c>
      <c r="F44" s="12" t="n">
        <f aca="false">IF(E44&lt;1,0,$F$4)</f>
        <v>1.71</v>
      </c>
      <c r="G44" s="11" t="n">
        <f aca="false">D44*(F44-E44)</f>
        <v>35</v>
      </c>
      <c r="H44" s="1" t="n">
        <f aca="false">IF(D44&lt;0,ABS(D44),D44)</f>
        <v>3500</v>
      </c>
      <c r="K44" s="19"/>
    </row>
    <row r="45" customFormat="false" ht="12.75" hidden="false" customHeight="false" outlineLevel="0" collapsed="false">
      <c r="B45" s="1" t="s">
        <v>68</v>
      </c>
      <c r="C45" s="1" t="s">
        <v>12</v>
      </c>
      <c r="D45" s="1" t="n">
        <v>-5000</v>
      </c>
      <c r="E45" s="1" t="n">
        <v>1.7275</v>
      </c>
      <c r="F45" s="12" t="n">
        <f aca="false">IF(E45&lt;1,0,$F$4)</f>
        <v>1.71</v>
      </c>
      <c r="G45" s="11" t="n">
        <f aca="false">D45*(F45-E45)</f>
        <v>87.5000000000004</v>
      </c>
      <c r="H45" s="1" t="n">
        <f aca="false">IF(D45&lt;0,ABS(D45),D45)</f>
        <v>5000</v>
      </c>
      <c r="K45" s="19"/>
    </row>
    <row r="46" customFormat="false" ht="12.75" hidden="false" customHeight="false" outlineLevel="0" collapsed="false">
      <c r="B46" s="1" t="s">
        <v>27</v>
      </c>
      <c r="C46" s="1" t="s">
        <v>12</v>
      </c>
      <c r="D46" s="1" t="n">
        <v>-5000</v>
      </c>
      <c r="E46" s="1" t="n">
        <v>1.7375</v>
      </c>
      <c r="F46" s="12" t="n">
        <f aca="false">IF(E46&lt;1,0,$F$4)</f>
        <v>1.71</v>
      </c>
      <c r="G46" s="11" t="n">
        <f aca="false">D46*(F46-E46)</f>
        <v>137.5</v>
      </c>
      <c r="H46" s="1" t="n">
        <f aca="false">IF(D46&lt;0,ABS(D46),D46)</f>
        <v>5000</v>
      </c>
      <c r="K46" s="19"/>
    </row>
    <row r="47" customFormat="false" ht="12.75" hidden="false" customHeight="false" outlineLevel="0" collapsed="false">
      <c r="A47" s="1" t="n">
        <v>39</v>
      </c>
      <c r="B47" s="1" t="s">
        <v>18</v>
      </c>
      <c r="C47" s="1" t="s">
        <v>12</v>
      </c>
      <c r="D47" s="1" t="n">
        <v>-5000</v>
      </c>
      <c r="E47" s="1" t="n">
        <v>1.74</v>
      </c>
      <c r="F47" s="12" t="n">
        <f aca="false">IF(E47&lt;1,0,$F$4)</f>
        <v>1.71</v>
      </c>
      <c r="G47" s="11" t="n">
        <f aca="false">D47*(F47-E47)</f>
        <v>150</v>
      </c>
      <c r="H47" s="1" t="n">
        <f aca="false">IF(D47&lt;0,ABS(D47),D47)</f>
        <v>5000</v>
      </c>
      <c r="K47" s="19"/>
    </row>
    <row r="48" customFormat="false" ht="12.75" hidden="false" customHeight="false" outlineLevel="0" collapsed="false">
      <c r="A48" s="1" t="n">
        <v>40</v>
      </c>
      <c r="B48" s="1" t="s">
        <v>25</v>
      </c>
      <c r="C48" s="1" t="s">
        <v>12</v>
      </c>
      <c r="D48" s="1" t="n">
        <v>-2500</v>
      </c>
      <c r="E48" s="1" t="n">
        <v>1.755</v>
      </c>
      <c r="F48" s="12" t="n">
        <f aca="false">IF(E48&lt;1,0,$F$4)</f>
        <v>1.71</v>
      </c>
      <c r="G48" s="11" t="n">
        <f aca="false">D48*(F48-E48)</f>
        <v>112.5</v>
      </c>
      <c r="H48" s="1" t="n">
        <f aca="false">IF(D48&lt;0,ABS(D48),D48)</f>
        <v>2500</v>
      </c>
      <c r="K48" s="19"/>
    </row>
    <row r="49" customFormat="false" ht="12.75" hidden="false" customHeight="false" outlineLevel="0" collapsed="false">
      <c r="A49" s="1" t="n">
        <v>41</v>
      </c>
      <c r="B49" s="1" t="s">
        <v>25</v>
      </c>
      <c r="C49" s="1" t="s">
        <v>12</v>
      </c>
      <c r="D49" s="1" t="n">
        <v>-2500</v>
      </c>
      <c r="E49" s="1" t="n">
        <v>1.76</v>
      </c>
      <c r="F49" s="12" t="n">
        <f aca="false">IF(E49&lt;1,0,$F$4)</f>
        <v>1.71</v>
      </c>
      <c r="G49" s="11" t="n">
        <f aca="false">D49*(F49-E49)</f>
        <v>125</v>
      </c>
      <c r="H49" s="1" t="n">
        <f aca="false">IF(D49&lt;0,ABS(D49),D49)</f>
        <v>2500</v>
      </c>
      <c r="K49" s="19"/>
    </row>
    <row r="50" customFormat="false" ht="12.75" hidden="false" customHeight="false" outlineLevel="0" collapsed="false">
      <c r="B50" s="1" t="s">
        <v>25</v>
      </c>
      <c r="C50" s="1" t="s">
        <v>12</v>
      </c>
      <c r="D50" s="1" t="n">
        <v>-2500</v>
      </c>
      <c r="E50" s="1" t="n">
        <v>1.76</v>
      </c>
      <c r="F50" s="12" t="n">
        <f aca="false">IF(E50&lt;1,0,$F$4)</f>
        <v>1.71</v>
      </c>
      <c r="G50" s="11" t="n">
        <f aca="false">D50*(F50-E50)</f>
        <v>125</v>
      </c>
      <c r="H50" s="1" t="n">
        <f aca="false">IF(D50&lt;0,ABS(D50),D50)</f>
        <v>2500</v>
      </c>
      <c r="K50" s="19"/>
    </row>
    <row r="51" customFormat="false" ht="12.75" hidden="false" customHeight="false" outlineLevel="0" collapsed="false">
      <c r="B51" s="1" t="s">
        <v>25</v>
      </c>
      <c r="C51" s="1" t="s">
        <v>12</v>
      </c>
      <c r="D51" s="1" t="n">
        <v>-2500</v>
      </c>
      <c r="E51" s="1" t="n">
        <v>1.76</v>
      </c>
      <c r="F51" s="12" t="n">
        <f aca="false">IF(E51&lt;1,0,$F$4)</f>
        <v>1.71</v>
      </c>
      <c r="G51" s="11" t="n">
        <f aca="false">D51*(F51-E51)</f>
        <v>125</v>
      </c>
      <c r="H51" s="1" t="n">
        <f aca="false">IF(D51&lt;0,ABS(D51),D51)</f>
        <v>2500</v>
      </c>
      <c r="K51" s="19"/>
    </row>
    <row r="52" customFormat="false" ht="12.75" hidden="false" customHeight="false" outlineLevel="0" collapsed="false">
      <c r="A52" s="15" t="n">
        <v>45</v>
      </c>
      <c r="B52" s="13" t="s">
        <v>44</v>
      </c>
      <c r="C52" s="13" t="s">
        <v>28</v>
      </c>
      <c r="D52" s="13" t="n">
        <v>-10000</v>
      </c>
      <c r="E52" s="25" t="n">
        <v>0.005</v>
      </c>
      <c r="F52" s="26" t="n">
        <f aca="false">IF(E52&lt;1,0,$F$4)</f>
        <v>0</v>
      </c>
      <c r="G52" s="27" t="n">
        <f aca="false">D52*(F52-E52)</f>
        <v>50</v>
      </c>
      <c r="H52" s="13" t="n">
        <f aca="false">IF(D52&lt;0,ABS(D52),D52)</f>
        <v>10000</v>
      </c>
      <c r="K52" s="19"/>
    </row>
    <row r="53" customFormat="false" ht="12.75" hidden="false" customHeight="false" outlineLevel="0" collapsed="false">
      <c r="A53" s="15" t="n">
        <v>46</v>
      </c>
      <c r="B53" s="15" t="s">
        <v>54</v>
      </c>
      <c r="C53" s="15" t="s">
        <v>28</v>
      </c>
      <c r="D53" s="15" t="n">
        <v>-10000</v>
      </c>
      <c r="E53" s="28" t="n">
        <v>0.005</v>
      </c>
      <c r="F53" s="26" t="n">
        <f aca="false">IF(E53&lt;1,0,$F$4)</f>
        <v>0</v>
      </c>
      <c r="G53" s="27" t="n">
        <f aca="false">D53*(F53-E53)</f>
        <v>50</v>
      </c>
      <c r="H53" s="13" t="n">
        <f aca="false">IF(D53&lt;0,ABS(D53),D53)</f>
        <v>10000</v>
      </c>
      <c r="K53" s="19"/>
      <c r="M53" s="29"/>
    </row>
    <row r="54" customFormat="false" ht="12.75" hidden="false" customHeight="false" outlineLevel="0" collapsed="false">
      <c r="A54" s="15" t="n">
        <v>47</v>
      </c>
      <c r="B54" s="13"/>
      <c r="C54" s="13" t="s">
        <v>28</v>
      </c>
      <c r="D54" s="13"/>
      <c r="E54" s="25"/>
      <c r="F54" s="26" t="n">
        <f aca="false">IF(E54&lt;1,0,$F$4)</f>
        <v>0</v>
      </c>
      <c r="G54" s="27" t="n">
        <f aca="false">D54*(F54-E54)</f>
        <v>0</v>
      </c>
      <c r="H54" s="13" t="n">
        <f aca="false">IF(D54&lt;0,ABS(D54),D54)</f>
        <v>0</v>
      </c>
      <c r="K54" s="19"/>
    </row>
    <row r="55" customFormat="false" ht="12.75" hidden="false" customHeight="false" outlineLevel="0" collapsed="false">
      <c r="A55" s="16" t="n">
        <v>48</v>
      </c>
      <c r="B55" s="16"/>
      <c r="C55" s="16" t="s">
        <v>28</v>
      </c>
      <c r="D55" s="16"/>
      <c r="E55" s="30"/>
      <c r="F55" s="17" t="n">
        <f aca="false">IF(E55&lt;1,0,$F$4)</f>
        <v>0</v>
      </c>
      <c r="G55" s="31" t="n">
        <f aca="false">D55*(F55-E55)</f>
        <v>0</v>
      </c>
      <c r="H55" s="16" t="n">
        <f aca="false">IF(D55&lt;0,ABS(D55),D55)</f>
        <v>0</v>
      </c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7"/>
      <c r="U55" s="32"/>
      <c r="V55" s="32"/>
      <c r="W55" s="32"/>
      <c r="X55" s="32"/>
    </row>
    <row r="56" customFormat="false" ht="15.75" hidden="false" customHeight="false" outlineLevel="0" collapsed="false">
      <c r="D56" s="20" t="n">
        <f aca="false">SUM(D4:D55)</f>
        <v>-159000</v>
      </c>
      <c r="G56" s="21" t="n">
        <f aca="false">SUM(G4:G55)</f>
        <v>1758.75000000001</v>
      </c>
      <c r="H56" s="1" t="n">
        <f aca="false">SUM(H4:H37)</f>
        <v>195000</v>
      </c>
      <c r="I56" s="1" t="s">
        <v>59</v>
      </c>
    </row>
    <row r="57" customFormat="false" ht="13.5" hidden="false" customHeight="false" outlineLevel="0" collapsed="false"/>
    <row r="58" customFormat="false" ht="18.75" hidden="false" customHeight="false" outlineLevel="0" collapsed="false">
      <c r="F58" s="22" t="s">
        <v>29</v>
      </c>
      <c r="G58" s="23" t="n">
        <f aca="false">'10-1-01'!D55*VLOOKUP((E1-1),[2]Historical!$A$3:$M$181,10)</f>
        <v>-4349.99999999998</v>
      </c>
      <c r="L58" s="33" t="n">
        <f aca="false">G56+G58+Q35+Q37</f>
        <v>-5526.37499999998</v>
      </c>
    </row>
    <row r="59" customFormat="false" ht="15" hidden="false" customHeight="false" outlineLevel="0" collapsed="false">
      <c r="D59" s="8"/>
      <c r="F59" s="22"/>
      <c r="N59" s="1" t="s">
        <v>60</v>
      </c>
      <c r="O59" s="1" t="n">
        <f aca="false">MIN(O4:O28)</f>
        <v>1.635</v>
      </c>
    </row>
    <row r="60" customFormat="false" ht="12.75" hidden="false" customHeight="false" outlineLevel="0" collapsed="false">
      <c r="D60" s="1" t="s">
        <v>61</v>
      </c>
      <c r="E60" s="1" t="n">
        <f aca="false">MIN(E4:E37)</f>
        <v>1.68</v>
      </c>
      <c r="N60" s="1" t="s">
        <v>62</v>
      </c>
      <c r="O60" s="1" t="n">
        <f aca="false">MAX(O4:O28)</f>
        <v>1.86</v>
      </c>
    </row>
    <row r="61" customFormat="false" ht="12.75" hidden="false" customHeight="false" outlineLevel="0" collapsed="false">
      <c r="D61" s="1" t="s">
        <v>63</v>
      </c>
      <c r="E61" s="1" t="n">
        <f aca="false">MAX(E4:E37)</f>
        <v>1.7375</v>
      </c>
    </row>
    <row r="65" customFormat="false" ht="12.75" hidden="false" customHeight="false" outlineLevel="0" collapsed="false">
      <c r="M65" s="35"/>
    </row>
    <row r="73" customFormat="false" ht="12.75" hidden="false" customHeight="false" outlineLevel="0" collapsed="false">
      <c r="H73" s="35"/>
    </row>
    <row r="74" customFormat="false" ht="12.75" hidden="false" customHeight="false" outlineLevel="0" collapsed="false">
      <c r="H74" s="35"/>
    </row>
    <row r="75" customFormat="false" ht="12.75" hidden="false" customHeight="false" outlineLevel="0" collapsed="false">
      <c r="H75" s="35"/>
    </row>
    <row r="76" customFormat="false" ht="12.75" hidden="false" customHeight="false" outlineLevel="0" collapsed="false">
      <c r="H76" s="35"/>
    </row>
    <row r="77" customFormat="false" ht="12.75" hidden="false" customHeight="false" outlineLevel="0" collapsed="false">
      <c r="H77" s="35"/>
    </row>
    <row r="78" customFormat="false" ht="12.75" hidden="false" customHeight="false" outlineLevel="0" collapsed="false">
      <c r="H78" s="35"/>
    </row>
    <row r="79" customFormat="false" ht="12.75" hidden="false" customHeight="false" outlineLevel="0" collapsed="false">
      <c r="H79" s="35"/>
    </row>
    <row r="80" customFormat="false" ht="12.75" hidden="false" customHeight="false" outlineLevel="0" collapsed="false">
      <c r="H80" s="35"/>
    </row>
    <row r="81" customFormat="false" ht="12.75" hidden="false" customHeight="false" outlineLevel="0" collapsed="false">
      <c r="H81" s="35"/>
    </row>
    <row r="82" customFormat="false" ht="12.75" hidden="false" customHeight="false" outlineLevel="0" collapsed="false">
      <c r="H82" s="35"/>
    </row>
    <row r="83" customFormat="false" ht="12.75" hidden="false" customHeight="false" outlineLevel="0" collapsed="false">
      <c r="H83" s="35"/>
    </row>
    <row r="84" customFormat="false" ht="12.75" hidden="false" customHeight="false" outlineLevel="0" collapsed="false">
      <c r="H84" s="35"/>
    </row>
    <row r="85" customFormat="false" ht="12.75" hidden="false" customHeight="false" outlineLevel="0" collapsed="false">
      <c r="H85" s="35"/>
    </row>
    <row r="86" customFormat="false" ht="12.75" hidden="false" customHeight="false" outlineLevel="0" collapsed="false">
      <c r="H86" s="35"/>
    </row>
    <row r="87" customFormat="false" ht="12.75" hidden="false" customHeight="false" outlineLevel="0" collapsed="false">
      <c r="H87" s="35"/>
    </row>
    <row r="88" customFormat="false" ht="12.75" hidden="false" customHeight="false" outlineLevel="0" collapsed="false">
      <c r="H88" s="35"/>
    </row>
    <row r="89" customFormat="false" ht="12.75" hidden="false" customHeight="false" outlineLevel="0" collapsed="false">
      <c r="H89" s="35"/>
    </row>
    <row r="90" customFormat="false" ht="12.75" hidden="false" customHeight="false" outlineLevel="0" collapsed="false">
      <c r="H90" s="35"/>
    </row>
    <row r="91" customFormat="false" ht="12.75" hidden="false" customHeight="false" outlineLevel="0" collapsed="false">
      <c r="H91" s="35"/>
    </row>
    <row r="92" customFormat="false" ht="12.75" hidden="false" customHeight="false" outlineLevel="0" collapsed="false">
      <c r="H92" s="35"/>
    </row>
    <row r="93" customFormat="false" ht="12.75" hidden="false" customHeight="false" outlineLevel="0" collapsed="false">
      <c r="H93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107"/>
  <sheetViews>
    <sheetView showFormulas="false" showGridLines="true" showRowColHeaders="true" showZeros="true" rightToLeft="false" tabSelected="true" showOutlineSymbols="true" defaultGridColor="true" view="normal" topLeftCell="B1" colorId="64" zoomScale="80" zoomScaleNormal="80" zoomScalePageLayoutView="100" workbookViewId="0">
      <pane xSplit="0" ySplit="3" topLeftCell="BM31" activePane="bottomLeft" state="frozen"/>
      <selection pane="topLeft" activeCell="B1" activeCellId="0" sqref="B1"/>
      <selection pane="bottomLeft" activeCell="F56" activeCellId="0" sqref="F5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" width="7.56"/>
    <col collapsed="false" customWidth="true" hidden="false" outlineLevel="0" max="2" min="2" style="1" width="47.99"/>
    <col collapsed="false" customWidth="true" hidden="false" outlineLevel="0" max="3" min="3" style="1" width="6.56"/>
    <col collapsed="false" customWidth="true" hidden="false" outlineLevel="0" max="4" min="4" style="1" width="11.7"/>
    <col collapsed="false" customWidth="true" hidden="false" outlineLevel="0" max="5" min="5" style="1" width="12.42"/>
    <col collapsed="false" customWidth="true" hidden="false" outlineLevel="0" max="6" min="6" style="1" width="9.7"/>
    <col collapsed="false" customWidth="true" hidden="false" outlineLevel="0" max="7" min="7" style="1" width="15.41"/>
    <col collapsed="false" customWidth="true" hidden="false" outlineLevel="0" max="8" min="8" style="1" width="21.13"/>
    <col collapsed="false" customWidth="true" hidden="false" outlineLevel="0" max="9" min="9" style="1" width="8.7"/>
    <col collapsed="false" customWidth="true" hidden="false" outlineLevel="0" max="10" min="10" style="1" width="3.99"/>
    <col collapsed="false" customWidth="true" hidden="true" outlineLevel="0" max="11" min="11" style="1" width="7.85"/>
    <col collapsed="false" customWidth="true" hidden="false" outlineLevel="0" max="12" min="12" style="1" width="35.7"/>
    <col collapsed="false" customWidth="true" hidden="false" outlineLevel="0" max="13" min="13" style="1" width="8.7"/>
    <col collapsed="false" customWidth="true" hidden="false" outlineLevel="0" max="14" min="14" style="1" width="10.56"/>
    <col collapsed="false" customWidth="true" hidden="false" outlineLevel="0" max="15" min="15" style="1" width="8.7"/>
    <col collapsed="false" customWidth="true" hidden="false" outlineLevel="0" max="16" min="16" style="1" width="9.28"/>
    <col collapsed="false" customWidth="true" hidden="false" outlineLevel="0" max="17" min="17" style="1" width="17.28"/>
    <col collapsed="false" customWidth="true" hidden="false" outlineLevel="0" max="18" min="18" style="1" width="11.13"/>
    <col collapsed="false" customWidth="true" hidden="false" outlineLevel="0" max="19" min="19" style="36" width="8.7"/>
    <col collapsed="false" customWidth="true" hidden="false" outlineLevel="0" max="20" min="20" style="1" width="10.56"/>
    <col collapsed="false" customWidth="true" hidden="false" outlineLevel="0" max="22" min="21" style="1" width="6.56"/>
    <col collapsed="false" customWidth="true" hidden="false" outlineLevel="0" max="23" min="23" style="1" width="38.7"/>
    <col collapsed="false" customWidth="true" hidden="false" outlineLevel="0" max="24" min="24" style="1" width="9.14"/>
  </cols>
  <sheetData>
    <row r="1" customFormat="false" ht="18" hidden="false" customHeight="false" outlineLevel="0" collapsed="false">
      <c r="B1" s="2" t="s">
        <v>0</v>
      </c>
      <c r="D1" s="3" t="s">
        <v>1</v>
      </c>
      <c r="E1" s="4" t="n">
        <v>37167</v>
      </c>
      <c r="L1" s="2" t="s">
        <v>2</v>
      </c>
    </row>
    <row r="3" customFormat="false" ht="15" hidden="false" customHeight="false" outlineLevel="0" collapsed="false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/>
      <c r="I3" s="5"/>
      <c r="J3" s="5"/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5" t="s">
        <v>10</v>
      </c>
      <c r="Q3" s="5" t="s">
        <v>9</v>
      </c>
      <c r="R3" s="6"/>
      <c r="S3" s="5"/>
      <c r="U3" s="5"/>
      <c r="V3" s="5"/>
      <c r="W3" s="5"/>
      <c r="X3" s="5"/>
    </row>
    <row r="4" customFormat="false" ht="12.75" hidden="false" customHeight="false" outlineLevel="0" collapsed="false">
      <c r="A4" s="1" t="n">
        <v>1</v>
      </c>
      <c r="B4" s="1" t="s">
        <v>50</v>
      </c>
      <c r="C4" s="1" t="s">
        <v>12</v>
      </c>
      <c r="D4" s="1" t="n">
        <v>5000</v>
      </c>
      <c r="E4" s="1" t="n">
        <v>1.89</v>
      </c>
      <c r="F4" s="10" t="n">
        <v>1.92</v>
      </c>
      <c r="G4" s="11" t="n">
        <f aca="false">D4*(F4-E4)</f>
        <v>150</v>
      </c>
      <c r="H4" s="1" t="n">
        <f aca="false">IF(D4&lt;0,ABS(D4),D4)</f>
        <v>5000</v>
      </c>
      <c r="I4" s="12" t="n">
        <f aca="false">SUMPRODUCT(E4:E65,H4:H65)/SUM(H4:H65)</f>
        <v>1.9218998470948</v>
      </c>
      <c r="J4" s="12"/>
      <c r="K4" s="1" t="n">
        <v>1</v>
      </c>
      <c r="L4" s="1" t="s">
        <v>76</v>
      </c>
      <c r="M4" s="1" t="s">
        <v>12</v>
      </c>
      <c r="N4" s="1" t="n">
        <v>650</v>
      </c>
      <c r="O4" s="1" t="n">
        <v>1.94</v>
      </c>
      <c r="P4" s="10" t="n">
        <v>1.925</v>
      </c>
      <c r="Q4" s="11" t="n">
        <f aca="false">N4*(P4-O4)</f>
        <v>-9.74999999999994</v>
      </c>
      <c r="R4" s="1" t="n">
        <f aca="false">IF(N4&lt;0,ABS(N4),N4)</f>
        <v>650</v>
      </c>
      <c r="S4" s="12" t="n">
        <f aca="false">SUMPRODUCT(O4:O29,R4:R29)/SUM(R4:R29)</f>
        <v>1.92416567104739</v>
      </c>
      <c r="T4" s="1" t="s">
        <v>64</v>
      </c>
      <c r="U4" s="1" t="n">
        <v>5000</v>
      </c>
      <c r="V4" s="1" t="n">
        <v>1.845</v>
      </c>
      <c r="W4" s="1" t="s">
        <v>20</v>
      </c>
    </row>
    <row r="5" customFormat="false" ht="12.75" hidden="false" customHeight="false" outlineLevel="0" collapsed="false">
      <c r="A5" s="1" t="n">
        <v>2</v>
      </c>
      <c r="B5" s="1" t="s">
        <v>50</v>
      </c>
      <c r="C5" s="1" t="s">
        <v>12</v>
      </c>
      <c r="D5" s="1" t="n">
        <v>5000</v>
      </c>
      <c r="E5" s="1" t="n">
        <v>1.895</v>
      </c>
      <c r="F5" s="12" t="n">
        <f aca="false">IF(E5&lt;1,0,$F$4)</f>
        <v>1.92</v>
      </c>
      <c r="G5" s="11" t="n">
        <f aca="false">D5*(F5-E5)</f>
        <v>125</v>
      </c>
      <c r="H5" s="1" t="n">
        <f aca="false">IF(D5&lt;0,ABS(D5),D5)</f>
        <v>5000</v>
      </c>
      <c r="K5" s="1" t="n">
        <v>2</v>
      </c>
      <c r="L5" s="1" t="s">
        <v>51</v>
      </c>
      <c r="M5" s="1" t="s">
        <v>12</v>
      </c>
      <c r="N5" s="1" t="n">
        <v>5000</v>
      </c>
      <c r="O5" s="1" t="n">
        <v>1.97</v>
      </c>
      <c r="P5" s="12" t="n">
        <f aca="false">IF(O5&lt;1,0,$P$4)</f>
        <v>1.925</v>
      </c>
      <c r="Q5" s="11" t="n">
        <f aca="false">N5*(P5-O5)</f>
        <v>-225</v>
      </c>
      <c r="R5" s="1" t="n">
        <f aca="false">IF(N5&lt;0,ABS(N5),N5)</f>
        <v>5000</v>
      </c>
      <c r="T5" s="1" t="s">
        <v>64</v>
      </c>
      <c r="U5" s="1" t="n">
        <v>5000</v>
      </c>
      <c r="V5" s="1" t="n">
        <v>1.945</v>
      </c>
      <c r="W5" s="1" t="s">
        <v>15</v>
      </c>
    </row>
    <row r="6" customFormat="false" ht="12.75" hidden="false" customHeight="false" outlineLevel="0" collapsed="false">
      <c r="A6" s="1" t="n">
        <v>3</v>
      </c>
      <c r="B6" s="1" t="s">
        <v>50</v>
      </c>
      <c r="C6" s="1" t="s">
        <v>12</v>
      </c>
      <c r="D6" s="1" t="n">
        <v>5000</v>
      </c>
      <c r="E6" s="1" t="n">
        <v>1.9</v>
      </c>
      <c r="F6" s="12" t="n">
        <f aca="false">IF(E6&lt;1,0,$F$4)</f>
        <v>1.92</v>
      </c>
      <c r="G6" s="11" t="n">
        <f aca="false">D6*(F6-E6)</f>
        <v>100</v>
      </c>
      <c r="H6" s="1" t="n">
        <f aca="false">IF(D6&lt;0,ABS(D6),D6)</f>
        <v>5000</v>
      </c>
      <c r="K6" s="1" t="n">
        <v>3</v>
      </c>
      <c r="L6" s="1" t="s">
        <v>79</v>
      </c>
      <c r="M6" s="1" t="s">
        <v>12</v>
      </c>
      <c r="N6" s="1" t="n">
        <v>700</v>
      </c>
      <c r="O6" s="1" t="n">
        <v>1.93</v>
      </c>
      <c r="P6" s="12" t="n">
        <f aca="false">IF(O6&lt;1,0,$P$4)</f>
        <v>1.925</v>
      </c>
      <c r="Q6" s="11" t="n">
        <f aca="false">N6*(P6-O6)</f>
        <v>-3.49999999999993</v>
      </c>
      <c r="R6" s="1" t="n">
        <f aca="false">IF(N6&lt;0,ABS(N6),N6)</f>
        <v>700</v>
      </c>
      <c r="T6" s="1" t="s">
        <v>64</v>
      </c>
      <c r="U6" s="1" t="n">
        <v>5000</v>
      </c>
      <c r="V6" s="1" t="n">
        <v>1.93</v>
      </c>
      <c r="W6" s="1" t="s">
        <v>15</v>
      </c>
    </row>
    <row r="7" customFormat="false" ht="12.75" hidden="false" customHeight="false" outlineLevel="0" collapsed="false">
      <c r="A7" s="1" t="n">
        <v>4</v>
      </c>
      <c r="B7" s="1" t="s">
        <v>50</v>
      </c>
      <c r="C7" s="1" t="s">
        <v>12</v>
      </c>
      <c r="D7" s="1" t="n">
        <v>5000</v>
      </c>
      <c r="E7" s="1" t="n">
        <v>1.9</v>
      </c>
      <c r="F7" s="12" t="n">
        <f aca="false">IF(E7&lt;1,0,$F$4)</f>
        <v>1.92</v>
      </c>
      <c r="G7" s="11" t="n">
        <f aca="false">D7*(F7-E7)</f>
        <v>100</v>
      </c>
      <c r="H7" s="1" t="n">
        <f aca="false">IF(D7&lt;0,ABS(D7),D7)</f>
        <v>5000</v>
      </c>
      <c r="K7" s="1" t="n">
        <v>4</v>
      </c>
      <c r="L7" s="1" t="s">
        <v>79</v>
      </c>
      <c r="M7" s="1" t="s">
        <v>12</v>
      </c>
      <c r="N7" s="1" t="n">
        <v>5000</v>
      </c>
      <c r="O7" s="1" t="n">
        <v>1.93</v>
      </c>
      <c r="P7" s="12" t="n">
        <f aca="false">IF(O7&lt;1,0,$P$4)</f>
        <v>1.925</v>
      </c>
      <c r="Q7" s="11" t="n">
        <f aca="false">N7*(P7-O7)</f>
        <v>-24.9999999999995</v>
      </c>
      <c r="R7" s="1" t="n">
        <f aca="false">IF(N7&lt;0,ABS(N7),N7)</f>
        <v>5000</v>
      </c>
      <c r="T7" s="1" t="s">
        <v>64</v>
      </c>
      <c r="U7" s="1" t="n">
        <v>5000</v>
      </c>
      <c r="V7" s="1" t="n">
        <v>1.94</v>
      </c>
      <c r="W7" s="1" t="s">
        <v>15</v>
      </c>
    </row>
    <row r="8" customFormat="false" ht="12.75" hidden="false" customHeight="false" outlineLevel="0" collapsed="false">
      <c r="A8" s="1" t="n">
        <v>5</v>
      </c>
      <c r="B8" s="1" t="s">
        <v>50</v>
      </c>
      <c r="C8" s="1" t="s">
        <v>12</v>
      </c>
      <c r="D8" s="1" t="n">
        <v>5000</v>
      </c>
      <c r="E8" s="1" t="n">
        <v>1.9</v>
      </c>
      <c r="F8" s="12" t="n">
        <f aca="false">IF(E8&lt;1,0,$F$4)</f>
        <v>1.92</v>
      </c>
      <c r="G8" s="11" t="n">
        <f aca="false">D8*(F8-E8)</f>
        <v>100</v>
      </c>
      <c r="H8" s="1" t="n">
        <f aca="false">IF(D8&lt;0,ABS(D8),D8)</f>
        <v>5000</v>
      </c>
      <c r="K8" s="1" t="n">
        <v>5</v>
      </c>
      <c r="L8" s="1" t="s">
        <v>38</v>
      </c>
      <c r="M8" s="1" t="s">
        <v>12</v>
      </c>
      <c r="N8" s="1" t="n">
        <v>5000</v>
      </c>
      <c r="O8" s="1" t="n">
        <v>1.895</v>
      </c>
      <c r="P8" s="12" t="n">
        <f aca="false">IF(O8&lt;1,0,$P$4)</f>
        <v>1.925</v>
      </c>
      <c r="Q8" s="11" t="n">
        <f aca="false">N8*(P8-O8)</f>
        <v>150</v>
      </c>
      <c r="R8" s="1" t="n">
        <f aca="false">IF(N8&lt;0,ABS(N8),N8)</f>
        <v>5000</v>
      </c>
      <c r="T8" s="1" t="s">
        <v>64</v>
      </c>
      <c r="U8" s="1" t="n">
        <v>2000</v>
      </c>
      <c r="V8" s="1" t="n">
        <v>1.91</v>
      </c>
      <c r="W8" s="1" t="s">
        <v>20</v>
      </c>
    </row>
    <row r="9" customFormat="false" ht="12.75" hidden="false" customHeight="false" outlineLevel="0" collapsed="false">
      <c r="A9" s="1" t="n">
        <v>6</v>
      </c>
      <c r="B9" s="1" t="s">
        <v>50</v>
      </c>
      <c r="C9" s="1" t="s">
        <v>12</v>
      </c>
      <c r="D9" s="1" t="n">
        <v>5000</v>
      </c>
      <c r="E9" s="1" t="n">
        <v>1.9</v>
      </c>
      <c r="F9" s="12" t="n">
        <f aca="false">IF(E9&lt;1,0,$F$4)</f>
        <v>1.92</v>
      </c>
      <c r="G9" s="11" t="n">
        <f aca="false">D9*(F9-E9)</f>
        <v>100</v>
      </c>
      <c r="H9" s="1" t="n">
        <f aca="false">IF(D9&lt;0,ABS(D9),D9)</f>
        <v>5000</v>
      </c>
      <c r="K9" s="1" t="n">
        <v>6</v>
      </c>
      <c r="L9" s="1" t="s">
        <v>20</v>
      </c>
      <c r="M9" s="1" t="s">
        <v>12</v>
      </c>
      <c r="N9" s="1" t="n">
        <v>5000</v>
      </c>
      <c r="O9" s="1" t="n">
        <v>1.845</v>
      </c>
      <c r="P9" s="12" t="n">
        <f aca="false">IF(O9&lt;1,0,$P$4)</f>
        <v>1.925</v>
      </c>
      <c r="Q9" s="11" t="n">
        <f aca="false">N9*(P9-O9)</f>
        <v>400</v>
      </c>
      <c r="R9" s="1" t="n">
        <f aca="false">IF(N9&lt;0,ABS(N9),N9)</f>
        <v>5000</v>
      </c>
      <c r="T9" s="1" t="s">
        <v>64</v>
      </c>
      <c r="U9" s="1" t="n">
        <v>5000</v>
      </c>
      <c r="V9" s="1" t="n">
        <v>1.9375</v>
      </c>
      <c r="W9" s="1" t="s">
        <v>22</v>
      </c>
    </row>
    <row r="10" customFormat="false" ht="12.75" hidden="false" customHeight="false" outlineLevel="0" collapsed="false">
      <c r="A10" s="1" t="n">
        <v>7</v>
      </c>
      <c r="B10" s="1" t="s">
        <v>50</v>
      </c>
      <c r="C10" s="1" t="s">
        <v>12</v>
      </c>
      <c r="D10" s="1" t="n">
        <v>5000</v>
      </c>
      <c r="E10" s="1" t="n">
        <v>1.905</v>
      </c>
      <c r="F10" s="12" t="n">
        <f aca="false">IF(E10&lt;1,0,$F$4)</f>
        <v>1.92</v>
      </c>
      <c r="G10" s="11" t="n">
        <f aca="false">D10*(F10-E10)</f>
        <v>74.9999999999995</v>
      </c>
      <c r="H10" s="1" t="n">
        <f aca="false">IF(D10&lt;0,ABS(D10),D10)</f>
        <v>5000</v>
      </c>
      <c r="K10" s="1" t="n">
        <v>7</v>
      </c>
      <c r="L10" s="1" t="s">
        <v>15</v>
      </c>
      <c r="M10" s="1" t="s">
        <v>12</v>
      </c>
      <c r="N10" s="1" t="n">
        <v>5000</v>
      </c>
      <c r="O10" s="1" t="n">
        <v>1.945</v>
      </c>
      <c r="P10" s="12" t="n">
        <f aca="false">IF(O10&lt;1,0,$P$4)</f>
        <v>1.925</v>
      </c>
      <c r="Q10" s="11" t="n">
        <f aca="false">N10*(P10-O10)</f>
        <v>-100</v>
      </c>
      <c r="R10" s="1" t="n">
        <f aca="false">IF(N10&lt;0,ABS(N10),N10)</f>
        <v>5000</v>
      </c>
      <c r="T10" s="1" t="s">
        <v>64</v>
      </c>
      <c r="U10" s="1" t="n">
        <v>5000</v>
      </c>
      <c r="V10" s="1" t="n">
        <v>1.92</v>
      </c>
      <c r="W10" s="1" t="s">
        <v>20</v>
      </c>
    </row>
    <row r="11" customFormat="false" ht="12.75" hidden="false" customHeight="false" outlineLevel="0" collapsed="false">
      <c r="A11" s="1" t="n">
        <v>8</v>
      </c>
      <c r="B11" s="1" t="s">
        <v>50</v>
      </c>
      <c r="C11" s="1" t="s">
        <v>12</v>
      </c>
      <c r="D11" s="1" t="n">
        <v>5000</v>
      </c>
      <c r="E11" s="1" t="n">
        <v>1.91</v>
      </c>
      <c r="F11" s="12" t="n">
        <f aca="false">IF(E11&lt;1,0,$F$4)</f>
        <v>1.92</v>
      </c>
      <c r="G11" s="11" t="n">
        <f aca="false">D11*(F11-E11)</f>
        <v>50</v>
      </c>
      <c r="H11" s="1" t="n">
        <f aca="false">IF(D11&lt;0,ABS(D11),D11)</f>
        <v>5000</v>
      </c>
      <c r="K11" s="1" t="n">
        <v>8</v>
      </c>
      <c r="L11" s="1" t="s">
        <v>15</v>
      </c>
      <c r="M11" s="1" t="s">
        <v>12</v>
      </c>
      <c r="N11" s="1" t="n">
        <v>5000</v>
      </c>
      <c r="O11" s="1" t="n">
        <v>1.93</v>
      </c>
      <c r="P11" s="12" t="n">
        <f aca="false">IF(O11&lt;1,0,$P$4)</f>
        <v>1.925</v>
      </c>
      <c r="Q11" s="11" t="n">
        <f aca="false">N11*(P11-O11)</f>
        <v>-24.9999999999995</v>
      </c>
      <c r="R11" s="1" t="n">
        <f aca="false">IF(N11&lt;0,ABS(N11),N11)</f>
        <v>5000</v>
      </c>
      <c r="S11" s="36" t="n">
        <f aca="false">-U11</f>
        <v>-5000</v>
      </c>
      <c r="T11" s="1" t="s">
        <v>67</v>
      </c>
      <c r="U11" s="1" t="n">
        <v>5000</v>
      </c>
      <c r="V11" s="1" t="n">
        <v>1.86</v>
      </c>
      <c r="W11" s="1" t="s">
        <v>14</v>
      </c>
    </row>
    <row r="12" customFormat="false" ht="12.75" hidden="false" customHeight="false" outlineLevel="0" collapsed="false">
      <c r="A12" s="1" t="n">
        <v>9</v>
      </c>
      <c r="B12" s="1" t="s">
        <v>75</v>
      </c>
      <c r="C12" s="1" t="s">
        <v>12</v>
      </c>
      <c r="D12" s="1" t="n">
        <v>5000</v>
      </c>
      <c r="E12" s="1" t="n">
        <v>1.8975</v>
      </c>
      <c r="F12" s="12" t="n">
        <f aca="false">IF(E12&lt;1,0,$F$4)</f>
        <v>1.92</v>
      </c>
      <c r="G12" s="11" t="n">
        <f aca="false">D12*(F12-E12)</f>
        <v>112.5</v>
      </c>
      <c r="H12" s="1" t="n">
        <f aca="false">IF(D12&lt;0,ABS(D12),D12)</f>
        <v>5000</v>
      </c>
      <c r="K12" s="1" t="n">
        <v>9</v>
      </c>
      <c r="L12" s="1" t="s">
        <v>15</v>
      </c>
      <c r="M12" s="1" t="s">
        <v>12</v>
      </c>
      <c r="N12" s="1" t="n">
        <v>5000</v>
      </c>
      <c r="O12" s="1" t="n">
        <v>1.94</v>
      </c>
      <c r="P12" s="12" t="n">
        <f aca="false">IF(O12&lt;1,0,$P$4)</f>
        <v>1.925</v>
      </c>
      <c r="Q12" s="11" t="n">
        <f aca="false">N12*(P12-O12)</f>
        <v>-74.9999999999995</v>
      </c>
      <c r="R12" s="1" t="n">
        <f aca="false">IF(N12&lt;0,ABS(N12),N12)</f>
        <v>5000</v>
      </c>
      <c r="S12" s="36" t="n">
        <f aca="false">-U12</f>
        <v>-5000</v>
      </c>
      <c r="T12" s="1" t="s">
        <v>67</v>
      </c>
      <c r="U12" s="1" t="n">
        <v>5000</v>
      </c>
      <c r="V12" s="1" t="n">
        <v>1.86</v>
      </c>
      <c r="W12" s="1" t="s">
        <v>14</v>
      </c>
    </row>
    <row r="13" customFormat="false" ht="12.75" hidden="false" customHeight="false" outlineLevel="0" collapsed="false">
      <c r="A13" s="1" t="n">
        <v>10</v>
      </c>
      <c r="B13" s="1" t="s">
        <v>75</v>
      </c>
      <c r="C13" s="1" t="s">
        <v>12</v>
      </c>
      <c r="D13" s="1" t="n">
        <v>5000</v>
      </c>
      <c r="E13" s="1" t="n">
        <v>1.89</v>
      </c>
      <c r="F13" s="12" t="n">
        <f aca="false">IF(E13&lt;1,0,$F$4)</f>
        <v>1.92</v>
      </c>
      <c r="G13" s="11" t="n">
        <f aca="false">D13*(F13-E13)</f>
        <v>150</v>
      </c>
      <c r="H13" s="1" t="n">
        <f aca="false">IF(D13&lt;0,ABS(D13),D13)</f>
        <v>5000</v>
      </c>
      <c r="K13" s="1" t="n">
        <v>10</v>
      </c>
      <c r="L13" s="1" t="s">
        <v>20</v>
      </c>
      <c r="M13" s="1" t="s">
        <v>12</v>
      </c>
      <c r="N13" s="1" t="n">
        <v>2000</v>
      </c>
      <c r="O13" s="1" t="n">
        <v>1.91</v>
      </c>
      <c r="P13" s="12" t="n">
        <f aca="false">IF(O13&lt;1,0,$P$4)</f>
        <v>1.925</v>
      </c>
      <c r="Q13" s="11" t="n">
        <f aca="false">N13*(P13-O13)</f>
        <v>30.0000000000003</v>
      </c>
      <c r="R13" s="1" t="n">
        <f aca="false">IF(N13&lt;0,ABS(N13),N13)</f>
        <v>2000</v>
      </c>
      <c r="S13" s="36" t="n">
        <f aca="false">-U13</f>
        <v>-5000</v>
      </c>
      <c r="T13" s="1" t="s">
        <v>67</v>
      </c>
      <c r="U13" s="1" t="n">
        <v>5000</v>
      </c>
      <c r="V13" s="1" t="n">
        <v>1.875</v>
      </c>
      <c r="W13" s="1" t="s">
        <v>18</v>
      </c>
    </row>
    <row r="14" customFormat="false" ht="12.75" hidden="false" customHeight="false" outlineLevel="0" collapsed="false">
      <c r="A14" s="1" t="n">
        <v>11</v>
      </c>
      <c r="B14" s="1" t="s">
        <v>50</v>
      </c>
      <c r="C14" s="1" t="s">
        <v>12</v>
      </c>
      <c r="D14" s="1" t="n">
        <v>5000</v>
      </c>
      <c r="E14" s="1" t="n">
        <v>1.905</v>
      </c>
      <c r="F14" s="12" t="n">
        <f aca="false">IF(E14&lt;1,0,$F$4)</f>
        <v>1.92</v>
      </c>
      <c r="G14" s="11" t="n">
        <f aca="false">D14*(F14-E14)</f>
        <v>74.9999999999995</v>
      </c>
      <c r="H14" s="1" t="n">
        <f aca="false">IF(D14&lt;0,ABS(D14),D14)</f>
        <v>5000</v>
      </c>
      <c r="K14" s="1" t="n">
        <v>11</v>
      </c>
      <c r="L14" s="1" t="s">
        <v>22</v>
      </c>
      <c r="M14" s="1" t="s">
        <v>12</v>
      </c>
      <c r="N14" s="1" t="n">
        <v>5000</v>
      </c>
      <c r="O14" s="1" t="n">
        <v>1.9375</v>
      </c>
      <c r="P14" s="12" t="n">
        <f aca="false">IF(O14&lt;1,0,$P$4)</f>
        <v>1.925</v>
      </c>
      <c r="Q14" s="11" t="n">
        <f aca="false">N14*(P14-O14)</f>
        <v>-62.4999999999998</v>
      </c>
      <c r="R14" s="1" t="n">
        <f aca="false">IF(N14&lt;0,ABS(N14),N14)</f>
        <v>5000</v>
      </c>
      <c r="S14" s="36" t="n">
        <f aca="false">-U14</f>
        <v>-5000</v>
      </c>
      <c r="T14" s="1" t="s">
        <v>67</v>
      </c>
      <c r="U14" s="1" t="n">
        <v>5000</v>
      </c>
      <c r="V14" s="1" t="n">
        <v>1.91</v>
      </c>
      <c r="W14" s="1" t="s">
        <v>77</v>
      </c>
    </row>
    <row r="15" customFormat="false" ht="12.75" hidden="false" customHeight="false" outlineLevel="0" collapsed="false">
      <c r="A15" s="1" t="n">
        <v>12</v>
      </c>
      <c r="B15" s="1" t="s">
        <v>50</v>
      </c>
      <c r="C15" s="1" t="s">
        <v>12</v>
      </c>
      <c r="D15" s="1" t="n">
        <v>5000</v>
      </c>
      <c r="E15" s="1" t="n">
        <v>1.91</v>
      </c>
      <c r="F15" s="12" t="n">
        <f aca="false">IF(E15&lt;1,0,$F$4)</f>
        <v>1.92</v>
      </c>
      <c r="G15" s="11" t="n">
        <f aca="false">D15*(F15-E15)</f>
        <v>50</v>
      </c>
      <c r="H15" s="1" t="n">
        <f aca="false">IF(D15&lt;0,ABS(D15),D15)</f>
        <v>5000</v>
      </c>
      <c r="K15" s="1" t="n">
        <v>12</v>
      </c>
      <c r="L15" s="1" t="s">
        <v>20</v>
      </c>
      <c r="M15" s="1" t="s">
        <v>12</v>
      </c>
      <c r="N15" s="1" t="n">
        <v>5000</v>
      </c>
      <c r="O15" s="1" t="n">
        <v>1.92</v>
      </c>
      <c r="P15" s="12" t="n">
        <f aca="false">IF(O15&lt;1,0,$P$4)</f>
        <v>1.925</v>
      </c>
      <c r="Q15" s="11" t="n">
        <f aca="false">N15*(P15-O15)</f>
        <v>25.0000000000006</v>
      </c>
      <c r="R15" s="1" t="n">
        <f aca="false">IF(N15&lt;0,ABS(N15),N15)</f>
        <v>5000</v>
      </c>
      <c r="S15" s="36" t="n">
        <f aca="false">-U15</f>
        <v>-5000</v>
      </c>
      <c r="T15" s="1" t="s">
        <v>67</v>
      </c>
      <c r="U15" s="1" t="n">
        <v>5000</v>
      </c>
      <c r="V15" s="1" t="n">
        <v>1.945</v>
      </c>
      <c r="W15" s="1" t="s">
        <v>15</v>
      </c>
    </row>
    <row r="16" customFormat="false" ht="12.75" hidden="false" customHeight="false" outlineLevel="0" collapsed="false">
      <c r="A16" s="1" t="n">
        <v>13</v>
      </c>
      <c r="B16" s="1" t="s">
        <v>50</v>
      </c>
      <c r="C16" s="1" t="s">
        <v>12</v>
      </c>
      <c r="D16" s="1" t="n">
        <v>5000</v>
      </c>
      <c r="E16" s="1" t="n">
        <v>1.925</v>
      </c>
      <c r="F16" s="12" t="n">
        <f aca="false">IF(E16&lt;1,0,$F$4)</f>
        <v>1.92</v>
      </c>
      <c r="G16" s="11" t="n">
        <f aca="false">D16*(F16-E16)</f>
        <v>-25.0000000000006</v>
      </c>
      <c r="H16" s="1" t="n">
        <f aca="false">IF(D16&lt;0,ABS(D16),D16)</f>
        <v>5000</v>
      </c>
      <c r="K16" s="1" t="n">
        <v>13</v>
      </c>
      <c r="L16" s="1" t="s">
        <v>14</v>
      </c>
      <c r="M16" s="1" t="s">
        <v>12</v>
      </c>
      <c r="N16" s="1" t="n">
        <v>-5000</v>
      </c>
      <c r="O16" s="1" t="n">
        <v>1.86</v>
      </c>
      <c r="P16" s="12" t="n">
        <f aca="false">IF(O16&lt;1,0,$P$4)</f>
        <v>1.925</v>
      </c>
      <c r="Q16" s="11" t="n">
        <f aca="false">N16*(P16-O16)</f>
        <v>-325</v>
      </c>
      <c r="R16" s="1" t="n">
        <f aca="false">IF(N16&lt;0,ABS(N16),N16)</f>
        <v>5000</v>
      </c>
      <c r="S16" s="36" t="n">
        <f aca="false">-U16</f>
        <v>-5000</v>
      </c>
      <c r="T16" s="1" t="s">
        <v>67</v>
      </c>
      <c r="U16" s="1" t="n">
        <v>5000</v>
      </c>
      <c r="V16" s="1" t="n">
        <v>1.96</v>
      </c>
      <c r="W16" s="1" t="s">
        <v>66</v>
      </c>
    </row>
    <row r="17" customFormat="false" ht="12.75" hidden="false" customHeight="false" outlineLevel="0" collapsed="false">
      <c r="A17" s="1" t="n">
        <v>14</v>
      </c>
      <c r="B17" s="1" t="s">
        <v>27</v>
      </c>
      <c r="C17" s="1" t="s">
        <v>12</v>
      </c>
      <c r="D17" s="1" t="n">
        <v>5000</v>
      </c>
      <c r="E17" s="1" t="n">
        <v>1.93</v>
      </c>
      <c r="F17" s="12" t="n">
        <f aca="false">IF(E17&lt;1,0,$F$4)</f>
        <v>1.92</v>
      </c>
      <c r="G17" s="11" t="n">
        <f aca="false">D17*(F17-E17)</f>
        <v>-50</v>
      </c>
      <c r="H17" s="1" t="n">
        <f aca="false">IF(D17&lt;0,ABS(D17),D17)</f>
        <v>5000</v>
      </c>
      <c r="K17" s="1" t="n">
        <v>14</v>
      </c>
      <c r="L17" s="1" t="s">
        <v>14</v>
      </c>
      <c r="M17" s="1" t="s">
        <v>12</v>
      </c>
      <c r="N17" s="1" t="n">
        <v>-5000</v>
      </c>
      <c r="O17" s="1" t="n">
        <v>1.86</v>
      </c>
      <c r="P17" s="12" t="n">
        <f aca="false">IF(O17&lt;1,0,$P$4)</f>
        <v>1.925</v>
      </c>
      <c r="Q17" s="11" t="n">
        <f aca="false">N17*(P17-O17)</f>
        <v>-325</v>
      </c>
      <c r="R17" s="1" t="n">
        <f aca="false">IF(N17&lt;0,ABS(N17),N17)</f>
        <v>5000</v>
      </c>
      <c r="S17" s="36" t="n">
        <f aca="false">-U17</f>
        <v>-5000</v>
      </c>
      <c r="T17" s="1" t="s">
        <v>67</v>
      </c>
      <c r="U17" s="1" t="n">
        <v>5000</v>
      </c>
      <c r="V17" s="1" t="n">
        <v>1.92</v>
      </c>
      <c r="W17" s="1" t="s">
        <v>66</v>
      </c>
    </row>
    <row r="18" customFormat="false" ht="12.75" hidden="false" customHeight="false" outlineLevel="0" collapsed="false">
      <c r="A18" s="1" t="n">
        <v>15</v>
      </c>
      <c r="B18" s="1" t="s">
        <v>50</v>
      </c>
      <c r="C18" s="1" t="s">
        <v>12</v>
      </c>
      <c r="D18" s="1" t="n">
        <v>5000</v>
      </c>
      <c r="E18" s="1" t="n">
        <v>1.96</v>
      </c>
      <c r="F18" s="12" t="n">
        <f aca="false">IF(E18&lt;1,0,$F$4)</f>
        <v>1.92</v>
      </c>
      <c r="G18" s="11" t="n">
        <f aca="false">D18*(F18-E18)</f>
        <v>-200</v>
      </c>
      <c r="H18" s="1" t="n">
        <f aca="false">IF(D18&lt;0,ABS(D18),D18)</f>
        <v>5000</v>
      </c>
      <c r="K18" s="1" t="n">
        <v>15</v>
      </c>
      <c r="L18" s="1" t="s">
        <v>18</v>
      </c>
      <c r="M18" s="1" t="s">
        <v>12</v>
      </c>
      <c r="N18" s="1" t="n">
        <v>-5000</v>
      </c>
      <c r="O18" s="1" t="n">
        <v>1.875</v>
      </c>
      <c r="P18" s="12" t="n">
        <f aca="false">IF(O18&lt;1,0,$P$4)</f>
        <v>1.925</v>
      </c>
      <c r="Q18" s="11" t="n">
        <f aca="false">N18*(P18-O18)</f>
        <v>-250</v>
      </c>
      <c r="R18" s="1" t="n">
        <f aca="false">IF(N18&lt;0,ABS(N18),N18)</f>
        <v>5000</v>
      </c>
      <c r="S18" s="36" t="n">
        <f aca="false">-U18</f>
        <v>-5000</v>
      </c>
      <c r="T18" s="1" t="s">
        <v>67</v>
      </c>
      <c r="U18" s="1" t="n">
        <v>5000</v>
      </c>
      <c r="V18" s="1" t="n">
        <v>1.935</v>
      </c>
      <c r="W18" s="1" t="s">
        <v>52</v>
      </c>
    </row>
    <row r="19" customFormat="false" ht="12.75" hidden="false" customHeight="false" outlineLevel="0" collapsed="false">
      <c r="A19" s="1" t="n">
        <v>16</v>
      </c>
      <c r="B19" s="1" t="s">
        <v>80</v>
      </c>
      <c r="C19" s="1" t="s">
        <v>12</v>
      </c>
      <c r="D19" s="1" t="n">
        <v>5000</v>
      </c>
      <c r="E19" s="1" t="n">
        <v>1.94</v>
      </c>
      <c r="F19" s="12" t="n">
        <f aca="false">IF(E19&lt;1,0,$F$4)</f>
        <v>1.92</v>
      </c>
      <c r="G19" s="11" t="n">
        <f aca="false">D19*(F19-E19)</f>
        <v>-100</v>
      </c>
      <c r="H19" s="1" t="n">
        <f aca="false">IF(D19&lt;0,ABS(D19),D19)</f>
        <v>5000</v>
      </c>
      <c r="K19" s="1" t="n">
        <v>16</v>
      </c>
      <c r="L19" s="1" t="s">
        <v>77</v>
      </c>
      <c r="M19" s="1" t="s">
        <v>12</v>
      </c>
      <c r="N19" s="1" t="n">
        <v>-5000</v>
      </c>
      <c r="O19" s="1" t="n">
        <v>1.91</v>
      </c>
      <c r="P19" s="12" t="n">
        <f aca="false">IF(O19&lt;1,0,$P$4)</f>
        <v>1.925</v>
      </c>
      <c r="Q19" s="11" t="n">
        <f aca="false">N19*(P19-O19)</f>
        <v>-75.0000000000006</v>
      </c>
      <c r="R19" s="1" t="n">
        <f aca="false">IF(N19&lt;0,ABS(N19),N19)</f>
        <v>5000</v>
      </c>
      <c r="S19" s="36" t="n">
        <f aca="false">-U19</f>
        <v>-5000</v>
      </c>
      <c r="T19" s="1" t="s">
        <v>67</v>
      </c>
      <c r="U19" s="1" t="n">
        <v>5000</v>
      </c>
      <c r="V19" s="1" t="n">
        <v>1.91</v>
      </c>
      <c r="W19" s="1" t="s">
        <v>20</v>
      </c>
    </row>
    <row r="20" customFormat="false" ht="12.75" hidden="false" customHeight="false" outlineLevel="0" collapsed="false">
      <c r="A20" s="1" t="n">
        <v>17</v>
      </c>
      <c r="B20" s="1" t="s">
        <v>50</v>
      </c>
      <c r="C20" s="1" t="s">
        <v>12</v>
      </c>
      <c r="D20" s="1" t="n">
        <v>1500</v>
      </c>
      <c r="E20" s="1" t="n">
        <v>1.96</v>
      </c>
      <c r="F20" s="12" t="n">
        <f aca="false">IF(E20&lt;1,0,$F$4)</f>
        <v>1.92</v>
      </c>
      <c r="G20" s="11" t="n">
        <f aca="false">D20*(F20-E20)</f>
        <v>-60.0000000000001</v>
      </c>
      <c r="H20" s="1" t="n">
        <f aca="false">IF(D20&lt;0,ABS(D20),D20)</f>
        <v>1500</v>
      </c>
      <c r="K20" s="1" t="n">
        <v>17</v>
      </c>
      <c r="L20" s="1" t="s">
        <v>15</v>
      </c>
      <c r="M20" s="1" t="s">
        <v>12</v>
      </c>
      <c r="N20" s="1" t="n">
        <v>-5000</v>
      </c>
      <c r="O20" s="1" t="n">
        <v>1.945</v>
      </c>
      <c r="P20" s="12" t="n">
        <f aca="false">IF(O20&lt;1,0,$P$4)</f>
        <v>1.925</v>
      </c>
      <c r="Q20" s="11" t="n">
        <f aca="false">N20*(P20-O20)</f>
        <v>100</v>
      </c>
      <c r="R20" s="1" t="n">
        <f aca="false">IF(N20&lt;0,ABS(N20),N20)</f>
        <v>5000</v>
      </c>
      <c r="S20" s="36" t="n">
        <f aca="false">-U20</f>
        <v>-5000</v>
      </c>
      <c r="T20" s="1" t="s">
        <v>67</v>
      </c>
      <c r="U20" s="1" t="n">
        <v>5000</v>
      </c>
      <c r="V20" s="1" t="n">
        <v>1.965</v>
      </c>
      <c r="W20" s="1" t="s">
        <v>66</v>
      </c>
    </row>
    <row r="21" customFormat="false" ht="12.75" hidden="false" customHeight="false" outlineLevel="0" collapsed="false">
      <c r="A21" s="1" t="n">
        <v>18</v>
      </c>
      <c r="B21" s="1" t="s">
        <v>80</v>
      </c>
      <c r="C21" s="1" t="s">
        <v>12</v>
      </c>
      <c r="D21" s="1" t="n">
        <v>5000</v>
      </c>
      <c r="E21" s="1" t="n">
        <v>1.9375</v>
      </c>
      <c r="F21" s="12" t="n">
        <f aca="false">IF(E21&lt;1,0,$F$4)</f>
        <v>1.92</v>
      </c>
      <c r="G21" s="11" t="n">
        <f aca="false">D21*(F21-E21)</f>
        <v>-87.5000000000004</v>
      </c>
      <c r="H21" s="1" t="n">
        <f aca="false">IF(D21&lt;0,ABS(D21),D21)</f>
        <v>5000</v>
      </c>
      <c r="K21" s="1" t="n">
        <v>18</v>
      </c>
      <c r="L21" s="1" t="s">
        <v>66</v>
      </c>
      <c r="M21" s="1" t="s">
        <v>12</v>
      </c>
      <c r="N21" s="1" t="n">
        <v>-5000</v>
      </c>
      <c r="O21" s="1" t="n">
        <v>1.96</v>
      </c>
      <c r="P21" s="12" t="n">
        <f aca="false">IF(O21&lt;1,0,$P$4)</f>
        <v>1.925</v>
      </c>
      <c r="Q21" s="11" t="n">
        <f aca="false">N21*(P21-O21)</f>
        <v>175</v>
      </c>
      <c r="R21" s="1" t="n">
        <f aca="false">IF(N21&lt;0,ABS(N21),N21)</f>
        <v>5000</v>
      </c>
    </row>
    <row r="22" customFormat="false" ht="12.75" hidden="false" customHeight="false" outlineLevel="0" collapsed="false">
      <c r="A22" s="1" t="n">
        <v>19</v>
      </c>
      <c r="B22" s="1" t="s">
        <v>27</v>
      </c>
      <c r="C22" s="1" t="s">
        <v>12</v>
      </c>
      <c r="D22" s="1" t="n">
        <v>-5000</v>
      </c>
      <c r="E22" s="1" t="n">
        <v>1.89</v>
      </c>
      <c r="F22" s="12" t="n">
        <f aca="false">IF(E22&lt;1,0,$F$4)</f>
        <v>1.92</v>
      </c>
      <c r="G22" s="11" t="n">
        <f aca="false">D22*(F22-E22)</f>
        <v>-150</v>
      </c>
      <c r="H22" s="1" t="n">
        <f aca="false">IF(D22&lt;0,ABS(D22),D22)</f>
        <v>5000</v>
      </c>
      <c r="K22" s="1" t="n">
        <v>19</v>
      </c>
      <c r="L22" s="1" t="s">
        <v>66</v>
      </c>
      <c r="M22" s="1" t="s">
        <v>12</v>
      </c>
      <c r="N22" s="1" t="n">
        <v>-5000</v>
      </c>
      <c r="O22" s="1" t="n">
        <v>1.92</v>
      </c>
      <c r="P22" s="12" t="n">
        <f aca="false">IF(O22&lt;1,0,$P$4)</f>
        <v>1.925</v>
      </c>
      <c r="Q22" s="11" t="n">
        <f aca="false">N22*(P22-O22)</f>
        <v>-25.0000000000006</v>
      </c>
      <c r="R22" s="1" t="n">
        <f aca="false">IF(N22&lt;0,ABS(N22),N22)</f>
        <v>5000</v>
      </c>
    </row>
    <row r="23" customFormat="false" ht="12.75" hidden="false" customHeight="false" outlineLevel="0" collapsed="false">
      <c r="A23" s="1" t="n">
        <v>20</v>
      </c>
      <c r="B23" s="1" t="s">
        <v>27</v>
      </c>
      <c r="C23" s="1" t="s">
        <v>12</v>
      </c>
      <c r="D23" s="1" t="n">
        <v>-5000</v>
      </c>
      <c r="E23" s="1" t="n">
        <v>1.89</v>
      </c>
      <c r="F23" s="12" t="n">
        <f aca="false">IF(E23&lt;1,0,$F$4)</f>
        <v>1.92</v>
      </c>
      <c r="G23" s="11" t="n">
        <f aca="false">D23*(F23-E23)</f>
        <v>-150</v>
      </c>
      <c r="H23" s="1" t="n">
        <f aca="false">IF(D23&lt;0,ABS(D23),D23)</f>
        <v>5000</v>
      </c>
      <c r="K23" s="1" t="n">
        <v>20</v>
      </c>
      <c r="L23" s="1" t="s">
        <v>52</v>
      </c>
      <c r="M23" s="1" t="s">
        <v>12</v>
      </c>
      <c r="N23" s="1" t="n">
        <v>-5000</v>
      </c>
      <c r="O23" s="1" t="n">
        <v>1.935</v>
      </c>
      <c r="P23" s="12" t="n">
        <f aca="false">IF(O23&lt;1,0,$P$4)</f>
        <v>1.925</v>
      </c>
      <c r="Q23" s="11" t="n">
        <f aca="false">N23*(P23-O23)</f>
        <v>50</v>
      </c>
      <c r="R23" s="1" t="n">
        <f aca="false">IF(N23&lt;0,ABS(N23),N23)</f>
        <v>5000</v>
      </c>
    </row>
    <row r="24" customFormat="false" ht="12.75" hidden="false" customHeight="false" outlineLevel="0" collapsed="false">
      <c r="A24" s="1" t="n">
        <v>21</v>
      </c>
      <c r="B24" s="1" t="s">
        <v>27</v>
      </c>
      <c r="C24" s="1" t="s">
        <v>12</v>
      </c>
      <c r="D24" s="1" t="n">
        <v>-5000</v>
      </c>
      <c r="E24" s="1" t="n">
        <v>1.8925</v>
      </c>
      <c r="F24" s="12" t="n">
        <f aca="false">IF(E24&lt;1,0,$F$4)</f>
        <v>1.92</v>
      </c>
      <c r="G24" s="11" t="n">
        <f aca="false">D24*(F24-E24)</f>
        <v>-137.499999999999</v>
      </c>
      <c r="H24" s="1" t="n">
        <f aca="false">IF(D24&lt;0,ABS(D24),D24)</f>
        <v>5000</v>
      </c>
      <c r="K24" s="1" t="n">
        <v>21</v>
      </c>
      <c r="L24" s="1" t="s">
        <v>20</v>
      </c>
      <c r="M24" s="1" t="s">
        <v>12</v>
      </c>
      <c r="N24" s="1" t="n">
        <v>-5000</v>
      </c>
      <c r="O24" s="1" t="n">
        <v>1.91</v>
      </c>
      <c r="P24" s="12" t="n">
        <f aca="false">IF(O24&lt;1,0,$P$4)</f>
        <v>1.925</v>
      </c>
      <c r="Q24" s="11" t="n">
        <f aca="false">N24*(P24-O24)</f>
        <v>-75.0000000000006</v>
      </c>
      <c r="R24" s="1" t="n">
        <f aca="false">IF(N24&lt;0,ABS(N24),N24)</f>
        <v>5000</v>
      </c>
    </row>
    <row r="25" customFormat="false" ht="12.75" hidden="false" customHeight="false" outlineLevel="0" collapsed="false">
      <c r="A25" s="1" t="n">
        <v>22</v>
      </c>
      <c r="B25" s="1" t="s">
        <v>27</v>
      </c>
      <c r="C25" s="1" t="s">
        <v>12</v>
      </c>
      <c r="D25" s="1" t="n">
        <v>-5000</v>
      </c>
      <c r="E25" s="1" t="n">
        <v>1.895</v>
      </c>
      <c r="F25" s="12" t="n">
        <f aca="false">IF(E25&lt;1,0,$F$4)</f>
        <v>1.92</v>
      </c>
      <c r="G25" s="11" t="n">
        <f aca="false">D25*(F25-E25)</f>
        <v>-125</v>
      </c>
      <c r="H25" s="1" t="n">
        <f aca="false">IF(D25&lt;0,ABS(D25),D25)</f>
        <v>5000</v>
      </c>
      <c r="K25" s="1" t="n">
        <v>22</v>
      </c>
      <c r="L25" s="1" t="s">
        <v>66</v>
      </c>
      <c r="M25" s="1" t="s">
        <v>12</v>
      </c>
      <c r="N25" s="1" t="n">
        <v>-5000</v>
      </c>
      <c r="O25" s="1" t="n">
        <v>1.965</v>
      </c>
      <c r="P25" s="12" t="n">
        <f aca="false">IF(O25&lt;1,0,$P$4)</f>
        <v>1.925</v>
      </c>
      <c r="Q25" s="11" t="n">
        <f aca="false">N25*(P25-O25)</f>
        <v>200</v>
      </c>
      <c r="R25" s="1" t="n">
        <f aca="false">IF(N25&lt;0,ABS(N25),N25)</f>
        <v>5000</v>
      </c>
    </row>
    <row r="26" customFormat="false" ht="12.75" hidden="false" customHeight="false" outlineLevel="0" collapsed="false">
      <c r="A26" s="1" t="n">
        <v>23</v>
      </c>
      <c r="B26" s="1" t="s">
        <v>27</v>
      </c>
      <c r="C26" s="1" t="s">
        <v>12</v>
      </c>
      <c r="D26" s="1" t="n">
        <v>-5000</v>
      </c>
      <c r="E26" s="1" t="n">
        <v>1.8975</v>
      </c>
      <c r="F26" s="12" t="n">
        <f aca="false">IF(E26&lt;1,0,$F$4)</f>
        <v>1.92</v>
      </c>
      <c r="G26" s="11" t="n">
        <f aca="false">D26*(F26-E26)</f>
        <v>-112.5</v>
      </c>
      <c r="H26" s="1" t="n">
        <f aca="false">IF(D26&lt;0,ABS(D26),D26)</f>
        <v>5000</v>
      </c>
      <c r="K26" s="1" t="n">
        <v>23</v>
      </c>
      <c r="L26" s="1" t="s">
        <v>16</v>
      </c>
      <c r="M26" s="1" t="s">
        <v>12</v>
      </c>
      <c r="N26" s="1" t="n">
        <v>-5000</v>
      </c>
      <c r="O26" s="1" t="n">
        <v>1.88</v>
      </c>
      <c r="P26" s="12" t="n">
        <f aca="false">IF(O26&lt;1,0,$P$4)</f>
        <v>1.925</v>
      </c>
      <c r="Q26" s="11" t="n">
        <f aca="false">N26*(P26-O26)</f>
        <v>-225.000000000001</v>
      </c>
      <c r="R26" s="1" t="n">
        <f aca="false">IF(N26&lt;0,ABS(N26),N26)</f>
        <v>5000</v>
      </c>
    </row>
    <row r="27" customFormat="false" ht="12.75" hidden="false" customHeight="false" outlineLevel="0" collapsed="false">
      <c r="A27" s="1" t="n">
        <v>24</v>
      </c>
      <c r="B27" s="1" t="s">
        <v>27</v>
      </c>
      <c r="C27" s="1" t="s">
        <v>12</v>
      </c>
      <c r="D27" s="1" t="n">
        <v>-5000</v>
      </c>
      <c r="E27" s="1" t="n">
        <v>1.895</v>
      </c>
      <c r="F27" s="12" t="n">
        <f aca="false">IF(E27&lt;1,0,$F$4)</f>
        <v>1.92</v>
      </c>
      <c r="G27" s="11" t="n">
        <f aca="false">D27*(F27-E27)</f>
        <v>-125</v>
      </c>
      <c r="H27" s="1" t="n">
        <f aca="false">IF(D27&lt;0,ABS(D27),D27)</f>
        <v>5000</v>
      </c>
      <c r="K27" s="1" t="n">
        <v>24</v>
      </c>
      <c r="L27" s="1" t="s">
        <v>51</v>
      </c>
      <c r="M27" s="1" t="s">
        <v>12</v>
      </c>
      <c r="N27" s="1" t="n">
        <v>-5000</v>
      </c>
      <c r="O27" s="1" t="n">
        <v>1.9525</v>
      </c>
      <c r="P27" s="12" t="n">
        <f aca="false">IF(O27&lt;1,0,$P$4)</f>
        <v>1.925</v>
      </c>
      <c r="Q27" s="11" t="n">
        <f aca="false">N27*(P27-O27)</f>
        <v>137.499999999999</v>
      </c>
      <c r="R27" s="1" t="n">
        <f aca="false">IF(N27&lt;0,ABS(N27),N27)</f>
        <v>5000</v>
      </c>
    </row>
    <row r="28" customFormat="false" ht="12.75" hidden="false" customHeight="false" outlineLevel="0" collapsed="false">
      <c r="A28" s="1" t="n">
        <v>25</v>
      </c>
      <c r="B28" s="1" t="s">
        <v>68</v>
      </c>
      <c r="C28" s="1" t="s">
        <v>12</v>
      </c>
      <c r="D28" s="1" t="n">
        <v>-10000</v>
      </c>
      <c r="E28" s="1" t="n">
        <v>1.9</v>
      </c>
      <c r="F28" s="12" t="n">
        <f aca="false">IF(E28&lt;1,0,$F$4)</f>
        <v>1.92</v>
      </c>
      <c r="G28" s="11" t="n">
        <f aca="false">D28*(F28-E28)</f>
        <v>-200</v>
      </c>
      <c r="H28" s="1" t="n">
        <f aca="false">IF(D28&lt;0,ABS(D28),D28)</f>
        <v>10000</v>
      </c>
      <c r="K28" s="1" t="n">
        <v>25</v>
      </c>
      <c r="L28" s="1" t="s">
        <v>51</v>
      </c>
      <c r="M28" s="1" t="s">
        <v>12</v>
      </c>
      <c r="N28" s="1" t="n">
        <v>-10000</v>
      </c>
      <c r="O28" s="9" t="n">
        <v>1.97</v>
      </c>
      <c r="P28" s="12" t="n">
        <f aca="false">IF(O28&lt;1,0,$P$4)</f>
        <v>1.925</v>
      </c>
      <c r="Q28" s="11" t="n">
        <f aca="false">N28*(P28-O28)</f>
        <v>449.999999999999</v>
      </c>
      <c r="R28" s="1" t="n">
        <f aca="false">IF(N28&lt;0,ABS(N28),N28)</f>
        <v>10000</v>
      </c>
    </row>
    <row r="29" customFormat="false" ht="12.75" hidden="false" customHeight="false" outlineLevel="0" collapsed="false">
      <c r="A29" s="1" t="n">
        <v>26</v>
      </c>
      <c r="B29" s="1" t="s">
        <v>27</v>
      </c>
      <c r="C29" s="1" t="s">
        <v>12</v>
      </c>
      <c r="D29" s="1" t="n">
        <v>-5000</v>
      </c>
      <c r="E29" s="1" t="n">
        <v>1.9</v>
      </c>
      <c r="F29" s="12" t="n">
        <f aca="false">IF(E29&lt;1,0,$F$4)</f>
        <v>1.92</v>
      </c>
      <c r="G29" s="11" t="n">
        <f aca="false">D29*(F29-E29)</f>
        <v>-100</v>
      </c>
      <c r="H29" s="1" t="n">
        <f aca="false">IF(D29&lt;0,ABS(D29),D29)</f>
        <v>5000</v>
      </c>
      <c r="K29" s="13" t="n">
        <v>26</v>
      </c>
      <c r="L29" s="1" t="s">
        <v>51</v>
      </c>
      <c r="M29" s="1" t="s">
        <v>12</v>
      </c>
      <c r="N29" s="1" t="n">
        <v>-7200</v>
      </c>
      <c r="O29" s="9" t="n">
        <v>1.9475</v>
      </c>
      <c r="P29" s="12" t="n">
        <f aca="false">IF(O29&lt;1,0,$P$4)</f>
        <v>1.925</v>
      </c>
      <c r="Q29" s="11" t="n">
        <f aca="false">N29*(P29-O29)</f>
        <v>162</v>
      </c>
      <c r="R29" s="1" t="n">
        <f aca="false">IF(N29&lt;0,ABS(N29),N29)</f>
        <v>7200</v>
      </c>
    </row>
    <row r="30" customFormat="false" ht="12.75" hidden="false" customHeight="false" outlineLevel="0" collapsed="false">
      <c r="A30" s="1" t="n">
        <v>27</v>
      </c>
      <c r="B30" s="1" t="s">
        <v>54</v>
      </c>
      <c r="C30" s="1" t="s">
        <v>12</v>
      </c>
      <c r="D30" s="1" t="n">
        <v>-10000</v>
      </c>
      <c r="E30" s="1" t="n">
        <v>1.9</v>
      </c>
      <c r="F30" s="12" t="n">
        <f aca="false">IF(E30&lt;1,0,$F$4)</f>
        <v>1.92</v>
      </c>
      <c r="G30" s="11" t="n">
        <f aca="false">D30*(F30-E30)</f>
        <v>-200</v>
      </c>
      <c r="H30" s="1" t="n">
        <f aca="false">IF(D30&lt;0,ABS(D30),D30)</f>
        <v>10000</v>
      </c>
      <c r="K30" s="13" t="n">
        <v>27</v>
      </c>
      <c r="L30" s="1" t="s">
        <v>51</v>
      </c>
      <c r="M30" s="1" t="s">
        <v>12</v>
      </c>
      <c r="N30" s="1" t="n">
        <v>-650</v>
      </c>
      <c r="O30" s="9" t="n">
        <v>1.96</v>
      </c>
      <c r="P30" s="12" t="n">
        <f aca="false">IF(O30&lt;1,0,$P$4)</f>
        <v>1.925</v>
      </c>
      <c r="Q30" s="11" t="n">
        <f aca="false">N30*(P30-O30)</f>
        <v>22.7499999999999</v>
      </c>
      <c r="R30" s="1" t="n">
        <f aca="false">IF(N30&lt;0,ABS(N30),N30)</f>
        <v>650</v>
      </c>
    </row>
    <row r="31" customFormat="false" ht="12.75" hidden="false" customHeight="false" outlineLevel="0" collapsed="false">
      <c r="A31" s="1" t="n">
        <v>28</v>
      </c>
      <c r="B31" s="1" t="s">
        <v>55</v>
      </c>
      <c r="C31" s="1" t="s">
        <v>12</v>
      </c>
      <c r="D31" s="1" t="n">
        <v>-5000</v>
      </c>
      <c r="E31" s="1" t="n">
        <v>1.9</v>
      </c>
      <c r="F31" s="12" t="n">
        <f aca="false">IF(E31&lt;1,0,$F$4)</f>
        <v>1.92</v>
      </c>
      <c r="G31" s="11" t="n">
        <f aca="false">D31*(F31-E31)</f>
        <v>-100</v>
      </c>
      <c r="H31" s="1" t="n">
        <f aca="false">IF(D31&lt;0,ABS(D31),D31)</f>
        <v>5000</v>
      </c>
      <c r="K31" s="13" t="n">
        <v>28</v>
      </c>
      <c r="L31" s="1" t="s">
        <v>65</v>
      </c>
      <c r="M31" s="1" t="s">
        <v>12</v>
      </c>
      <c r="N31" s="1" t="n">
        <v>-5000</v>
      </c>
      <c r="O31" s="1" t="n">
        <v>1.94</v>
      </c>
      <c r="P31" s="12" t="n">
        <f aca="false">IF(O31&lt;1,0,$P$4)</f>
        <v>1.925</v>
      </c>
      <c r="Q31" s="11" t="n">
        <f aca="false">N31*(P31-O31)</f>
        <v>74.9999999999995</v>
      </c>
      <c r="R31" s="1" t="n">
        <f aca="false">IF(N31&lt;0,ABS(N31),N31)</f>
        <v>5000</v>
      </c>
    </row>
    <row r="32" customFormat="false" ht="12.75" hidden="false" customHeight="false" outlineLevel="0" collapsed="false">
      <c r="A32" s="1" t="n">
        <v>29</v>
      </c>
      <c r="B32" s="1" t="s">
        <v>55</v>
      </c>
      <c r="C32" s="1" t="s">
        <v>12</v>
      </c>
      <c r="D32" s="1" t="n">
        <v>-5000</v>
      </c>
      <c r="E32" s="1" t="n">
        <v>1.905</v>
      </c>
      <c r="F32" s="12" t="n">
        <f aca="false">IF(E32&lt;1,0,$F$4)</f>
        <v>1.92</v>
      </c>
      <c r="G32" s="11" t="n">
        <f aca="false">D32*(F32-E32)</f>
        <v>-74.9999999999995</v>
      </c>
      <c r="H32" s="1" t="n">
        <f aca="false">IF(D32&lt;0,ABS(D32),D32)</f>
        <v>5000</v>
      </c>
      <c r="K32" s="13" t="n">
        <v>29</v>
      </c>
      <c r="L32" s="13" t="s">
        <v>66</v>
      </c>
      <c r="M32" s="13" t="s">
        <v>28</v>
      </c>
      <c r="N32" s="13" t="n">
        <v>-5000</v>
      </c>
      <c r="O32" s="13" t="n">
        <v>0.005</v>
      </c>
      <c r="P32" s="14" t="n">
        <f aca="false">IF(O32&lt;1,0,$P$4)</f>
        <v>0</v>
      </c>
      <c r="Q32" s="27" t="n">
        <f aca="false">N32*(P32-O32)</f>
        <v>25</v>
      </c>
      <c r="R32" s="13" t="n">
        <f aca="false">IF(N32&lt;0,ABS(N32),N32)</f>
        <v>5000</v>
      </c>
    </row>
    <row r="33" customFormat="false" ht="12.75" hidden="false" customHeight="false" outlineLevel="0" collapsed="false">
      <c r="A33" s="1" t="n">
        <v>30</v>
      </c>
      <c r="B33" s="1" t="s">
        <v>54</v>
      </c>
      <c r="C33" s="1" t="s">
        <v>12</v>
      </c>
      <c r="D33" s="1" t="n">
        <v>-5000</v>
      </c>
      <c r="E33" s="1" t="n">
        <v>1.905</v>
      </c>
      <c r="F33" s="12" t="n">
        <f aca="false">IF(E33&lt;1,0,$F$4)</f>
        <v>1.92</v>
      </c>
      <c r="G33" s="11" t="n">
        <f aca="false">D33*(F33-E33)</f>
        <v>-74.9999999999995</v>
      </c>
      <c r="H33" s="1" t="n">
        <f aca="false">IF(D33&lt;0,ABS(D33),D33)</f>
        <v>5000</v>
      </c>
      <c r="K33" s="13" t="n">
        <v>30</v>
      </c>
      <c r="L33" s="13" t="s">
        <v>66</v>
      </c>
      <c r="M33" s="13" t="s">
        <v>28</v>
      </c>
      <c r="N33" s="13" t="n">
        <v>-5000</v>
      </c>
      <c r="O33" s="13" t="n">
        <v>0.0075</v>
      </c>
      <c r="P33" s="14" t="n">
        <f aca="false">IF(O33&lt;1,0,$P$4)</f>
        <v>0</v>
      </c>
      <c r="Q33" s="27" t="n">
        <f aca="false">N33*(P33-O33)</f>
        <v>37.5</v>
      </c>
      <c r="R33" s="13" t="n">
        <f aca="false">IF(N33&lt;0,ABS(N33),N33)</f>
        <v>5000</v>
      </c>
    </row>
    <row r="34" customFormat="false" ht="12.75" hidden="false" customHeight="false" outlineLevel="0" collapsed="false">
      <c r="A34" s="1" t="n">
        <v>31</v>
      </c>
      <c r="B34" s="1" t="s">
        <v>54</v>
      </c>
      <c r="C34" s="1" t="s">
        <v>12</v>
      </c>
      <c r="D34" s="1" t="n">
        <v>-5000</v>
      </c>
      <c r="E34" s="1" t="n">
        <v>1.9125</v>
      </c>
      <c r="F34" s="12" t="n">
        <f aca="false">IF(E34&lt;1,0,$F$4)</f>
        <v>1.92</v>
      </c>
      <c r="G34" s="11" t="n">
        <f aca="false">D34*(F34-E34)</f>
        <v>-37.4999999999992</v>
      </c>
      <c r="H34" s="1" t="n">
        <f aca="false">IF(D34&lt;0,ABS(D34),D34)</f>
        <v>5000</v>
      </c>
      <c r="K34" s="16" t="n">
        <v>31</v>
      </c>
      <c r="L34" s="13"/>
      <c r="M34" s="13" t="s">
        <v>28</v>
      </c>
      <c r="N34" s="13"/>
      <c r="O34" s="13"/>
      <c r="P34" s="14" t="n">
        <f aca="false">IF(O34&lt;1,0,$P$4)</f>
        <v>0</v>
      </c>
      <c r="Q34" s="27" t="n">
        <f aca="false">N34*(P34-O34)</f>
        <v>0</v>
      </c>
      <c r="R34" s="13"/>
    </row>
    <row r="35" customFormat="false" ht="12.75" hidden="false" customHeight="false" outlineLevel="0" collapsed="false">
      <c r="A35" s="1" t="n">
        <v>32</v>
      </c>
      <c r="B35" s="1" t="s">
        <v>68</v>
      </c>
      <c r="C35" s="1" t="s">
        <v>12</v>
      </c>
      <c r="D35" s="1" t="n">
        <v>-5000</v>
      </c>
      <c r="E35" s="1" t="n">
        <v>1.915</v>
      </c>
      <c r="F35" s="12" t="n">
        <f aca="false">IF(E35&lt;1,0,$F$4)</f>
        <v>1.92</v>
      </c>
      <c r="G35" s="11" t="n">
        <f aca="false">D35*(F35-E35)</f>
        <v>-24.9999999999995</v>
      </c>
      <c r="H35" s="1" t="n">
        <f aca="false">IF(D35&lt;0,ABS(D35),D35)</f>
        <v>5000</v>
      </c>
      <c r="K35" s="19"/>
      <c r="L35" s="16"/>
      <c r="M35" s="16" t="s">
        <v>28</v>
      </c>
      <c r="N35" s="16"/>
      <c r="O35" s="16"/>
      <c r="P35" s="17" t="n">
        <f aca="false">IF(O35&lt;1,0,$P$4)</f>
        <v>0</v>
      </c>
      <c r="Q35" s="31" t="n">
        <f aca="false">N35*(P35-O35)</f>
        <v>0</v>
      </c>
      <c r="R35" s="16"/>
    </row>
    <row r="36" customFormat="false" ht="15.75" hidden="false" customHeight="false" outlineLevel="0" collapsed="false">
      <c r="A36" s="1" t="n">
        <v>33</v>
      </c>
      <c r="B36" s="1" t="s">
        <v>50</v>
      </c>
      <c r="C36" s="1" t="s">
        <v>12</v>
      </c>
      <c r="D36" s="1" t="n">
        <v>-5000</v>
      </c>
      <c r="E36" s="1" t="n">
        <v>1.8975</v>
      </c>
      <c r="F36" s="12" t="n">
        <f aca="false">IF(E36&lt;1,0,$F$4)</f>
        <v>1.92</v>
      </c>
      <c r="G36" s="11" t="n">
        <f aca="false">D36*(F36-E36)</f>
        <v>-112.5</v>
      </c>
      <c r="H36" s="1" t="n">
        <f aca="false">IF(D36&lt;0,ABS(D36),D36)</f>
        <v>5000</v>
      </c>
      <c r="K36" s="19"/>
      <c r="N36" s="20" t="n">
        <f aca="false">SUM(N4:N35)</f>
        <v>-44500</v>
      </c>
      <c r="Q36" s="21" t="n">
        <f aca="false">SUM(Q4:Q32)</f>
        <v>176.499999999999</v>
      </c>
      <c r="R36" s="1" t="n">
        <f aca="false">SUM(R4:R31)</f>
        <v>131200</v>
      </c>
      <c r="S36" s="36" t="s">
        <v>59</v>
      </c>
    </row>
    <row r="37" customFormat="false" ht="12.75" hidden="false" customHeight="false" outlineLevel="0" collapsed="false">
      <c r="A37" s="1" t="n">
        <v>34</v>
      </c>
      <c r="B37" s="1" t="s">
        <v>25</v>
      </c>
      <c r="C37" s="1" t="s">
        <v>12</v>
      </c>
      <c r="D37" s="1" t="n">
        <v>-10000</v>
      </c>
      <c r="E37" s="1" t="n">
        <v>1.905</v>
      </c>
      <c r="F37" s="12" t="n">
        <f aca="false">IF(E37&lt;1,0,$F$4)</f>
        <v>1.92</v>
      </c>
      <c r="G37" s="11" t="n">
        <f aca="false">D37*(F37-E37)</f>
        <v>-149.999999999999</v>
      </c>
      <c r="H37" s="1" t="n">
        <f aca="false">IF(D37&lt;0,ABS(D37),D37)</f>
        <v>10000</v>
      </c>
      <c r="K37" s="19"/>
    </row>
    <row r="38" customFormat="false" ht="15.75" hidden="false" customHeight="false" outlineLevel="0" collapsed="false">
      <c r="A38" s="1" t="n">
        <v>35</v>
      </c>
      <c r="B38" s="1" t="s">
        <v>23</v>
      </c>
      <c r="C38" s="1" t="s">
        <v>12</v>
      </c>
      <c r="D38" s="1" t="n">
        <v>-5000</v>
      </c>
      <c r="E38" s="1" t="n">
        <v>1.91</v>
      </c>
      <c r="F38" s="12" t="n">
        <f aca="false">IF(E38&lt;1,0,$F$4)</f>
        <v>1.92</v>
      </c>
      <c r="G38" s="11" t="n">
        <f aca="false">D38*(F38-E38)</f>
        <v>-50</v>
      </c>
      <c r="H38" s="1" t="n">
        <f aca="false">IF(D38&lt;0,ABS(D38),D38)</f>
        <v>5000</v>
      </c>
      <c r="K38" s="19"/>
      <c r="P38" s="22" t="s">
        <v>29</v>
      </c>
      <c r="Q38" s="23" t="n">
        <f aca="false">'10-2-01'!N35*VLOOKUP((E1-1),[2]Historical!$A$3:$M$212,7)</f>
        <v>1112.50000000001</v>
      </c>
    </row>
    <row r="39" customFormat="false" ht="12.75" hidden="false" customHeight="false" outlineLevel="0" collapsed="false">
      <c r="A39" s="1" t="n">
        <v>36</v>
      </c>
      <c r="B39" s="1" t="s">
        <v>68</v>
      </c>
      <c r="C39" s="1" t="s">
        <v>12</v>
      </c>
      <c r="D39" s="1" t="n">
        <v>-10000</v>
      </c>
      <c r="E39" s="1" t="n">
        <v>1.91</v>
      </c>
      <c r="F39" s="12" t="n">
        <f aca="false">IF(E39&lt;1,0,$F$4)</f>
        <v>1.92</v>
      </c>
      <c r="G39" s="11" t="n">
        <f aca="false">D39*(F39-E39)</f>
        <v>-100</v>
      </c>
      <c r="H39" s="1" t="n">
        <f aca="false">IF(D39&lt;0,ABS(D39),D39)</f>
        <v>10000</v>
      </c>
      <c r="K39" s="19"/>
    </row>
    <row r="40" customFormat="false" ht="12.75" hidden="false" customHeight="false" outlineLevel="0" collapsed="false">
      <c r="A40" s="1" t="n">
        <v>37</v>
      </c>
      <c r="B40" s="1" t="s">
        <v>54</v>
      </c>
      <c r="C40" s="1" t="s">
        <v>12</v>
      </c>
      <c r="D40" s="1" t="n">
        <v>-5000</v>
      </c>
      <c r="E40" s="1" t="n">
        <v>1.9125</v>
      </c>
      <c r="F40" s="12" t="n">
        <f aca="false">IF(E40&lt;1,0,$F$4)</f>
        <v>1.92</v>
      </c>
      <c r="G40" s="11" t="n">
        <f aca="false">D40*(F40-E40)</f>
        <v>-37.4999999999992</v>
      </c>
      <c r="H40" s="1" t="n">
        <f aca="false">IF(D40&lt;0,ABS(D40),D40)</f>
        <v>5000</v>
      </c>
      <c r="K40" s="19"/>
    </row>
    <row r="41" customFormat="false" ht="12.75" hidden="false" customHeight="false" outlineLevel="0" collapsed="false">
      <c r="A41" s="1" t="n">
        <v>38</v>
      </c>
      <c r="B41" s="1" t="s">
        <v>54</v>
      </c>
      <c r="C41" s="1" t="s">
        <v>12</v>
      </c>
      <c r="D41" s="1" t="n">
        <v>-5000</v>
      </c>
      <c r="E41" s="1" t="n">
        <v>1.915</v>
      </c>
      <c r="F41" s="12" t="n">
        <f aca="false">IF(E41&lt;1,0,$F$4)</f>
        <v>1.92</v>
      </c>
      <c r="G41" s="11" t="n">
        <f aca="false">D41*(F41-E41)</f>
        <v>-24.9999999999995</v>
      </c>
      <c r="H41" s="1" t="n">
        <f aca="false">IF(D41&lt;0,ABS(D41),D41)</f>
        <v>5000</v>
      </c>
      <c r="K41" s="19"/>
    </row>
    <row r="42" customFormat="false" ht="12.75" hidden="false" customHeight="false" outlineLevel="0" collapsed="false">
      <c r="B42" s="1" t="s">
        <v>26</v>
      </c>
      <c r="C42" s="1" t="s">
        <v>12</v>
      </c>
      <c r="D42" s="1" t="n">
        <v>-5000</v>
      </c>
      <c r="E42" s="1" t="n">
        <v>1.92</v>
      </c>
      <c r="F42" s="12" t="n">
        <f aca="false">IF(E42&lt;1,0,$F$4)</f>
        <v>1.92</v>
      </c>
      <c r="G42" s="11" t="n">
        <f aca="false">D42*(F42-E42)</f>
        <v>-0</v>
      </c>
      <c r="H42" s="1" t="n">
        <f aca="false">IF(D42&lt;0,ABS(D42),D42)</f>
        <v>5000</v>
      </c>
      <c r="K42" s="19"/>
    </row>
    <row r="43" customFormat="false" ht="12.75" hidden="false" customHeight="false" outlineLevel="0" collapsed="false">
      <c r="B43" s="1" t="s">
        <v>25</v>
      </c>
      <c r="C43" s="1" t="s">
        <v>12</v>
      </c>
      <c r="D43" s="1" t="n">
        <v>-10000</v>
      </c>
      <c r="E43" s="1" t="n">
        <v>1.925</v>
      </c>
      <c r="F43" s="12" t="n">
        <f aca="false">IF(E43&lt;1,0,$F$4)</f>
        <v>1.92</v>
      </c>
      <c r="G43" s="11" t="n">
        <f aca="false">D43*(F43-E43)</f>
        <v>50.0000000000012</v>
      </c>
      <c r="H43" s="1" t="n">
        <f aca="false">IF(D43&lt;0,ABS(D43),D43)</f>
        <v>10000</v>
      </c>
      <c r="K43" s="19"/>
    </row>
    <row r="44" customFormat="false" ht="12.75" hidden="false" customHeight="false" outlineLevel="0" collapsed="false">
      <c r="B44" s="1" t="s">
        <v>25</v>
      </c>
      <c r="C44" s="1" t="s">
        <v>12</v>
      </c>
      <c r="D44" s="1" t="n">
        <v>-5000</v>
      </c>
      <c r="E44" s="1" t="n">
        <v>1.93</v>
      </c>
      <c r="F44" s="12" t="n">
        <f aca="false">IF(E44&lt;1,0,$F$4)</f>
        <v>1.92</v>
      </c>
      <c r="G44" s="11" t="n">
        <f aca="false">D44*(F44-E44)</f>
        <v>50</v>
      </c>
      <c r="H44" s="1" t="n">
        <f aca="false">IF(D44&lt;0,ABS(D44),D44)</f>
        <v>5000</v>
      </c>
      <c r="K44" s="19"/>
    </row>
    <row r="45" customFormat="false" ht="12.75" hidden="false" customHeight="false" outlineLevel="0" collapsed="false">
      <c r="B45" s="1" t="s">
        <v>25</v>
      </c>
      <c r="C45" s="1" t="s">
        <v>12</v>
      </c>
      <c r="D45" s="1" t="n">
        <v>-5000</v>
      </c>
      <c r="E45" s="1" t="n">
        <v>1.935</v>
      </c>
      <c r="F45" s="12" t="n">
        <f aca="false">IF(E45&lt;1,0,$F$4)</f>
        <v>1.92</v>
      </c>
      <c r="G45" s="11" t="n">
        <f aca="false">D45*(F45-E45)</f>
        <v>75.0000000000006</v>
      </c>
      <c r="H45" s="1" t="n">
        <f aca="false">IF(D45&lt;0,ABS(D45),D45)</f>
        <v>5000</v>
      </c>
      <c r="K45" s="19"/>
    </row>
    <row r="46" customFormat="false" ht="12.75" hidden="false" customHeight="false" outlineLevel="0" collapsed="false">
      <c r="B46" s="1" t="s">
        <v>50</v>
      </c>
      <c r="C46" s="1" t="s">
        <v>12</v>
      </c>
      <c r="D46" s="1" t="n">
        <v>-5000</v>
      </c>
      <c r="E46" s="1" t="n">
        <v>1.95</v>
      </c>
      <c r="F46" s="12" t="n">
        <f aca="false">IF(E46&lt;1,0,$F$4)</f>
        <v>1.92</v>
      </c>
      <c r="G46" s="11" t="n">
        <f aca="false">D46*(F46-E46)</f>
        <v>150</v>
      </c>
      <c r="H46" s="1" t="n">
        <f aca="false">IF(D46&lt;0,ABS(D46),D46)</f>
        <v>5000</v>
      </c>
      <c r="K46" s="19"/>
    </row>
    <row r="47" customFormat="false" ht="12.75" hidden="false" customHeight="false" outlineLevel="0" collapsed="false">
      <c r="B47" s="1" t="s">
        <v>50</v>
      </c>
      <c r="C47" s="1" t="s">
        <v>12</v>
      </c>
      <c r="D47" s="1" t="n">
        <v>-5000</v>
      </c>
      <c r="E47" s="1" t="n">
        <v>1.955</v>
      </c>
      <c r="F47" s="12" t="n">
        <f aca="false">IF(E47&lt;1,0,$F$4)</f>
        <v>1.92</v>
      </c>
      <c r="G47" s="11" t="n">
        <f aca="false">D47*(F47-E47)</f>
        <v>175.000000000001</v>
      </c>
      <c r="H47" s="1" t="n">
        <f aca="false">IF(D47&lt;0,ABS(D47),D47)</f>
        <v>5000</v>
      </c>
      <c r="K47" s="19"/>
    </row>
    <row r="48" customFormat="false" ht="12.75" hidden="false" customHeight="false" outlineLevel="0" collapsed="false">
      <c r="B48" s="1" t="s">
        <v>27</v>
      </c>
      <c r="C48" s="1" t="s">
        <v>12</v>
      </c>
      <c r="D48" s="1" t="n">
        <v>-5000</v>
      </c>
      <c r="E48" s="1" t="n">
        <v>1.95</v>
      </c>
      <c r="F48" s="12" t="n">
        <f aca="false">IF(E48&lt;1,0,$F$4)</f>
        <v>1.92</v>
      </c>
      <c r="G48" s="11" t="n">
        <f aca="false">D48*(F48-E48)</f>
        <v>150</v>
      </c>
      <c r="H48" s="1" t="n">
        <f aca="false">IF(D48&lt;0,ABS(D48),D48)</f>
        <v>5000</v>
      </c>
      <c r="K48" s="19"/>
    </row>
    <row r="49" customFormat="false" ht="12.75" hidden="false" customHeight="false" outlineLevel="0" collapsed="false">
      <c r="B49" s="1" t="s">
        <v>17</v>
      </c>
      <c r="C49" s="1" t="s">
        <v>12</v>
      </c>
      <c r="D49" s="1" t="n">
        <v>-5000</v>
      </c>
      <c r="E49" s="1" t="n">
        <v>1.955</v>
      </c>
      <c r="F49" s="12" t="n">
        <f aca="false">IF(E49&lt;1,0,$F$4)</f>
        <v>1.92</v>
      </c>
      <c r="G49" s="11" t="n">
        <f aca="false">D49*(F49-E49)</f>
        <v>175.000000000001</v>
      </c>
      <c r="H49" s="1" t="n">
        <f aca="false">IF(D49&lt;0,ABS(D49),D49)</f>
        <v>5000</v>
      </c>
      <c r="K49" s="19"/>
    </row>
    <row r="50" customFormat="false" ht="12.75" hidden="false" customHeight="false" outlineLevel="0" collapsed="false">
      <c r="B50" s="1" t="s">
        <v>17</v>
      </c>
      <c r="C50" s="1" t="s">
        <v>12</v>
      </c>
      <c r="D50" s="1" t="n">
        <v>-5000</v>
      </c>
      <c r="E50" s="1" t="n">
        <v>1.9575</v>
      </c>
      <c r="F50" s="12" t="n">
        <f aca="false">IF(E50&lt;1,0,$F$4)</f>
        <v>1.92</v>
      </c>
      <c r="G50" s="11" t="n">
        <f aca="false">D50*(F50-E50)</f>
        <v>187.5</v>
      </c>
      <c r="H50" s="1" t="n">
        <f aca="false">IF(D50&lt;0,ABS(D50),D50)</f>
        <v>5000</v>
      </c>
      <c r="K50" s="19"/>
    </row>
    <row r="51" customFormat="false" ht="12.75" hidden="false" customHeight="false" outlineLevel="0" collapsed="false">
      <c r="B51" s="1" t="s">
        <v>27</v>
      </c>
      <c r="C51" s="1" t="s">
        <v>12</v>
      </c>
      <c r="D51" s="1" t="n">
        <v>-5000</v>
      </c>
      <c r="E51" s="1" t="n">
        <v>1.9675</v>
      </c>
      <c r="F51" s="12" t="n">
        <f aca="false">IF(E51&lt;1,0,$F$4)</f>
        <v>1.92</v>
      </c>
      <c r="G51" s="11" t="n">
        <f aca="false">D51*(F51-E51)</f>
        <v>237.5</v>
      </c>
      <c r="H51" s="1" t="n">
        <f aca="false">IF(D51&lt;0,ABS(D51),D51)</f>
        <v>5000</v>
      </c>
      <c r="K51" s="19"/>
    </row>
    <row r="52" customFormat="false" ht="12.75" hidden="false" customHeight="false" outlineLevel="0" collapsed="false">
      <c r="B52" s="1" t="s">
        <v>20</v>
      </c>
      <c r="C52" s="1" t="s">
        <v>12</v>
      </c>
      <c r="D52" s="1" t="n">
        <v>-5000</v>
      </c>
      <c r="E52" s="1" t="n">
        <v>1.9475</v>
      </c>
      <c r="F52" s="12" t="n">
        <f aca="false">IF(E52&lt;1,0,$F$4)</f>
        <v>1.92</v>
      </c>
      <c r="G52" s="11" t="n">
        <f aca="false">D52*(F52-E52)</f>
        <v>137.5</v>
      </c>
      <c r="H52" s="1" t="n">
        <f aca="false">IF(D52&lt;0,ABS(D52),D52)</f>
        <v>5000</v>
      </c>
      <c r="K52" s="19"/>
    </row>
    <row r="53" customFormat="false" ht="12.75" hidden="false" customHeight="false" outlineLevel="0" collapsed="false">
      <c r="B53" s="1" t="s">
        <v>50</v>
      </c>
      <c r="C53" s="1" t="s">
        <v>12</v>
      </c>
      <c r="D53" s="1" t="n">
        <v>-9000</v>
      </c>
      <c r="E53" s="1" t="n">
        <v>1.95</v>
      </c>
      <c r="F53" s="12" t="n">
        <f aca="false">IF(E53&lt;1,0,$F$4)</f>
        <v>1.92</v>
      </c>
      <c r="G53" s="11" t="n">
        <f aca="false">D53*(F53-E53)</f>
        <v>270</v>
      </c>
      <c r="H53" s="1" t="n">
        <f aca="false">IF(D53&lt;0,ABS(D53),D53)</f>
        <v>9000</v>
      </c>
      <c r="K53" s="19"/>
    </row>
    <row r="54" customFormat="false" ht="12.75" hidden="false" customHeight="false" outlineLevel="0" collapsed="false">
      <c r="B54" s="1" t="s">
        <v>50</v>
      </c>
      <c r="C54" s="1" t="s">
        <v>12</v>
      </c>
      <c r="D54" s="1" t="n">
        <v>-5000</v>
      </c>
      <c r="E54" s="1" t="n">
        <v>1.95</v>
      </c>
      <c r="F54" s="12" t="n">
        <f aca="false">IF(E54&lt;1,0,$F$4)</f>
        <v>1.92</v>
      </c>
      <c r="G54" s="11" t="n">
        <f aca="false">D54*(F54-E54)</f>
        <v>150</v>
      </c>
      <c r="H54" s="1" t="n">
        <f aca="false">IF(D54&lt;0,ABS(D54),D54)</f>
        <v>5000</v>
      </c>
      <c r="K54" s="19"/>
    </row>
    <row r="55" customFormat="false" ht="12.75" hidden="false" customHeight="false" outlineLevel="0" collapsed="false">
      <c r="B55" s="1" t="s">
        <v>50</v>
      </c>
      <c r="C55" s="1" t="s">
        <v>12</v>
      </c>
      <c r="D55" s="1" t="n">
        <v>-5000</v>
      </c>
      <c r="E55" s="1" t="n">
        <v>1.95</v>
      </c>
      <c r="F55" s="12" t="n">
        <f aca="false">IF(E55&lt;1,0,$F$4)</f>
        <v>1.92</v>
      </c>
      <c r="G55" s="11" t="n">
        <f aca="false">D55*(F55-E55)</f>
        <v>150</v>
      </c>
      <c r="H55" s="1" t="n">
        <f aca="false">IF(D55&lt;0,ABS(D55),D55)</f>
        <v>5000</v>
      </c>
      <c r="K55" s="19"/>
    </row>
    <row r="56" customFormat="false" ht="12.75" hidden="false" customHeight="false" outlineLevel="0" collapsed="false">
      <c r="B56" s="1" t="s">
        <v>54</v>
      </c>
      <c r="C56" s="1" t="s">
        <v>12</v>
      </c>
      <c r="D56" s="1" t="n">
        <v>-5000</v>
      </c>
      <c r="E56" s="1" t="n">
        <v>1.955</v>
      </c>
      <c r="F56" s="12" t="n">
        <f aca="false">IF(E56&lt;1,0,$F$4)</f>
        <v>1.92</v>
      </c>
      <c r="G56" s="11" t="n">
        <f aca="false">D56*(F56-E56)</f>
        <v>175.000000000001</v>
      </c>
      <c r="H56" s="1" t="n">
        <f aca="false">IF(D56&lt;0,ABS(D56),D56)</f>
        <v>5000</v>
      </c>
      <c r="K56" s="19"/>
    </row>
    <row r="57" customFormat="false" ht="12.75" hidden="false" customHeight="false" outlineLevel="0" collapsed="false">
      <c r="B57" s="1" t="s">
        <v>50</v>
      </c>
      <c r="C57" s="1" t="s">
        <v>12</v>
      </c>
      <c r="D57" s="1" t="n">
        <v>-5000</v>
      </c>
      <c r="E57" s="1" t="n">
        <v>1.955</v>
      </c>
      <c r="F57" s="12" t="n">
        <f aca="false">IF(E57&lt;1,0,$F$4)</f>
        <v>1.92</v>
      </c>
      <c r="G57" s="11" t="n">
        <f aca="false">D57*(F57-E57)</f>
        <v>175.000000000001</v>
      </c>
      <c r="H57" s="1" t="n">
        <f aca="false">IF(D57&lt;0,ABS(D57),D57)</f>
        <v>5000</v>
      </c>
      <c r="K57" s="19"/>
    </row>
    <row r="58" customFormat="false" ht="12.75" hidden="false" customHeight="false" outlineLevel="0" collapsed="false">
      <c r="B58" s="1" t="s">
        <v>55</v>
      </c>
      <c r="C58" s="1" t="s">
        <v>12</v>
      </c>
      <c r="D58" s="1" t="n">
        <v>-5000</v>
      </c>
      <c r="E58" s="1" t="n">
        <v>1.955</v>
      </c>
      <c r="F58" s="12" t="n">
        <f aca="false">IF(E58&lt;1,0,$F$4)</f>
        <v>1.92</v>
      </c>
      <c r="G58" s="11" t="n">
        <f aca="false">D58*(F58-E58)</f>
        <v>175.000000000001</v>
      </c>
      <c r="H58" s="1" t="n">
        <f aca="false">IF(D58&lt;0,ABS(D58),D58)</f>
        <v>5000</v>
      </c>
      <c r="K58" s="19"/>
    </row>
    <row r="59" customFormat="false" ht="12.75" hidden="false" customHeight="false" outlineLevel="0" collapsed="false">
      <c r="B59" s="1" t="s">
        <v>23</v>
      </c>
      <c r="C59" s="1" t="s">
        <v>12</v>
      </c>
      <c r="D59" s="1" t="n">
        <v>-2500</v>
      </c>
      <c r="E59" s="1" t="n">
        <v>1.945</v>
      </c>
      <c r="F59" s="12" t="n">
        <f aca="false">IF(E59&lt;1,0,$F$4)</f>
        <v>1.92</v>
      </c>
      <c r="G59" s="11" t="n">
        <f aca="false">D59*(F59-E59)</f>
        <v>62.5000000000003</v>
      </c>
      <c r="H59" s="1" t="n">
        <f aca="false">IF(D59&lt;0,ABS(D59),D59)</f>
        <v>2500</v>
      </c>
      <c r="K59" s="19"/>
    </row>
    <row r="60" customFormat="false" ht="12.75" hidden="false" customHeight="false" outlineLevel="0" collapsed="false">
      <c r="B60" s="1" t="s">
        <v>23</v>
      </c>
      <c r="C60" s="1" t="s">
        <v>12</v>
      </c>
      <c r="D60" s="1" t="n">
        <v>-2500</v>
      </c>
      <c r="E60" s="1" t="n">
        <v>1.945</v>
      </c>
      <c r="F60" s="12" t="n">
        <f aca="false">IF(E60&lt;1,0,$F$4)</f>
        <v>1.92</v>
      </c>
      <c r="G60" s="11" t="n">
        <f aca="false">D60*(F60-E60)</f>
        <v>62.5000000000003</v>
      </c>
      <c r="H60" s="1" t="n">
        <f aca="false">IF(D60&lt;0,ABS(D60),D60)</f>
        <v>2500</v>
      </c>
      <c r="K60" s="19"/>
    </row>
    <row r="61" customFormat="false" ht="12.75" hidden="false" customHeight="false" outlineLevel="0" collapsed="false">
      <c r="A61" s="1" t="n">
        <v>39</v>
      </c>
      <c r="B61" s="1" t="s">
        <v>20</v>
      </c>
      <c r="C61" s="1" t="s">
        <v>12</v>
      </c>
      <c r="D61" s="1" t="n">
        <v>-7500</v>
      </c>
      <c r="E61" s="1" t="n">
        <v>1.96</v>
      </c>
      <c r="F61" s="12" t="n">
        <f aca="false">IF(E61&lt;1,0,$F$4)</f>
        <v>1.92</v>
      </c>
      <c r="G61" s="11" t="n">
        <f aca="false">D61*(F61-E61)</f>
        <v>300</v>
      </c>
      <c r="H61" s="1" t="n">
        <f aca="false">IF(D61&lt;0,ABS(D61),D61)</f>
        <v>7500</v>
      </c>
      <c r="K61" s="19"/>
    </row>
    <row r="62" customFormat="false" ht="12.75" hidden="false" customHeight="false" outlineLevel="0" collapsed="false">
      <c r="A62" s="1" t="n">
        <v>40</v>
      </c>
      <c r="B62" s="1" t="s">
        <v>18</v>
      </c>
      <c r="C62" s="1" t="s">
        <v>12</v>
      </c>
      <c r="D62" s="1" t="n">
        <v>-6500</v>
      </c>
      <c r="E62" s="1" t="n">
        <v>1.96</v>
      </c>
      <c r="F62" s="12" t="n">
        <f aca="false">IF(E62&lt;1,0,$F$4)</f>
        <v>1.92</v>
      </c>
      <c r="G62" s="11" t="n">
        <f aca="false">D62*(F62-E62)</f>
        <v>260</v>
      </c>
      <c r="H62" s="1" t="n">
        <f aca="false">IF(D62&lt;0,ABS(D62),D62)</f>
        <v>6500</v>
      </c>
      <c r="K62" s="19"/>
    </row>
    <row r="63" customFormat="false" ht="12.75" hidden="false" customHeight="false" outlineLevel="0" collapsed="false">
      <c r="A63" s="1" t="n">
        <v>41</v>
      </c>
      <c r="B63" s="1" t="s">
        <v>23</v>
      </c>
      <c r="C63" s="1" t="s">
        <v>12</v>
      </c>
      <c r="D63" s="1" t="n">
        <v>-5000</v>
      </c>
      <c r="E63" s="1" t="n">
        <v>1.95</v>
      </c>
      <c r="F63" s="12" t="n">
        <f aca="false">IF(E63&lt;1,0,$F$4)</f>
        <v>1.92</v>
      </c>
      <c r="G63" s="11" t="n">
        <f aca="false">D63*(F63-E63)</f>
        <v>150</v>
      </c>
      <c r="H63" s="1" t="n">
        <f aca="false">IF(D63&lt;0,ABS(D63),D63)</f>
        <v>5000</v>
      </c>
      <c r="K63" s="19"/>
    </row>
    <row r="64" customFormat="false" ht="12.75" hidden="false" customHeight="false" outlineLevel="0" collapsed="false">
      <c r="B64" s="1" t="s">
        <v>78</v>
      </c>
      <c r="C64" s="1" t="s">
        <v>12</v>
      </c>
      <c r="D64" s="1" t="n">
        <v>-2500</v>
      </c>
      <c r="E64" s="1" t="n">
        <v>1.9425</v>
      </c>
      <c r="F64" s="12" t="n">
        <f aca="false">IF(E64&lt;1,0,$F$4)</f>
        <v>1.92</v>
      </c>
      <c r="G64" s="11" t="n">
        <f aca="false">D64*(F64-E64)</f>
        <v>56.2499999999999</v>
      </c>
      <c r="H64" s="1" t="n">
        <f aca="false">IF(D64&lt;0,ABS(D64),D64)</f>
        <v>2500</v>
      </c>
      <c r="K64" s="19"/>
    </row>
    <row r="65" customFormat="false" ht="12.75" hidden="false" customHeight="false" outlineLevel="0" collapsed="false">
      <c r="C65" s="1" t="s">
        <v>12</v>
      </c>
      <c r="F65" s="12" t="n">
        <f aca="false">IF(E65&lt;1,0,$F$4)</f>
        <v>0</v>
      </c>
      <c r="G65" s="11" t="n">
        <f aca="false">D65*(F65-E65)</f>
        <v>0</v>
      </c>
      <c r="H65" s="1" t="n">
        <f aca="false">IF(D65&lt;0,ABS(D65),D65)</f>
        <v>0</v>
      </c>
      <c r="K65" s="19"/>
    </row>
    <row r="66" customFormat="false" ht="12.75" hidden="false" customHeight="false" outlineLevel="0" collapsed="false">
      <c r="A66" s="15" t="n">
        <v>45</v>
      </c>
      <c r="B66" s="13" t="s">
        <v>44</v>
      </c>
      <c r="C66" s="13" t="s">
        <v>28</v>
      </c>
      <c r="D66" s="13" t="n">
        <v>-10000</v>
      </c>
      <c r="E66" s="13" t="n">
        <v>0.005</v>
      </c>
      <c r="F66" s="26" t="n">
        <f aca="false">IF(E66&lt;1,0,$F$4)</f>
        <v>0</v>
      </c>
      <c r="G66" s="27" t="n">
        <f aca="false">D66*(F66-E66)</f>
        <v>50</v>
      </c>
      <c r="H66" s="13" t="n">
        <f aca="false">IF(D66&lt;0,ABS(D66),D66)</f>
        <v>10000</v>
      </c>
      <c r="K66" s="19"/>
    </row>
    <row r="67" customFormat="false" ht="12.75" hidden="false" customHeight="false" outlineLevel="0" collapsed="false">
      <c r="A67" s="15" t="n">
        <v>46</v>
      </c>
      <c r="B67" s="15" t="s">
        <v>54</v>
      </c>
      <c r="C67" s="15" t="s">
        <v>28</v>
      </c>
      <c r="D67" s="15" t="n">
        <v>-10000</v>
      </c>
      <c r="E67" s="13" t="n">
        <v>0.0075</v>
      </c>
      <c r="F67" s="26" t="n">
        <f aca="false">IF(E67&lt;1,0,$F$4)</f>
        <v>0</v>
      </c>
      <c r="G67" s="27" t="n">
        <f aca="false">D67*(F67-E67)</f>
        <v>75</v>
      </c>
      <c r="H67" s="13" t="n">
        <f aca="false">IF(D67&lt;0,ABS(D67),D67)</f>
        <v>10000</v>
      </c>
      <c r="K67" s="19"/>
    </row>
    <row r="68" customFormat="false" ht="12.75" hidden="false" customHeight="false" outlineLevel="0" collapsed="false">
      <c r="A68" s="15" t="n">
        <v>47</v>
      </c>
      <c r="B68" s="13"/>
      <c r="C68" s="13" t="s">
        <v>28</v>
      </c>
      <c r="D68" s="13"/>
      <c r="E68" s="25"/>
      <c r="F68" s="26" t="n">
        <f aca="false">IF(E68&lt;1,0,$F$4)</f>
        <v>0</v>
      </c>
      <c r="G68" s="27" t="n">
        <f aca="false">D68*(F68-E68)</f>
        <v>0</v>
      </c>
      <c r="H68" s="13" t="n">
        <f aca="false">IF(D68&lt;0,ABS(D68),D68)</f>
        <v>0</v>
      </c>
      <c r="K68" s="19"/>
      <c r="M68" s="29"/>
    </row>
    <row r="69" customFormat="false" ht="12.75" hidden="false" customHeight="false" outlineLevel="0" collapsed="false">
      <c r="A69" s="16" t="n">
        <v>48</v>
      </c>
      <c r="B69" s="16"/>
      <c r="C69" s="16" t="s">
        <v>28</v>
      </c>
      <c r="D69" s="16"/>
      <c r="E69" s="30"/>
      <c r="F69" s="17" t="n">
        <f aca="false">IF(E69&lt;1,0,$F$4)</f>
        <v>0</v>
      </c>
      <c r="G69" s="31" t="n">
        <f aca="false">D69*(F69-E69)</f>
        <v>0</v>
      </c>
      <c r="H69" s="16" t="n">
        <f aca="false">IF(D69&lt;0,ABS(D69),D69)</f>
        <v>0</v>
      </c>
      <c r="I69" s="32"/>
      <c r="J69" s="32"/>
      <c r="K69" s="32"/>
      <c r="S69" s="37"/>
      <c r="U69" s="32"/>
      <c r="V69" s="32"/>
      <c r="W69" s="32"/>
      <c r="X69" s="32"/>
    </row>
    <row r="70" customFormat="false" ht="15.75" hidden="false" customHeight="false" outlineLevel="0" collapsed="false">
      <c r="D70" s="20" t="n">
        <f aca="false">SUM(D4:D69)</f>
        <v>-174000</v>
      </c>
      <c r="G70" s="21" t="n">
        <f aca="false">SUM(G4:G69)</f>
        <v>2076.25000000001</v>
      </c>
      <c r="H70" s="1" t="n">
        <f aca="false">SUM(H4:H37)</f>
        <v>181500</v>
      </c>
      <c r="I70" s="1" t="s">
        <v>59</v>
      </c>
      <c r="L70" s="32"/>
      <c r="M70" s="32"/>
      <c r="N70" s="32"/>
      <c r="O70" s="32"/>
      <c r="P70" s="32"/>
      <c r="Q70" s="32"/>
      <c r="R70" s="32"/>
    </row>
    <row r="72" customFormat="false" ht="16.5" hidden="false" customHeight="false" outlineLevel="0" collapsed="false">
      <c r="F72" s="22" t="s">
        <v>29</v>
      </c>
      <c r="G72" s="23" t="n">
        <f aca="false">'10-2-01'!D56*VLOOKUP((E1-1),[2]Historical!$A$3:$M$181,10)</f>
        <v>-3180</v>
      </c>
    </row>
    <row r="73" customFormat="false" ht="18.75" hidden="false" customHeight="false" outlineLevel="0" collapsed="false">
      <c r="D73" s="8"/>
      <c r="F73" s="22"/>
      <c r="L73" s="33" t="n">
        <f aca="false">G70+G72+Q36+Q38</f>
        <v>185.250000000014</v>
      </c>
    </row>
    <row r="74" customFormat="false" ht="12.75" hidden="false" customHeight="false" outlineLevel="0" collapsed="false">
      <c r="D74" s="1" t="s">
        <v>61</v>
      </c>
      <c r="E74" s="1" t="n">
        <f aca="false">MIN(E4:E37)</f>
        <v>1.89</v>
      </c>
      <c r="N74" s="1" t="s">
        <v>60</v>
      </c>
      <c r="O74" s="1" t="n">
        <f aca="false">MIN(O4:O31)</f>
        <v>1.845</v>
      </c>
    </row>
    <row r="75" customFormat="false" ht="12.75" hidden="false" customHeight="false" outlineLevel="0" collapsed="false">
      <c r="D75" s="1" t="s">
        <v>63</v>
      </c>
      <c r="E75" s="1" t="n">
        <f aca="false">MAX(E4:E37)</f>
        <v>1.96</v>
      </c>
      <c r="N75" s="1" t="s">
        <v>62</v>
      </c>
      <c r="O75" s="1" t="n">
        <f aca="false">MAX(O4:O31)</f>
        <v>1.97</v>
      </c>
    </row>
    <row r="80" customFormat="false" ht="12.75" hidden="false" customHeight="false" outlineLevel="0" collapsed="false">
      <c r="M80" s="35"/>
    </row>
    <row r="87" customFormat="false" ht="12.75" hidden="false" customHeight="false" outlineLevel="0" collapsed="false">
      <c r="H87" s="35"/>
    </row>
    <row r="88" customFormat="false" ht="12.75" hidden="false" customHeight="false" outlineLevel="0" collapsed="false">
      <c r="H88" s="35"/>
    </row>
    <row r="89" customFormat="false" ht="12.75" hidden="false" customHeight="false" outlineLevel="0" collapsed="false">
      <c r="H89" s="35"/>
    </row>
    <row r="90" customFormat="false" ht="12.75" hidden="false" customHeight="false" outlineLevel="0" collapsed="false">
      <c r="H90" s="35"/>
    </row>
    <row r="91" customFormat="false" ht="12.75" hidden="false" customHeight="false" outlineLevel="0" collapsed="false">
      <c r="H91" s="35"/>
    </row>
    <row r="92" customFormat="false" ht="12.75" hidden="false" customHeight="false" outlineLevel="0" collapsed="false">
      <c r="H92" s="35"/>
    </row>
    <row r="93" customFormat="false" ht="12.75" hidden="false" customHeight="false" outlineLevel="0" collapsed="false">
      <c r="H93" s="35"/>
    </row>
    <row r="94" customFormat="false" ht="12.75" hidden="false" customHeight="false" outlineLevel="0" collapsed="false">
      <c r="H94" s="35"/>
    </row>
    <row r="95" customFormat="false" ht="12.75" hidden="false" customHeight="false" outlineLevel="0" collapsed="false">
      <c r="H95" s="35"/>
    </row>
    <row r="96" customFormat="false" ht="12.75" hidden="false" customHeight="false" outlineLevel="0" collapsed="false">
      <c r="H96" s="35"/>
    </row>
    <row r="97" customFormat="false" ht="12.75" hidden="false" customHeight="false" outlineLevel="0" collapsed="false">
      <c r="H97" s="35"/>
    </row>
    <row r="98" customFormat="false" ht="12.75" hidden="false" customHeight="false" outlineLevel="0" collapsed="false">
      <c r="H98" s="35"/>
    </row>
    <row r="99" customFormat="false" ht="12.75" hidden="false" customHeight="false" outlineLevel="0" collapsed="false">
      <c r="H99" s="35"/>
    </row>
    <row r="100" customFormat="false" ht="12.75" hidden="false" customHeight="false" outlineLevel="0" collapsed="false">
      <c r="H100" s="35"/>
    </row>
    <row r="101" customFormat="false" ht="12.75" hidden="false" customHeight="false" outlineLevel="0" collapsed="false">
      <c r="H101" s="35"/>
    </row>
    <row r="102" customFormat="false" ht="12.75" hidden="false" customHeight="false" outlineLevel="0" collapsed="false">
      <c r="H102" s="35"/>
    </row>
    <row r="103" customFormat="false" ht="12.75" hidden="false" customHeight="false" outlineLevel="0" collapsed="false">
      <c r="H103" s="35"/>
    </row>
    <row r="104" customFormat="false" ht="12.75" hidden="false" customHeight="false" outlineLevel="0" collapsed="false">
      <c r="H104" s="35"/>
    </row>
    <row r="105" customFormat="false" ht="12.75" hidden="false" customHeight="false" outlineLevel="0" collapsed="false">
      <c r="H105" s="35"/>
    </row>
    <row r="106" customFormat="false" ht="12.75" hidden="false" customHeight="false" outlineLevel="0" collapsed="false">
      <c r="H106" s="35"/>
    </row>
    <row r="107" customFormat="false" ht="12.75" hidden="false" customHeight="false" outlineLevel="0" collapsed="false">
      <c r="H107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102"/>
  <sheetViews>
    <sheetView showFormulas="false" showGridLines="true" showRowColHeaders="true" showZeros="true" rightToLeft="false" tabSelected="false" showOutlineSymbols="true" defaultGridColor="true" view="normal" topLeftCell="E1" colorId="64" zoomScale="80" zoomScaleNormal="80" zoomScalePageLayoutView="100" workbookViewId="0">
      <pane xSplit="0" ySplit="3" topLeftCell="BM27" activePane="bottomLeft" state="frozen"/>
      <selection pane="topLeft" activeCell="E1" activeCellId="0" sqref="E1"/>
      <selection pane="bottomLeft" activeCell="L38" activeCellId="0" sqref="L38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" width="7.56"/>
    <col collapsed="false" customWidth="true" hidden="false" outlineLevel="0" max="2" min="2" style="1" width="47.99"/>
    <col collapsed="false" customWidth="true" hidden="false" outlineLevel="0" max="3" min="3" style="1" width="6.56"/>
    <col collapsed="false" customWidth="true" hidden="false" outlineLevel="0" max="4" min="4" style="1" width="11.7"/>
    <col collapsed="false" customWidth="true" hidden="false" outlineLevel="0" max="5" min="5" style="1" width="12.42"/>
    <col collapsed="false" customWidth="true" hidden="false" outlineLevel="0" max="6" min="6" style="1" width="9.7"/>
    <col collapsed="false" customWidth="true" hidden="false" outlineLevel="0" max="7" min="7" style="1" width="15.41"/>
    <col collapsed="false" customWidth="true" hidden="false" outlineLevel="0" max="8" min="8" style="1" width="21.13"/>
    <col collapsed="false" customWidth="true" hidden="false" outlineLevel="0" max="9" min="9" style="1" width="8.7"/>
    <col collapsed="false" customWidth="true" hidden="false" outlineLevel="0" max="10" min="10" style="1" width="3.99"/>
    <col collapsed="false" customWidth="true" hidden="true" outlineLevel="0" max="11" min="11" style="1" width="7.85"/>
    <col collapsed="false" customWidth="true" hidden="false" outlineLevel="0" max="12" min="12" style="1" width="35.7"/>
    <col collapsed="false" customWidth="true" hidden="false" outlineLevel="0" max="13" min="13" style="1" width="8.7"/>
    <col collapsed="false" customWidth="true" hidden="false" outlineLevel="0" max="14" min="14" style="1" width="10.56"/>
    <col collapsed="false" customWidth="true" hidden="false" outlineLevel="0" max="15" min="15" style="1" width="8.7"/>
    <col collapsed="false" customWidth="true" hidden="false" outlineLevel="0" max="16" min="16" style="1" width="9.28"/>
    <col collapsed="false" customWidth="true" hidden="false" outlineLevel="0" max="17" min="17" style="1" width="17.28"/>
    <col collapsed="false" customWidth="true" hidden="false" outlineLevel="0" max="18" min="18" style="1" width="11.13"/>
    <col collapsed="false" customWidth="true" hidden="false" outlineLevel="0" max="19" min="19" style="36" width="8.7"/>
    <col collapsed="false" customWidth="true" hidden="false" outlineLevel="0" max="20" min="20" style="1" width="10.56"/>
    <col collapsed="false" customWidth="true" hidden="false" outlineLevel="0" max="22" min="21" style="1" width="6.56"/>
    <col collapsed="false" customWidth="true" hidden="false" outlineLevel="0" max="23" min="23" style="1" width="38.7"/>
    <col collapsed="false" customWidth="true" hidden="false" outlineLevel="0" max="24" min="24" style="1" width="9.14"/>
  </cols>
  <sheetData>
    <row r="1" customFormat="false" ht="18" hidden="false" customHeight="false" outlineLevel="0" collapsed="false">
      <c r="B1" s="2" t="s">
        <v>0</v>
      </c>
      <c r="D1" s="3" t="s">
        <v>1</v>
      </c>
      <c r="E1" s="4" t="n">
        <v>37168</v>
      </c>
      <c r="L1" s="2" t="s">
        <v>2</v>
      </c>
    </row>
    <row r="3" customFormat="false" ht="15" hidden="false" customHeight="false" outlineLevel="0" collapsed="false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/>
      <c r="I3" s="5"/>
      <c r="J3" s="5"/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5" t="s">
        <v>10</v>
      </c>
      <c r="Q3" s="5" t="s">
        <v>9</v>
      </c>
      <c r="R3" s="6"/>
      <c r="S3" s="5"/>
      <c r="U3" s="5"/>
      <c r="V3" s="5"/>
      <c r="W3" s="5"/>
      <c r="X3" s="5"/>
    </row>
    <row r="4" customFormat="false" ht="12.75" hidden="false" customHeight="false" outlineLevel="0" collapsed="false">
      <c r="A4" s="1" t="n">
        <v>1</v>
      </c>
      <c r="C4" s="1" t="s">
        <v>12</v>
      </c>
      <c r="F4" s="10" t="n">
        <v>1.92</v>
      </c>
      <c r="G4" s="11" t="n">
        <f aca="false">D4*(F4-E4)</f>
        <v>0</v>
      </c>
      <c r="H4" s="1" t="n">
        <f aca="false">IF(D4&lt;0,ABS(D4),D4)</f>
        <v>0</v>
      </c>
      <c r="I4" s="12" t="e">
        <f aca="false">SUMPRODUCT(E4:E60,H4:H60)/SUM(H4:H60)</f>
        <v>#DIV/0!</v>
      </c>
      <c r="J4" s="12"/>
      <c r="K4" s="1" t="n">
        <v>1</v>
      </c>
      <c r="M4" s="1" t="s">
        <v>12</v>
      </c>
      <c r="P4" s="10" t="n">
        <v>1.925</v>
      </c>
      <c r="Q4" s="11" t="n">
        <f aca="false">N4*(P4-O4)</f>
        <v>0</v>
      </c>
      <c r="R4" s="1" t="n">
        <f aca="false">IF(N4&lt;0,ABS(N4),N4)</f>
        <v>0</v>
      </c>
      <c r="S4" s="12" t="e">
        <f aca="false">SUMPRODUCT(O4:O25,R4:R25)/SUM(R4:R25)</f>
        <v>#DIV/0!</v>
      </c>
      <c r="T4" s="1" t="s">
        <v>64</v>
      </c>
      <c r="U4" s="1" t="n">
        <v>5000</v>
      </c>
      <c r="V4" s="1" t="n">
        <v>1.845</v>
      </c>
      <c r="W4" s="1" t="s">
        <v>20</v>
      </c>
    </row>
    <row r="5" customFormat="false" ht="12.75" hidden="false" customHeight="false" outlineLevel="0" collapsed="false">
      <c r="A5" s="1" t="n">
        <v>2</v>
      </c>
      <c r="C5" s="1" t="s">
        <v>12</v>
      </c>
      <c r="F5" s="12" t="n">
        <f aca="false">IF(E5&lt;1,0,$F$4)</f>
        <v>0</v>
      </c>
      <c r="G5" s="11" t="n">
        <f aca="false">D5*(F5-E5)</f>
        <v>0</v>
      </c>
      <c r="H5" s="1" t="n">
        <f aca="false">IF(D5&lt;0,ABS(D5),D5)</f>
        <v>0</v>
      </c>
      <c r="K5" s="1" t="n">
        <v>2</v>
      </c>
      <c r="M5" s="1" t="s">
        <v>12</v>
      </c>
      <c r="P5" s="12" t="n">
        <f aca="false">IF(O5&lt;1,0,$P$4)</f>
        <v>0</v>
      </c>
      <c r="Q5" s="11" t="n">
        <f aca="false">N5*(P5-O5)</f>
        <v>0</v>
      </c>
      <c r="R5" s="1" t="n">
        <f aca="false">IF(N5&lt;0,ABS(N5),N5)</f>
        <v>0</v>
      </c>
      <c r="T5" s="1" t="s">
        <v>64</v>
      </c>
      <c r="U5" s="1" t="n">
        <v>5000</v>
      </c>
      <c r="V5" s="1" t="n">
        <v>1.945</v>
      </c>
      <c r="W5" s="1" t="s">
        <v>15</v>
      </c>
    </row>
    <row r="6" customFormat="false" ht="12.75" hidden="false" customHeight="false" outlineLevel="0" collapsed="false">
      <c r="A6" s="1" t="n">
        <v>3</v>
      </c>
      <c r="C6" s="1" t="s">
        <v>12</v>
      </c>
      <c r="F6" s="12" t="n">
        <f aca="false">IF(E6&lt;1,0,$F$4)</f>
        <v>0</v>
      </c>
      <c r="G6" s="11" t="n">
        <f aca="false">D6*(F6-E6)</f>
        <v>0</v>
      </c>
      <c r="H6" s="1" t="n">
        <f aca="false">IF(D6&lt;0,ABS(D6),D6)</f>
        <v>0</v>
      </c>
      <c r="K6" s="1" t="n">
        <v>3</v>
      </c>
      <c r="M6" s="1" t="s">
        <v>12</v>
      </c>
      <c r="P6" s="12" t="n">
        <f aca="false">IF(O6&lt;1,0,$P$4)</f>
        <v>0</v>
      </c>
      <c r="Q6" s="11" t="n">
        <f aca="false">N6*(P6-O6)</f>
        <v>0</v>
      </c>
      <c r="R6" s="1" t="n">
        <f aca="false">IF(N6&lt;0,ABS(N6),N6)</f>
        <v>0</v>
      </c>
      <c r="T6" s="1" t="s">
        <v>64</v>
      </c>
      <c r="U6" s="1" t="n">
        <v>5000</v>
      </c>
      <c r="V6" s="1" t="n">
        <v>1.93</v>
      </c>
      <c r="W6" s="1" t="s">
        <v>15</v>
      </c>
    </row>
    <row r="7" customFormat="false" ht="12.75" hidden="false" customHeight="false" outlineLevel="0" collapsed="false">
      <c r="A7" s="1" t="n">
        <v>4</v>
      </c>
      <c r="C7" s="1" t="s">
        <v>12</v>
      </c>
      <c r="F7" s="12" t="n">
        <f aca="false">IF(E7&lt;1,0,$F$4)</f>
        <v>0</v>
      </c>
      <c r="G7" s="11" t="n">
        <f aca="false">D7*(F7-E7)</f>
        <v>0</v>
      </c>
      <c r="H7" s="1" t="n">
        <f aca="false">IF(D7&lt;0,ABS(D7),D7)</f>
        <v>0</v>
      </c>
      <c r="K7" s="1" t="n">
        <v>4</v>
      </c>
      <c r="M7" s="1" t="s">
        <v>12</v>
      </c>
      <c r="P7" s="12" t="n">
        <f aca="false">IF(O7&lt;1,0,$P$4)</f>
        <v>0</v>
      </c>
      <c r="Q7" s="11" t="n">
        <f aca="false">N7*(P7-O7)</f>
        <v>0</v>
      </c>
      <c r="R7" s="1" t="n">
        <f aca="false">IF(N7&lt;0,ABS(N7),N7)</f>
        <v>0</v>
      </c>
      <c r="T7" s="1" t="s">
        <v>64</v>
      </c>
      <c r="U7" s="1" t="n">
        <v>5000</v>
      </c>
      <c r="V7" s="1" t="n">
        <v>1.94</v>
      </c>
      <c r="W7" s="1" t="s">
        <v>15</v>
      </c>
    </row>
    <row r="8" customFormat="false" ht="12.75" hidden="false" customHeight="false" outlineLevel="0" collapsed="false">
      <c r="A8" s="1" t="n">
        <v>5</v>
      </c>
      <c r="C8" s="1" t="s">
        <v>12</v>
      </c>
      <c r="F8" s="12" t="n">
        <f aca="false">IF(E8&lt;1,0,$F$4)</f>
        <v>0</v>
      </c>
      <c r="G8" s="11" t="n">
        <f aca="false">D8*(F8-E8)</f>
        <v>0</v>
      </c>
      <c r="H8" s="1" t="n">
        <f aca="false">IF(D8&lt;0,ABS(D8),D8)</f>
        <v>0</v>
      </c>
      <c r="K8" s="1" t="n">
        <v>5</v>
      </c>
      <c r="M8" s="1" t="s">
        <v>12</v>
      </c>
      <c r="P8" s="12" t="n">
        <f aca="false">IF(O8&lt;1,0,$P$4)</f>
        <v>0</v>
      </c>
      <c r="Q8" s="11" t="n">
        <f aca="false">N8*(P8-O8)</f>
        <v>0</v>
      </c>
      <c r="R8" s="1" t="n">
        <f aca="false">IF(N8&lt;0,ABS(N8),N8)</f>
        <v>0</v>
      </c>
      <c r="T8" s="1" t="s">
        <v>64</v>
      </c>
      <c r="U8" s="1" t="n">
        <v>2000</v>
      </c>
      <c r="V8" s="1" t="n">
        <v>1.91</v>
      </c>
      <c r="W8" s="1" t="s">
        <v>20</v>
      </c>
    </row>
    <row r="9" customFormat="false" ht="12.75" hidden="false" customHeight="false" outlineLevel="0" collapsed="false">
      <c r="A9" s="1" t="n">
        <v>6</v>
      </c>
      <c r="C9" s="1" t="s">
        <v>12</v>
      </c>
      <c r="F9" s="12" t="n">
        <f aca="false">IF(E9&lt;1,0,$F$4)</f>
        <v>0</v>
      </c>
      <c r="G9" s="11" t="n">
        <f aca="false">D9*(F9-E9)</f>
        <v>0</v>
      </c>
      <c r="H9" s="1" t="n">
        <f aca="false">IF(D9&lt;0,ABS(D9),D9)</f>
        <v>0</v>
      </c>
      <c r="K9" s="1" t="n">
        <v>6</v>
      </c>
      <c r="M9" s="1" t="s">
        <v>12</v>
      </c>
      <c r="P9" s="12" t="n">
        <f aca="false">IF(O9&lt;1,0,$P$4)</f>
        <v>0</v>
      </c>
      <c r="Q9" s="11" t="n">
        <f aca="false">N9*(P9-O9)</f>
        <v>0</v>
      </c>
      <c r="R9" s="1" t="n">
        <f aca="false">IF(N9&lt;0,ABS(N9),N9)</f>
        <v>0</v>
      </c>
      <c r="T9" s="1" t="s">
        <v>64</v>
      </c>
      <c r="U9" s="1" t="n">
        <v>5000</v>
      </c>
      <c r="V9" s="1" t="n">
        <v>1.9375</v>
      </c>
      <c r="W9" s="1" t="s">
        <v>22</v>
      </c>
    </row>
    <row r="10" customFormat="false" ht="12.75" hidden="false" customHeight="false" outlineLevel="0" collapsed="false">
      <c r="A10" s="1" t="n">
        <v>7</v>
      </c>
      <c r="C10" s="1" t="s">
        <v>12</v>
      </c>
      <c r="F10" s="12" t="n">
        <f aca="false">IF(E10&lt;1,0,$F$4)</f>
        <v>0</v>
      </c>
      <c r="G10" s="11" t="n">
        <f aca="false">D10*(F10-E10)</f>
        <v>0</v>
      </c>
      <c r="H10" s="1" t="n">
        <f aca="false">IF(D10&lt;0,ABS(D10),D10)</f>
        <v>0</v>
      </c>
      <c r="K10" s="1" t="n">
        <v>7</v>
      </c>
      <c r="M10" s="1" t="s">
        <v>12</v>
      </c>
      <c r="P10" s="12" t="n">
        <f aca="false">IF(O10&lt;1,0,$P$4)</f>
        <v>0</v>
      </c>
      <c r="Q10" s="11" t="n">
        <f aca="false">N10*(P10-O10)</f>
        <v>0</v>
      </c>
      <c r="R10" s="1" t="n">
        <f aca="false">IF(N10&lt;0,ABS(N10),N10)</f>
        <v>0</v>
      </c>
      <c r="T10" s="1" t="s">
        <v>64</v>
      </c>
      <c r="U10" s="1" t="n">
        <v>5000</v>
      </c>
      <c r="V10" s="1" t="n">
        <v>1.92</v>
      </c>
      <c r="W10" s="1" t="s">
        <v>20</v>
      </c>
    </row>
    <row r="11" customFormat="false" ht="12.75" hidden="false" customHeight="false" outlineLevel="0" collapsed="false">
      <c r="A11" s="1" t="n">
        <v>8</v>
      </c>
      <c r="C11" s="1" t="s">
        <v>12</v>
      </c>
      <c r="F11" s="12" t="n">
        <f aca="false">IF(E11&lt;1,0,$F$4)</f>
        <v>0</v>
      </c>
      <c r="G11" s="11" t="n">
        <f aca="false">D11*(F11-E11)</f>
        <v>0</v>
      </c>
      <c r="H11" s="1" t="n">
        <f aca="false">IF(D11&lt;0,ABS(D11),D11)</f>
        <v>0</v>
      </c>
      <c r="K11" s="1" t="n">
        <v>8</v>
      </c>
      <c r="M11" s="1" t="s">
        <v>12</v>
      </c>
      <c r="P11" s="12" t="n">
        <f aca="false">IF(O11&lt;1,0,$P$4)</f>
        <v>0</v>
      </c>
      <c r="Q11" s="11" t="n">
        <f aca="false">N11*(P11-O11)</f>
        <v>0</v>
      </c>
      <c r="R11" s="1" t="n">
        <f aca="false">IF(N11&lt;0,ABS(N11),N11)</f>
        <v>0</v>
      </c>
      <c r="S11" s="36" t="n">
        <f aca="false">-U11</f>
        <v>-5000</v>
      </c>
      <c r="T11" s="1" t="s">
        <v>67</v>
      </c>
      <c r="U11" s="1" t="n">
        <v>5000</v>
      </c>
      <c r="V11" s="1" t="n">
        <v>1.86</v>
      </c>
      <c r="W11" s="1" t="s">
        <v>14</v>
      </c>
    </row>
    <row r="12" customFormat="false" ht="12.75" hidden="false" customHeight="false" outlineLevel="0" collapsed="false">
      <c r="A12" s="1" t="n">
        <v>9</v>
      </c>
      <c r="C12" s="1" t="s">
        <v>12</v>
      </c>
      <c r="F12" s="12" t="n">
        <f aca="false">IF(E12&lt;1,0,$F$4)</f>
        <v>0</v>
      </c>
      <c r="G12" s="11" t="n">
        <f aca="false">D12*(F12-E12)</f>
        <v>0</v>
      </c>
      <c r="H12" s="1" t="n">
        <f aca="false">IF(D12&lt;0,ABS(D12),D12)</f>
        <v>0</v>
      </c>
      <c r="K12" s="1" t="n">
        <v>9</v>
      </c>
      <c r="M12" s="1" t="s">
        <v>12</v>
      </c>
      <c r="P12" s="12" t="n">
        <f aca="false">IF(O12&lt;1,0,$P$4)</f>
        <v>0</v>
      </c>
      <c r="Q12" s="11" t="n">
        <f aca="false">N12*(P12-O12)</f>
        <v>0</v>
      </c>
      <c r="R12" s="1" t="n">
        <f aca="false">IF(N12&lt;0,ABS(N12),N12)</f>
        <v>0</v>
      </c>
      <c r="S12" s="36" t="n">
        <f aca="false">-U12</f>
        <v>-5000</v>
      </c>
      <c r="T12" s="1" t="s">
        <v>67</v>
      </c>
      <c r="U12" s="1" t="n">
        <v>5000</v>
      </c>
      <c r="V12" s="1" t="n">
        <v>1.86</v>
      </c>
      <c r="W12" s="1" t="s">
        <v>14</v>
      </c>
    </row>
    <row r="13" customFormat="false" ht="12.75" hidden="false" customHeight="false" outlineLevel="0" collapsed="false">
      <c r="A13" s="1" t="n">
        <v>10</v>
      </c>
      <c r="C13" s="1" t="s">
        <v>12</v>
      </c>
      <c r="F13" s="12" t="n">
        <f aca="false">IF(E13&lt;1,0,$F$4)</f>
        <v>0</v>
      </c>
      <c r="G13" s="11" t="n">
        <f aca="false">D13*(F13-E13)</f>
        <v>0</v>
      </c>
      <c r="H13" s="1" t="n">
        <f aca="false">IF(D13&lt;0,ABS(D13),D13)</f>
        <v>0</v>
      </c>
      <c r="K13" s="1" t="n">
        <v>10</v>
      </c>
      <c r="M13" s="1" t="s">
        <v>12</v>
      </c>
      <c r="P13" s="12" t="n">
        <f aca="false">IF(O13&lt;1,0,$P$4)</f>
        <v>0</v>
      </c>
      <c r="Q13" s="11" t="n">
        <f aca="false">N13*(P13-O13)</f>
        <v>0</v>
      </c>
      <c r="R13" s="1" t="n">
        <f aca="false">IF(N13&lt;0,ABS(N13),N13)</f>
        <v>0</v>
      </c>
      <c r="S13" s="36" t="n">
        <f aca="false">-U13</f>
        <v>-5000</v>
      </c>
      <c r="T13" s="1" t="s">
        <v>67</v>
      </c>
      <c r="U13" s="1" t="n">
        <v>5000</v>
      </c>
      <c r="V13" s="1" t="n">
        <v>1.875</v>
      </c>
      <c r="W13" s="1" t="s">
        <v>18</v>
      </c>
    </row>
    <row r="14" customFormat="false" ht="12.75" hidden="false" customHeight="false" outlineLevel="0" collapsed="false">
      <c r="A14" s="1" t="n">
        <v>11</v>
      </c>
      <c r="C14" s="1" t="s">
        <v>12</v>
      </c>
      <c r="F14" s="12" t="n">
        <f aca="false">IF(E14&lt;1,0,$F$4)</f>
        <v>0</v>
      </c>
      <c r="G14" s="11" t="n">
        <f aca="false">D14*(F14-E14)</f>
        <v>0</v>
      </c>
      <c r="H14" s="1" t="n">
        <f aca="false">IF(D14&lt;0,ABS(D14),D14)</f>
        <v>0</v>
      </c>
      <c r="K14" s="1" t="n">
        <v>11</v>
      </c>
      <c r="M14" s="1" t="s">
        <v>12</v>
      </c>
      <c r="P14" s="12" t="n">
        <f aca="false">IF(O14&lt;1,0,$P$4)</f>
        <v>0</v>
      </c>
      <c r="Q14" s="11" t="n">
        <f aca="false">N14*(P14-O14)</f>
        <v>0</v>
      </c>
      <c r="R14" s="1" t="n">
        <f aca="false">IF(N14&lt;0,ABS(N14),N14)</f>
        <v>0</v>
      </c>
      <c r="S14" s="36" t="n">
        <f aca="false">-U14</f>
        <v>-5000</v>
      </c>
      <c r="T14" s="1" t="s">
        <v>67</v>
      </c>
      <c r="U14" s="1" t="n">
        <v>5000</v>
      </c>
      <c r="V14" s="1" t="n">
        <v>1.91</v>
      </c>
      <c r="W14" s="1" t="s">
        <v>77</v>
      </c>
    </row>
    <row r="15" customFormat="false" ht="12.75" hidden="false" customHeight="false" outlineLevel="0" collapsed="false">
      <c r="A15" s="1" t="n">
        <v>12</v>
      </c>
      <c r="C15" s="1" t="s">
        <v>12</v>
      </c>
      <c r="F15" s="12" t="n">
        <f aca="false">IF(E15&lt;1,0,$F$4)</f>
        <v>0</v>
      </c>
      <c r="G15" s="11" t="n">
        <f aca="false">D15*(F15-E15)</f>
        <v>0</v>
      </c>
      <c r="H15" s="1" t="n">
        <f aca="false">IF(D15&lt;0,ABS(D15),D15)</f>
        <v>0</v>
      </c>
      <c r="K15" s="1" t="n">
        <v>12</v>
      </c>
      <c r="M15" s="1" t="s">
        <v>12</v>
      </c>
      <c r="P15" s="12" t="n">
        <f aca="false">IF(O15&lt;1,0,$P$4)</f>
        <v>0</v>
      </c>
      <c r="Q15" s="11" t="n">
        <f aca="false">N15*(P15-O15)</f>
        <v>0</v>
      </c>
      <c r="R15" s="1" t="n">
        <f aca="false">IF(N15&lt;0,ABS(N15),N15)</f>
        <v>0</v>
      </c>
      <c r="S15" s="36" t="n">
        <f aca="false">-U15</f>
        <v>-5000</v>
      </c>
      <c r="T15" s="1" t="s">
        <v>67</v>
      </c>
      <c r="U15" s="1" t="n">
        <v>5000</v>
      </c>
      <c r="V15" s="1" t="n">
        <v>1.945</v>
      </c>
      <c r="W15" s="1" t="s">
        <v>15</v>
      </c>
    </row>
    <row r="16" customFormat="false" ht="12.75" hidden="false" customHeight="false" outlineLevel="0" collapsed="false">
      <c r="A16" s="1" t="n">
        <v>13</v>
      </c>
      <c r="C16" s="1" t="s">
        <v>12</v>
      </c>
      <c r="F16" s="12" t="n">
        <f aca="false">IF(E16&lt;1,0,$F$4)</f>
        <v>0</v>
      </c>
      <c r="G16" s="11" t="n">
        <f aca="false">D16*(F16-E16)</f>
        <v>0</v>
      </c>
      <c r="H16" s="1" t="n">
        <f aca="false">IF(D16&lt;0,ABS(D16),D16)</f>
        <v>0</v>
      </c>
      <c r="K16" s="1" t="n">
        <v>13</v>
      </c>
      <c r="M16" s="1" t="s">
        <v>12</v>
      </c>
      <c r="P16" s="12" t="n">
        <f aca="false">IF(O16&lt;1,0,$P$4)</f>
        <v>0</v>
      </c>
      <c r="Q16" s="11" t="n">
        <f aca="false">N16*(P16-O16)</f>
        <v>0</v>
      </c>
      <c r="R16" s="1" t="n">
        <f aca="false">IF(N16&lt;0,ABS(N16),N16)</f>
        <v>0</v>
      </c>
      <c r="S16" s="36" t="n">
        <f aca="false">-U16</f>
        <v>-5000</v>
      </c>
      <c r="T16" s="1" t="s">
        <v>67</v>
      </c>
      <c r="U16" s="1" t="n">
        <v>5000</v>
      </c>
      <c r="V16" s="1" t="n">
        <v>1.96</v>
      </c>
      <c r="W16" s="1" t="s">
        <v>66</v>
      </c>
    </row>
    <row r="17" customFormat="false" ht="12.75" hidden="false" customHeight="false" outlineLevel="0" collapsed="false">
      <c r="A17" s="1" t="n">
        <v>14</v>
      </c>
      <c r="C17" s="1" t="s">
        <v>12</v>
      </c>
      <c r="F17" s="12" t="n">
        <f aca="false">IF(E17&lt;1,0,$F$4)</f>
        <v>0</v>
      </c>
      <c r="G17" s="11" t="n">
        <f aca="false">D17*(F17-E17)</f>
        <v>0</v>
      </c>
      <c r="H17" s="1" t="n">
        <f aca="false">IF(D17&lt;0,ABS(D17),D17)</f>
        <v>0</v>
      </c>
      <c r="K17" s="1" t="n">
        <v>14</v>
      </c>
      <c r="M17" s="1" t="s">
        <v>12</v>
      </c>
      <c r="P17" s="12" t="n">
        <f aca="false">IF(O17&lt;1,0,$P$4)</f>
        <v>0</v>
      </c>
      <c r="Q17" s="11" t="n">
        <f aca="false">N17*(P17-O17)</f>
        <v>0</v>
      </c>
      <c r="R17" s="1" t="n">
        <f aca="false">IF(N17&lt;0,ABS(N17),N17)</f>
        <v>0</v>
      </c>
      <c r="S17" s="36" t="n">
        <f aca="false">-U17</f>
        <v>-5000</v>
      </c>
      <c r="T17" s="1" t="s">
        <v>67</v>
      </c>
      <c r="U17" s="1" t="n">
        <v>5000</v>
      </c>
      <c r="V17" s="1" t="n">
        <v>1.92</v>
      </c>
      <c r="W17" s="1" t="s">
        <v>66</v>
      </c>
    </row>
    <row r="18" customFormat="false" ht="12.75" hidden="false" customHeight="false" outlineLevel="0" collapsed="false">
      <c r="A18" s="1" t="n">
        <v>19</v>
      </c>
      <c r="C18" s="1" t="s">
        <v>12</v>
      </c>
      <c r="F18" s="12" t="n">
        <f aca="false">IF(E18&lt;1,0,$F$4)</f>
        <v>0</v>
      </c>
      <c r="G18" s="11" t="n">
        <f aca="false">D18*(F18-E18)</f>
        <v>0</v>
      </c>
      <c r="H18" s="1" t="n">
        <f aca="false">IF(D18&lt;0,ABS(D18),D18)</f>
        <v>0</v>
      </c>
      <c r="K18" s="1" t="n">
        <v>19</v>
      </c>
      <c r="M18" s="1" t="s">
        <v>12</v>
      </c>
      <c r="P18" s="12" t="n">
        <f aca="false">IF(O18&lt;1,0,$P$4)</f>
        <v>0</v>
      </c>
      <c r="Q18" s="11" t="n">
        <f aca="false">N18*(P18-O18)</f>
        <v>0</v>
      </c>
      <c r="R18" s="1" t="n">
        <f aca="false">IF(N18&lt;0,ABS(N18),N18)</f>
        <v>0</v>
      </c>
    </row>
    <row r="19" customFormat="false" ht="12.75" hidden="false" customHeight="false" outlineLevel="0" collapsed="false">
      <c r="A19" s="1" t="n">
        <v>20</v>
      </c>
      <c r="C19" s="1" t="s">
        <v>12</v>
      </c>
      <c r="F19" s="12" t="n">
        <f aca="false">IF(E19&lt;1,0,$F$4)</f>
        <v>0</v>
      </c>
      <c r="G19" s="11" t="n">
        <f aca="false">D19*(F19-E19)</f>
        <v>0</v>
      </c>
      <c r="H19" s="1" t="n">
        <f aca="false">IF(D19&lt;0,ABS(D19),D19)</f>
        <v>0</v>
      </c>
      <c r="K19" s="1" t="n">
        <v>20</v>
      </c>
      <c r="M19" s="1" t="s">
        <v>12</v>
      </c>
      <c r="P19" s="12" t="n">
        <f aca="false">IF(O19&lt;1,0,$P$4)</f>
        <v>0</v>
      </c>
      <c r="Q19" s="11" t="n">
        <f aca="false">N19*(P19-O19)</f>
        <v>0</v>
      </c>
      <c r="R19" s="1" t="n">
        <f aca="false">IF(N19&lt;0,ABS(N19),N19)</f>
        <v>0</v>
      </c>
    </row>
    <row r="20" customFormat="false" ht="12.75" hidden="false" customHeight="false" outlineLevel="0" collapsed="false">
      <c r="A20" s="1" t="n">
        <v>21</v>
      </c>
      <c r="C20" s="1" t="s">
        <v>12</v>
      </c>
      <c r="F20" s="12" t="n">
        <f aca="false">IF(E20&lt;1,0,$F$4)</f>
        <v>0</v>
      </c>
      <c r="G20" s="11" t="n">
        <f aca="false">D20*(F20-E20)</f>
        <v>0</v>
      </c>
      <c r="H20" s="1" t="n">
        <f aca="false">IF(D20&lt;0,ABS(D20),D20)</f>
        <v>0</v>
      </c>
      <c r="K20" s="1" t="n">
        <v>21</v>
      </c>
      <c r="M20" s="1" t="s">
        <v>12</v>
      </c>
      <c r="P20" s="12" t="n">
        <f aca="false">IF(O20&lt;1,0,$P$4)</f>
        <v>0</v>
      </c>
      <c r="Q20" s="11" t="n">
        <f aca="false">N20*(P20-O20)</f>
        <v>0</v>
      </c>
      <c r="R20" s="1" t="n">
        <f aca="false">IF(N20&lt;0,ABS(N20),N20)</f>
        <v>0</v>
      </c>
    </row>
    <row r="21" customFormat="false" ht="12.75" hidden="false" customHeight="false" outlineLevel="0" collapsed="false">
      <c r="A21" s="1" t="n">
        <v>22</v>
      </c>
      <c r="C21" s="1" t="s">
        <v>12</v>
      </c>
      <c r="F21" s="12" t="n">
        <f aca="false">IF(E21&lt;1,0,$F$4)</f>
        <v>0</v>
      </c>
      <c r="G21" s="11" t="n">
        <f aca="false">D21*(F21-E21)</f>
        <v>0</v>
      </c>
      <c r="H21" s="1" t="n">
        <f aca="false">IF(D21&lt;0,ABS(D21),D21)</f>
        <v>0</v>
      </c>
      <c r="K21" s="1" t="n">
        <v>22</v>
      </c>
      <c r="M21" s="1" t="s">
        <v>12</v>
      </c>
      <c r="P21" s="12" t="n">
        <f aca="false">IF(O21&lt;1,0,$P$4)</f>
        <v>0</v>
      </c>
      <c r="Q21" s="11" t="n">
        <f aca="false">N21*(P21-O21)</f>
        <v>0</v>
      </c>
      <c r="R21" s="1" t="n">
        <f aca="false">IF(N21&lt;0,ABS(N21),N21)</f>
        <v>0</v>
      </c>
    </row>
    <row r="22" customFormat="false" ht="12.75" hidden="false" customHeight="false" outlineLevel="0" collapsed="false">
      <c r="A22" s="1" t="n">
        <v>23</v>
      </c>
      <c r="C22" s="1" t="s">
        <v>12</v>
      </c>
      <c r="F22" s="12" t="n">
        <f aca="false">IF(E22&lt;1,0,$F$4)</f>
        <v>0</v>
      </c>
      <c r="G22" s="11" t="n">
        <f aca="false">D22*(F22-E22)</f>
        <v>0</v>
      </c>
      <c r="H22" s="1" t="n">
        <f aca="false">IF(D22&lt;0,ABS(D22),D22)</f>
        <v>0</v>
      </c>
      <c r="K22" s="1" t="n">
        <v>23</v>
      </c>
      <c r="M22" s="1" t="s">
        <v>12</v>
      </c>
      <c r="P22" s="12" t="n">
        <f aca="false">IF(O22&lt;1,0,$P$4)</f>
        <v>0</v>
      </c>
      <c r="Q22" s="11" t="n">
        <f aca="false">N22*(P22-O22)</f>
        <v>0</v>
      </c>
      <c r="R22" s="1" t="n">
        <f aca="false">IF(N22&lt;0,ABS(N22),N22)</f>
        <v>0</v>
      </c>
    </row>
    <row r="23" customFormat="false" ht="12.75" hidden="false" customHeight="false" outlineLevel="0" collapsed="false">
      <c r="A23" s="1" t="n">
        <v>24</v>
      </c>
      <c r="C23" s="1" t="s">
        <v>12</v>
      </c>
      <c r="F23" s="12" t="n">
        <f aca="false">IF(E23&lt;1,0,$F$4)</f>
        <v>0</v>
      </c>
      <c r="G23" s="11" t="n">
        <f aca="false">D23*(F23-E23)</f>
        <v>0</v>
      </c>
      <c r="H23" s="1" t="n">
        <f aca="false">IF(D23&lt;0,ABS(D23),D23)</f>
        <v>0</v>
      </c>
      <c r="K23" s="1" t="n">
        <v>24</v>
      </c>
      <c r="M23" s="1" t="s">
        <v>12</v>
      </c>
      <c r="P23" s="12" t="n">
        <f aca="false">IF(O23&lt;1,0,$P$4)</f>
        <v>0</v>
      </c>
      <c r="Q23" s="11" t="n">
        <f aca="false">N23*(P23-O23)</f>
        <v>0</v>
      </c>
      <c r="R23" s="1" t="n">
        <f aca="false">IF(N23&lt;0,ABS(N23),N23)</f>
        <v>0</v>
      </c>
    </row>
    <row r="24" customFormat="false" ht="12.75" hidden="false" customHeight="false" outlineLevel="0" collapsed="false">
      <c r="A24" s="1" t="n">
        <v>25</v>
      </c>
      <c r="C24" s="1" t="s">
        <v>12</v>
      </c>
      <c r="F24" s="12" t="n">
        <f aca="false">IF(E24&lt;1,0,$F$4)</f>
        <v>0</v>
      </c>
      <c r="G24" s="11" t="n">
        <f aca="false">D24*(F24-E24)</f>
        <v>0</v>
      </c>
      <c r="H24" s="1" t="n">
        <f aca="false">IF(D24&lt;0,ABS(D24),D24)</f>
        <v>0</v>
      </c>
      <c r="K24" s="1" t="n">
        <v>25</v>
      </c>
      <c r="M24" s="1" t="s">
        <v>12</v>
      </c>
      <c r="O24" s="9"/>
      <c r="P24" s="12" t="n">
        <f aca="false">IF(O24&lt;1,0,$P$4)</f>
        <v>0</v>
      </c>
      <c r="Q24" s="11" t="n">
        <f aca="false">N24*(P24-O24)</f>
        <v>0</v>
      </c>
      <c r="R24" s="1" t="n">
        <f aca="false">IF(N24&lt;0,ABS(N24),N24)</f>
        <v>0</v>
      </c>
    </row>
    <row r="25" customFormat="false" ht="12.75" hidden="false" customHeight="false" outlineLevel="0" collapsed="false">
      <c r="A25" s="1" t="n">
        <v>26</v>
      </c>
      <c r="C25" s="1" t="s">
        <v>12</v>
      </c>
      <c r="F25" s="12" t="n">
        <f aca="false">IF(E25&lt;1,0,$F$4)</f>
        <v>0</v>
      </c>
      <c r="G25" s="11" t="n">
        <f aca="false">D25*(F25-E25)</f>
        <v>0</v>
      </c>
      <c r="H25" s="1" t="n">
        <f aca="false">IF(D25&lt;0,ABS(D25),D25)</f>
        <v>0</v>
      </c>
      <c r="K25" s="13" t="n">
        <v>26</v>
      </c>
      <c r="M25" s="1" t="s">
        <v>12</v>
      </c>
      <c r="O25" s="9"/>
      <c r="P25" s="12" t="n">
        <f aca="false">IF(O25&lt;1,0,$P$4)</f>
        <v>0</v>
      </c>
      <c r="Q25" s="11" t="n">
        <f aca="false">N25*(P25-O25)</f>
        <v>0</v>
      </c>
      <c r="R25" s="1" t="n">
        <f aca="false">IF(N25&lt;0,ABS(N25),N25)</f>
        <v>0</v>
      </c>
    </row>
    <row r="26" customFormat="false" ht="12.75" hidden="false" customHeight="false" outlineLevel="0" collapsed="false">
      <c r="A26" s="1" t="n">
        <v>27</v>
      </c>
      <c r="C26" s="1" t="s">
        <v>12</v>
      </c>
      <c r="F26" s="12" t="n">
        <f aca="false">IF(E26&lt;1,0,$F$4)</f>
        <v>0</v>
      </c>
      <c r="G26" s="11" t="n">
        <f aca="false">D26*(F26-E26)</f>
        <v>0</v>
      </c>
      <c r="H26" s="1" t="n">
        <f aca="false">IF(D26&lt;0,ABS(D26),D26)</f>
        <v>0</v>
      </c>
      <c r="K26" s="13" t="n">
        <v>27</v>
      </c>
      <c r="M26" s="1" t="s">
        <v>12</v>
      </c>
      <c r="O26" s="9"/>
      <c r="P26" s="12" t="n">
        <f aca="false">IF(O26&lt;1,0,$P$4)</f>
        <v>0</v>
      </c>
      <c r="Q26" s="11" t="n">
        <f aca="false">N26*(P26-O26)</f>
        <v>0</v>
      </c>
      <c r="R26" s="1" t="n">
        <f aca="false">IF(N26&lt;0,ABS(N26),N26)</f>
        <v>0</v>
      </c>
    </row>
    <row r="27" customFormat="false" ht="12.75" hidden="false" customHeight="false" outlineLevel="0" collapsed="false">
      <c r="A27" s="1" t="n">
        <v>28</v>
      </c>
      <c r="C27" s="1" t="s">
        <v>12</v>
      </c>
      <c r="F27" s="12" t="n">
        <f aca="false">IF(E27&lt;1,0,$F$4)</f>
        <v>0</v>
      </c>
      <c r="G27" s="11" t="n">
        <f aca="false">D27*(F27-E27)</f>
        <v>0</v>
      </c>
      <c r="H27" s="1" t="n">
        <f aca="false">IF(D27&lt;0,ABS(D27),D27)</f>
        <v>0</v>
      </c>
      <c r="K27" s="13" t="n">
        <v>28</v>
      </c>
      <c r="M27" s="1" t="s">
        <v>12</v>
      </c>
      <c r="P27" s="12" t="n">
        <f aca="false">IF(O27&lt;1,0,$P$4)</f>
        <v>0</v>
      </c>
      <c r="Q27" s="11" t="n">
        <f aca="false">N27*(P27-O27)</f>
        <v>0</v>
      </c>
      <c r="R27" s="1" t="n">
        <f aca="false">IF(N27&lt;0,ABS(N27),N27)</f>
        <v>0</v>
      </c>
    </row>
    <row r="28" customFormat="false" ht="12.75" hidden="false" customHeight="false" outlineLevel="0" collapsed="false">
      <c r="A28" s="1" t="n">
        <v>29</v>
      </c>
      <c r="C28" s="1" t="s">
        <v>12</v>
      </c>
      <c r="F28" s="12" t="n">
        <f aca="false">IF(E28&lt;1,0,$F$4)</f>
        <v>0</v>
      </c>
      <c r="G28" s="11" t="n">
        <f aca="false">D28*(F28-E28)</f>
        <v>0</v>
      </c>
      <c r="H28" s="1" t="n">
        <f aca="false">IF(D28&lt;0,ABS(D28),D28)</f>
        <v>0</v>
      </c>
      <c r="K28" s="13" t="n">
        <v>29</v>
      </c>
      <c r="L28" s="13"/>
      <c r="M28" s="13" t="s">
        <v>28</v>
      </c>
      <c r="N28" s="13"/>
      <c r="O28" s="13"/>
      <c r="P28" s="14" t="n">
        <f aca="false">IF(O28&lt;1,0,$P$4)</f>
        <v>0</v>
      </c>
      <c r="Q28" s="27" t="n">
        <f aca="false">N28*(P28-O28)</f>
        <v>0</v>
      </c>
      <c r="R28" s="13" t="n">
        <f aca="false">IF(N28&lt;0,ABS(N28),N28)</f>
        <v>0</v>
      </c>
    </row>
    <row r="29" customFormat="false" ht="12.75" hidden="false" customHeight="false" outlineLevel="0" collapsed="false">
      <c r="A29" s="1" t="n">
        <v>30</v>
      </c>
      <c r="C29" s="1" t="s">
        <v>12</v>
      </c>
      <c r="F29" s="12" t="n">
        <f aca="false">IF(E29&lt;1,0,$F$4)</f>
        <v>0</v>
      </c>
      <c r="G29" s="11" t="n">
        <f aca="false">D29*(F29-E29)</f>
        <v>0</v>
      </c>
      <c r="H29" s="1" t="n">
        <f aca="false">IF(D29&lt;0,ABS(D29),D29)</f>
        <v>0</v>
      </c>
      <c r="K29" s="13" t="n">
        <v>30</v>
      </c>
      <c r="L29" s="13"/>
      <c r="M29" s="13" t="s">
        <v>28</v>
      </c>
      <c r="N29" s="13"/>
      <c r="O29" s="13"/>
      <c r="P29" s="14" t="n">
        <f aca="false">IF(O29&lt;1,0,$P$4)</f>
        <v>0</v>
      </c>
      <c r="Q29" s="27" t="n">
        <f aca="false">N29*(P29-O29)</f>
        <v>0</v>
      </c>
      <c r="R29" s="13" t="n">
        <f aca="false">IF(N29&lt;0,ABS(N29),N29)</f>
        <v>0</v>
      </c>
    </row>
    <row r="30" customFormat="false" ht="12.75" hidden="false" customHeight="false" outlineLevel="0" collapsed="false">
      <c r="A30" s="1" t="n">
        <v>31</v>
      </c>
      <c r="C30" s="1" t="s">
        <v>12</v>
      </c>
      <c r="F30" s="12" t="n">
        <f aca="false">IF(E30&lt;1,0,$F$4)</f>
        <v>0</v>
      </c>
      <c r="G30" s="11" t="n">
        <f aca="false">D30*(F30-E30)</f>
        <v>0</v>
      </c>
      <c r="H30" s="1" t="n">
        <f aca="false">IF(D30&lt;0,ABS(D30),D30)</f>
        <v>0</v>
      </c>
      <c r="K30" s="16" t="n">
        <v>31</v>
      </c>
      <c r="L30" s="13"/>
      <c r="M30" s="13" t="s">
        <v>28</v>
      </c>
      <c r="N30" s="13"/>
      <c r="O30" s="13"/>
      <c r="P30" s="14" t="n">
        <f aca="false">IF(O30&lt;1,0,$P$4)</f>
        <v>0</v>
      </c>
      <c r="Q30" s="27" t="n">
        <f aca="false">N30*(P30-O30)</f>
        <v>0</v>
      </c>
      <c r="R30" s="13"/>
    </row>
    <row r="31" customFormat="false" ht="12.75" hidden="false" customHeight="false" outlineLevel="0" collapsed="false">
      <c r="A31" s="1" t="n">
        <v>32</v>
      </c>
      <c r="C31" s="1" t="s">
        <v>12</v>
      </c>
      <c r="F31" s="12" t="n">
        <f aca="false">IF(E31&lt;1,0,$F$4)</f>
        <v>0</v>
      </c>
      <c r="G31" s="11" t="n">
        <f aca="false">D31*(F31-E31)</f>
        <v>0</v>
      </c>
      <c r="H31" s="1" t="n">
        <f aca="false">IF(D31&lt;0,ABS(D31),D31)</f>
        <v>0</v>
      </c>
      <c r="K31" s="19"/>
      <c r="L31" s="16"/>
      <c r="M31" s="16" t="s">
        <v>28</v>
      </c>
      <c r="N31" s="16"/>
      <c r="O31" s="16"/>
      <c r="P31" s="17" t="n">
        <f aca="false">IF(O31&lt;1,0,$P$4)</f>
        <v>0</v>
      </c>
      <c r="Q31" s="31" t="n">
        <f aca="false">N31*(P31-O31)</f>
        <v>0</v>
      </c>
      <c r="R31" s="16"/>
    </row>
    <row r="32" customFormat="false" ht="15.75" hidden="false" customHeight="false" outlineLevel="0" collapsed="false">
      <c r="A32" s="1" t="n">
        <v>33</v>
      </c>
      <c r="C32" s="1" t="s">
        <v>12</v>
      </c>
      <c r="F32" s="12" t="n">
        <f aca="false">IF(E32&lt;1,0,$F$4)</f>
        <v>0</v>
      </c>
      <c r="G32" s="11" t="n">
        <f aca="false">D32*(F32-E32)</f>
        <v>0</v>
      </c>
      <c r="H32" s="1" t="n">
        <f aca="false">IF(D32&lt;0,ABS(D32),D32)</f>
        <v>0</v>
      </c>
      <c r="K32" s="19"/>
      <c r="N32" s="20" t="n">
        <f aca="false">SUM(N4:N31)</f>
        <v>0</v>
      </c>
      <c r="Q32" s="21" t="n">
        <f aca="false">SUM(Q4:Q28)</f>
        <v>0</v>
      </c>
      <c r="R32" s="1" t="n">
        <f aca="false">SUM(R4:R27)</f>
        <v>0</v>
      </c>
      <c r="S32" s="36" t="s">
        <v>59</v>
      </c>
    </row>
    <row r="33" customFormat="false" ht="12.75" hidden="false" customHeight="false" outlineLevel="0" collapsed="false">
      <c r="A33" s="1" t="n">
        <v>34</v>
      </c>
      <c r="C33" s="1" t="s">
        <v>12</v>
      </c>
      <c r="F33" s="12" t="n">
        <f aca="false">IF(E33&lt;1,0,$F$4)</f>
        <v>0</v>
      </c>
      <c r="G33" s="11" t="n">
        <f aca="false">D33*(F33-E33)</f>
        <v>0</v>
      </c>
      <c r="H33" s="1" t="n">
        <f aca="false">IF(D33&lt;0,ABS(D33),D33)</f>
        <v>0</v>
      </c>
      <c r="K33" s="19"/>
    </row>
    <row r="34" customFormat="false" ht="15.75" hidden="false" customHeight="false" outlineLevel="0" collapsed="false">
      <c r="A34" s="1" t="n">
        <v>35</v>
      </c>
      <c r="C34" s="1" t="s">
        <v>12</v>
      </c>
      <c r="F34" s="12" t="n">
        <f aca="false">IF(E34&lt;1,0,$F$4)</f>
        <v>0</v>
      </c>
      <c r="G34" s="11" t="n">
        <f aca="false">D34*(F34-E34)</f>
        <v>0</v>
      </c>
      <c r="H34" s="1" t="n">
        <f aca="false">IF(D34&lt;0,ABS(D34),D34)</f>
        <v>0</v>
      </c>
      <c r="K34" s="19"/>
      <c r="P34" s="22" t="s">
        <v>29</v>
      </c>
      <c r="Q34" s="40" t="e">
        <f aca="false">'10-3-01'!N35*VLOOKUP((E1-1),[2]Historical!$A$3:$M$212,7)</f>
        <v>#VALUE!</v>
      </c>
    </row>
    <row r="35" customFormat="false" ht="12.75" hidden="false" customHeight="false" outlineLevel="0" collapsed="false">
      <c r="A35" s="1" t="n">
        <v>36</v>
      </c>
      <c r="C35" s="1" t="s">
        <v>12</v>
      </c>
      <c r="F35" s="12" t="n">
        <f aca="false">IF(E35&lt;1,0,$F$4)</f>
        <v>0</v>
      </c>
      <c r="G35" s="11" t="n">
        <f aca="false">D35*(F35-E35)</f>
        <v>0</v>
      </c>
      <c r="H35" s="1" t="n">
        <f aca="false">IF(D35&lt;0,ABS(D35),D35)</f>
        <v>0</v>
      </c>
      <c r="K35" s="19"/>
    </row>
    <row r="36" customFormat="false" ht="12.75" hidden="false" customHeight="false" outlineLevel="0" collapsed="false">
      <c r="A36" s="1" t="n">
        <v>37</v>
      </c>
      <c r="C36" s="1" t="s">
        <v>12</v>
      </c>
      <c r="F36" s="12" t="n">
        <f aca="false">IF(E36&lt;1,0,$F$4)</f>
        <v>0</v>
      </c>
      <c r="G36" s="11" t="n">
        <f aca="false">D36*(F36-E36)</f>
        <v>0</v>
      </c>
      <c r="H36" s="1" t="n">
        <f aca="false">IF(D36&lt;0,ABS(D36),D36)</f>
        <v>0</v>
      </c>
      <c r="K36" s="19"/>
    </row>
    <row r="37" customFormat="false" ht="12.75" hidden="false" customHeight="false" outlineLevel="0" collapsed="false">
      <c r="A37" s="1" t="n">
        <v>38</v>
      </c>
      <c r="C37" s="1" t="s">
        <v>12</v>
      </c>
      <c r="F37" s="12" t="n">
        <f aca="false">IF(E37&lt;1,0,$F$4)</f>
        <v>0</v>
      </c>
      <c r="G37" s="11" t="n">
        <f aca="false">D37*(F37-E37)</f>
        <v>0</v>
      </c>
      <c r="H37" s="1" t="n">
        <f aca="false">IF(D37&lt;0,ABS(D37),D37)</f>
        <v>0</v>
      </c>
      <c r="K37" s="19"/>
    </row>
    <row r="38" customFormat="false" ht="12.75" hidden="false" customHeight="false" outlineLevel="0" collapsed="false">
      <c r="C38" s="1" t="s">
        <v>12</v>
      </c>
      <c r="F38" s="12" t="n">
        <f aca="false">IF(E38&lt;1,0,$F$4)</f>
        <v>0</v>
      </c>
      <c r="G38" s="11" t="n">
        <f aca="false">D38*(F38-E38)</f>
        <v>0</v>
      </c>
      <c r="H38" s="1" t="n">
        <f aca="false">IF(D38&lt;0,ABS(D38),D38)</f>
        <v>0</v>
      </c>
      <c r="K38" s="19"/>
    </row>
    <row r="39" customFormat="false" ht="12.75" hidden="false" customHeight="false" outlineLevel="0" collapsed="false">
      <c r="C39" s="1" t="s">
        <v>12</v>
      </c>
      <c r="F39" s="12" t="n">
        <f aca="false">IF(E39&lt;1,0,$F$4)</f>
        <v>0</v>
      </c>
      <c r="G39" s="11" t="n">
        <f aca="false">D39*(F39-E39)</f>
        <v>0</v>
      </c>
      <c r="H39" s="1" t="n">
        <f aca="false">IF(D39&lt;0,ABS(D39),D39)</f>
        <v>0</v>
      </c>
      <c r="K39" s="19"/>
    </row>
    <row r="40" customFormat="false" ht="12.75" hidden="false" customHeight="false" outlineLevel="0" collapsed="false">
      <c r="C40" s="1" t="s">
        <v>12</v>
      </c>
      <c r="F40" s="12" t="n">
        <f aca="false">IF(E40&lt;1,0,$F$4)</f>
        <v>0</v>
      </c>
      <c r="G40" s="11" t="n">
        <f aca="false">D40*(F40-E40)</f>
        <v>0</v>
      </c>
      <c r="H40" s="1" t="n">
        <f aca="false">IF(D40&lt;0,ABS(D40),D40)</f>
        <v>0</v>
      </c>
      <c r="K40" s="19"/>
    </row>
    <row r="41" customFormat="false" ht="12.75" hidden="false" customHeight="false" outlineLevel="0" collapsed="false">
      <c r="C41" s="1" t="s">
        <v>12</v>
      </c>
      <c r="F41" s="12" t="n">
        <f aca="false">IF(E41&lt;1,0,$F$4)</f>
        <v>0</v>
      </c>
      <c r="G41" s="11" t="n">
        <f aca="false">D41*(F41-E41)</f>
        <v>0</v>
      </c>
      <c r="H41" s="1" t="n">
        <f aca="false">IF(D41&lt;0,ABS(D41),D41)</f>
        <v>0</v>
      </c>
      <c r="K41" s="19"/>
    </row>
    <row r="42" customFormat="false" ht="12.75" hidden="false" customHeight="false" outlineLevel="0" collapsed="false">
      <c r="C42" s="1" t="s">
        <v>12</v>
      </c>
      <c r="F42" s="12" t="n">
        <f aca="false">IF(E42&lt;1,0,$F$4)</f>
        <v>0</v>
      </c>
      <c r="G42" s="11" t="n">
        <f aca="false">D42*(F42-E42)</f>
        <v>0</v>
      </c>
      <c r="H42" s="1" t="n">
        <f aca="false">IF(D42&lt;0,ABS(D42),D42)</f>
        <v>0</v>
      </c>
      <c r="K42" s="19"/>
    </row>
    <row r="43" customFormat="false" ht="12.75" hidden="false" customHeight="false" outlineLevel="0" collapsed="false">
      <c r="C43" s="1" t="s">
        <v>12</v>
      </c>
      <c r="F43" s="12" t="n">
        <f aca="false">IF(E43&lt;1,0,$F$4)</f>
        <v>0</v>
      </c>
      <c r="G43" s="11" t="n">
        <f aca="false">D43*(F43-E43)</f>
        <v>0</v>
      </c>
      <c r="H43" s="1" t="n">
        <f aca="false">IF(D43&lt;0,ABS(D43),D43)</f>
        <v>0</v>
      </c>
      <c r="K43" s="19"/>
    </row>
    <row r="44" customFormat="false" ht="12.75" hidden="false" customHeight="false" outlineLevel="0" collapsed="false">
      <c r="C44" s="1" t="s">
        <v>12</v>
      </c>
      <c r="F44" s="12" t="n">
        <f aca="false">IF(E44&lt;1,0,$F$4)</f>
        <v>0</v>
      </c>
      <c r="G44" s="11" t="n">
        <f aca="false">D44*(F44-E44)</f>
        <v>0</v>
      </c>
      <c r="H44" s="1" t="n">
        <f aca="false">IF(D44&lt;0,ABS(D44),D44)</f>
        <v>0</v>
      </c>
      <c r="K44" s="19"/>
    </row>
    <row r="45" customFormat="false" ht="12.75" hidden="false" customHeight="false" outlineLevel="0" collapsed="false">
      <c r="C45" s="1" t="s">
        <v>12</v>
      </c>
      <c r="F45" s="12" t="n">
        <f aca="false">IF(E45&lt;1,0,$F$4)</f>
        <v>0</v>
      </c>
      <c r="G45" s="11" t="n">
        <f aca="false">D45*(F45-E45)</f>
        <v>0</v>
      </c>
      <c r="H45" s="1" t="n">
        <f aca="false">IF(D45&lt;0,ABS(D45),D45)</f>
        <v>0</v>
      </c>
      <c r="K45" s="19"/>
    </row>
    <row r="46" customFormat="false" ht="12.75" hidden="false" customHeight="false" outlineLevel="0" collapsed="false">
      <c r="C46" s="1" t="s">
        <v>12</v>
      </c>
      <c r="F46" s="12" t="n">
        <f aca="false">IF(E46&lt;1,0,$F$4)</f>
        <v>0</v>
      </c>
      <c r="G46" s="11" t="n">
        <f aca="false">D46*(F46-E46)</f>
        <v>0</v>
      </c>
      <c r="H46" s="1" t="n">
        <f aca="false">IF(D46&lt;0,ABS(D46),D46)</f>
        <v>0</v>
      </c>
      <c r="K46" s="19"/>
    </row>
    <row r="47" customFormat="false" ht="12.75" hidden="false" customHeight="false" outlineLevel="0" collapsed="false">
      <c r="C47" s="1" t="s">
        <v>12</v>
      </c>
      <c r="F47" s="12" t="n">
        <f aca="false">IF(E47&lt;1,0,$F$4)</f>
        <v>0</v>
      </c>
      <c r="G47" s="11" t="n">
        <f aca="false">D47*(F47-E47)</f>
        <v>0</v>
      </c>
      <c r="H47" s="1" t="n">
        <f aca="false">IF(D47&lt;0,ABS(D47),D47)</f>
        <v>0</v>
      </c>
      <c r="K47" s="19"/>
    </row>
    <row r="48" customFormat="false" ht="12.75" hidden="false" customHeight="false" outlineLevel="0" collapsed="false">
      <c r="C48" s="1" t="s">
        <v>12</v>
      </c>
      <c r="F48" s="12" t="n">
        <f aca="false">IF(E48&lt;1,0,$F$4)</f>
        <v>0</v>
      </c>
      <c r="G48" s="11" t="n">
        <f aca="false">D48*(F48-E48)</f>
        <v>0</v>
      </c>
      <c r="H48" s="1" t="n">
        <f aca="false">IF(D48&lt;0,ABS(D48),D48)</f>
        <v>0</v>
      </c>
      <c r="K48" s="19"/>
    </row>
    <row r="49" customFormat="false" ht="12.75" hidden="false" customHeight="false" outlineLevel="0" collapsed="false">
      <c r="C49" s="1" t="s">
        <v>12</v>
      </c>
      <c r="F49" s="12" t="n">
        <f aca="false">IF(E49&lt;1,0,$F$4)</f>
        <v>0</v>
      </c>
      <c r="G49" s="11" t="n">
        <f aca="false">D49*(F49-E49)</f>
        <v>0</v>
      </c>
      <c r="H49" s="1" t="n">
        <f aca="false">IF(D49&lt;0,ABS(D49),D49)</f>
        <v>0</v>
      </c>
      <c r="K49" s="19"/>
    </row>
    <row r="50" customFormat="false" ht="12.75" hidden="false" customHeight="false" outlineLevel="0" collapsed="false">
      <c r="C50" s="1" t="s">
        <v>12</v>
      </c>
      <c r="F50" s="12" t="n">
        <f aca="false">IF(E50&lt;1,0,$F$4)</f>
        <v>0</v>
      </c>
      <c r="G50" s="11" t="n">
        <f aca="false">D50*(F50-E50)</f>
        <v>0</v>
      </c>
      <c r="H50" s="1" t="n">
        <f aca="false">IF(D50&lt;0,ABS(D50),D50)</f>
        <v>0</v>
      </c>
      <c r="K50" s="19"/>
    </row>
    <row r="51" customFormat="false" ht="12.75" hidden="false" customHeight="false" outlineLevel="0" collapsed="false">
      <c r="C51" s="1" t="s">
        <v>12</v>
      </c>
      <c r="F51" s="12" t="n">
        <f aca="false">IF(E51&lt;1,0,$F$4)</f>
        <v>0</v>
      </c>
      <c r="G51" s="11" t="n">
        <f aca="false">D51*(F51-E51)</f>
        <v>0</v>
      </c>
      <c r="H51" s="1" t="n">
        <f aca="false">IF(D51&lt;0,ABS(D51),D51)</f>
        <v>0</v>
      </c>
      <c r="K51" s="19"/>
    </row>
    <row r="52" customFormat="false" ht="12.75" hidden="false" customHeight="false" outlineLevel="0" collapsed="false">
      <c r="C52" s="1" t="s">
        <v>12</v>
      </c>
      <c r="F52" s="12" t="n">
        <f aca="false">IF(E52&lt;1,0,$F$4)</f>
        <v>0</v>
      </c>
      <c r="G52" s="11" t="n">
        <f aca="false">D52*(F52-E52)</f>
        <v>0</v>
      </c>
      <c r="H52" s="1" t="n">
        <f aca="false">IF(D52&lt;0,ABS(D52),D52)</f>
        <v>0</v>
      </c>
      <c r="K52" s="19"/>
    </row>
    <row r="53" customFormat="false" ht="12.75" hidden="false" customHeight="false" outlineLevel="0" collapsed="false">
      <c r="C53" s="1" t="s">
        <v>12</v>
      </c>
      <c r="F53" s="12" t="n">
        <f aca="false">IF(E53&lt;1,0,$F$4)</f>
        <v>0</v>
      </c>
      <c r="G53" s="11" t="n">
        <f aca="false">D53*(F53-E53)</f>
        <v>0</v>
      </c>
      <c r="H53" s="1" t="n">
        <f aca="false">IF(D53&lt;0,ABS(D53),D53)</f>
        <v>0</v>
      </c>
      <c r="K53" s="19"/>
    </row>
    <row r="54" customFormat="false" ht="12.75" hidden="false" customHeight="false" outlineLevel="0" collapsed="false">
      <c r="C54" s="1" t="s">
        <v>12</v>
      </c>
      <c r="F54" s="12" t="n">
        <f aca="false">IF(E54&lt;1,0,$F$4)</f>
        <v>0</v>
      </c>
      <c r="G54" s="11" t="n">
        <f aca="false">D54*(F54-E54)</f>
        <v>0</v>
      </c>
      <c r="H54" s="1" t="n">
        <f aca="false">IF(D54&lt;0,ABS(D54),D54)</f>
        <v>0</v>
      </c>
      <c r="K54" s="19"/>
    </row>
    <row r="55" customFormat="false" ht="12.75" hidden="false" customHeight="false" outlineLevel="0" collapsed="false">
      <c r="C55" s="1" t="s">
        <v>12</v>
      </c>
      <c r="F55" s="12" t="n">
        <f aca="false">IF(E55&lt;1,0,$F$4)</f>
        <v>0</v>
      </c>
      <c r="G55" s="11" t="n">
        <f aca="false">D55*(F55-E55)</f>
        <v>0</v>
      </c>
      <c r="H55" s="1" t="n">
        <f aca="false">IF(D55&lt;0,ABS(D55),D55)</f>
        <v>0</v>
      </c>
      <c r="K55" s="19"/>
    </row>
    <row r="56" customFormat="false" ht="12.75" hidden="false" customHeight="false" outlineLevel="0" collapsed="false">
      <c r="A56" s="1" t="n">
        <v>39</v>
      </c>
      <c r="C56" s="1" t="s">
        <v>12</v>
      </c>
      <c r="F56" s="12" t="n">
        <f aca="false">IF(E56&lt;1,0,$F$4)</f>
        <v>0</v>
      </c>
      <c r="G56" s="11" t="n">
        <f aca="false">D56*(F56-E56)</f>
        <v>0</v>
      </c>
      <c r="H56" s="1" t="n">
        <f aca="false">IF(D56&lt;0,ABS(D56),D56)</f>
        <v>0</v>
      </c>
      <c r="K56" s="19"/>
    </row>
    <row r="57" customFormat="false" ht="12.75" hidden="false" customHeight="false" outlineLevel="0" collapsed="false">
      <c r="A57" s="1" t="n">
        <v>40</v>
      </c>
      <c r="C57" s="1" t="s">
        <v>12</v>
      </c>
      <c r="F57" s="12" t="n">
        <f aca="false">IF(E57&lt;1,0,$F$4)</f>
        <v>0</v>
      </c>
      <c r="G57" s="11" t="n">
        <f aca="false">D57*(F57-E57)</f>
        <v>0</v>
      </c>
      <c r="H57" s="1" t="n">
        <f aca="false">IF(D57&lt;0,ABS(D57),D57)</f>
        <v>0</v>
      </c>
      <c r="K57" s="19"/>
    </row>
    <row r="58" customFormat="false" ht="12.75" hidden="false" customHeight="false" outlineLevel="0" collapsed="false">
      <c r="A58" s="1" t="n">
        <v>41</v>
      </c>
      <c r="C58" s="1" t="s">
        <v>12</v>
      </c>
      <c r="F58" s="12" t="n">
        <f aca="false">IF(E58&lt;1,0,$F$4)</f>
        <v>0</v>
      </c>
      <c r="G58" s="11" t="n">
        <f aca="false">D58*(F58-E58)</f>
        <v>0</v>
      </c>
      <c r="H58" s="1" t="n">
        <f aca="false">IF(D58&lt;0,ABS(D58),D58)</f>
        <v>0</v>
      </c>
      <c r="K58" s="19"/>
    </row>
    <row r="59" customFormat="false" ht="12.75" hidden="false" customHeight="false" outlineLevel="0" collapsed="false">
      <c r="C59" s="1" t="s">
        <v>12</v>
      </c>
      <c r="F59" s="12" t="n">
        <f aca="false">IF(E59&lt;1,0,$F$4)</f>
        <v>0</v>
      </c>
      <c r="G59" s="11" t="n">
        <f aca="false">D59*(F59-E59)</f>
        <v>0</v>
      </c>
      <c r="H59" s="1" t="n">
        <f aca="false">IF(D59&lt;0,ABS(D59),D59)</f>
        <v>0</v>
      </c>
      <c r="K59" s="19"/>
    </row>
    <row r="60" customFormat="false" ht="12.75" hidden="false" customHeight="false" outlineLevel="0" collapsed="false">
      <c r="C60" s="1" t="s">
        <v>12</v>
      </c>
      <c r="F60" s="12" t="n">
        <f aca="false">IF(E60&lt;1,0,$F$4)</f>
        <v>0</v>
      </c>
      <c r="G60" s="11" t="n">
        <f aca="false">D60*(F60-E60)</f>
        <v>0</v>
      </c>
      <c r="H60" s="1" t="n">
        <f aca="false">IF(D60&lt;0,ABS(D60),D60)</f>
        <v>0</v>
      </c>
      <c r="K60" s="19"/>
    </row>
    <row r="61" customFormat="false" ht="12.75" hidden="false" customHeight="false" outlineLevel="0" collapsed="false">
      <c r="A61" s="15" t="n">
        <v>45</v>
      </c>
      <c r="B61" s="13" t="s">
        <v>44</v>
      </c>
      <c r="C61" s="13" t="s">
        <v>28</v>
      </c>
      <c r="D61" s="13" t="n">
        <v>-10000</v>
      </c>
      <c r="E61" s="13" t="n">
        <v>0.005</v>
      </c>
      <c r="F61" s="26" t="n">
        <f aca="false">IF(E61&lt;1,0,$F$4)</f>
        <v>0</v>
      </c>
      <c r="G61" s="27" t="n">
        <f aca="false">D61*(F61-E61)</f>
        <v>50</v>
      </c>
      <c r="H61" s="13" t="n">
        <f aca="false">IF(D61&lt;0,ABS(D61),D61)</f>
        <v>10000</v>
      </c>
      <c r="K61" s="19"/>
    </row>
    <row r="62" customFormat="false" ht="12.75" hidden="false" customHeight="false" outlineLevel="0" collapsed="false">
      <c r="A62" s="15" t="n">
        <v>46</v>
      </c>
      <c r="B62" s="15" t="s">
        <v>54</v>
      </c>
      <c r="C62" s="15" t="s">
        <v>28</v>
      </c>
      <c r="D62" s="15" t="n">
        <v>-10000</v>
      </c>
      <c r="E62" s="13" t="n">
        <v>0.0075</v>
      </c>
      <c r="F62" s="26" t="n">
        <f aca="false">IF(E62&lt;1,0,$F$4)</f>
        <v>0</v>
      </c>
      <c r="G62" s="27" t="n">
        <f aca="false">D62*(F62-E62)</f>
        <v>75</v>
      </c>
      <c r="H62" s="13" t="n">
        <f aca="false">IF(D62&lt;0,ABS(D62),D62)</f>
        <v>10000</v>
      </c>
      <c r="K62" s="19"/>
    </row>
    <row r="63" customFormat="false" ht="12.75" hidden="false" customHeight="false" outlineLevel="0" collapsed="false">
      <c r="A63" s="15" t="n">
        <v>47</v>
      </c>
      <c r="B63" s="13"/>
      <c r="C63" s="13" t="s">
        <v>28</v>
      </c>
      <c r="D63" s="13"/>
      <c r="E63" s="25"/>
      <c r="F63" s="26" t="n">
        <f aca="false">IF(E63&lt;1,0,$F$4)</f>
        <v>0</v>
      </c>
      <c r="G63" s="27" t="n">
        <f aca="false">D63*(F63-E63)</f>
        <v>0</v>
      </c>
      <c r="H63" s="13" t="n">
        <f aca="false">IF(D63&lt;0,ABS(D63),D63)</f>
        <v>0</v>
      </c>
      <c r="K63" s="19"/>
      <c r="M63" s="29"/>
    </row>
    <row r="64" customFormat="false" ht="12.75" hidden="false" customHeight="false" outlineLevel="0" collapsed="false">
      <c r="A64" s="16" t="n">
        <v>48</v>
      </c>
      <c r="B64" s="16"/>
      <c r="C64" s="16" t="s">
        <v>28</v>
      </c>
      <c r="D64" s="16"/>
      <c r="E64" s="30"/>
      <c r="F64" s="17" t="n">
        <f aca="false">IF(E64&lt;1,0,$F$4)</f>
        <v>0</v>
      </c>
      <c r="G64" s="31" t="n">
        <f aca="false">D64*(F64-E64)</f>
        <v>0</v>
      </c>
      <c r="H64" s="16" t="n">
        <f aca="false">IF(D64&lt;0,ABS(D64),D64)</f>
        <v>0</v>
      </c>
      <c r="I64" s="32"/>
      <c r="J64" s="32"/>
      <c r="K64" s="32"/>
      <c r="S64" s="37"/>
      <c r="U64" s="32"/>
      <c r="V64" s="32"/>
      <c r="W64" s="32"/>
      <c r="X64" s="32"/>
    </row>
    <row r="65" customFormat="false" ht="15.75" hidden="false" customHeight="false" outlineLevel="0" collapsed="false">
      <c r="D65" s="20" t="n">
        <f aca="false">SUM(D4:D64)</f>
        <v>-20000</v>
      </c>
      <c r="G65" s="21" t="n">
        <f aca="false">SUM(G4:G64)</f>
        <v>125</v>
      </c>
      <c r="H65" s="1" t="n">
        <f aca="false">SUM(H4:H33)</f>
        <v>0</v>
      </c>
      <c r="I65" s="1" t="s">
        <v>59</v>
      </c>
      <c r="L65" s="32"/>
      <c r="M65" s="32"/>
      <c r="N65" s="32"/>
      <c r="O65" s="32"/>
      <c r="P65" s="32"/>
      <c r="Q65" s="32"/>
      <c r="R65" s="32"/>
    </row>
    <row r="67" customFormat="false" ht="16.5" hidden="false" customHeight="false" outlineLevel="0" collapsed="false">
      <c r="F67" s="22" t="s">
        <v>29</v>
      </c>
      <c r="G67" s="40" t="e">
        <f aca="false">'10-3-01'!D56*VLOOKUP((E1-1),[2]Historical!$A$3:$M$181,10)</f>
        <v>#VALUE!</v>
      </c>
    </row>
    <row r="68" customFormat="false" ht="18.75" hidden="false" customHeight="false" outlineLevel="0" collapsed="false">
      <c r="D68" s="8"/>
      <c r="F68" s="22"/>
      <c r="L68" s="33" t="e">
        <f aca="false">G65+G67+Q32+Q34</f>
        <v>#VALUE!</v>
      </c>
    </row>
    <row r="69" customFormat="false" ht="12.75" hidden="false" customHeight="false" outlineLevel="0" collapsed="false">
      <c r="D69" s="1" t="s">
        <v>61</v>
      </c>
      <c r="E69" s="1" t="n">
        <f aca="false">MIN(E4:E33)</f>
        <v>0</v>
      </c>
      <c r="N69" s="1" t="s">
        <v>60</v>
      </c>
      <c r="O69" s="1" t="n">
        <f aca="false">MIN(O4:O27)</f>
        <v>0</v>
      </c>
    </row>
    <row r="70" customFormat="false" ht="12.75" hidden="false" customHeight="false" outlineLevel="0" collapsed="false">
      <c r="D70" s="1" t="s">
        <v>63</v>
      </c>
      <c r="E70" s="1" t="n">
        <f aca="false">MAX(E4:E33)</f>
        <v>0</v>
      </c>
      <c r="N70" s="1" t="s">
        <v>62</v>
      </c>
      <c r="O70" s="1" t="n">
        <f aca="false">MAX(O4:O27)</f>
        <v>0</v>
      </c>
    </row>
    <row r="75" customFormat="false" ht="12.75" hidden="false" customHeight="false" outlineLevel="0" collapsed="false">
      <c r="M75" s="35"/>
    </row>
    <row r="82" customFormat="false" ht="12.75" hidden="false" customHeight="false" outlineLevel="0" collapsed="false">
      <c r="H82" s="35"/>
    </row>
    <row r="83" customFormat="false" ht="12.75" hidden="false" customHeight="false" outlineLevel="0" collapsed="false">
      <c r="H83" s="35"/>
    </row>
    <row r="84" customFormat="false" ht="12.75" hidden="false" customHeight="false" outlineLevel="0" collapsed="false">
      <c r="H84" s="35"/>
    </row>
    <row r="85" customFormat="false" ht="12.75" hidden="false" customHeight="false" outlineLevel="0" collapsed="false">
      <c r="H85" s="35"/>
    </row>
    <row r="86" customFormat="false" ht="12.75" hidden="false" customHeight="false" outlineLevel="0" collapsed="false">
      <c r="H86" s="35"/>
    </row>
    <row r="87" customFormat="false" ht="12.75" hidden="false" customHeight="false" outlineLevel="0" collapsed="false">
      <c r="H87" s="35"/>
    </row>
    <row r="88" customFormat="false" ht="12.75" hidden="false" customHeight="false" outlineLevel="0" collapsed="false">
      <c r="H88" s="35"/>
    </row>
    <row r="89" customFormat="false" ht="12.75" hidden="false" customHeight="false" outlineLevel="0" collapsed="false">
      <c r="H89" s="35"/>
    </row>
    <row r="90" customFormat="false" ht="12.75" hidden="false" customHeight="false" outlineLevel="0" collapsed="false">
      <c r="H90" s="35"/>
    </row>
    <row r="91" customFormat="false" ht="12.75" hidden="false" customHeight="false" outlineLevel="0" collapsed="false">
      <c r="H91" s="35"/>
    </row>
    <row r="92" customFormat="false" ht="12.75" hidden="false" customHeight="false" outlineLevel="0" collapsed="false">
      <c r="H92" s="35"/>
    </row>
    <row r="93" customFormat="false" ht="12.75" hidden="false" customHeight="false" outlineLevel="0" collapsed="false">
      <c r="H93" s="35"/>
    </row>
    <row r="94" customFormat="false" ht="12.75" hidden="false" customHeight="false" outlineLevel="0" collapsed="false">
      <c r="H94" s="35"/>
    </row>
    <row r="95" customFormat="false" ht="12.75" hidden="false" customHeight="false" outlineLevel="0" collapsed="false">
      <c r="H95" s="35"/>
    </row>
    <row r="96" customFormat="false" ht="12.75" hidden="false" customHeight="false" outlineLevel="0" collapsed="false">
      <c r="H96" s="35"/>
    </row>
    <row r="97" customFormat="false" ht="12.75" hidden="false" customHeight="false" outlineLevel="0" collapsed="false">
      <c r="H97" s="35"/>
    </row>
    <row r="98" customFormat="false" ht="12.75" hidden="false" customHeight="false" outlineLevel="0" collapsed="false">
      <c r="H98" s="35"/>
    </row>
    <row r="99" customFormat="false" ht="12.75" hidden="false" customHeight="false" outlineLevel="0" collapsed="false">
      <c r="H99" s="35"/>
    </row>
    <row r="100" customFormat="false" ht="12.75" hidden="false" customHeight="false" outlineLevel="0" collapsed="false">
      <c r="H100" s="35"/>
    </row>
    <row r="101" customFormat="false" ht="12.75" hidden="false" customHeight="false" outlineLevel="0" collapsed="false">
      <c r="H101" s="35"/>
    </row>
    <row r="102" customFormat="false" ht="12.75" hidden="false" customHeight="false" outlineLevel="0" collapsed="false">
      <c r="H102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7" activeCellId="0" sqref="A7: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9.14"/>
    <col collapsed="false" customWidth="true" hidden="false" outlineLevel="0" max="3" min="3" style="1" width="47.28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54"/>
  <sheetViews>
    <sheetView showFormulas="false" showGridLines="true" showRowColHeaders="true" showZeros="true" rightToLeft="false" tabSelected="false" showOutlineSymbols="true" defaultGridColor="true" view="normal" topLeftCell="B1" colorId="64" zoomScale="80" zoomScaleNormal="80" zoomScalePageLayoutView="100" workbookViewId="0">
      <pane xSplit="0" ySplit="3" topLeftCell="BM22" activePane="bottomLeft" state="frozen"/>
      <selection pane="topLeft" activeCell="B1" activeCellId="0" sqref="B1"/>
      <selection pane="bottomLeft" activeCell="E56" activeCellId="0" sqref="A56:E5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" width="7.56"/>
    <col collapsed="false" customWidth="true" hidden="false" outlineLevel="0" max="2" min="2" style="1" width="35.28"/>
    <col collapsed="false" customWidth="true" hidden="false" outlineLevel="0" max="3" min="3" style="1" width="6.56"/>
    <col collapsed="false" customWidth="true" hidden="false" outlineLevel="0" max="4" min="4" style="1" width="11.7"/>
    <col collapsed="false" customWidth="true" hidden="false" outlineLevel="0" max="5" min="5" style="1" width="12.42"/>
    <col collapsed="false" customWidth="true" hidden="false" outlineLevel="0" max="6" min="6" style="1" width="9.7"/>
    <col collapsed="false" customWidth="true" hidden="false" outlineLevel="0" max="7" min="7" style="1" width="10.28"/>
    <col collapsed="false" customWidth="true" hidden="false" outlineLevel="0" max="8" min="8" style="1" width="9.14"/>
    <col collapsed="false" customWidth="true" hidden="false" outlineLevel="0" max="9" min="9" style="1" width="8.28"/>
    <col collapsed="false" customWidth="true" hidden="false" outlineLevel="0" max="10" min="10" style="1" width="3.99"/>
    <col collapsed="false" customWidth="true" hidden="true" outlineLevel="0" max="11" min="11" style="1" width="7.85"/>
    <col collapsed="false" customWidth="true" hidden="false" outlineLevel="0" max="12" min="12" style="1" width="35.7"/>
    <col collapsed="false" customWidth="true" hidden="false" outlineLevel="0" max="13" min="13" style="1" width="6.41"/>
    <col collapsed="false" customWidth="true" hidden="false" outlineLevel="0" max="14" min="14" style="1" width="9.28"/>
    <col collapsed="false" customWidth="true" hidden="false" outlineLevel="0" max="15" min="15" style="1" width="6.56"/>
    <col collapsed="false" customWidth="true" hidden="false" outlineLevel="0" max="16" min="16" style="1" width="9.28"/>
    <col collapsed="false" customWidth="true" hidden="false" outlineLevel="0" max="17" min="17" style="1" width="13.56"/>
    <col collapsed="false" customWidth="true" hidden="false" outlineLevel="0" max="18" min="18" style="1" width="9.28"/>
  </cols>
  <sheetData>
    <row r="1" customFormat="false" ht="18" hidden="false" customHeight="false" outlineLevel="0" collapsed="false">
      <c r="B1" s="2" t="s">
        <v>0</v>
      </c>
      <c r="D1" s="3" t="s">
        <v>1</v>
      </c>
      <c r="E1" s="4" t="n">
        <v>37154</v>
      </c>
      <c r="L1" s="2" t="s">
        <v>2</v>
      </c>
    </row>
    <row r="3" customFormat="false" ht="15" hidden="false" customHeight="false" outlineLevel="0" collapsed="false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/>
      <c r="I3" s="5"/>
      <c r="J3" s="5"/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5" t="s">
        <v>10</v>
      </c>
      <c r="Q3" s="5" t="s">
        <v>9</v>
      </c>
      <c r="R3" s="6"/>
    </row>
    <row r="4" customFormat="false" ht="12.75" hidden="false" customHeight="false" outlineLevel="0" collapsed="false">
      <c r="A4" s="1" t="n">
        <v>1</v>
      </c>
      <c r="B4" s="34" t="s">
        <v>31</v>
      </c>
      <c r="C4" s="1" t="s">
        <v>12</v>
      </c>
      <c r="D4" s="8" t="n">
        <v>5000</v>
      </c>
      <c r="E4" s="9" t="n">
        <v>2.0425</v>
      </c>
      <c r="F4" s="10" t="n">
        <v>2.051</v>
      </c>
      <c r="G4" s="11" t="n">
        <f aca="false">D4*(F4-E4)</f>
        <v>42.5000000000009</v>
      </c>
      <c r="H4" s="1" t="n">
        <f aca="false">IF(D4&lt;0,ABS(D4),D4)</f>
        <v>5000</v>
      </c>
      <c r="I4" s="12" t="n">
        <f aca="false">SUMPRODUCT(E4:E46,H4:H46)/SUM(H4:H46)</f>
        <v>2.05143162393162</v>
      </c>
      <c r="J4" s="12"/>
      <c r="K4" s="1" t="n">
        <v>1</v>
      </c>
      <c r="L4" s="7" t="s">
        <v>32</v>
      </c>
      <c r="M4" s="1" t="s">
        <v>12</v>
      </c>
      <c r="N4" s="8" t="n">
        <v>5000</v>
      </c>
      <c r="O4" s="9" t="n">
        <v>2.005</v>
      </c>
      <c r="P4" s="10" t="n">
        <v>2.03</v>
      </c>
      <c r="Q4" s="11" t="n">
        <f aca="false">N4*(P4-O4)</f>
        <v>125</v>
      </c>
      <c r="R4" s="1" t="n">
        <f aca="false">IF(N4&lt;0,ABS(N4),N4)</f>
        <v>5000</v>
      </c>
      <c r="S4" s="12" t="n">
        <f aca="false">SUMPRODUCT(O4:O26,R4:R26)/SUM(R4:R26)</f>
        <v>2.03240390674228</v>
      </c>
    </row>
    <row r="5" customFormat="false" ht="12.75" hidden="false" customHeight="false" outlineLevel="0" collapsed="false">
      <c r="A5" s="1" t="n">
        <v>2</v>
      </c>
      <c r="B5" s="34" t="s">
        <v>31</v>
      </c>
      <c r="C5" s="1" t="s">
        <v>12</v>
      </c>
      <c r="D5" s="8" t="n">
        <v>5000</v>
      </c>
      <c r="E5" s="9" t="n">
        <v>2.055</v>
      </c>
      <c r="F5" s="12" t="n">
        <f aca="false">IF(E5&lt;1,0,$F$4)</f>
        <v>2.051</v>
      </c>
      <c r="G5" s="11" t="n">
        <f aca="false">D5*(F5-E5)</f>
        <v>-20</v>
      </c>
      <c r="H5" s="1" t="n">
        <f aca="false">IF(D5&lt;0,ABS(D5),D5)</f>
        <v>5000</v>
      </c>
      <c r="K5" s="1" t="n">
        <v>2</v>
      </c>
      <c r="L5" s="7" t="s">
        <v>33</v>
      </c>
      <c r="M5" s="1" t="s">
        <v>12</v>
      </c>
      <c r="N5" s="8" t="n">
        <v>4350</v>
      </c>
      <c r="O5" s="9" t="n">
        <v>2.025</v>
      </c>
      <c r="P5" s="12" t="n">
        <f aca="false">IF(O5&lt;1,0,$P$4)</f>
        <v>2.03</v>
      </c>
      <c r="Q5" s="11" t="n">
        <f aca="false">N5*(P5-O5)</f>
        <v>21.7499999999995</v>
      </c>
      <c r="R5" s="1" t="n">
        <f aca="false">IF(N5&lt;0,ABS(N5),N5)</f>
        <v>4350</v>
      </c>
    </row>
    <row r="6" customFormat="false" ht="12.75" hidden="false" customHeight="false" outlineLevel="0" collapsed="false">
      <c r="A6" s="1" t="n">
        <v>3</v>
      </c>
      <c r="B6" s="34" t="s">
        <v>34</v>
      </c>
      <c r="C6" s="1" t="s">
        <v>12</v>
      </c>
      <c r="D6" s="8" t="n">
        <v>5000</v>
      </c>
      <c r="E6" s="9" t="n">
        <v>2.06</v>
      </c>
      <c r="F6" s="12" t="n">
        <f aca="false">IF(E6&lt;1,0,$F$4)</f>
        <v>2.051</v>
      </c>
      <c r="G6" s="11" t="n">
        <f aca="false">D6*(F6-E6)</f>
        <v>-44.9999999999995</v>
      </c>
      <c r="H6" s="1" t="n">
        <f aca="false">IF(D6&lt;0,ABS(D6),D6)</f>
        <v>5000</v>
      </c>
      <c r="K6" s="1" t="n">
        <v>3</v>
      </c>
      <c r="L6" s="7" t="s">
        <v>35</v>
      </c>
      <c r="M6" s="1" t="s">
        <v>12</v>
      </c>
      <c r="N6" s="8" t="n">
        <v>5000</v>
      </c>
      <c r="O6" s="9" t="n">
        <v>2.01</v>
      </c>
      <c r="P6" s="12" t="n">
        <f aca="false">IF(O6&lt;1,0,$P$4)</f>
        <v>2.03</v>
      </c>
      <c r="Q6" s="11" t="n">
        <f aca="false">N6*(P6-O6)</f>
        <v>100</v>
      </c>
      <c r="R6" s="1" t="n">
        <f aca="false">IF(N6&lt;0,ABS(N6),N6)</f>
        <v>5000</v>
      </c>
    </row>
    <row r="7" customFormat="false" ht="12.75" hidden="false" customHeight="false" outlineLevel="0" collapsed="false">
      <c r="A7" s="1" t="n">
        <v>4</v>
      </c>
      <c r="B7" s="34" t="s">
        <v>34</v>
      </c>
      <c r="C7" s="1" t="s">
        <v>12</v>
      </c>
      <c r="D7" s="8" t="n">
        <v>5000</v>
      </c>
      <c r="E7" s="9" t="n">
        <v>2.05</v>
      </c>
      <c r="F7" s="12" t="n">
        <f aca="false">IF(E7&lt;1,0,$F$4)</f>
        <v>2.051</v>
      </c>
      <c r="G7" s="11" t="n">
        <f aca="false">D7*(F7-E7)</f>
        <v>5.00000000000167</v>
      </c>
      <c r="H7" s="1" t="n">
        <f aca="false">IF(D7&lt;0,ABS(D7),D7)</f>
        <v>5000</v>
      </c>
      <c r="K7" s="1" t="n">
        <v>4</v>
      </c>
      <c r="L7" s="7" t="s">
        <v>35</v>
      </c>
      <c r="M7" s="1" t="s">
        <v>12</v>
      </c>
      <c r="N7" s="8" t="n">
        <v>5000</v>
      </c>
      <c r="O7" s="9" t="n">
        <v>2.025</v>
      </c>
      <c r="P7" s="12" t="n">
        <f aca="false">IF(O7&lt;1,0,$P$4)</f>
        <v>2.03</v>
      </c>
      <c r="Q7" s="11" t="n">
        <f aca="false">N7*(P7-O7)</f>
        <v>24.9999999999995</v>
      </c>
      <c r="R7" s="1" t="n">
        <f aca="false">IF(N7&lt;0,ABS(N7),N7)</f>
        <v>5000</v>
      </c>
    </row>
    <row r="8" customFormat="false" ht="12.75" hidden="false" customHeight="false" outlineLevel="0" collapsed="false">
      <c r="A8" s="1" t="n">
        <v>5</v>
      </c>
      <c r="B8" s="34" t="s">
        <v>34</v>
      </c>
      <c r="C8" s="1" t="s">
        <v>12</v>
      </c>
      <c r="D8" s="8" t="n">
        <v>5000</v>
      </c>
      <c r="E8" s="9" t="n">
        <v>2.03</v>
      </c>
      <c r="F8" s="12" t="n">
        <f aca="false">IF(E8&lt;1,0,$F$4)</f>
        <v>2.051</v>
      </c>
      <c r="G8" s="11" t="n">
        <f aca="false">D8*(F8-E8)</f>
        <v>105.000000000002</v>
      </c>
      <c r="H8" s="1" t="n">
        <f aca="false">IF(D8&lt;0,ABS(D8),D8)</f>
        <v>5000</v>
      </c>
      <c r="K8" s="1" t="n">
        <v>5</v>
      </c>
      <c r="L8" s="7" t="s">
        <v>36</v>
      </c>
      <c r="M8" s="1" t="s">
        <v>12</v>
      </c>
      <c r="N8" s="8" t="n">
        <v>10000</v>
      </c>
      <c r="O8" s="9" t="n">
        <v>2.0375</v>
      </c>
      <c r="P8" s="12" t="n">
        <f aca="false">IF(O8&lt;1,0,$P$4)</f>
        <v>2.03</v>
      </c>
      <c r="Q8" s="11" t="n">
        <f aca="false">N8*(P8-O8)</f>
        <v>-75.0000000000028</v>
      </c>
      <c r="R8" s="1" t="n">
        <f aca="false">IF(N8&lt;0,ABS(N8),N8)</f>
        <v>10000</v>
      </c>
    </row>
    <row r="9" customFormat="false" ht="12.75" hidden="false" customHeight="false" outlineLevel="0" collapsed="false">
      <c r="A9" s="1" t="n">
        <v>6</v>
      </c>
      <c r="B9" s="34" t="s">
        <v>37</v>
      </c>
      <c r="C9" s="1" t="s">
        <v>12</v>
      </c>
      <c r="D9" s="8" t="n">
        <v>10000</v>
      </c>
      <c r="E9" s="9" t="n">
        <v>2.05</v>
      </c>
      <c r="F9" s="12" t="n">
        <f aca="false">IF(E9&lt;1,0,$F$4)</f>
        <v>2.051</v>
      </c>
      <c r="G9" s="11" t="n">
        <f aca="false">D9*(F9-E9)</f>
        <v>10.0000000000033</v>
      </c>
      <c r="H9" s="1" t="n">
        <f aca="false">IF(D9&lt;0,ABS(D9),D9)</f>
        <v>10000</v>
      </c>
      <c r="K9" s="1" t="n">
        <v>6</v>
      </c>
      <c r="L9" s="7" t="s">
        <v>38</v>
      </c>
      <c r="M9" s="1" t="s">
        <v>12</v>
      </c>
      <c r="N9" s="8" t="n">
        <v>10000</v>
      </c>
      <c r="O9" s="9" t="n">
        <v>2.025</v>
      </c>
      <c r="P9" s="12" t="n">
        <f aca="false">IF(O9&lt;1,0,$P$4)</f>
        <v>2.03</v>
      </c>
      <c r="Q9" s="11" t="n">
        <f aca="false">N9*(P9-O9)</f>
        <v>49.9999999999989</v>
      </c>
      <c r="R9" s="1" t="n">
        <f aca="false">IF(N9&lt;0,ABS(N9),N9)</f>
        <v>10000</v>
      </c>
    </row>
    <row r="10" customFormat="false" ht="12.75" hidden="false" customHeight="false" outlineLevel="0" collapsed="false">
      <c r="A10" s="1" t="n">
        <v>7</v>
      </c>
      <c r="B10" s="34" t="s">
        <v>39</v>
      </c>
      <c r="C10" s="1" t="s">
        <v>12</v>
      </c>
      <c r="D10" s="8" t="n">
        <v>-5000</v>
      </c>
      <c r="E10" s="9" t="n">
        <v>2.02</v>
      </c>
      <c r="F10" s="12" t="n">
        <f aca="false">IF(E10&lt;1,0,$F$4)</f>
        <v>2.051</v>
      </c>
      <c r="G10" s="11" t="n">
        <f aca="false">D10*(F10-E10)</f>
        <v>-155.000000000001</v>
      </c>
      <c r="H10" s="1" t="n">
        <f aca="false">IF(D10&lt;0,ABS(D10),D10)</f>
        <v>5000</v>
      </c>
      <c r="K10" s="1" t="n">
        <v>7</v>
      </c>
      <c r="L10" s="7" t="s">
        <v>39</v>
      </c>
      <c r="M10" s="1" t="s">
        <v>12</v>
      </c>
      <c r="N10" s="8" t="n">
        <v>10000</v>
      </c>
      <c r="O10" s="9" t="n">
        <v>2.035</v>
      </c>
      <c r="P10" s="12" t="n">
        <f aca="false">IF(O10&lt;1,0,$P$4)</f>
        <v>2.03</v>
      </c>
      <c r="Q10" s="11" t="n">
        <f aca="false">N10*(P10-O10)</f>
        <v>-50.0000000000034</v>
      </c>
      <c r="R10" s="1" t="n">
        <f aca="false">IF(N10&lt;0,ABS(N10),N10)</f>
        <v>10000</v>
      </c>
    </row>
    <row r="11" customFormat="false" ht="12.75" hidden="false" customHeight="false" outlineLevel="0" collapsed="false">
      <c r="A11" s="1" t="n">
        <v>8</v>
      </c>
      <c r="B11" s="34" t="s">
        <v>40</v>
      </c>
      <c r="C11" s="1" t="s">
        <v>12</v>
      </c>
      <c r="D11" s="8" t="n">
        <v>-5000</v>
      </c>
      <c r="E11" s="9" t="n">
        <v>2.055</v>
      </c>
      <c r="F11" s="12" t="n">
        <f aca="false">IF(E11&lt;1,0,$F$4)</f>
        <v>2.051</v>
      </c>
      <c r="G11" s="11" t="n">
        <f aca="false">D11*(F11-E11)</f>
        <v>20</v>
      </c>
      <c r="H11" s="1" t="n">
        <f aca="false">IF(D11&lt;0,ABS(D11),D11)</f>
        <v>5000</v>
      </c>
      <c r="K11" s="1" t="n">
        <v>8</v>
      </c>
      <c r="L11" s="7" t="s">
        <v>41</v>
      </c>
      <c r="M11" s="1" t="s">
        <v>12</v>
      </c>
      <c r="N11" s="8" t="n">
        <v>-10000</v>
      </c>
      <c r="O11" s="9" t="n">
        <v>2.06</v>
      </c>
      <c r="P11" s="12" t="n">
        <f aca="false">IF(O11&lt;1,0,$P$4)</f>
        <v>2.03</v>
      </c>
      <c r="Q11" s="11" t="n">
        <f aca="false">N11*(P11-O11)</f>
        <v>300.000000000003</v>
      </c>
      <c r="R11" s="1" t="n">
        <f aca="false">IF(N11&lt;0,ABS(N11),N11)</f>
        <v>10000</v>
      </c>
    </row>
    <row r="12" customFormat="false" ht="12.75" hidden="false" customHeight="false" outlineLevel="0" collapsed="false">
      <c r="A12" s="1" t="n">
        <v>9</v>
      </c>
      <c r="B12" s="34" t="s">
        <v>42</v>
      </c>
      <c r="C12" s="1" t="s">
        <v>12</v>
      </c>
      <c r="D12" s="8" t="n">
        <v>-5000</v>
      </c>
      <c r="E12" s="9" t="n">
        <v>2.055</v>
      </c>
      <c r="F12" s="12" t="n">
        <f aca="false">IF(E12&lt;1,0,$F$4)</f>
        <v>2.051</v>
      </c>
      <c r="G12" s="11" t="n">
        <f aca="false">D12*(F12-E12)</f>
        <v>20</v>
      </c>
      <c r="H12" s="1" t="n">
        <f aca="false">IF(D12&lt;0,ABS(D12),D12)</f>
        <v>5000</v>
      </c>
      <c r="K12" s="1" t="n">
        <v>9</v>
      </c>
      <c r="L12" s="7" t="s">
        <v>43</v>
      </c>
      <c r="M12" s="1" t="s">
        <v>12</v>
      </c>
      <c r="N12" s="8" t="n">
        <v>-5000</v>
      </c>
      <c r="O12" s="9" t="n">
        <v>2.045</v>
      </c>
      <c r="P12" s="12" t="n">
        <f aca="false">IF(O12&lt;1,0,$P$4)</f>
        <v>2.03</v>
      </c>
      <c r="Q12" s="11" t="n">
        <f aca="false">N12*(P12-O12)</f>
        <v>75.0000000000006</v>
      </c>
      <c r="R12" s="1" t="n">
        <f aca="false">IF(N12&lt;0,ABS(N12),N12)</f>
        <v>5000</v>
      </c>
    </row>
    <row r="13" customFormat="false" ht="12.75" hidden="false" customHeight="false" outlineLevel="0" collapsed="false">
      <c r="A13" s="1" t="n">
        <v>10</v>
      </c>
      <c r="B13" s="34" t="s">
        <v>44</v>
      </c>
      <c r="C13" s="1" t="s">
        <v>12</v>
      </c>
      <c r="D13" s="8" t="n">
        <v>-5000</v>
      </c>
      <c r="E13" s="9" t="n">
        <v>2.05</v>
      </c>
      <c r="F13" s="12" t="n">
        <f aca="false">IF(E13&lt;1,0,$F$4)</f>
        <v>2.051</v>
      </c>
      <c r="G13" s="11" t="n">
        <f aca="false">D13*(F13-E13)</f>
        <v>-5.00000000000167</v>
      </c>
      <c r="H13" s="1" t="n">
        <f aca="false">IF(D13&lt;0,ABS(D13),D13)</f>
        <v>5000</v>
      </c>
      <c r="K13" s="1" t="n">
        <v>10</v>
      </c>
      <c r="L13" s="1" t="s">
        <v>16</v>
      </c>
      <c r="M13" s="1" t="s">
        <v>12</v>
      </c>
      <c r="N13" s="8" t="n">
        <v>-5000</v>
      </c>
      <c r="O13" s="9" t="n">
        <v>2.0325</v>
      </c>
      <c r="P13" s="12" t="n">
        <f aca="false">IF(O13&lt;1,0,$P$4)</f>
        <v>2.03</v>
      </c>
      <c r="Q13" s="11" t="n">
        <f aca="false">N13*(P13-O13)</f>
        <v>12.500000000002</v>
      </c>
      <c r="R13" s="1" t="n">
        <f aca="false">IF(N13&lt;0,ABS(N13),N13)</f>
        <v>5000</v>
      </c>
    </row>
    <row r="14" customFormat="false" ht="12.75" hidden="false" customHeight="false" outlineLevel="0" collapsed="false">
      <c r="A14" s="1" t="n">
        <v>11</v>
      </c>
      <c r="B14" s="34" t="s">
        <v>31</v>
      </c>
      <c r="C14" s="1" t="s">
        <v>12</v>
      </c>
      <c r="D14" s="8" t="n">
        <v>-5000</v>
      </c>
      <c r="E14" s="9" t="n">
        <v>2.05</v>
      </c>
      <c r="F14" s="12" t="n">
        <f aca="false">IF(E14&lt;1,0,$F$4)</f>
        <v>2.051</v>
      </c>
      <c r="G14" s="11" t="n">
        <f aca="false">D14*(F14-E14)</f>
        <v>-5.00000000000167</v>
      </c>
      <c r="H14" s="1" t="n">
        <f aca="false">IF(D14&lt;0,ABS(D14),D14)</f>
        <v>5000</v>
      </c>
      <c r="K14" s="1" t="n">
        <v>11</v>
      </c>
      <c r="L14" s="7" t="s">
        <v>42</v>
      </c>
      <c r="M14" s="1" t="s">
        <v>12</v>
      </c>
      <c r="N14" s="1" t="n">
        <v>-5000</v>
      </c>
      <c r="O14" s="9" t="n">
        <v>2.02</v>
      </c>
      <c r="P14" s="12" t="n">
        <f aca="false">IF(O14&lt;1,0,$P$4)</f>
        <v>2.03</v>
      </c>
      <c r="Q14" s="11" t="n">
        <f aca="false">N14*(P14-O14)</f>
        <v>-49.9999999999989</v>
      </c>
      <c r="R14" s="1" t="n">
        <f aca="false">IF(N14&lt;0,ABS(N14),N14)</f>
        <v>5000</v>
      </c>
    </row>
    <row r="15" customFormat="false" ht="12.75" hidden="false" customHeight="false" outlineLevel="0" collapsed="false">
      <c r="A15" s="1" t="n">
        <v>12</v>
      </c>
      <c r="B15" s="34" t="s">
        <v>31</v>
      </c>
      <c r="C15" s="1" t="s">
        <v>12</v>
      </c>
      <c r="D15" s="8" t="n">
        <v>-5000</v>
      </c>
      <c r="E15" s="9" t="n">
        <v>2.045</v>
      </c>
      <c r="F15" s="12" t="n">
        <f aca="false">IF(E15&lt;1,0,$F$4)</f>
        <v>2.051</v>
      </c>
      <c r="G15" s="11" t="n">
        <f aca="false">D15*(F15-E15)</f>
        <v>-30.0000000000011</v>
      </c>
      <c r="H15" s="1" t="n">
        <f aca="false">IF(D15&lt;0,ABS(D15),D15)</f>
        <v>5000</v>
      </c>
      <c r="K15" s="1" t="n">
        <v>12</v>
      </c>
      <c r="L15" s="7" t="s">
        <v>45</v>
      </c>
      <c r="M15" s="1" t="s">
        <v>12</v>
      </c>
      <c r="N15" s="1" t="n">
        <v>-5000</v>
      </c>
      <c r="O15" s="9" t="n">
        <v>2.04</v>
      </c>
      <c r="P15" s="12" t="n">
        <f aca="false">IF(O15&lt;1,0,$P$4)</f>
        <v>2.03</v>
      </c>
      <c r="Q15" s="11" t="n">
        <f aca="false">N15*(P15-O15)</f>
        <v>50.0000000000012</v>
      </c>
      <c r="R15" s="1" t="n">
        <f aca="false">IF(N15&lt;0,ABS(N15),N15)</f>
        <v>5000</v>
      </c>
    </row>
    <row r="16" customFormat="false" ht="12.75" hidden="false" customHeight="false" outlineLevel="0" collapsed="false">
      <c r="A16" s="1" t="n">
        <v>13</v>
      </c>
      <c r="B16" s="34" t="s">
        <v>46</v>
      </c>
      <c r="C16" s="1" t="s">
        <v>12</v>
      </c>
      <c r="D16" s="8" t="n">
        <v>-5000</v>
      </c>
      <c r="E16" s="9" t="n">
        <v>2.04</v>
      </c>
      <c r="F16" s="12" t="n">
        <f aca="false">IF(E16&lt;1,0,$F$4)</f>
        <v>2.051</v>
      </c>
      <c r="G16" s="11" t="n">
        <f aca="false">D16*(F16-E16)</f>
        <v>-55.0000000000006</v>
      </c>
      <c r="H16" s="1" t="n">
        <f aca="false">IF(D16&lt;0,ABS(D16),D16)</f>
        <v>5000</v>
      </c>
      <c r="K16" s="1" t="n">
        <v>13</v>
      </c>
      <c r="M16" s="1" t="s">
        <v>12</v>
      </c>
      <c r="O16" s="9"/>
      <c r="P16" s="12" t="n">
        <f aca="false">IF(O16&lt;1,0,$P$4)</f>
        <v>0</v>
      </c>
      <c r="Q16" s="11" t="n">
        <f aca="false">N16*(P16-O16)</f>
        <v>0</v>
      </c>
      <c r="R16" s="1" t="n">
        <f aca="false">IF(N16&lt;0,ABS(N16),N16)</f>
        <v>0</v>
      </c>
    </row>
    <row r="17" customFormat="false" ht="12.75" hidden="false" customHeight="false" outlineLevel="0" collapsed="false">
      <c r="A17" s="1" t="n">
        <v>14</v>
      </c>
      <c r="B17" s="34" t="s">
        <v>31</v>
      </c>
      <c r="C17" s="1" t="s">
        <v>12</v>
      </c>
      <c r="D17" s="8" t="n">
        <v>-5000</v>
      </c>
      <c r="E17" s="9" t="n">
        <v>2.035</v>
      </c>
      <c r="F17" s="12" t="n">
        <f aca="false">IF(E17&lt;1,0,$F$4)</f>
        <v>2.051</v>
      </c>
      <c r="G17" s="11" t="n">
        <f aca="false">D17*(F17-E17)</f>
        <v>-80.0000000000001</v>
      </c>
      <c r="H17" s="1" t="n">
        <f aca="false">IF(D17&lt;0,ABS(D17),D17)</f>
        <v>5000</v>
      </c>
      <c r="K17" s="1" t="n">
        <v>14</v>
      </c>
      <c r="M17" s="1" t="s">
        <v>12</v>
      </c>
      <c r="O17" s="9"/>
      <c r="P17" s="12" t="n">
        <f aca="false">IF(O17&lt;1,0,$P$4)</f>
        <v>0</v>
      </c>
      <c r="Q17" s="11" t="n">
        <f aca="false">N17*(P17-O17)</f>
        <v>0</v>
      </c>
      <c r="R17" s="1" t="n">
        <f aca="false">IF(N17&lt;0,ABS(N17),N17)</f>
        <v>0</v>
      </c>
    </row>
    <row r="18" customFormat="false" ht="12.75" hidden="false" customHeight="false" outlineLevel="0" collapsed="false">
      <c r="A18" s="1" t="n">
        <v>15</v>
      </c>
      <c r="B18" s="34" t="s">
        <v>47</v>
      </c>
      <c r="C18" s="1" t="s">
        <v>12</v>
      </c>
      <c r="D18" s="8" t="n">
        <v>-5000</v>
      </c>
      <c r="E18" s="9" t="n">
        <v>2.03</v>
      </c>
      <c r="F18" s="12" t="n">
        <f aca="false">IF(E18&lt;1,0,$F$4)</f>
        <v>2.051</v>
      </c>
      <c r="G18" s="11" t="n">
        <f aca="false">D18*(F18-E18)</f>
        <v>-105.000000000002</v>
      </c>
      <c r="H18" s="1" t="n">
        <f aca="false">IF(D18&lt;0,ABS(D18),D18)</f>
        <v>5000</v>
      </c>
      <c r="K18" s="1" t="n">
        <v>15</v>
      </c>
      <c r="M18" s="1" t="s">
        <v>12</v>
      </c>
      <c r="O18" s="9"/>
      <c r="P18" s="12" t="n">
        <f aca="false">IF(O18&lt;1,0,$P$4)</f>
        <v>0</v>
      </c>
      <c r="Q18" s="11" t="n">
        <f aca="false">N18*(P18-O18)</f>
        <v>0</v>
      </c>
      <c r="R18" s="1" t="n">
        <f aca="false">IF(N18&lt;0,ABS(N18),N18)</f>
        <v>0</v>
      </c>
    </row>
    <row r="19" customFormat="false" ht="12.75" hidden="false" customHeight="false" outlineLevel="0" collapsed="false">
      <c r="A19" s="1" t="n">
        <v>16</v>
      </c>
      <c r="B19" s="34" t="s">
        <v>47</v>
      </c>
      <c r="C19" s="1" t="s">
        <v>12</v>
      </c>
      <c r="D19" s="8" t="n">
        <v>-5000</v>
      </c>
      <c r="E19" s="9" t="n">
        <v>2.03</v>
      </c>
      <c r="F19" s="12" t="n">
        <f aca="false">IF(E19&lt;1,0,$F$4)</f>
        <v>2.051</v>
      </c>
      <c r="G19" s="11" t="n">
        <f aca="false">D19*(F19-E19)</f>
        <v>-105.000000000002</v>
      </c>
      <c r="H19" s="1" t="n">
        <f aca="false">IF(D19&lt;0,ABS(D19),D19)</f>
        <v>5000</v>
      </c>
      <c r="K19" s="1" t="n">
        <v>16</v>
      </c>
      <c r="M19" s="1" t="s">
        <v>12</v>
      </c>
      <c r="O19" s="9"/>
      <c r="P19" s="12" t="n">
        <f aca="false">IF(O19&lt;1,0,$P$4)</f>
        <v>0</v>
      </c>
      <c r="R19" s="1" t="n">
        <f aca="false">IF(N19&lt;0,ABS(N19),N19)</f>
        <v>0</v>
      </c>
    </row>
    <row r="20" customFormat="false" ht="12.75" hidden="false" customHeight="false" outlineLevel="0" collapsed="false">
      <c r="A20" s="1" t="n">
        <v>17</v>
      </c>
      <c r="B20" s="34" t="s">
        <v>48</v>
      </c>
      <c r="C20" s="1" t="s">
        <v>12</v>
      </c>
      <c r="D20" s="8" t="n">
        <v>-5000</v>
      </c>
      <c r="E20" s="9" t="n">
        <v>2.03</v>
      </c>
      <c r="F20" s="12" t="n">
        <f aca="false">IF(E20&lt;1,0,$F$4)</f>
        <v>2.051</v>
      </c>
      <c r="G20" s="11" t="n">
        <f aca="false">D20*(F20-E20)</f>
        <v>-105.000000000002</v>
      </c>
      <c r="H20" s="1" t="n">
        <f aca="false">IF(D20&lt;0,ABS(D20),D20)</f>
        <v>5000</v>
      </c>
      <c r="K20" s="1" t="n">
        <v>17</v>
      </c>
      <c r="M20" s="1" t="s">
        <v>12</v>
      </c>
      <c r="O20" s="9"/>
      <c r="P20" s="12" t="n">
        <f aca="false">IF(O20&lt;1,0,$P$4)</f>
        <v>0</v>
      </c>
      <c r="R20" s="1" t="n">
        <f aca="false">IF(N20&lt;0,ABS(N20),N20)</f>
        <v>0</v>
      </c>
    </row>
    <row r="21" customFormat="false" ht="12.75" hidden="false" customHeight="false" outlineLevel="0" collapsed="false">
      <c r="A21" s="1" t="n">
        <v>18</v>
      </c>
      <c r="B21" s="34" t="s">
        <v>44</v>
      </c>
      <c r="C21" s="1" t="s">
        <v>12</v>
      </c>
      <c r="D21" s="8" t="n">
        <v>-5000</v>
      </c>
      <c r="E21" s="9" t="n">
        <v>2.03</v>
      </c>
      <c r="F21" s="12" t="n">
        <f aca="false">IF(E21&lt;1,0,$F$4)</f>
        <v>2.051</v>
      </c>
      <c r="G21" s="11" t="n">
        <f aca="false">D21*(F21-E21)</f>
        <v>-105.000000000002</v>
      </c>
      <c r="H21" s="1" t="n">
        <f aca="false">IF(D21&lt;0,ABS(D21),D21)</f>
        <v>5000</v>
      </c>
      <c r="K21" s="1" t="n">
        <v>18</v>
      </c>
      <c r="M21" s="1" t="s">
        <v>12</v>
      </c>
      <c r="O21" s="9"/>
      <c r="P21" s="12" t="n">
        <f aca="false">IF(O21&lt;1,0,$P$4)</f>
        <v>0</v>
      </c>
      <c r="R21" s="1" t="n">
        <f aca="false">IF(N21&lt;0,ABS(N21),N21)</f>
        <v>0</v>
      </c>
    </row>
    <row r="22" customFormat="false" ht="12.75" hidden="false" customHeight="false" outlineLevel="0" collapsed="false">
      <c r="A22" s="1" t="n">
        <v>19</v>
      </c>
      <c r="B22" s="34" t="s">
        <v>46</v>
      </c>
      <c r="C22" s="1" t="s">
        <v>12</v>
      </c>
      <c r="D22" s="8" t="n">
        <v>-5000</v>
      </c>
      <c r="E22" s="9" t="n">
        <v>2.03</v>
      </c>
      <c r="F22" s="12" t="n">
        <f aca="false">IF(E22&lt;1,0,$F$4)</f>
        <v>2.051</v>
      </c>
      <c r="G22" s="11" t="n">
        <f aca="false">D22*(F22-E22)</f>
        <v>-105.000000000002</v>
      </c>
      <c r="H22" s="1" t="n">
        <f aca="false">IF(D22&lt;0,ABS(D22),D22)</f>
        <v>5000</v>
      </c>
      <c r="K22" s="1" t="n">
        <v>19</v>
      </c>
      <c r="M22" s="1" t="s">
        <v>12</v>
      </c>
      <c r="O22" s="9"/>
      <c r="P22" s="12" t="n">
        <f aca="false">IF(O22&lt;1,0,$P$4)</f>
        <v>0</v>
      </c>
      <c r="R22" s="1" t="n">
        <f aca="false">IF(N22&lt;0,ABS(N22),N22)</f>
        <v>0</v>
      </c>
    </row>
    <row r="23" customFormat="false" ht="12.75" hidden="false" customHeight="false" outlineLevel="0" collapsed="false">
      <c r="A23" s="1" t="n">
        <v>20</v>
      </c>
      <c r="B23" s="34" t="s">
        <v>44</v>
      </c>
      <c r="C23" s="1" t="s">
        <v>12</v>
      </c>
      <c r="D23" s="8" t="n">
        <v>-5000</v>
      </c>
      <c r="E23" s="9" t="n">
        <v>2.04</v>
      </c>
      <c r="F23" s="12" t="n">
        <f aca="false">IF(E23&lt;1,0,$F$4)</f>
        <v>2.051</v>
      </c>
      <c r="G23" s="11" t="n">
        <f aca="false">D23*(F23-E23)</f>
        <v>-55.0000000000006</v>
      </c>
      <c r="H23" s="1" t="n">
        <f aca="false">IF(D23&lt;0,ABS(D23),D23)</f>
        <v>5000</v>
      </c>
      <c r="K23" s="1" t="n">
        <v>20</v>
      </c>
      <c r="M23" s="1" t="s">
        <v>12</v>
      </c>
      <c r="O23" s="9"/>
      <c r="P23" s="12" t="n">
        <f aca="false">IF(O23&lt;1,0,$P$4)</f>
        <v>0</v>
      </c>
      <c r="R23" s="1" t="n">
        <f aca="false">IF(N23&lt;0,ABS(N23),N23)</f>
        <v>0</v>
      </c>
    </row>
    <row r="24" customFormat="false" ht="12.75" hidden="false" customHeight="false" outlineLevel="0" collapsed="false">
      <c r="A24" s="1" t="n">
        <v>21</v>
      </c>
      <c r="B24" s="34" t="s">
        <v>34</v>
      </c>
      <c r="C24" s="1" t="s">
        <v>12</v>
      </c>
      <c r="D24" s="1" t="n">
        <v>-5000</v>
      </c>
      <c r="E24" s="9" t="n">
        <v>2.045</v>
      </c>
      <c r="F24" s="12" t="n">
        <f aca="false">IF(E24&lt;1,0,$F$4)</f>
        <v>2.051</v>
      </c>
      <c r="G24" s="11" t="n">
        <f aca="false">D24*(F24-E24)</f>
        <v>-30.0000000000011</v>
      </c>
      <c r="H24" s="1" t="n">
        <f aca="false">IF(D24&lt;0,ABS(D24),D24)</f>
        <v>5000</v>
      </c>
      <c r="K24" s="1" t="n">
        <v>21</v>
      </c>
      <c r="M24" s="1" t="s">
        <v>12</v>
      </c>
      <c r="O24" s="9"/>
      <c r="P24" s="12" t="n">
        <f aca="false">IF(O24&lt;1,0,$P$4)</f>
        <v>0</v>
      </c>
      <c r="R24" s="1" t="n">
        <f aca="false">IF(N24&lt;0,ABS(N24),N24)</f>
        <v>0</v>
      </c>
    </row>
    <row r="25" customFormat="false" ht="12.75" hidden="false" customHeight="false" outlineLevel="0" collapsed="false">
      <c r="A25" s="1" t="n">
        <v>22</v>
      </c>
      <c r="B25" s="34" t="s">
        <v>34</v>
      </c>
      <c r="C25" s="1" t="s">
        <v>12</v>
      </c>
      <c r="D25" s="1" t="n">
        <v>-5000</v>
      </c>
      <c r="E25" s="9" t="n">
        <v>2.04</v>
      </c>
      <c r="F25" s="12" t="n">
        <f aca="false">IF(E25&lt;1,0,$F$4)</f>
        <v>2.051</v>
      </c>
      <c r="G25" s="11" t="n">
        <f aca="false">D25*(F25-E25)</f>
        <v>-55.0000000000006</v>
      </c>
      <c r="H25" s="1" t="n">
        <f aca="false">IF(D25&lt;0,ABS(D25),D25)</f>
        <v>5000</v>
      </c>
      <c r="K25" s="1" t="n">
        <v>22</v>
      </c>
      <c r="M25" s="1" t="s">
        <v>12</v>
      </c>
      <c r="O25" s="9"/>
      <c r="P25" s="12" t="n">
        <f aca="false">IF(O25&lt;1,0,$P$4)</f>
        <v>0</v>
      </c>
      <c r="R25" s="1" t="n">
        <f aca="false">IF(N25&lt;0,ABS(N25),N25)</f>
        <v>0</v>
      </c>
    </row>
    <row r="26" customFormat="false" ht="12.75" hidden="false" customHeight="false" outlineLevel="0" collapsed="false">
      <c r="A26" s="1" t="n">
        <v>23</v>
      </c>
      <c r="B26" s="34" t="s">
        <v>49</v>
      </c>
      <c r="C26" s="1" t="s">
        <v>12</v>
      </c>
      <c r="D26" s="1" t="n">
        <v>-2500</v>
      </c>
      <c r="E26" s="9" t="n">
        <v>2.0675</v>
      </c>
      <c r="F26" s="12" t="n">
        <f aca="false">IF(E26&lt;1,0,$F$4)</f>
        <v>2.051</v>
      </c>
      <c r="G26" s="11" t="n">
        <f aca="false">D26*(F26-E26)</f>
        <v>41.2499999999993</v>
      </c>
      <c r="H26" s="1" t="n">
        <f aca="false">IF(D26&lt;0,ABS(D26),D26)</f>
        <v>2500</v>
      </c>
      <c r="K26" s="1" t="n">
        <v>23</v>
      </c>
      <c r="M26" s="1" t="s">
        <v>12</v>
      </c>
      <c r="O26" s="9"/>
      <c r="P26" s="12" t="n">
        <f aca="false">IF(O26&lt;1,0,$P$4)</f>
        <v>0</v>
      </c>
      <c r="R26" s="1" t="n">
        <f aca="false">IF(N26&lt;0,ABS(N26),N26)</f>
        <v>0</v>
      </c>
    </row>
    <row r="27" customFormat="false" ht="12.75" hidden="false" customHeight="false" outlineLevel="0" collapsed="false">
      <c r="A27" s="1" t="n">
        <v>24</v>
      </c>
      <c r="B27" s="34" t="s">
        <v>34</v>
      </c>
      <c r="C27" s="1" t="s">
        <v>12</v>
      </c>
      <c r="D27" s="1" t="n">
        <v>-2500</v>
      </c>
      <c r="E27" s="9" t="n">
        <v>2.0625</v>
      </c>
      <c r="F27" s="12" t="n">
        <f aca="false">IF(E27&lt;1,0,$F$4)</f>
        <v>2.051</v>
      </c>
      <c r="G27" s="11" t="n">
        <f aca="false">D27*(F27-E27)</f>
        <v>28.7499999999996</v>
      </c>
      <c r="H27" s="1" t="n">
        <f aca="false">IF(D27&lt;0,ABS(D27),D27)</f>
        <v>2500</v>
      </c>
      <c r="K27" s="1" t="n">
        <v>24</v>
      </c>
      <c r="M27" s="1" t="s">
        <v>12</v>
      </c>
      <c r="P27" s="12" t="n">
        <f aca="false">IF(O27&lt;1,0,$P$4)</f>
        <v>0</v>
      </c>
      <c r="R27" s="1" t="n">
        <f aca="false">IF(N27&lt;0,ABS(N27),N27)</f>
        <v>0</v>
      </c>
    </row>
    <row r="28" customFormat="false" ht="12.75" hidden="false" customHeight="false" outlineLevel="0" collapsed="false">
      <c r="A28" s="1" t="n">
        <v>25</v>
      </c>
      <c r="B28" s="34" t="s">
        <v>34</v>
      </c>
      <c r="C28" s="1" t="s">
        <v>12</v>
      </c>
      <c r="D28" s="1" t="n">
        <v>-3000</v>
      </c>
      <c r="E28" s="9" t="n">
        <v>2.0775</v>
      </c>
      <c r="F28" s="12" t="n">
        <f aca="false">IF(E28&lt;1,0,$F$4)</f>
        <v>2.051</v>
      </c>
      <c r="G28" s="11" t="n">
        <f aca="false">D28*(F28-E28)</f>
        <v>79.4999999999999</v>
      </c>
      <c r="H28" s="1" t="n">
        <f aca="false">IF(D28&lt;0,ABS(D28),D28)</f>
        <v>3000</v>
      </c>
      <c r="K28" s="1" t="n">
        <v>25</v>
      </c>
      <c r="M28" s="1" t="s">
        <v>12</v>
      </c>
      <c r="P28" s="12" t="n">
        <f aca="false">IF(O28&lt;1,0,$P$4)</f>
        <v>0</v>
      </c>
      <c r="R28" s="1" t="n">
        <f aca="false">IF(N28&lt;0,ABS(N28),N28)</f>
        <v>0</v>
      </c>
    </row>
    <row r="29" customFormat="false" ht="12.75" hidden="false" customHeight="false" outlineLevel="0" collapsed="false">
      <c r="A29" s="1" t="n">
        <v>26</v>
      </c>
      <c r="B29" s="34" t="s">
        <v>34</v>
      </c>
      <c r="C29" s="1" t="s">
        <v>12</v>
      </c>
      <c r="D29" s="1" t="n">
        <v>-2500</v>
      </c>
      <c r="E29" s="9" t="n">
        <v>2.0775</v>
      </c>
      <c r="F29" s="12" t="n">
        <f aca="false">IF(E29&lt;1,0,$F$4)</f>
        <v>2.051</v>
      </c>
      <c r="G29" s="11" t="n">
        <f aca="false">D29*(F29-E29)</f>
        <v>66.2499999999999</v>
      </c>
      <c r="H29" s="1" t="n">
        <f aca="false">IF(D29&lt;0,ABS(D29),D29)</f>
        <v>2500</v>
      </c>
      <c r="K29" s="13" t="n">
        <v>26</v>
      </c>
      <c r="L29" s="13"/>
      <c r="M29" s="13" t="s">
        <v>28</v>
      </c>
      <c r="N29" s="13"/>
      <c r="O29" s="13"/>
      <c r="P29" s="14" t="n">
        <f aca="false">IF(O29&lt;1,0,$P$4)</f>
        <v>0</v>
      </c>
      <c r="Q29" s="13"/>
      <c r="R29" s="13" t="n">
        <f aca="false">IF(N29&lt;0,ABS(N29),N29)</f>
        <v>0</v>
      </c>
    </row>
    <row r="30" customFormat="false" ht="12.75" hidden="false" customHeight="false" outlineLevel="0" collapsed="false">
      <c r="A30" s="1" t="n">
        <v>27</v>
      </c>
      <c r="B30" s="34" t="s">
        <v>34</v>
      </c>
      <c r="C30" s="1" t="s">
        <v>12</v>
      </c>
      <c r="D30" s="1" t="n">
        <v>-2500</v>
      </c>
      <c r="E30" s="9" t="n">
        <v>2.0775</v>
      </c>
      <c r="F30" s="12" t="n">
        <f aca="false">IF(E30&lt;1,0,$F$4)</f>
        <v>2.051</v>
      </c>
      <c r="G30" s="11" t="n">
        <f aca="false">D30*(F30-E30)</f>
        <v>66.2499999999999</v>
      </c>
      <c r="H30" s="1" t="n">
        <f aca="false">IF(D30&lt;0,ABS(D30),D30)</f>
        <v>2500</v>
      </c>
      <c r="K30" s="13" t="n">
        <v>27</v>
      </c>
      <c r="L30" s="13"/>
      <c r="M30" s="13" t="s">
        <v>28</v>
      </c>
      <c r="N30" s="13"/>
      <c r="O30" s="13"/>
      <c r="P30" s="14" t="n">
        <f aca="false">IF(O30&lt;1,0,$P$4)</f>
        <v>0</v>
      </c>
      <c r="Q30" s="13"/>
      <c r="R30" s="13" t="n">
        <f aca="false">IF(N30&lt;0,ABS(N30),N30)</f>
        <v>0</v>
      </c>
    </row>
    <row r="31" customFormat="false" ht="12.75" hidden="false" customHeight="false" outlineLevel="0" collapsed="false">
      <c r="A31" s="1" t="n">
        <v>28</v>
      </c>
      <c r="B31" s="34" t="s">
        <v>31</v>
      </c>
      <c r="C31" s="1" t="s">
        <v>12</v>
      </c>
      <c r="D31" s="1" t="n">
        <v>-2500</v>
      </c>
      <c r="E31" s="9" t="n">
        <v>2.0775</v>
      </c>
      <c r="F31" s="12" t="n">
        <f aca="false">IF(E31&lt;1,0,$F$4)</f>
        <v>2.051</v>
      </c>
      <c r="G31" s="11" t="n">
        <f aca="false">D31*(F31-E31)</f>
        <v>66.2499999999999</v>
      </c>
      <c r="H31" s="1" t="n">
        <f aca="false">IF(D31&lt;0,ABS(D31),D31)</f>
        <v>2500</v>
      </c>
      <c r="K31" s="13" t="n">
        <v>28</v>
      </c>
      <c r="L31" s="13"/>
      <c r="M31" s="13" t="s">
        <v>28</v>
      </c>
      <c r="N31" s="13"/>
      <c r="O31" s="13"/>
      <c r="P31" s="14" t="n">
        <f aca="false">IF(O31&lt;1,0,$P$4)</f>
        <v>0</v>
      </c>
      <c r="Q31" s="15"/>
      <c r="R31" s="13" t="n">
        <f aca="false">IF(N31&lt;0,ABS(N31),N31)</f>
        <v>0</v>
      </c>
    </row>
    <row r="32" customFormat="false" ht="12.75" hidden="false" customHeight="false" outlineLevel="0" collapsed="false">
      <c r="A32" s="1" t="n">
        <v>29</v>
      </c>
      <c r="B32" s="34" t="s">
        <v>34</v>
      </c>
      <c r="C32" s="1" t="s">
        <v>12</v>
      </c>
      <c r="D32" s="1" t="n">
        <v>-2500</v>
      </c>
      <c r="E32" s="9" t="n">
        <v>2.0775</v>
      </c>
      <c r="F32" s="12" t="n">
        <f aca="false">IF(E32&lt;1,0,$F$4)</f>
        <v>2.051</v>
      </c>
      <c r="G32" s="11" t="n">
        <f aca="false">D32*(F32-E32)</f>
        <v>66.2499999999999</v>
      </c>
      <c r="H32" s="1" t="n">
        <f aca="false">IF(D32&lt;0,ABS(D32),D32)</f>
        <v>2500</v>
      </c>
      <c r="K32" s="13" t="n">
        <v>29</v>
      </c>
      <c r="L32" s="13"/>
      <c r="M32" s="13" t="s">
        <v>28</v>
      </c>
      <c r="N32" s="13"/>
      <c r="O32" s="13"/>
      <c r="P32" s="14" t="n">
        <f aca="false">IF(O32&lt;1,0,$P$4)</f>
        <v>0</v>
      </c>
      <c r="Q32" s="13"/>
      <c r="R32" s="13"/>
    </row>
    <row r="33" customFormat="false" ht="12.75" hidden="false" customHeight="false" outlineLevel="0" collapsed="false">
      <c r="A33" s="1" t="n">
        <v>30</v>
      </c>
      <c r="B33" s="34" t="s">
        <v>34</v>
      </c>
      <c r="C33" s="1" t="s">
        <v>12</v>
      </c>
      <c r="D33" s="1" t="n">
        <v>-2500</v>
      </c>
      <c r="E33" s="9" t="n">
        <v>2.0775</v>
      </c>
      <c r="F33" s="12" t="n">
        <f aca="false">IF(E33&lt;1,0,$F$4)</f>
        <v>2.051</v>
      </c>
      <c r="G33" s="11" t="n">
        <f aca="false">D33*(F33-E33)</f>
        <v>66.2499999999999</v>
      </c>
      <c r="H33" s="1" t="n">
        <f aca="false">IF(D33&lt;0,ABS(D33),D33)</f>
        <v>2500</v>
      </c>
      <c r="K33" s="13" t="n">
        <v>30</v>
      </c>
      <c r="L33" s="13"/>
      <c r="M33" s="13" t="s">
        <v>28</v>
      </c>
      <c r="N33" s="13"/>
      <c r="O33" s="13"/>
      <c r="P33" s="14" t="n">
        <f aca="false">IF(O33&lt;1,0,$P$4)</f>
        <v>0</v>
      </c>
      <c r="Q33" s="13"/>
      <c r="R33" s="13"/>
    </row>
    <row r="34" customFormat="false" ht="13.5" hidden="false" customHeight="false" outlineLevel="0" collapsed="false">
      <c r="A34" s="1" t="n">
        <v>31</v>
      </c>
      <c r="B34" s="34" t="s">
        <v>31</v>
      </c>
      <c r="C34" s="1" t="s">
        <v>12</v>
      </c>
      <c r="D34" s="1" t="n">
        <v>-2500</v>
      </c>
      <c r="E34" s="9" t="n">
        <v>2.0775</v>
      </c>
      <c r="F34" s="12" t="n">
        <f aca="false">IF(E34&lt;1,0,$F$4)</f>
        <v>2.051</v>
      </c>
      <c r="G34" s="11" t="n">
        <f aca="false">D34*(F34-E34)</f>
        <v>66.2499999999999</v>
      </c>
      <c r="H34" s="1" t="n">
        <f aca="false">IF(D34&lt;0,ABS(D34),D34)</f>
        <v>2500</v>
      </c>
      <c r="K34" s="16" t="n">
        <v>31</v>
      </c>
      <c r="L34" s="16"/>
      <c r="M34" s="16" t="s">
        <v>28</v>
      </c>
      <c r="N34" s="16"/>
      <c r="O34" s="16"/>
      <c r="P34" s="17" t="n">
        <f aca="false">IF(O34&lt;1,0,$P$4)</f>
        <v>0</v>
      </c>
      <c r="Q34" s="18"/>
      <c r="R34" s="16"/>
    </row>
    <row r="35" customFormat="false" ht="15.75" hidden="false" customHeight="false" outlineLevel="0" collapsed="false">
      <c r="A35" s="1" t="n">
        <v>32</v>
      </c>
      <c r="B35" s="1" t="s">
        <v>34</v>
      </c>
      <c r="C35" s="1" t="s">
        <v>12</v>
      </c>
      <c r="D35" s="1" t="n">
        <v>-2500</v>
      </c>
      <c r="E35" s="9" t="n">
        <v>2.0775</v>
      </c>
      <c r="F35" s="12" t="n">
        <f aca="false">IF(E35&lt;1,0,$F$4)</f>
        <v>2.051</v>
      </c>
      <c r="G35" s="11" t="n">
        <f aca="false">D35*(F35-E35)</f>
        <v>66.2499999999999</v>
      </c>
      <c r="H35" s="1" t="n">
        <f aca="false">IF(D35&lt;0,ABS(D35),D35)</f>
        <v>2500</v>
      </c>
      <c r="K35" s="19"/>
      <c r="N35" s="20" t="n">
        <f aca="false">SUM(N4:N34)</f>
        <v>19350</v>
      </c>
      <c r="Q35" s="21" t="n">
        <f aca="false">SUM(Q4:Q31)</f>
        <v>584.249999999999</v>
      </c>
    </row>
    <row r="36" customFormat="false" ht="12.75" hidden="false" customHeight="false" outlineLevel="0" collapsed="false">
      <c r="A36" s="1" t="n">
        <v>33</v>
      </c>
      <c r="B36" s="1" t="s">
        <v>34</v>
      </c>
      <c r="C36" s="1" t="s">
        <v>12</v>
      </c>
      <c r="D36" s="1" t="n">
        <v>-2500</v>
      </c>
      <c r="E36" s="9" t="n">
        <v>2.075</v>
      </c>
      <c r="F36" s="12" t="n">
        <f aca="false">IF(E36&lt;1,0,$F$4)</f>
        <v>2.051</v>
      </c>
      <c r="G36" s="11" t="n">
        <f aca="false">D36*(F36-E36)</f>
        <v>60.0000000000001</v>
      </c>
      <c r="H36" s="1" t="n">
        <f aca="false">IF(D36&lt;0,ABS(D36),D36)</f>
        <v>2500</v>
      </c>
      <c r="K36" s="19"/>
    </row>
    <row r="37" customFormat="false" ht="15.75" hidden="false" customHeight="false" outlineLevel="0" collapsed="false">
      <c r="A37" s="1" t="n">
        <v>34</v>
      </c>
      <c r="B37" s="1" t="s">
        <v>34</v>
      </c>
      <c r="C37" s="1" t="s">
        <v>12</v>
      </c>
      <c r="D37" s="1" t="n">
        <v>-2500</v>
      </c>
      <c r="E37" s="9" t="n">
        <v>2.075</v>
      </c>
      <c r="F37" s="12" t="n">
        <f aca="false">IF(E37&lt;1,0,$F$4)</f>
        <v>2.051</v>
      </c>
      <c r="G37" s="11" t="n">
        <f aca="false">D37*(F37-E37)</f>
        <v>60.0000000000001</v>
      </c>
      <c r="H37" s="1" t="n">
        <f aca="false">IF(D37&lt;0,ABS(D37),D37)</f>
        <v>2500</v>
      </c>
      <c r="K37" s="19"/>
      <c r="P37" s="22" t="s">
        <v>29</v>
      </c>
      <c r="Q37" s="23" t="n">
        <f aca="false">N35*VLOOKUP((E1-1),[1]Historical!$A$3:$M$145,7)</f>
        <v>0</v>
      </c>
    </row>
    <row r="38" customFormat="false" ht="12.75" hidden="false" customHeight="false" outlineLevel="0" collapsed="false">
      <c r="A38" s="1" t="n">
        <v>35</v>
      </c>
      <c r="B38" s="1" t="s">
        <v>34</v>
      </c>
      <c r="C38" s="1" t="s">
        <v>12</v>
      </c>
      <c r="D38" s="1" t="n">
        <v>-2500</v>
      </c>
      <c r="E38" s="24" t="n">
        <v>2.07</v>
      </c>
      <c r="F38" s="12" t="n">
        <f aca="false">IF(E38&lt;1,0,$F$4)</f>
        <v>2.051</v>
      </c>
      <c r="G38" s="11" t="n">
        <f aca="false">D38*(F38-E38)</f>
        <v>47.4999999999992</v>
      </c>
      <c r="H38" s="1" t="n">
        <f aca="false">IF(D38&lt;0,ABS(D38),D38)</f>
        <v>2500</v>
      </c>
      <c r="K38" s="19"/>
    </row>
    <row r="39" customFormat="false" ht="12.75" hidden="false" customHeight="false" outlineLevel="0" collapsed="false">
      <c r="A39" s="1" t="n">
        <v>36</v>
      </c>
      <c r="B39" s="1" t="s">
        <v>40</v>
      </c>
      <c r="C39" s="1" t="s">
        <v>12</v>
      </c>
      <c r="D39" s="1" t="n">
        <v>-2500</v>
      </c>
      <c r="E39" s="24" t="n">
        <v>2.07</v>
      </c>
      <c r="F39" s="12" t="n">
        <f aca="false">IF(E39&lt;1,0,$F$4)</f>
        <v>2.051</v>
      </c>
      <c r="G39" s="11" t="n">
        <f aca="false">D39*(F39-E39)</f>
        <v>47.4999999999992</v>
      </c>
      <c r="H39" s="1" t="n">
        <f aca="false">IF(D39&lt;0,ABS(D39),D39)</f>
        <v>2500</v>
      </c>
      <c r="K39" s="19"/>
    </row>
    <row r="40" customFormat="false" ht="12.75" hidden="false" customHeight="false" outlineLevel="0" collapsed="false">
      <c r="A40" s="1" t="n">
        <v>37</v>
      </c>
      <c r="B40" s="1" t="s">
        <v>40</v>
      </c>
      <c r="C40" s="1" t="s">
        <v>12</v>
      </c>
      <c r="D40" s="1" t="n">
        <v>-1500</v>
      </c>
      <c r="E40" s="24" t="n">
        <v>2.065</v>
      </c>
      <c r="F40" s="12" t="n">
        <f aca="false">IF(E40&lt;1,0,$F$4)</f>
        <v>2.051</v>
      </c>
      <c r="G40" s="11" t="n">
        <f aca="false">D40*(F40-E40)</f>
        <v>20.9999999999997</v>
      </c>
      <c r="H40" s="1" t="n">
        <f aca="false">IF(D40&lt;0,ABS(D40),D40)</f>
        <v>1500</v>
      </c>
      <c r="K40" s="19"/>
    </row>
    <row r="41" customFormat="false" ht="12.75" hidden="false" customHeight="false" outlineLevel="0" collapsed="false">
      <c r="A41" s="1" t="n">
        <v>38</v>
      </c>
      <c r="B41" s="1" t="s">
        <v>40</v>
      </c>
      <c r="C41" s="1" t="s">
        <v>12</v>
      </c>
      <c r="D41" s="1" t="n">
        <v>-5000</v>
      </c>
      <c r="E41" s="24" t="n">
        <v>2.06</v>
      </c>
      <c r="F41" s="12" t="n">
        <f aca="false">IF(E41&lt;1,0,$F$4)</f>
        <v>2.051</v>
      </c>
      <c r="G41" s="11" t="n">
        <f aca="false">D41*(F41-E41)</f>
        <v>44.9999999999995</v>
      </c>
      <c r="H41" s="1" t="n">
        <f aca="false">IF(D41&lt;0,ABS(D41),D41)</f>
        <v>5000</v>
      </c>
      <c r="K41" s="19"/>
    </row>
    <row r="42" customFormat="false" ht="12.75" hidden="false" customHeight="false" outlineLevel="0" collapsed="false">
      <c r="A42" s="1" t="n">
        <v>39</v>
      </c>
      <c r="B42" s="1" t="s">
        <v>46</v>
      </c>
      <c r="C42" s="1" t="s">
        <v>12</v>
      </c>
      <c r="D42" s="1" t="n">
        <v>-3500</v>
      </c>
      <c r="E42" s="24" t="n">
        <v>2.065</v>
      </c>
      <c r="F42" s="12" t="n">
        <f aca="false">IF(E42&lt;1,0,$F$4)</f>
        <v>2.051</v>
      </c>
      <c r="G42" s="11" t="n">
        <f aca="false">D42*(F42-E42)</f>
        <v>48.9999999999993</v>
      </c>
      <c r="H42" s="1" t="n">
        <f aca="false">IF(D42&lt;0,ABS(D42),D42)</f>
        <v>3500</v>
      </c>
      <c r="K42" s="19"/>
    </row>
    <row r="43" customFormat="false" ht="12.75" hidden="false" customHeight="false" outlineLevel="0" collapsed="false">
      <c r="A43" s="1" t="n">
        <v>40</v>
      </c>
      <c r="B43" s="1" t="s">
        <v>46</v>
      </c>
      <c r="C43" s="1" t="s">
        <v>12</v>
      </c>
      <c r="D43" s="1" t="n">
        <v>-2500</v>
      </c>
      <c r="E43" s="24" t="n">
        <v>2.0675</v>
      </c>
      <c r="F43" s="12" t="n">
        <f aca="false">IF(E43&lt;1,0,$F$4)</f>
        <v>2.051</v>
      </c>
      <c r="G43" s="11" t="n">
        <f aca="false">D43*(F43-E43)</f>
        <v>41.2499999999993</v>
      </c>
      <c r="H43" s="1" t="n">
        <f aca="false">IF(D43&lt;0,ABS(D43),D43)</f>
        <v>2500</v>
      </c>
      <c r="K43" s="19"/>
    </row>
    <row r="44" customFormat="false" ht="12.75" hidden="false" customHeight="false" outlineLevel="0" collapsed="false">
      <c r="A44" s="1" t="n">
        <v>41</v>
      </c>
      <c r="B44" s="1" t="s">
        <v>40</v>
      </c>
      <c r="C44" s="1" t="s">
        <v>12</v>
      </c>
      <c r="D44" s="1" t="n">
        <v>-2500</v>
      </c>
      <c r="E44" s="24" t="n">
        <v>2.0675</v>
      </c>
      <c r="F44" s="12" t="n">
        <f aca="false">IF(E44&lt;1,0,$F$4)</f>
        <v>2.051</v>
      </c>
      <c r="G44" s="11" t="n">
        <f aca="false">D44*(F44-E44)</f>
        <v>41.2499999999993</v>
      </c>
      <c r="H44" s="1" t="n">
        <f aca="false">IF(D44&lt;0,ABS(D44),D44)</f>
        <v>2500</v>
      </c>
      <c r="K44" s="19"/>
    </row>
    <row r="45" customFormat="false" ht="12.75" hidden="false" customHeight="false" outlineLevel="0" collapsed="false">
      <c r="B45" s="1" t="s">
        <v>40</v>
      </c>
      <c r="C45" s="1" t="s">
        <v>12</v>
      </c>
      <c r="D45" s="1" t="n">
        <v>-5000</v>
      </c>
      <c r="E45" s="24" t="n">
        <v>2.0625</v>
      </c>
      <c r="F45" s="12" t="n">
        <f aca="false">IF(E45&lt;1,0,$F$4)</f>
        <v>2.051</v>
      </c>
      <c r="G45" s="11" t="n">
        <f aca="false">D45*(F45-E45)</f>
        <v>57.4999999999992</v>
      </c>
      <c r="H45" s="1" t="n">
        <f aca="false">IF(D45&lt;0,ABS(D45),D45)</f>
        <v>5000</v>
      </c>
      <c r="K45" s="19"/>
    </row>
    <row r="46" customFormat="false" ht="12.75" hidden="false" customHeight="false" outlineLevel="0" collapsed="false">
      <c r="B46" s="1" t="s">
        <v>40</v>
      </c>
      <c r="C46" s="1" t="s">
        <v>12</v>
      </c>
      <c r="D46" s="1" t="n">
        <v>-5000</v>
      </c>
      <c r="E46" s="24" t="n">
        <v>2.06</v>
      </c>
      <c r="F46" s="12" t="n">
        <f aca="false">IF(E46&lt;1,0,$F$4)</f>
        <v>2.051</v>
      </c>
      <c r="G46" s="11" t="n">
        <f aca="false">D46*(F46-E46)</f>
        <v>44.9999999999995</v>
      </c>
      <c r="H46" s="1" t="n">
        <f aca="false">IF(D46&lt;0,ABS(D46),D46)</f>
        <v>5000</v>
      </c>
      <c r="K46" s="19"/>
    </row>
    <row r="47" customFormat="false" ht="12.75" hidden="false" customHeight="false" outlineLevel="0" collapsed="false">
      <c r="A47" s="15" t="n">
        <v>45</v>
      </c>
      <c r="B47" s="13"/>
      <c r="C47" s="13" t="s">
        <v>28</v>
      </c>
      <c r="D47" s="13"/>
      <c r="E47" s="25"/>
      <c r="F47" s="26" t="n">
        <f aca="false">IF(E47&lt;1,0,$F$4)</f>
        <v>0</v>
      </c>
      <c r="G47" s="27" t="n">
        <f aca="false">D47*(F47-E47)</f>
        <v>0</v>
      </c>
      <c r="H47" s="13" t="n">
        <f aca="false">IF(D47&lt;0,ABS(D47),D47)</f>
        <v>0</v>
      </c>
      <c r="K47" s="19"/>
    </row>
    <row r="48" customFormat="false" ht="12.75" hidden="false" customHeight="false" outlineLevel="0" collapsed="false">
      <c r="A48" s="15" t="n">
        <v>46</v>
      </c>
      <c r="B48" s="15"/>
      <c r="C48" s="15" t="s">
        <v>28</v>
      </c>
      <c r="D48" s="15"/>
      <c r="E48" s="28"/>
      <c r="F48" s="26" t="n">
        <f aca="false">IF(E48&lt;1,0,$F$4)</f>
        <v>0</v>
      </c>
      <c r="G48" s="27" t="n">
        <f aca="false">D48*(F48-E48)</f>
        <v>0</v>
      </c>
      <c r="H48" s="13" t="n">
        <f aca="false">IF(D48&lt;0,ABS(D48),D48)</f>
        <v>0</v>
      </c>
      <c r="K48" s="19"/>
      <c r="M48" s="29"/>
    </row>
    <row r="49" customFormat="false" ht="12.75" hidden="false" customHeight="false" outlineLevel="0" collapsed="false">
      <c r="A49" s="15" t="n">
        <v>47</v>
      </c>
      <c r="B49" s="13"/>
      <c r="C49" s="13" t="s">
        <v>28</v>
      </c>
      <c r="D49" s="13"/>
      <c r="E49" s="25"/>
      <c r="F49" s="26" t="n">
        <f aca="false">IF(E49&lt;1,0,$F$4)</f>
        <v>0</v>
      </c>
      <c r="G49" s="27" t="n">
        <f aca="false">D49*(F49-E49)</f>
        <v>0</v>
      </c>
      <c r="H49" s="13" t="n">
        <f aca="false">IF(D49&lt;0,ABS(D49),D49)</f>
        <v>0</v>
      </c>
      <c r="K49" s="19"/>
    </row>
    <row r="50" customFormat="false" ht="12.75" hidden="false" customHeight="false" outlineLevel="0" collapsed="false">
      <c r="A50" s="16" t="n">
        <v>48</v>
      </c>
      <c r="B50" s="16"/>
      <c r="C50" s="16" t="s">
        <v>28</v>
      </c>
      <c r="D50" s="16"/>
      <c r="E50" s="30"/>
      <c r="F50" s="17" t="n">
        <f aca="false">IF(E50&lt;1,0,$F$4)</f>
        <v>0</v>
      </c>
      <c r="G50" s="31" t="n">
        <f aca="false">D50*(F50-E50)</f>
        <v>0</v>
      </c>
      <c r="H50" s="16" t="n">
        <f aca="false">IF(D50&lt;0,ABS(D50),D50)</f>
        <v>0</v>
      </c>
      <c r="I50" s="32"/>
      <c r="J50" s="32"/>
      <c r="K50" s="32"/>
      <c r="L50" s="32"/>
      <c r="M50" s="32"/>
      <c r="N50" s="32"/>
      <c r="O50" s="32"/>
      <c r="P50" s="32"/>
      <c r="Q50" s="32"/>
      <c r="R50" s="32"/>
    </row>
    <row r="51" customFormat="false" ht="15.75" hidden="false" customHeight="false" outlineLevel="0" collapsed="false">
      <c r="D51" s="20" t="n">
        <f aca="false">SUM(D4:D50)</f>
        <v>-105500</v>
      </c>
      <c r="G51" s="21" t="n">
        <f aca="false">SUM(G4:G50)</f>
        <v>270.749999999984</v>
      </c>
    </row>
    <row r="52" customFormat="false" ht="13.5" hidden="false" customHeight="false" outlineLevel="0" collapsed="false"/>
    <row r="53" customFormat="false" ht="18.75" hidden="false" customHeight="false" outlineLevel="0" collapsed="false">
      <c r="F53" s="22" t="s">
        <v>29</v>
      </c>
      <c r="G53" s="23" t="n">
        <f aca="false">D51*VLOOKUP((E1-1),[1]Historical!$A$3:$M$145,10)</f>
        <v>527.499999999989</v>
      </c>
      <c r="L53" s="33" t="n">
        <f aca="false">G51+G53+Q35+Q37</f>
        <v>1382.49999999997</v>
      </c>
    </row>
    <row r="54" customFormat="false" ht="15" hidden="false" customHeight="false" outlineLevel="0" collapsed="false">
      <c r="D54" s="8"/>
      <c r="F54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54"/>
  <sheetViews>
    <sheetView showFormulas="false" showGridLines="true" showRowColHeaders="true" showZeros="true" rightToLeft="false" tabSelected="false" showOutlineSymbols="true" defaultGridColor="true" view="normal" topLeftCell="C1" colorId="64" zoomScale="80" zoomScaleNormal="80" zoomScalePageLayoutView="100" workbookViewId="0">
      <pane xSplit="0" ySplit="3" topLeftCell="BM10" activePane="bottomLeft" state="frozen"/>
      <selection pane="topLeft" activeCell="C1" activeCellId="0" sqref="C1"/>
      <selection pane="bottomLeft" activeCell="H51" activeCellId="0" sqref="H5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" width="7.56"/>
    <col collapsed="false" customWidth="true" hidden="false" outlineLevel="0" max="2" min="2" style="1" width="47.99"/>
    <col collapsed="false" customWidth="true" hidden="false" outlineLevel="0" max="3" min="3" style="1" width="6.56"/>
    <col collapsed="false" customWidth="true" hidden="false" outlineLevel="0" max="4" min="4" style="1" width="11.7"/>
    <col collapsed="false" customWidth="true" hidden="false" outlineLevel="0" max="5" min="5" style="1" width="12.42"/>
    <col collapsed="false" customWidth="true" hidden="false" outlineLevel="0" max="6" min="6" style="1" width="9.7"/>
    <col collapsed="false" customWidth="true" hidden="false" outlineLevel="0" max="8" min="7" style="1" width="10.28"/>
    <col collapsed="false" customWidth="true" hidden="false" outlineLevel="0" max="9" min="9" style="1" width="8.28"/>
    <col collapsed="false" customWidth="true" hidden="false" outlineLevel="0" max="10" min="10" style="1" width="3.99"/>
    <col collapsed="false" customWidth="true" hidden="true" outlineLevel="0" max="11" min="11" style="1" width="7.85"/>
    <col collapsed="false" customWidth="true" hidden="false" outlineLevel="0" max="12" min="12" style="1" width="35.7"/>
    <col collapsed="false" customWidth="true" hidden="false" outlineLevel="0" max="13" min="13" style="1" width="6.41"/>
    <col collapsed="false" customWidth="true" hidden="false" outlineLevel="0" max="14" min="14" style="1" width="9.28"/>
    <col collapsed="false" customWidth="true" hidden="false" outlineLevel="0" max="15" min="15" style="1" width="6.56"/>
    <col collapsed="false" customWidth="true" hidden="false" outlineLevel="0" max="16" min="16" style="1" width="9.28"/>
    <col collapsed="false" customWidth="true" hidden="false" outlineLevel="0" max="17" min="17" style="1" width="13.56"/>
    <col collapsed="false" customWidth="true" hidden="false" outlineLevel="0" max="18" min="18" style="1" width="11.13"/>
  </cols>
  <sheetData>
    <row r="1" customFormat="false" ht="18" hidden="false" customHeight="false" outlineLevel="0" collapsed="false">
      <c r="B1" s="2" t="s">
        <v>0</v>
      </c>
      <c r="D1" s="3" t="s">
        <v>1</v>
      </c>
      <c r="E1" s="4" t="n">
        <v>37155</v>
      </c>
      <c r="L1" s="2" t="s">
        <v>2</v>
      </c>
    </row>
    <row r="3" customFormat="false" ht="15" hidden="false" customHeight="false" outlineLevel="0" collapsed="false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/>
      <c r="I3" s="5"/>
      <c r="J3" s="5"/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5" t="s">
        <v>10</v>
      </c>
      <c r="Q3" s="5" t="s">
        <v>9</v>
      </c>
      <c r="R3" s="6"/>
    </row>
    <row r="4" customFormat="false" ht="12.75" hidden="false" customHeight="false" outlineLevel="0" collapsed="false">
      <c r="A4" s="1" t="n">
        <v>1</v>
      </c>
      <c r="B4" s="34" t="s">
        <v>50</v>
      </c>
      <c r="C4" s="1" t="s">
        <v>12</v>
      </c>
      <c r="D4" s="8" t="n">
        <v>1000</v>
      </c>
      <c r="E4" s="9" t="n">
        <v>2.04</v>
      </c>
      <c r="F4" s="10" t="n">
        <v>2.01</v>
      </c>
      <c r="G4" s="11" t="n">
        <f aca="false">D4*(F4-E4)</f>
        <v>-30.0000000000003</v>
      </c>
      <c r="H4" s="1" t="n">
        <f aca="false">IF(D4&lt;0,ABS(D4),D4)</f>
        <v>1000</v>
      </c>
      <c r="I4" s="12" t="n">
        <f aca="false">SUMPRODUCT(E4:E46,H4:H46)/SUM(H4:H46)</f>
        <v>2.01103544776119</v>
      </c>
      <c r="J4" s="12"/>
      <c r="K4" s="1" t="n">
        <v>1</v>
      </c>
      <c r="L4" s="34" t="s">
        <v>31</v>
      </c>
      <c r="M4" s="1" t="s">
        <v>12</v>
      </c>
      <c r="N4" s="8" t="n">
        <v>5000</v>
      </c>
      <c r="O4" s="9" t="n">
        <v>1.99</v>
      </c>
      <c r="P4" s="10" t="n">
        <v>1.99</v>
      </c>
      <c r="Q4" s="11" t="n">
        <f aca="false">N4*(P4-O4)</f>
        <v>0</v>
      </c>
      <c r="R4" s="1" t="n">
        <f aca="false">IF(N4&lt;0,ABS(N4),N4)</f>
        <v>5000</v>
      </c>
      <c r="S4" s="12" t="n">
        <f aca="false">SUMPRODUCT(O4:O26,R4:R26)/SUM(R4:R26)</f>
        <v>1.98871911573472</v>
      </c>
    </row>
    <row r="5" customFormat="false" ht="12.75" hidden="false" customHeight="false" outlineLevel="0" collapsed="false">
      <c r="A5" s="1" t="n">
        <v>8</v>
      </c>
      <c r="B5" s="34" t="s">
        <v>18</v>
      </c>
      <c r="C5" s="1" t="s">
        <v>12</v>
      </c>
      <c r="D5" s="8" t="n">
        <v>-10000</v>
      </c>
      <c r="E5" s="9" t="n">
        <v>1.985</v>
      </c>
      <c r="F5" s="12" t="n">
        <f aca="false">IF(E5&lt;1,0,$F$4)</f>
        <v>2.01</v>
      </c>
      <c r="G5" s="11" t="n">
        <f aca="false">D5*(F5-E5)</f>
        <v>-249.999999999997</v>
      </c>
      <c r="H5" s="1" t="n">
        <f aca="false">IF(D5&lt;0,ABS(D5),D5)</f>
        <v>10000</v>
      </c>
      <c r="K5" s="1" t="n">
        <v>4</v>
      </c>
      <c r="L5" s="34" t="s">
        <v>31</v>
      </c>
      <c r="M5" s="1" t="s">
        <v>12</v>
      </c>
      <c r="N5" s="8" t="n">
        <v>5000</v>
      </c>
      <c r="O5" s="9" t="n">
        <v>1.975</v>
      </c>
      <c r="P5" s="12" t="n">
        <f aca="false">IF(O5&lt;1,0,$P$4)</f>
        <v>1.99</v>
      </c>
      <c r="Q5" s="11" t="n">
        <f aca="false">N5*(P5-O5)</f>
        <v>74.9999999999995</v>
      </c>
      <c r="R5" s="1" t="n">
        <f aca="false">IF(N5&lt;0,ABS(N5),N5)</f>
        <v>5000</v>
      </c>
    </row>
    <row r="6" customFormat="false" ht="12.75" hidden="false" customHeight="false" outlineLevel="0" collapsed="false">
      <c r="A6" s="1" t="n">
        <v>13</v>
      </c>
      <c r="B6" s="34" t="s">
        <v>18</v>
      </c>
      <c r="C6" s="1" t="s">
        <v>12</v>
      </c>
      <c r="D6" s="8" t="n">
        <v>-5000</v>
      </c>
      <c r="E6" s="9" t="n">
        <v>2.005</v>
      </c>
      <c r="F6" s="12" t="n">
        <f aca="false">IF(E6&lt;1,0,$F$4)</f>
        <v>2.01</v>
      </c>
      <c r="G6" s="11" t="n">
        <f aca="false">D6*(F6-E6)</f>
        <v>-24.9999999999995</v>
      </c>
      <c r="H6" s="1" t="n">
        <f aca="false">IF(D6&lt;0,ABS(D6),D6)</f>
        <v>5000</v>
      </c>
      <c r="K6" s="1" t="n">
        <v>2</v>
      </c>
      <c r="L6" s="34" t="s">
        <v>42</v>
      </c>
      <c r="M6" s="1" t="s">
        <v>12</v>
      </c>
      <c r="N6" s="8" t="n">
        <v>10000</v>
      </c>
      <c r="O6" s="9" t="n">
        <v>1.99</v>
      </c>
      <c r="P6" s="12" t="n">
        <f aca="false">IF(O6&lt;1,0,$P$4)</f>
        <v>1.99</v>
      </c>
      <c r="Q6" s="11" t="n">
        <f aca="false">N6*(P6-O6)</f>
        <v>0</v>
      </c>
      <c r="R6" s="1" t="n">
        <f aca="false">IF(N6&lt;0,ABS(N6),N6)</f>
        <v>10000</v>
      </c>
    </row>
    <row r="7" customFormat="false" ht="12.75" hidden="false" customHeight="false" outlineLevel="0" collapsed="false">
      <c r="A7" s="1" t="n">
        <v>22</v>
      </c>
      <c r="B7" s="34" t="s">
        <v>18</v>
      </c>
      <c r="C7" s="1" t="s">
        <v>12</v>
      </c>
      <c r="D7" s="1" t="n">
        <v>-2500</v>
      </c>
      <c r="E7" s="9" t="n">
        <v>2.045</v>
      </c>
      <c r="F7" s="12" t="n">
        <f aca="false">IF(E7&lt;1,0,$F$4)</f>
        <v>2.01</v>
      </c>
      <c r="G7" s="11" t="n">
        <f aca="false">D7*(F7-E7)</f>
        <v>87.5000000000004</v>
      </c>
      <c r="H7" s="1" t="n">
        <f aca="false">IF(D7&lt;0,ABS(D7),D7)</f>
        <v>2500</v>
      </c>
      <c r="K7" s="1" t="n">
        <v>9</v>
      </c>
      <c r="L7" s="34" t="s">
        <v>42</v>
      </c>
      <c r="M7" s="1" t="s">
        <v>12</v>
      </c>
      <c r="N7" s="8" t="n">
        <v>10000</v>
      </c>
      <c r="O7" s="9" t="n">
        <v>1.99</v>
      </c>
      <c r="P7" s="12" t="n">
        <f aca="false">IF(O7&lt;1,0,$P$4)</f>
        <v>1.99</v>
      </c>
      <c r="Q7" s="11" t="n">
        <f aca="false">N7*(P7-O7)</f>
        <v>0</v>
      </c>
      <c r="R7" s="1" t="n">
        <f aca="false">IF(N7&lt;0,ABS(N7),N7)</f>
        <v>10000</v>
      </c>
    </row>
    <row r="8" customFormat="false" ht="12.75" hidden="false" customHeight="false" outlineLevel="0" collapsed="false">
      <c r="A8" s="1" t="n">
        <v>9</v>
      </c>
      <c r="B8" s="34" t="s">
        <v>27</v>
      </c>
      <c r="C8" s="1" t="s">
        <v>12</v>
      </c>
      <c r="D8" s="8" t="n">
        <v>-10000</v>
      </c>
      <c r="E8" s="9" t="n">
        <v>1.99</v>
      </c>
      <c r="F8" s="12" t="n">
        <f aca="false">IF(E8&lt;1,0,$F$4)</f>
        <v>2.01</v>
      </c>
      <c r="G8" s="11" t="n">
        <f aca="false">D8*(F8-E8)</f>
        <v>-199.999999999998</v>
      </c>
      <c r="H8" s="1" t="n">
        <f aca="false">IF(D8&lt;0,ABS(D8),D8)</f>
        <v>10000</v>
      </c>
      <c r="K8" s="1" t="n">
        <v>12</v>
      </c>
      <c r="L8" s="34" t="s">
        <v>42</v>
      </c>
      <c r="M8" s="1" t="s">
        <v>12</v>
      </c>
      <c r="N8" s="1" t="n">
        <v>-5000</v>
      </c>
      <c r="O8" s="9" t="n">
        <v>2.02</v>
      </c>
      <c r="P8" s="12" t="n">
        <f aca="false">IF(O8&lt;1,0,$P$4)</f>
        <v>1.99</v>
      </c>
      <c r="Q8" s="11" t="n">
        <f aca="false">N8*(P8-O8)</f>
        <v>150</v>
      </c>
      <c r="R8" s="1" t="n">
        <f aca="false">IF(N8&lt;0,ABS(N8),N8)</f>
        <v>5000</v>
      </c>
    </row>
    <row r="9" customFormat="false" ht="12.75" hidden="false" customHeight="false" outlineLevel="0" collapsed="false">
      <c r="A9" s="1" t="n">
        <v>11</v>
      </c>
      <c r="B9" s="34" t="s">
        <v>25</v>
      </c>
      <c r="C9" s="1" t="s">
        <v>12</v>
      </c>
      <c r="D9" s="8" t="n">
        <v>-5000</v>
      </c>
      <c r="E9" s="9" t="n">
        <v>1.995</v>
      </c>
      <c r="F9" s="12" t="n">
        <f aca="false">IF(E9&lt;1,0,$F$4)</f>
        <v>2.01</v>
      </c>
      <c r="G9" s="11" t="n">
        <f aca="false">D9*(F9-E9)</f>
        <v>-74.9999999999984</v>
      </c>
      <c r="H9" s="1" t="n">
        <f aca="false">IF(D9&lt;0,ABS(D9),D9)</f>
        <v>5000</v>
      </c>
      <c r="K9" s="1" t="n">
        <v>8</v>
      </c>
      <c r="L9" s="34" t="s">
        <v>51</v>
      </c>
      <c r="M9" s="1" t="s">
        <v>12</v>
      </c>
      <c r="N9" s="8" t="n">
        <v>10000</v>
      </c>
      <c r="O9" s="9" t="n">
        <v>2.0025</v>
      </c>
      <c r="P9" s="12" t="n">
        <f aca="false">IF(O9&lt;1,0,$P$4)</f>
        <v>1.99</v>
      </c>
      <c r="Q9" s="11" t="n">
        <f aca="false">N9*(P9-O9)</f>
        <v>-125</v>
      </c>
      <c r="R9" s="1" t="n">
        <f aca="false">IF(N9&lt;0,ABS(N9),N9)</f>
        <v>10000</v>
      </c>
    </row>
    <row r="10" customFormat="false" ht="12.75" hidden="false" customHeight="false" outlineLevel="0" collapsed="false">
      <c r="A10" s="1" t="n">
        <v>4</v>
      </c>
      <c r="B10" s="34" t="s">
        <v>52</v>
      </c>
      <c r="C10" s="1" t="s">
        <v>12</v>
      </c>
      <c r="D10" s="8" t="n">
        <v>-5000</v>
      </c>
      <c r="E10" s="9" t="n">
        <v>1.99</v>
      </c>
      <c r="F10" s="12" t="n">
        <f aca="false">IF(E10&lt;1,0,$F$4)</f>
        <v>2.01</v>
      </c>
      <c r="G10" s="11" t="n">
        <f aca="false">D10*(F10-E10)</f>
        <v>-99.999999999999</v>
      </c>
      <c r="H10" s="1" t="n">
        <f aca="false">IF(D10&lt;0,ABS(D10),D10)</f>
        <v>5000</v>
      </c>
      <c r="K10" s="1" t="n">
        <v>13</v>
      </c>
      <c r="L10" s="1" t="s">
        <v>51</v>
      </c>
      <c r="M10" s="1" t="s">
        <v>12</v>
      </c>
      <c r="N10" s="1" t="n">
        <v>-10000</v>
      </c>
      <c r="O10" s="9" t="n">
        <v>1.9825</v>
      </c>
      <c r="P10" s="12" t="n">
        <f aca="false">IF(O10&lt;1,0,$P$4)</f>
        <v>1.99</v>
      </c>
      <c r="Q10" s="11" t="n">
        <f aca="false">N10*(P10-O10)</f>
        <v>-75.0000000000006</v>
      </c>
      <c r="R10" s="1" t="n">
        <f aca="false">IF(N10&lt;0,ABS(N10),N10)</f>
        <v>10000</v>
      </c>
    </row>
    <row r="11" customFormat="false" ht="12.75" hidden="false" customHeight="false" outlineLevel="0" collapsed="false">
      <c r="A11" s="1" t="n">
        <v>5</v>
      </c>
      <c r="B11" s="34" t="s">
        <v>52</v>
      </c>
      <c r="C11" s="1" t="s">
        <v>12</v>
      </c>
      <c r="D11" s="8" t="n">
        <v>-5000</v>
      </c>
      <c r="E11" s="9" t="n">
        <v>1.995</v>
      </c>
      <c r="F11" s="12" t="n">
        <f aca="false">IF(E11&lt;1,0,$F$4)</f>
        <v>2.01</v>
      </c>
      <c r="G11" s="11" t="n">
        <f aca="false">D11*(F11-E11)</f>
        <v>-74.9999999999984</v>
      </c>
      <c r="H11" s="1" t="n">
        <f aca="false">IF(D11&lt;0,ABS(D11),D11)</f>
        <v>5000</v>
      </c>
      <c r="K11" s="1" t="n">
        <v>14</v>
      </c>
      <c r="L11" s="1" t="s">
        <v>51</v>
      </c>
      <c r="M11" s="1" t="s">
        <v>12</v>
      </c>
      <c r="N11" s="1" t="n">
        <v>-5000</v>
      </c>
      <c r="O11" s="9" t="n">
        <v>1.9875</v>
      </c>
      <c r="P11" s="12" t="n">
        <f aca="false">IF(O11&lt;1,0,$P$4)</f>
        <v>1.99</v>
      </c>
      <c r="Q11" s="11" t="n">
        <f aca="false">N11*(P11-O11)</f>
        <v>-12.4999999999997</v>
      </c>
      <c r="R11" s="1" t="n">
        <f aca="false">IF(N11&lt;0,ABS(N11),N11)</f>
        <v>5000</v>
      </c>
    </row>
    <row r="12" customFormat="false" ht="12.75" hidden="false" customHeight="false" outlineLevel="0" collapsed="false">
      <c r="A12" s="1" t="n">
        <v>7</v>
      </c>
      <c r="B12" s="34" t="s">
        <v>52</v>
      </c>
      <c r="C12" s="1" t="s">
        <v>12</v>
      </c>
      <c r="D12" s="8" t="n">
        <v>-10000</v>
      </c>
      <c r="E12" s="9" t="n">
        <v>1.985</v>
      </c>
      <c r="F12" s="12" t="n">
        <f aca="false">IF(E12&lt;1,0,$F$4)</f>
        <v>2.01</v>
      </c>
      <c r="G12" s="11" t="n">
        <f aca="false">D12*(F12-E12)</f>
        <v>-249.999999999997</v>
      </c>
      <c r="H12" s="1" t="n">
        <f aca="false">IF(D12&lt;0,ABS(D12),D12)</f>
        <v>10000</v>
      </c>
      <c r="K12" s="1" t="n">
        <v>15</v>
      </c>
      <c r="L12" s="1" t="s">
        <v>51</v>
      </c>
      <c r="M12" s="1" t="s">
        <v>12</v>
      </c>
      <c r="N12" s="1" t="n">
        <v>-5000</v>
      </c>
      <c r="O12" s="9" t="n">
        <v>1.985</v>
      </c>
      <c r="P12" s="12" t="n">
        <f aca="false">IF(O12&lt;1,0,$P$4)</f>
        <v>1.99</v>
      </c>
      <c r="Q12" s="11" t="n">
        <f aca="false">N12*(P12-O12)</f>
        <v>-24.9999999999995</v>
      </c>
      <c r="R12" s="1" t="n">
        <f aca="false">IF(N12&lt;0,ABS(N12),N12)</f>
        <v>5000</v>
      </c>
    </row>
    <row r="13" customFormat="false" ht="12.75" hidden="false" customHeight="false" outlineLevel="0" collapsed="false">
      <c r="A13" s="1" t="n">
        <v>18</v>
      </c>
      <c r="B13" s="34" t="s">
        <v>52</v>
      </c>
      <c r="C13" s="1" t="s">
        <v>12</v>
      </c>
      <c r="D13" s="8" t="n">
        <v>-2500</v>
      </c>
      <c r="E13" s="9" t="n">
        <v>2.035</v>
      </c>
      <c r="F13" s="12" t="n">
        <f aca="false">IF(E13&lt;1,0,$F$4)</f>
        <v>2.01</v>
      </c>
      <c r="G13" s="11" t="n">
        <f aca="false">D13*(F13-E13)</f>
        <v>62.5000000000009</v>
      </c>
      <c r="H13" s="1" t="n">
        <f aca="false">IF(D13&lt;0,ABS(D13),D13)</f>
        <v>2500</v>
      </c>
      <c r="K13" s="1" t="n">
        <v>16</v>
      </c>
      <c r="L13" s="1" t="s">
        <v>51</v>
      </c>
      <c r="M13" s="1" t="s">
        <v>12</v>
      </c>
      <c r="N13" s="1" t="n">
        <v>-10000</v>
      </c>
      <c r="O13" s="9" t="n">
        <v>1.9925</v>
      </c>
      <c r="P13" s="12" t="n">
        <f aca="false">IF(O13&lt;1,0,$P$4)</f>
        <v>1.99</v>
      </c>
      <c r="Q13" s="1" t="n">
        <f aca="false">N13*(P13-O13)</f>
        <v>24.9999999999995</v>
      </c>
      <c r="R13" s="1" t="n">
        <f aca="false">IF(N13&lt;0,ABS(N13),N13)</f>
        <v>10000</v>
      </c>
    </row>
    <row r="14" customFormat="false" ht="12.75" hidden="false" customHeight="false" outlineLevel="0" collapsed="false">
      <c r="A14" s="1" t="n">
        <v>19</v>
      </c>
      <c r="B14" s="34" t="s">
        <v>52</v>
      </c>
      <c r="C14" s="1" t="s">
        <v>12</v>
      </c>
      <c r="D14" s="8" t="n">
        <v>-2500</v>
      </c>
      <c r="E14" s="9" t="n">
        <v>2.0375</v>
      </c>
      <c r="F14" s="12" t="n">
        <f aca="false">IF(E14&lt;1,0,$F$4)</f>
        <v>2.01</v>
      </c>
      <c r="G14" s="11" t="n">
        <f aca="false">D14*(F14-E14)</f>
        <v>68.7500000000008</v>
      </c>
      <c r="H14" s="1" t="n">
        <f aca="false">IF(D14&lt;0,ABS(D14),D14)</f>
        <v>2500</v>
      </c>
      <c r="K14" s="1" t="n">
        <v>17</v>
      </c>
      <c r="L14" s="1" t="s">
        <v>51</v>
      </c>
      <c r="M14" s="1" t="s">
        <v>12</v>
      </c>
      <c r="N14" s="1" t="n">
        <v>-3000</v>
      </c>
      <c r="O14" s="9" t="n">
        <v>1.99</v>
      </c>
      <c r="P14" s="12" t="n">
        <f aca="false">IF(O14&lt;1,0,$P$4)</f>
        <v>1.99</v>
      </c>
      <c r="Q14" s="1" t="n">
        <f aca="false">N14*(P14-O14)</f>
        <v>-0</v>
      </c>
      <c r="R14" s="1" t="n">
        <f aca="false">IF(N14&lt;0,ABS(N14),N14)</f>
        <v>3000</v>
      </c>
    </row>
    <row r="15" customFormat="false" ht="12.75" hidden="false" customHeight="false" outlineLevel="0" collapsed="false">
      <c r="A15" s="1" t="n">
        <v>21</v>
      </c>
      <c r="B15" s="34" t="s">
        <v>52</v>
      </c>
      <c r="C15" s="1" t="s">
        <v>12</v>
      </c>
      <c r="D15" s="8" t="n">
        <v>-11500</v>
      </c>
      <c r="E15" s="9" t="n">
        <v>2.04</v>
      </c>
      <c r="F15" s="12" t="n">
        <f aca="false">IF(E15&lt;1,0,$F$4)</f>
        <v>2.01</v>
      </c>
      <c r="G15" s="11" t="n">
        <f aca="false">D15*(F15-E15)</f>
        <v>345.000000000003</v>
      </c>
      <c r="H15" s="1" t="n">
        <f aca="false">IF(D15&lt;0,ABS(D15),D15)</f>
        <v>11500</v>
      </c>
      <c r="K15" s="1" t="n">
        <v>5</v>
      </c>
      <c r="L15" s="34" t="s">
        <v>53</v>
      </c>
      <c r="M15" s="1" t="s">
        <v>12</v>
      </c>
      <c r="N15" s="8" t="n">
        <v>5000</v>
      </c>
      <c r="O15" s="9" t="n">
        <v>1.975</v>
      </c>
      <c r="P15" s="12" t="n">
        <f aca="false">IF(O15&lt;1,0,$P$4)</f>
        <v>1.99</v>
      </c>
      <c r="Q15" s="11" t="n">
        <f aca="false">N15*(P15-O15)</f>
        <v>74.9999999999995</v>
      </c>
      <c r="R15" s="1" t="n">
        <f aca="false">IF(N15&lt;0,ABS(N15),N15)</f>
        <v>5000</v>
      </c>
    </row>
    <row r="16" customFormat="false" ht="12.75" hidden="false" customHeight="false" outlineLevel="0" collapsed="false">
      <c r="A16" s="1" t="n">
        <v>10</v>
      </c>
      <c r="B16" s="34" t="s">
        <v>54</v>
      </c>
      <c r="C16" s="1" t="s">
        <v>12</v>
      </c>
      <c r="D16" s="8" t="n">
        <v>-5000</v>
      </c>
      <c r="E16" s="9" t="n">
        <v>1.9925</v>
      </c>
      <c r="F16" s="12" t="n">
        <f aca="false">IF(E16&lt;1,0,$F$4)</f>
        <v>2.01</v>
      </c>
      <c r="G16" s="11" t="n">
        <f aca="false">D16*(F16-E16)</f>
        <v>-87.4999999999993</v>
      </c>
      <c r="H16" s="1" t="n">
        <f aca="false">IF(D16&lt;0,ABS(D16),D16)</f>
        <v>5000</v>
      </c>
      <c r="K16" s="1" t="n">
        <v>6</v>
      </c>
      <c r="L16" s="34" t="s">
        <v>32</v>
      </c>
      <c r="M16" s="1" t="s">
        <v>12</v>
      </c>
      <c r="N16" s="8" t="n">
        <v>10000</v>
      </c>
      <c r="O16" s="9" t="n">
        <v>1.9775</v>
      </c>
      <c r="P16" s="12" t="n">
        <f aca="false">IF(O16&lt;1,0,$P$4)</f>
        <v>1.99</v>
      </c>
      <c r="Q16" s="11" t="n">
        <f aca="false">N16*(P16-O16)</f>
        <v>125</v>
      </c>
      <c r="R16" s="1" t="n">
        <f aca="false">IF(N16&lt;0,ABS(N16),N16)</f>
        <v>10000</v>
      </c>
    </row>
    <row r="17" customFormat="false" ht="12.75" hidden="false" customHeight="false" outlineLevel="0" collapsed="false">
      <c r="A17" s="1" t="n">
        <v>12</v>
      </c>
      <c r="B17" s="34" t="s">
        <v>54</v>
      </c>
      <c r="C17" s="1" t="s">
        <v>12</v>
      </c>
      <c r="D17" s="8" t="n">
        <v>-5000</v>
      </c>
      <c r="E17" s="9" t="n">
        <v>2</v>
      </c>
      <c r="F17" s="12" t="n">
        <f aca="false">IF(E17&lt;1,0,$F$4)</f>
        <v>2.01</v>
      </c>
      <c r="G17" s="11" t="n">
        <f aca="false">D17*(F17-E17)</f>
        <v>-49.9999999999989</v>
      </c>
      <c r="H17" s="1" t="n">
        <f aca="false">IF(D17&lt;0,ABS(D17),D17)</f>
        <v>5000</v>
      </c>
      <c r="K17" s="1" t="n">
        <v>11</v>
      </c>
      <c r="L17" s="34" t="s">
        <v>32</v>
      </c>
      <c r="M17" s="1" t="s">
        <v>12</v>
      </c>
      <c r="N17" s="8" t="n">
        <v>-5000</v>
      </c>
      <c r="O17" s="9" t="n">
        <v>2.005</v>
      </c>
      <c r="P17" s="12" t="n">
        <f aca="false">IF(O17&lt;1,0,$P$4)</f>
        <v>1.99</v>
      </c>
      <c r="Q17" s="11" t="n">
        <f aca="false">N17*(P17-O17)</f>
        <v>74.9999999999995</v>
      </c>
      <c r="R17" s="1" t="n">
        <f aca="false">IF(N17&lt;0,ABS(N17),N17)</f>
        <v>5000</v>
      </c>
    </row>
    <row r="18" customFormat="false" ht="12.75" hidden="false" customHeight="false" outlineLevel="0" collapsed="false">
      <c r="A18" s="1" t="n">
        <v>14</v>
      </c>
      <c r="B18" s="34" t="s">
        <v>54</v>
      </c>
      <c r="C18" s="1" t="s">
        <v>12</v>
      </c>
      <c r="D18" s="8" t="n">
        <v>-5000</v>
      </c>
      <c r="E18" s="9" t="n">
        <v>2.0125</v>
      </c>
      <c r="F18" s="12" t="n">
        <f aca="false">IF(E18&lt;1,0,$F$4)</f>
        <v>2.01</v>
      </c>
      <c r="G18" s="11" t="n">
        <f aca="false">D18*(F18-E18)</f>
        <v>12.500000000002</v>
      </c>
      <c r="H18" s="1" t="n">
        <f aca="false">IF(D18&lt;0,ABS(D18),D18)</f>
        <v>5000</v>
      </c>
      <c r="K18" s="1" t="n">
        <v>10</v>
      </c>
      <c r="L18" s="34" t="s">
        <v>48</v>
      </c>
      <c r="M18" s="1" t="s">
        <v>12</v>
      </c>
      <c r="N18" s="8" t="n">
        <v>-5000</v>
      </c>
      <c r="O18" s="9" t="n">
        <v>2</v>
      </c>
      <c r="P18" s="12" t="n">
        <f aca="false">IF(O18&lt;1,0,$P$4)</f>
        <v>1.99</v>
      </c>
      <c r="Q18" s="11" t="n">
        <f aca="false">N18*(P18-O18)</f>
        <v>50</v>
      </c>
      <c r="R18" s="1" t="n">
        <f aca="false">IF(N18&lt;0,ABS(N18),N18)</f>
        <v>5000</v>
      </c>
    </row>
    <row r="19" customFormat="false" ht="12.75" hidden="false" customHeight="false" outlineLevel="0" collapsed="false">
      <c r="A19" s="1" t="n">
        <v>15</v>
      </c>
      <c r="B19" s="34" t="s">
        <v>54</v>
      </c>
      <c r="C19" s="1" t="s">
        <v>12</v>
      </c>
      <c r="D19" s="8" t="n">
        <v>-5000</v>
      </c>
      <c r="E19" s="9" t="n">
        <v>2.02</v>
      </c>
      <c r="F19" s="12" t="n">
        <f aca="false">IF(E19&lt;1,0,$F$4)</f>
        <v>2.01</v>
      </c>
      <c r="G19" s="11" t="n">
        <f aca="false">D19*(F19-E19)</f>
        <v>50.0000000000012</v>
      </c>
      <c r="H19" s="1" t="n">
        <f aca="false">IF(D19&lt;0,ABS(D19),D19)</f>
        <v>5000</v>
      </c>
      <c r="K19" s="1" t="n">
        <v>3</v>
      </c>
      <c r="L19" s="34" t="s">
        <v>33</v>
      </c>
      <c r="M19" s="1" t="s">
        <v>12</v>
      </c>
      <c r="N19" s="8" t="n">
        <v>9350</v>
      </c>
      <c r="O19" s="9" t="n">
        <v>1.975</v>
      </c>
      <c r="P19" s="12" t="n">
        <f aca="false">IF(O19&lt;1,0,$P$4)</f>
        <v>1.99</v>
      </c>
      <c r="Q19" s="11" t="n">
        <f aca="false">N19*(P19-O19)</f>
        <v>140.249999999999</v>
      </c>
      <c r="R19" s="1" t="n">
        <f aca="false">IF(N19&lt;0,ABS(N19),N19)</f>
        <v>9350</v>
      </c>
    </row>
    <row r="20" customFormat="false" ht="12.75" hidden="false" customHeight="false" outlineLevel="0" collapsed="false">
      <c r="A20" s="1" t="n">
        <v>16</v>
      </c>
      <c r="B20" s="34" t="s">
        <v>54</v>
      </c>
      <c r="C20" s="1" t="s">
        <v>12</v>
      </c>
      <c r="D20" s="8" t="n">
        <v>-5000</v>
      </c>
      <c r="E20" s="9" t="n">
        <v>2.025</v>
      </c>
      <c r="F20" s="12" t="n">
        <f aca="false">IF(E20&lt;1,0,$F$4)</f>
        <v>2.01</v>
      </c>
      <c r="G20" s="11" t="n">
        <f aca="false">D20*(F20-E20)</f>
        <v>75.0000000000006</v>
      </c>
      <c r="H20" s="1" t="n">
        <f aca="false">IF(D20&lt;0,ABS(D20),D20)</f>
        <v>5000</v>
      </c>
      <c r="K20" s="1" t="n">
        <v>7</v>
      </c>
      <c r="L20" s="34" t="s">
        <v>33</v>
      </c>
      <c r="M20" s="1" t="s">
        <v>12</v>
      </c>
      <c r="N20" s="8" t="n">
        <v>3000</v>
      </c>
      <c r="O20" s="9" t="n">
        <v>1.975</v>
      </c>
      <c r="P20" s="12" t="n">
        <f aca="false">IF(O20&lt;1,0,$P$4)</f>
        <v>1.99</v>
      </c>
      <c r="Q20" s="11" t="n">
        <f aca="false">N20*(P20-O20)</f>
        <v>44.9999999999997</v>
      </c>
      <c r="R20" s="1" t="n">
        <f aca="false">IF(N20&lt;0,ABS(N20),N20)</f>
        <v>3000</v>
      </c>
    </row>
    <row r="21" customFormat="false" ht="12.75" hidden="false" customHeight="false" outlineLevel="0" collapsed="false">
      <c r="A21" s="1" t="n">
        <v>17</v>
      </c>
      <c r="B21" s="34" t="s">
        <v>54</v>
      </c>
      <c r="C21" s="1" t="s">
        <v>12</v>
      </c>
      <c r="D21" s="8" t="n">
        <v>-5000</v>
      </c>
      <c r="E21" s="9" t="n">
        <v>2.03</v>
      </c>
      <c r="F21" s="12" t="n">
        <f aca="false">IF(E21&lt;1,0,$F$4)</f>
        <v>2.01</v>
      </c>
      <c r="G21" s="11" t="n">
        <f aca="false">D21*(F21-E21)</f>
        <v>100</v>
      </c>
      <c r="H21" s="1" t="n">
        <f aca="false">IF(D21&lt;0,ABS(D21),D21)</f>
        <v>5000</v>
      </c>
      <c r="K21" s="1" t="n">
        <v>18</v>
      </c>
      <c r="M21" s="1" t="s">
        <v>12</v>
      </c>
      <c r="O21" s="9"/>
      <c r="P21" s="12" t="n">
        <f aca="false">IF(O21&lt;1,0,$P$4)</f>
        <v>0</v>
      </c>
      <c r="R21" s="1" t="n">
        <f aca="false">IF(N21&lt;0,ABS(N21),N21)</f>
        <v>0</v>
      </c>
    </row>
    <row r="22" customFormat="false" ht="12.75" hidden="false" customHeight="false" outlineLevel="0" collapsed="false">
      <c r="A22" s="1" t="n">
        <v>2</v>
      </c>
      <c r="B22" s="34" t="s">
        <v>50</v>
      </c>
      <c r="C22" s="1" t="s">
        <v>12</v>
      </c>
      <c r="D22" s="8" t="n">
        <v>9000</v>
      </c>
      <c r="E22" s="9" t="n">
        <v>2.04</v>
      </c>
      <c r="F22" s="12" t="n">
        <f aca="false">IF(E22&lt;1,0,$F$4)</f>
        <v>2.01</v>
      </c>
      <c r="G22" s="11" t="n">
        <f aca="false">D22*(F22-E22)</f>
        <v>-270.000000000002</v>
      </c>
      <c r="H22" s="1" t="n">
        <f aca="false">IF(D22&lt;0,ABS(D22),D22)</f>
        <v>9000</v>
      </c>
      <c r="K22" s="1" t="n">
        <v>19</v>
      </c>
      <c r="M22" s="1" t="s">
        <v>12</v>
      </c>
      <c r="O22" s="9"/>
      <c r="P22" s="12" t="n">
        <f aca="false">IF(O22&lt;1,0,$P$4)</f>
        <v>0</v>
      </c>
      <c r="R22" s="1" t="n">
        <f aca="false">IF(N22&lt;0,ABS(N22),N22)</f>
        <v>0</v>
      </c>
    </row>
    <row r="23" customFormat="false" ht="12.75" hidden="false" customHeight="false" outlineLevel="0" collapsed="false">
      <c r="A23" s="1" t="n">
        <v>24</v>
      </c>
      <c r="B23" s="34" t="s">
        <v>50</v>
      </c>
      <c r="C23" s="1" t="s">
        <v>12</v>
      </c>
      <c r="D23" s="1" t="n">
        <v>-5000</v>
      </c>
      <c r="E23" s="9" t="n">
        <v>2.025</v>
      </c>
      <c r="F23" s="12" t="n">
        <f aca="false">IF(E23&lt;1,0,$F$4)</f>
        <v>2.01</v>
      </c>
      <c r="G23" s="11" t="n">
        <f aca="false">D23*(F23-E23)</f>
        <v>75.0000000000006</v>
      </c>
      <c r="H23" s="1" t="n">
        <f aca="false">IF(D23&lt;0,ABS(D23),D23)</f>
        <v>5000</v>
      </c>
      <c r="K23" s="1" t="n">
        <v>20</v>
      </c>
      <c r="M23" s="1" t="s">
        <v>12</v>
      </c>
      <c r="O23" s="9"/>
      <c r="P23" s="12" t="n">
        <f aca="false">IF(O23&lt;1,0,$P$4)</f>
        <v>0</v>
      </c>
      <c r="R23" s="1" t="n">
        <f aca="false">IF(N23&lt;0,ABS(N23),N23)</f>
        <v>0</v>
      </c>
    </row>
    <row r="24" customFormat="false" ht="12.75" hidden="false" customHeight="false" outlineLevel="0" collapsed="false">
      <c r="A24" s="1" t="n">
        <v>6</v>
      </c>
      <c r="B24" s="34" t="s">
        <v>21</v>
      </c>
      <c r="C24" s="1" t="s">
        <v>12</v>
      </c>
      <c r="D24" s="8" t="n">
        <v>-5000</v>
      </c>
      <c r="E24" s="9" t="n">
        <v>2</v>
      </c>
      <c r="F24" s="12" t="n">
        <f aca="false">IF(E24&lt;1,0,$F$4)</f>
        <v>2.01</v>
      </c>
      <c r="G24" s="11" t="n">
        <f aca="false">D24*(F24-E24)</f>
        <v>-49.9999999999989</v>
      </c>
      <c r="H24" s="1" t="n">
        <f aca="false">IF(D24&lt;0,ABS(D24),D24)</f>
        <v>5000</v>
      </c>
      <c r="K24" s="1" t="n">
        <v>21</v>
      </c>
      <c r="M24" s="1" t="s">
        <v>12</v>
      </c>
      <c r="O24" s="9"/>
      <c r="P24" s="12" t="n">
        <f aca="false">IF(O24&lt;1,0,$P$4)</f>
        <v>0</v>
      </c>
      <c r="R24" s="1" t="n">
        <f aca="false">IF(N24&lt;0,ABS(N24),N24)</f>
        <v>0</v>
      </c>
    </row>
    <row r="25" customFormat="false" ht="12.75" hidden="false" customHeight="false" outlineLevel="0" collapsed="false">
      <c r="A25" s="1" t="n">
        <v>20</v>
      </c>
      <c r="B25" s="34" t="s">
        <v>21</v>
      </c>
      <c r="C25" s="1" t="s">
        <v>12</v>
      </c>
      <c r="D25" s="8" t="n">
        <v>-5000</v>
      </c>
      <c r="E25" s="9" t="n">
        <v>2.04</v>
      </c>
      <c r="F25" s="12" t="n">
        <f aca="false">IF(E25&lt;1,0,$F$4)</f>
        <v>2.01</v>
      </c>
      <c r="G25" s="11" t="n">
        <f aca="false">D25*(F25-E25)</f>
        <v>150.000000000001</v>
      </c>
      <c r="H25" s="1" t="n">
        <f aca="false">IF(D25&lt;0,ABS(D25),D25)</f>
        <v>5000</v>
      </c>
      <c r="K25" s="1" t="n">
        <v>22</v>
      </c>
      <c r="M25" s="1" t="s">
        <v>12</v>
      </c>
      <c r="O25" s="9"/>
      <c r="P25" s="12" t="n">
        <f aca="false">IF(O25&lt;1,0,$P$4)</f>
        <v>0</v>
      </c>
      <c r="R25" s="1" t="n">
        <f aca="false">IF(N25&lt;0,ABS(N25),N25)</f>
        <v>0</v>
      </c>
    </row>
    <row r="26" customFormat="false" ht="12.75" hidden="false" customHeight="false" outlineLevel="0" collapsed="false">
      <c r="A26" s="1" t="n">
        <v>23</v>
      </c>
      <c r="B26" s="34" t="s">
        <v>55</v>
      </c>
      <c r="C26" s="1" t="s">
        <v>12</v>
      </c>
      <c r="D26" s="1" t="n">
        <v>-5000</v>
      </c>
      <c r="E26" s="9" t="n">
        <v>2.04</v>
      </c>
      <c r="F26" s="12" t="n">
        <f aca="false">IF(E26&lt;1,0,$F$4)</f>
        <v>2.01</v>
      </c>
      <c r="G26" s="11" t="n">
        <f aca="false">D26*(F26-E26)</f>
        <v>150.000000000001</v>
      </c>
      <c r="H26" s="1" t="n">
        <f aca="false">IF(D26&lt;0,ABS(D26),D26)</f>
        <v>5000</v>
      </c>
      <c r="K26" s="1" t="n">
        <v>23</v>
      </c>
      <c r="M26" s="1" t="s">
        <v>12</v>
      </c>
      <c r="O26" s="9"/>
      <c r="P26" s="12" t="n">
        <f aca="false">IF(O26&lt;1,0,$P$4)</f>
        <v>0</v>
      </c>
      <c r="R26" s="1" t="n">
        <f aca="false">IF(N26&lt;0,ABS(N26),N26)</f>
        <v>0</v>
      </c>
    </row>
    <row r="27" customFormat="false" ht="12.75" hidden="false" customHeight="false" outlineLevel="0" collapsed="false">
      <c r="A27" s="1" t="n">
        <v>3</v>
      </c>
      <c r="B27" s="34" t="s">
        <v>56</v>
      </c>
      <c r="C27" s="1" t="s">
        <v>12</v>
      </c>
      <c r="D27" s="8" t="n">
        <v>5000</v>
      </c>
      <c r="E27" s="9" t="n">
        <v>1.975</v>
      </c>
      <c r="F27" s="12" t="n">
        <f aca="false">IF(E27&lt;1,0,$F$4)</f>
        <v>2.01</v>
      </c>
      <c r="G27" s="11" t="n">
        <f aca="false">D27*(F27-E27)</f>
        <v>174.999999999999</v>
      </c>
      <c r="H27" s="1" t="n">
        <f aca="false">IF(D27&lt;0,ABS(D27),D27)</f>
        <v>5000</v>
      </c>
      <c r="K27" s="1" t="n">
        <v>24</v>
      </c>
      <c r="M27" s="1" t="s">
        <v>12</v>
      </c>
      <c r="P27" s="12" t="n">
        <f aca="false">IF(O27&lt;1,0,$P$4)</f>
        <v>0</v>
      </c>
      <c r="R27" s="1" t="n">
        <f aca="false">IF(N27&lt;0,ABS(N27),N27)</f>
        <v>0</v>
      </c>
    </row>
    <row r="28" customFormat="false" ht="12.75" hidden="false" customHeight="false" outlineLevel="0" collapsed="false">
      <c r="A28" s="1" t="n">
        <v>25</v>
      </c>
      <c r="B28" s="34"/>
      <c r="C28" s="1" t="s">
        <v>12</v>
      </c>
      <c r="E28" s="9"/>
      <c r="F28" s="12" t="n">
        <f aca="false">IF(E28&lt;1,0,$F$4)</f>
        <v>0</v>
      </c>
      <c r="G28" s="11" t="n">
        <f aca="false">D28*(F28-E28)</f>
        <v>0</v>
      </c>
      <c r="H28" s="1" t="n">
        <f aca="false">IF(D28&lt;0,ABS(D28),D28)</f>
        <v>0</v>
      </c>
      <c r="K28" s="1" t="n">
        <v>25</v>
      </c>
      <c r="M28" s="1" t="s">
        <v>12</v>
      </c>
      <c r="P28" s="12" t="n">
        <f aca="false">IF(O28&lt;1,0,$P$4)</f>
        <v>0</v>
      </c>
      <c r="R28" s="1" t="n">
        <f aca="false">IF(N28&lt;0,ABS(N28),N28)</f>
        <v>0</v>
      </c>
    </row>
    <row r="29" customFormat="false" ht="12.75" hidden="false" customHeight="false" outlineLevel="0" collapsed="false">
      <c r="A29" s="1" t="n">
        <v>26</v>
      </c>
      <c r="B29" s="34"/>
      <c r="C29" s="1" t="s">
        <v>12</v>
      </c>
      <c r="E29" s="9"/>
      <c r="F29" s="12" t="n">
        <f aca="false">IF(E29&lt;1,0,$F$4)</f>
        <v>0</v>
      </c>
      <c r="G29" s="11" t="n">
        <f aca="false">D29*(F29-E29)</f>
        <v>0</v>
      </c>
      <c r="H29" s="1" t="n">
        <f aca="false">IF(D29&lt;0,ABS(D29),D29)</f>
        <v>0</v>
      </c>
      <c r="K29" s="13" t="n">
        <v>26</v>
      </c>
      <c r="L29" s="13"/>
      <c r="M29" s="13" t="s">
        <v>28</v>
      </c>
      <c r="N29" s="13"/>
      <c r="O29" s="13"/>
      <c r="P29" s="14" t="n">
        <f aca="false">IF(O29&lt;1,0,$P$4)</f>
        <v>0</v>
      </c>
      <c r="Q29" s="13"/>
      <c r="R29" s="13" t="n">
        <f aca="false">IF(N29&lt;0,ABS(N29),N29)</f>
        <v>0</v>
      </c>
    </row>
    <row r="30" customFormat="false" ht="12.75" hidden="true" customHeight="false" outlineLevel="0" collapsed="false">
      <c r="A30" s="1" t="n">
        <v>27</v>
      </c>
      <c r="B30" s="34"/>
      <c r="C30" s="1" t="s">
        <v>12</v>
      </c>
      <c r="E30" s="9"/>
      <c r="F30" s="12" t="n">
        <f aca="false">IF(E30&lt;1,0,$F$4)</f>
        <v>0</v>
      </c>
      <c r="G30" s="11" t="n">
        <f aca="false">D30*(F30-E30)</f>
        <v>0</v>
      </c>
      <c r="H30" s="1" t="n">
        <f aca="false">IF(D30&lt;0,ABS(D30),D30)</f>
        <v>0</v>
      </c>
      <c r="K30" s="13" t="n">
        <v>27</v>
      </c>
      <c r="L30" s="13"/>
      <c r="M30" s="13" t="s">
        <v>28</v>
      </c>
      <c r="N30" s="13"/>
      <c r="O30" s="13"/>
      <c r="P30" s="14" t="n">
        <f aca="false">IF(O30&lt;1,0,$P$4)</f>
        <v>0</v>
      </c>
      <c r="Q30" s="13"/>
      <c r="R30" s="13" t="n">
        <f aca="false">IF(N30&lt;0,ABS(N30),N30)</f>
        <v>0</v>
      </c>
    </row>
    <row r="31" customFormat="false" ht="12.75" hidden="true" customHeight="false" outlineLevel="0" collapsed="false">
      <c r="A31" s="1" t="n">
        <v>28</v>
      </c>
      <c r="B31" s="34"/>
      <c r="C31" s="1" t="s">
        <v>12</v>
      </c>
      <c r="E31" s="9"/>
      <c r="F31" s="12" t="n">
        <f aca="false">IF(E31&lt;1,0,$F$4)</f>
        <v>0</v>
      </c>
      <c r="G31" s="11" t="n">
        <f aca="false">D31*(F31-E31)</f>
        <v>0</v>
      </c>
      <c r="H31" s="1" t="n">
        <f aca="false">IF(D31&lt;0,ABS(D31),D31)</f>
        <v>0</v>
      </c>
      <c r="K31" s="13" t="n">
        <v>28</v>
      </c>
      <c r="L31" s="13"/>
      <c r="M31" s="13" t="s">
        <v>28</v>
      </c>
      <c r="N31" s="13"/>
      <c r="O31" s="13"/>
      <c r="P31" s="14" t="n">
        <f aca="false">IF(O31&lt;1,0,$P$4)</f>
        <v>0</v>
      </c>
      <c r="Q31" s="15"/>
      <c r="R31" s="13" t="n">
        <f aca="false">IF(N31&lt;0,ABS(N31),N31)</f>
        <v>0</v>
      </c>
    </row>
    <row r="32" customFormat="false" ht="12.75" hidden="false" customHeight="false" outlineLevel="0" collapsed="false">
      <c r="A32" s="1" t="n">
        <v>29</v>
      </c>
      <c r="B32" s="34"/>
      <c r="C32" s="1" t="s">
        <v>12</v>
      </c>
      <c r="E32" s="9"/>
      <c r="F32" s="12" t="n">
        <f aca="false">IF(E32&lt;1,0,$F$4)</f>
        <v>0</v>
      </c>
      <c r="G32" s="11" t="n">
        <f aca="false">D32*(F32-E32)</f>
        <v>0</v>
      </c>
      <c r="H32" s="1" t="n">
        <f aca="false">IF(D32&lt;0,ABS(D32),D32)</f>
        <v>0</v>
      </c>
      <c r="K32" s="13" t="n">
        <v>29</v>
      </c>
      <c r="L32" s="13"/>
      <c r="M32" s="13" t="s">
        <v>28</v>
      </c>
      <c r="N32" s="13"/>
      <c r="O32" s="13"/>
      <c r="P32" s="14" t="n">
        <f aca="false">IF(O32&lt;1,0,$P$4)</f>
        <v>0</v>
      </c>
      <c r="Q32" s="13"/>
      <c r="R32" s="13"/>
    </row>
    <row r="33" customFormat="false" ht="12.75" hidden="false" customHeight="false" outlineLevel="0" collapsed="false">
      <c r="A33" s="1" t="n">
        <v>30</v>
      </c>
      <c r="B33" s="34"/>
      <c r="C33" s="1" t="s">
        <v>12</v>
      </c>
      <c r="E33" s="9"/>
      <c r="F33" s="12" t="n">
        <f aca="false">IF(E33&lt;1,0,$F$4)</f>
        <v>0</v>
      </c>
      <c r="G33" s="11" t="n">
        <f aca="false">D33*(F33-E33)</f>
        <v>0</v>
      </c>
      <c r="H33" s="1" t="n">
        <f aca="false">IF(D33&lt;0,ABS(D33),D33)</f>
        <v>0</v>
      </c>
      <c r="K33" s="13" t="n">
        <v>30</v>
      </c>
      <c r="L33" s="13"/>
      <c r="M33" s="13" t="s">
        <v>28</v>
      </c>
      <c r="N33" s="13"/>
      <c r="O33" s="13"/>
      <c r="P33" s="14" t="n">
        <f aca="false">IF(O33&lt;1,0,$P$4)</f>
        <v>0</v>
      </c>
      <c r="Q33" s="13"/>
      <c r="R33" s="13"/>
    </row>
    <row r="34" customFormat="false" ht="13.5" hidden="false" customHeight="false" outlineLevel="0" collapsed="false">
      <c r="A34" s="1" t="n">
        <v>31</v>
      </c>
      <c r="B34" s="34"/>
      <c r="C34" s="1" t="s">
        <v>12</v>
      </c>
      <c r="E34" s="9"/>
      <c r="F34" s="12" t="n">
        <f aca="false">IF(E34&lt;1,0,$F$4)</f>
        <v>0</v>
      </c>
      <c r="G34" s="11" t="n">
        <f aca="false">D34*(F34-E34)</f>
        <v>0</v>
      </c>
      <c r="H34" s="1" t="n">
        <f aca="false">IF(D34&lt;0,ABS(D34),D34)</f>
        <v>0</v>
      </c>
      <c r="K34" s="16" t="n">
        <v>31</v>
      </c>
      <c r="L34" s="16"/>
      <c r="M34" s="16" t="s">
        <v>28</v>
      </c>
      <c r="N34" s="16"/>
      <c r="O34" s="16"/>
      <c r="P34" s="17" t="n">
        <f aca="false">IF(O34&lt;1,0,$P$4)</f>
        <v>0</v>
      </c>
      <c r="Q34" s="18"/>
      <c r="R34" s="16"/>
    </row>
    <row r="35" customFormat="false" ht="15.75" hidden="false" customHeight="false" outlineLevel="0" collapsed="false">
      <c r="A35" s="1" t="n">
        <v>32</v>
      </c>
      <c r="C35" s="1" t="s">
        <v>12</v>
      </c>
      <c r="E35" s="9"/>
      <c r="F35" s="12" t="n">
        <f aca="false">IF(E35&lt;1,0,$F$4)</f>
        <v>0</v>
      </c>
      <c r="G35" s="11" t="n">
        <f aca="false">D35*(F35-E35)</f>
        <v>0</v>
      </c>
      <c r="H35" s="1" t="n">
        <f aca="false">IF(D35&lt;0,ABS(D35),D35)</f>
        <v>0</v>
      </c>
      <c r="K35" s="19"/>
      <c r="N35" s="20" t="n">
        <f aca="false">SUM(N4:N34)</f>
        <v>19350</v>
      </c>
      <c r="Q35" s="21" t="n">
        <f aca="false">SUM(Q4:Q31)</f>
        <v>522.749999999997</v>
      </c>
      <c r="R35" s="21" t="n">
        <f aca="false">Q35*3</f>
        <v>1568.24999999999</v>
      </c>
    </row>
    <row r="36" customFormat="false" ht="12.75" hidden="false" customHeight="false" outlineLevel="0" collapsed="false">
      <c r="A36" s="1" t="n">
        <v>33</v>
      </c>
      <c r="C36" s="1" t="s">
        <v>12</v>
      </c>
      <c r="E36" s="9"/>
      <c r="F36" s="12" t="n">
        <f aca="false">IF(E36&lt;1,0,$F$4)</f>
        <v>0</v>
      </c>
      <c r="G36" s="11" t="n">
        <f aca="false">D36*(F36-E36)</f>
        <v>0</v>
      </c>
      <c r="H36" s="1" t="n">
        <f aca="false">IF(D36&lt;0,ABS(D36),D36)</f>
        <v>0</v>
      </c>
      <c r="K36" s="19"/>
    </row>
    <row r="37" customFormat="false" ht="15.75" hidden="false" customHeight="false" outlineLevel="0" collapsed="false">
      <c r="A37" s="1" t="n">
        <v>34</v>
      </c>
      <c r="C37" s="1" t="s">
        <v>12</v>
      </c>
      <c r="E37" s="9"/>
      <c r="F37" s="12" t="n">
        <f aca="false">IF(E37&lt;1,0,$F$4)</f>
        <v>0</v>
      </c>
      <c r="G37" s="11" t="n">
        <f aca="false">D37*(F37-E37)</f>
        <v>0</v>
      </c>
      <c r="H37" s="1" t="n">
        <f aca="false">IF(D37&lt;0,ABS(D37),D37)</f>
        <v>0</v>
      </c>
      <c r="K37" s="19"/>
      <c r="P37" s="22" t="s">
        <v>29</v>
      </c>
      <c r="Q37" s="23" t="n">
        <f aca="false">'9-20-01'!N35*VLOOKUP((E1-1),[1]Historical!$A$3:$M$145,7)</f>
        <v>-135.450000000002</v>
      </c>
    </row>
    <row r="38" customFormat="false" ht="12.75" hidden="true" customHeight="false" outlineLevel="0" collapsed="false">
      <c r="A38" s="1" t="n">
        <v>35</v>
      </c>
      <c r="C38" s="1" t="s">
        <v>12</v>
      </c>
      <c r="E38" s="24"/>
      <c r="F38" s="12" t="n">
        <f aca="false">IF(E38&lt;1,0,$F$4)</f>
        <v>0</v>
      </c>
      <c r="G38" s="11" t="n">
        <f aca="false">D38*(F38-E38)</f>
        <v>0</v>
      </c>
      <c r="H38" s="1" t="n">
        <f aca="false">IF(D38&lt;0,ABS(D38),D38)</f>
        <v>0</v>
      </c>
      <c r="K38" s="19"/>
    </row>
    <row r="39" customFormat="false" ht="12.75" hidden="true" customHeight="false" outlineLevel="0" collapsed="false">
      <c r="A39" s="1" t="n">
        <v>36</v>
      </c>
      <c r="C39" s="1" t="s">
        <v>12</v>
      </c>
      <c r="E39" s="24"/>
      <c r="F39" s="12" t="n">
        <f aca="false">IF(E39&lt;1,0,$F$4)</f>
        <v>0</v>
      </c>
      <c r="G39" s="11" t="n">
        <f aca="false">D39*(F39-E39)</f>
        <v>0</v>
      </c>
      <c r="H39" s="1" t="n">
        <f aca="false">IF(D39&lt;0,ABS(D39),D39)</f>
        <v>0</v>
      </c>
      <c r="K39" s="19"/>
    </row>
    <row r="40" customFormat="false" ht="12.75" hidden="true" customHeight="false" outlineLevel="0" collapsed="false">
      <c r="A40" s="1" t="n">
        <v>37</v>
      </c>
      <c r="C40" s="1" t="s">
        <v>12</v>
      </c>
      <c r="E40" s="24"/>
      <c r="F40" s="12" t="n">
        <f aca="false">IF(E40&lt;1,0,$F$4)</f>
        <v>0</v>
      </c>
      <c r="G40" s="11" t="n">
        <f aca="false">D40*(F40-E40)</f>
        <v>0</v>
      </c>
      <c r="H40" s="1" t="n">
        <f aca="false">IF(D40&lt;0,ABS(D40),D40)</f>
        <v>0</v>
      </c>
      <c r="K40" s="19"/>
    </row>
    <row r="41" customFormat="false" ht="12.75" hidden="true" customHeight="false" outlineLevel="0" collapsed="false">
      <c r="A41" s="1" t="n">
        <v>38</v>
      </c>
      <c r="C41" s="1" t="s">
        <v>12</v>
      </c>
      <c r="E41" s="24"/>
      <c r="F41" s="12" t="n">
        <f aca="false">IF(E41&lt;1,0,$F$4)</f>
        <v>0</v>
      </c>
      <c r="G41" s="11" t="n">
        <f aca="false">D41*(F41-E41)</f>
        <v>0</v>
      </c>
      <c r="H41" s="1" t="n">
        <f aca="false">IF(D41&lt;0,ABS(D41),D41)</f>
        <v>0</v>
      </c>
      <c r="K41" s="19"/>
    </row>
    <row r="42" customFormat="false" ht="12.75" hidden="true" customHeight="false" outlineLevel="0" collapsed="false">
      <c r="A42" s="1" t="n">
        <v>39</v>
      </c>
      <c r="C42" s="1" t="s">
        <v>12</v>
      </c>
      <c r="E42" s="24"/>
      <c r="F42" s="12" t="n">
        <f aca="false">IF(E42&lt;1,0,$F$4)</f>
        <v>0</v>
      </c>
      <c r="G42" s="11" t="n">
        <f aca="false">D42*(F42-E42)</f>
        <v>0</v>
      </c>
      <c r="H42" s="1" t="n">
        <f aca="false">IF(D42&lt;0,ABS(D42),D42)</f>
        <v>0</v>
      </c>
      <c r="K42" s="19"/>
    </row>
    <row r="43" customFormat="false" ht="12.75" hidden="true" customHeight="false" outlineLevel="0" collapsed="false">
      <c r="A43" s="1" t="n">
        <v>40</v>
      </c>
      <c r="C43" s="1" t="s">
        <v>12</v>
      </c>
      <c r="E43" s="24"/>
      <c r="F43" s="12" t="n">
        <f aca="false">IF(E43&lt;1,0,$F$4)</f>
        <v>0</v>
      </c>
      <c r="G43" s="11" t="n">
        <f aca="false">D43*(F43-E43)</f>
        <v>0</v>
      </c>
      <c r="H43" s="1" t="n">
        <f aca="false">IF(D43&lt;0,ABS(D43),D43)</f>
        <v>0</v>
      </c>
      <c r="K43" s="19"/>
    </row>
    <row r="44" customFormat="false" ht="12.75" hidden="true" customHeight="false" outlineLevel="0" collapsed="false">
      <c r="A44" s="1" t="n">
        <v>41</v>
      </c>
      <c r="C44" s="1" t="s">
        <v>12</v>
      </c>
      <c r="E44" s="24"/>
      <c r="F44" s="12" t="n">
        <f aca="false">IF(E44&lt;1,0,$F$4)</f>
        <v>0</v>
      </c>
      <c r="G44" s="11" t="n">
        <f aca="false">D44*(F44-E44)</f>
        <v>0</v>
      </c>
      <c r="H44" s="1" t="n">
        <f aca="false">IF(D44&lt;0,ABS(D44),D44)</f>
        <v>0</v>
      </c>
      <c r="K44" s="19"/>
    </row>
    <row r="45" customFormat="false" ht="12.75" hidden="true" customHeight="false" outlineLevel="0" collapsed="false">
      <c r="C45" s="1" t="s">
        <v>12</v>
      </c>
      <c r="E45" s="24"/>
      <c r="F45" s="12" t="n">
        <f aca="false">IF(E45&lt;1,0,$F$4)</f>
        <v>0</v>
      </c>
      <c r="G45" s="11" t="n">
        <f aca="false">D45*(F45-E45)</f>
        <v>0</v>
      </c>
      <c r="H45" s="1" t="n">
        <f aca="false">IF(D45&lt;0,ABS(D45),D45)</f>
        <v>0</v>
      </c>
      <c r="K45" s="19"/>
    </row>
    <row r="46" customFormat="false" ht="12.75" hidden="true" customHeight="false" outlineLevel="0" collapsed="false">
      <c r="C46" s="1" t="s">
        <v>12</v>
      </c>
      <c r="E46" s="24"/>
      <c r="F46" s="12" t="n">
        <f aca="false">IF(E46&lt;1,0,$F$4)</f>
        <v>0</v>
      </c>
      <c r="G46" s="11" t="n">
        <f aca="false">D46*(F46-E46)</f>
        <v>0</v>
      </c>
      <c r="H46" s="1" t="n">
        <f aca="false">IF(D46&lt;0,ABS(D46),D46)</f>
        <v>0</v>
      </c>
      <c r="K46" s="19"/>
    </row>
    <row r="47" customFormat="false" ht="12.75" hidden="true" customHeight="false" outlineLevel="0" collapsed="false">
      <c r="A47" s="15" t="n">
        <v>45</v>
      </c>
      <c r="B47" s="13"/>
      <c r="C47" s="13" t="s">
        <v>28</v>
      </c>
      <c r="D47" s="13"/>
      <c r="E47" s="25"/>
      <c r="F47" s="26" t="n">
        <f aca="false">IF(E47&lt;1,0,$F$4)</f>
        <v>0</v>
      </c>
      <c r="G47" s="27" t="n">
        <f aca="false">D47*(F47-E47)</f>
        <v>0</v>
      </c>
      <c r="H47" s="13" t="n">
        <f aca="false">IF(D47&lt;0,ABS(D47),D47)</f>
        <v>0</v>
      </c>
      <c r="K47" s="19"/>
    </row>
    <row r="48" customFormat="false" ht="12.75" hidden="true" customHeight="false" outlineLevel="0" collapsed="false">
      <c r="A48" s="15" t="n">
        <v>46</v>
      </c>
      <c r="B48" s="15"/>
      <c r="C48" s="15" t="s">
        <v>28</v>
      </c>
      <c r="D48" s="15"/>
      <c r="E48" s="28"/>
      <c r="F48" s="26" t="n">
        <f aca="false">IF(E48&lt;1,0,$F$4)</f>
        <v>0</v>
      </c>
      <c r="G48" s="27" t="n">
        <f aca="false">D48*(F48-E48)</f>
        <v>0</v>
      </c>
      <c r="H48" s="13" t="n">
        <f aca="false">IF(D48&lt;0,ABS(D48),D48)</f>
        <v>0</v>
      </c>
      <c r="K48" s="19"/>
      <c r="M48" s="29"/>
    </row>
    <row r="49" customFormat="false" ht="12.75" hidden="false" customHeight="false" outlineLevel="0" collapsed="false">
      <c r="A49" s="15" t="n">
        <v>47</v>
      </c>
      <c r="B49" s="13"/>
      <c r="C49" s="13" t="s">
        <v>28</v>
      </c>
      <c r="D49" s="13"/>
      <c r="E49" s="25"/>
      <c r="F49" s="26" t="n">
        <f aca="false">IF(E49&lt;1,0,$F$4)</f>
        <v>0</v>
      </c>
      <c r="G49" s="27" t="n">
        <f aca="false">D49*(F49-E49)</f>
        <v>0</v>
      </c>
      <c r="H49" s="13" t="n">
        <f aca="false">IF(D49&lt;0,ABS(D49),D49)</f>
        <v>0</v>
      </c>
      <c r="K49" s="19"/>
    </row>
    <row r="50" customFormat="false" ht="12.75" hidden="false" customHeight="false" outlineLevel="0" collapsed="false">
      <c r="A50" s="16" t="n">
        <v>48</v>
      </c>
      <c r="B50" s="16"/>
      <c r="C50" s="16" t="s">
        <v>28</v>
      </c>
      <c r="D50" s="16"/>
      <c r="E50" s="30"/>
      <c r="F50" s="17" t="n">
        <f aca="false">IF(E50&lt;1,0,$F$4)</f>
        <v>0</v>
      </c>
      <c r="G50" s="31" t="n">
        <f aca="false">D50*(F50-E50)</f>
        <v>0</v>
      </c>
      <c r="H50" s="16" t="n">
        <f aca="false">IF(D50&lt;0,ABS(D50),D50)</f>
        <v>0</v>
      </c>
      <c r="I50" s="32"/>
      <c r="J50" s="32"/>
      <c r="K50" s="32"/>
      <c r="L50" s="32"/>
      <c r="M50" s="32"/>
      <c r="N50" s="32"/>
      <c r="O50" s="32"/>
      <c r="P50" s="32"/>
      <c r="Q50" s="32"/>
      <c r="R50" s="32"/>
    </row>
    <row r="51" customFormat="false" ht="15.75" hidden="false" customHeight="false" outlineLevel="0" collapsed="false">
      <c r="D51" s="20" t="n">
        <f aca="false">SUM(D4:D50)</f>
        <v>-104000</v>
      </c>
      <c r="G51" s="21" t="n">
        <f aca="false">SUM(G4:G50)</f>
        <v>-111.249999999976</v>
      </c>
      <c r="H51" s="21" t="n">
        <f aca="false">G51*3</f>
        <v>-333.749999999929</v>
      </c>
    </row>
    <row r="52" customFormat="false" ht="13.5" hidden="false" customHeight="false" outlineLevel="0" collapsed="false"/>
    <row r="53" customFormat="false" ht="18.75" hidden="false" customHeight="false" outlineLevel="0" collapsed="false">
      <c r="F53" s="22" t="s">
        <v>29</v>
      </c>
      <c r="G53" s="23" t="n">
        <f aca="false">'9-20-01'!D51*VLOOKUP((E1-1),[1]Historical!$A$3:$M$145,10)</f>
        <v>105.500000000035</v>
      </c>
      <c r="L53" s="33" t="n">
        <f aca="false">H51+G53+R35+Q37</f>
        <v>1204.5500000001</v>
      </c>
    </row>
    <row r="54" customFormat="false" ht="15" hidden="false" customHeight="false" outlineLevel="0" collapsed="false">
      <c r="D54" s="8"/>
      <c r="F54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88"/>
  <sheetViews>
    <sheetView showFormulas="false" showGridLines="true" showRowColHeaders="true" showZeros="true" rightToLeft="false" tabSelected="false" showOutlineSymbols="true" defaultGridColor="true" view="normal" topLeftCell="B1" colorId="64" zoomScale="80" zoomScaleNormal="80" zoomScalePageLayoutView="100" workbookViewId="0">
      <pane xSplit="0" ySplit="3" topLeftCell="BM19" activePane="bottomLeft" state="frozen"/>
      <selection pane="topLeft" activeCell="B1" activeCellId="0" sqref="B1"/>
      <selection pane="bottomLeft" activeCell="L53" activeCellId="0" sqref="L53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" width="7.56"/>
    <col collapsed="false" customWidth="true" hidden="false" outlineLevel="0" max="2" min="2" style="1" width="47.99"/>
    <col collapsed="false" customWidth="true" hidden="false" outlineLevel="0" max="3" min="3" style="1" width="6.56"/>
    <col collapsed="false" customWidth="true" hidden="false" outlineLevel="0" max="4" min="4" style="1" width="11.7"/>
    <col collapsed="false" customWidth="true" hidden="false" outlineLevel="0" max="5" min="5" style="1" width="12.42"/>
    <col collapsed="false" customWidth="true" hidden="false" outlineLevel="0" max="6" min="6" style="1" width="9.7"/>
    <col collapsed="false" customWidth="true" hidden="false" outlineLevel="0" max="7" min="7" style="1" width="11.42"/>
    <col collapsed="false" customWidth="true" hidden="false" outlineLevel="0" max="8" min="8" style="1" width="10.28"/>
    <col collapsed="false" customWidth="true" hidden="false" outlineLevel="0" max="9" min="9" style="1" width="8.7"/>
    <col collapsed="false" customWidth="true" hidden="false" outlineLevel="0" max="10" min="10" style="1" width="3.99"/>
    <col collapsed="false" customWidth="true" hidden="true" outlineLevel="0" max="11" min="11" style="1" width="7.85"/>
    <col collapsed="false" customWidth="true" hidden="false" outlineLevel="0" max="12" min="12" style="1" width="35.7"/>
    <col collapsed="false" customWidth="true" hidden="false" outlineLevel="0" max="13" min="13" style="1" width="8.7"/>
    <col collapsed="false" customWidth="true" hidden="false" outlineLevel="0" max="14" min="14" style="1" width="10.56"/>
    <col collapsed="false" customWidth="true" hidden="false" outlineLevel="0" max="15" min="15" style="1" width="6.56"/>
    <col collapsed="false" customWidth="true" hidden="false" outlineLevel="0" max="16" min="16" style="1" width="9.28"/>
    <col collapsed="false" customWidth="true" hidden="false" outlineLevel="0" max="17" min="17" style="1" width="13.56"/>
    <col collapsed="false" customWidth="true" hidden="false" outlineLevel="0" max="18" min="18" style="1" width="11.13"/>
  </cols>
  <sheetData>
    <row r="1" customFormat="false" ht="18" hidden="false" customHeight="false" outlineLevel="0" collapsed="false">
      <c r="B1" s="2" t="s">
        <v>0</v>
      </c>
      <c r="D1" s="3" t="s">
        <v>1</v>
      </c>
      <c r="E1" s="4" t="n">
        <v>37158</v>
      </c>
      <c r="L1" s="2" t="s">
        <v>2</v>
      </c>
    </row>
    <row r="3" customFormat="false" ht="15" hidden="false" customHeight="false" outlineLevel="0" collapsed="false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/>
      <c r="I3" s="5"/>
      <c r="J3" s="5"/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5" t="s">
        <v>10</v>
      </c>
      <c r="Q3" s="5" t="s">
        <v>9</v>
      </c>
      <c r="R3" s="6"/>
    </row>
    <row r="4" customFormat="false" ht="12.75" hidden="false" customHeight="false" outlineLevel="0" collapsed="false">
      <c r="A4" s="1" t="n">
        <v>1</v>
      </c>
      <c r="B4" s="7" t="s">
        <v>50</v>
      </c>
      <c r="C4" s="1" t="s">
        <v>12</v>
      </c>
      <c r="D4" s="35" t="n">
        <v>5000</v>
      </c>
      <c r="E4" s="1" t="n">
        <v>1.95</v>
      </c>
      <c r="F4" s="10" t="n">
        <v>1.955</v>
      </c>
      <c r="G4" s="11" t="n">
        <f aca="false">D4*(F4-E4)</f>
        <v>25.0000000000006</v>
      </c>
      <c r="H4" s="1" t="n">
        <f aca="false">IF(D4&lt;0,ABS(D4),D4)</f>
        <v>5000</v>
      </c>
      <c r="I4" s="12" t="n">
        <f aca="false">SUMPRODUCT(E4:E46,H4:H46)/SUM(H4:H46)</f>
        <v>1.95048816568047</v>
      </c>
      <c r="J4" s="12"/>
      <c r="K4" s="1" t="n">
        <v>1</v>
      </c>
      <c r="L4" s="7" t="s">
        <v>22</v>
      </c>
      <c r="M4" s="1" t="s">
        <v>12</v>
      </c>
      <c r="N4" s="35" t="n">
        <v>5000</v>
      </c>
      <c r="O4" s="1" t="n">
        <v>1.935</v>
      </c>
      <c r="P4" s="10" t="n">
        <v>1.95</v>
      </c>
      <c r="Q4" s="11" t="n">
        <f aca="false">N4*(P4-O4)</f>
        <v>74.9999999999995</v>
      </c>
      <c r="R4" s="1" t="n">
        <f aca="false">IF(N4&lt;0,ABS(N4),N4)</f>
        <v>5000</v>
      </c>
      <c r="S4" s="12" t="n">
        <f aca="false">SUMPRODUCT(O4:O26,R4:R26)/SUM(R4:R26)</f>
        <v>1.95452084734364</v>
      </c>
    </row>
    <row r="5" customFormat="false" ht="12.75" hidden="false" customHeight="false" outlineLevel="0" collapsed="false">
      <c r="A5" s="1" t="n">
        <v>12</v>
      </c>
      <c r="B5" s="7" t="s">
        <v>57</v>
      </c>
      <c r="C5" s="1" t="s">
        <v>12</v>
      </c>
      <c r="D5" s="35" t="n">
        <v>-5000</v>
      </c>
      <c r="E5" s="1" t="n">
        <v>1.9525</v>
      </c>
      <c r="F5" s="12" t="n">
        <f aca="false">IF(E5&lt;1,0,$F$4)</f>
        <v>1.955</v>
      </c>
      <c r="G5" s="11" t="n">
        <f aca="false">D5*(F5-E5)</f>
        <v>-12.5000000000008</v>
      </c>
      <c r="H5" s="1" t="n">
        <f aca="false">IF(D5&lt;0,ABS(D5),D5)</f>
        <v>5000</v>
      </c>
      <c r="K5" s="1" t="n">
        <v>2</v>
      </c>
      <c r="L5" s="7" t="s">
        <v>20</v>
      </c>
      <c r="M5" s="1" t="s">
        <v>12</v>
      </c>
      <c r="N5" s="35" t="n">
        <v>5000</v>
      </c>
      <c r="O5" s="1" t="n">
        <v>1.93</v>
      </c>
      <c r="P5" s="12" t="n">
        <f aca="false">IF(O5&lt;1,0,$P$4)</f>
        <v>1.95</v>
      </c>
      <c r="Q5" s="11" t="n">
        <f aca="false">N5*(P5-O5)</f>
        <v>100</v>
      </c>
      <c r="R5" s="1" t="n">
        <f aca="false">IF(N5&lt;0,ABS(N5),N5)</f>
        <v>5000</v>
      </c>
      <c r="T5" s="35"/>
      <c r="U5" s="1"/>
      <c r="V5" s="1"/>
    </row>
    <row r="6" customFormat="false" ht="12.75" hidden="false" customHeight="false" outlineLevel="0" collapsed="false">
      <c r="A6" s="1" t="n">
        <v>13</v>
      </c>
      <c r="B6" s="7" t="s">
        <v>57</v>
      </c>
      <c r="C6" s="1" t="s">
        <v>12</v>
      </c>
      <c r="D6" s="35" t="n">
        <v>-10000</v>
      </c>
      <c r="E6" s="1" t="n">
        <v>1.96</v>
      </c>
      <c r="F6" s="12" t="n">
        <f aca="false">IF(E6&lt;1,0,$F$4)</f>
        <v>1.955</v>
      </c>
      <c r="G6" s="11" t="n">
        <f aca="false">D6*(F6-E6)</f>
        <v>49.9999999999989</v>
      </c>
      <c r="H6" s="1" t="n">
        <f aca="false">IF(D6&lt;0,ABS(D6),D6)</f>
        <v>10000</v>
      </c>
      <c r="K6" s="1" t="n">
        <v>3</v>
      </c>
      <c r="L6" s="7" t="s">
        <v>15</v>
      </c>
      <c r="M6" s="1" t="s">
        <v>12</v>
      </c>
      <c r="N6" s="35" t="n">
        <v>5000</v>
      </c>
      <c r="O6" s="1" t="n">
        <v>1.92</v>
      </c>
      <c r="P6" s="12" t="n">
        <f aca="false">IF(O6&lt;1,0,$P$4)</f>
        <v>1.95</v>
      </c>
      <c r="Q6" s="11" t="n">
        <f aca="false">N6*(P6-O6)</f>
        <v>150</v>
      </c>
      <c r="R6" s="1" t="n">
        <f aca="false">IF(N6&lt;0,ABS(N6),N6)</f>
        <v>5000</v>
      </c>
      <c r="T6" s="35"/>
      <c r="U6" s="1"/>
      <c r="V6" s="1"/>
    </row>
    <row r="7" customFormat="false" ht="12.75" hidden="false" customHeight="false" outlineLevel="0" collapsed="false">
      <c r="A7" s="1" t="n">
        <v>5</v>
      </c>
      <c r="B7" s="7" t="s">
        <v>27</v>
      </c>
      <c r="C7" s="1" t="s">
        <v>12</v>
      </c>
      <c r="D7" s="35" t="n">
        <v>-15000</v>
      </c>
      <c r="E7" s="1" t="n">
        <v>1.95</v>
      </c>
      <c r="F7" s="12" t="n">
        <f aca="false">IF(E7&lt;1,0,$F$4)</f>
        <v>1.955</v>
      </c>
      <c r="G7" s="11" t="n">
        <f aca="false">D7*(F7-E7)</f>
        <v>-75.0000000000017</v>
      </c>
      <c r="H7" s="1" t="n">
        <f aca="false">IF(D7&lt;0,ABS(D7),D7)</f>
        <v>15000</v>
      </c>
      <c r="K7" s="1" t="n">
        <v>4</v>
      </c>
      <c r="L7" s="7" t="s">
        <v>22</v>
      </c>
      <c r="M7" s="1" t="s">
        <v>12</v>
      </c>
      <c r="N7" s="35" t="n">
        <v>4350</v>
      </c>
      <c r="O7" s="1" t="n">
        <v>1.9425</v>
      </c>
      <c r="P7" s="12" t="n">
        <f aca="false">IF(O7&lt;1,0,$P$4)</f>
        <v>1.95</v>
      </c>
      <c r="Q7" s="11" t="n">
        <f aca="false">N7*(P7-O7)</f>
        <v>32.6250000000003</v>
      </c>
      <c r="R7" s="1" t="n">
        <f aca="false">IF(N7&lt;0,ABS(N7),N7)</f>
        <v>4350</v>
      </c>
      <c r="T7" s="35"/>
      <c r="U7" s="1"/>
      <c r="V7" s="1"/>
    </row>
    <row r="8" customFormat="false" ht="12.75" hidden="false" customHeight="false" outlineLevel="0" collapsed="false">
      <c r="A8" s="1" t="n">
        <v>8</v>
      </c>
      <c r="B8" s="1" t="s">
        <v>58</v>
      </c>
      <c r="C8" s="1" t="s">
        <v>12</v>
      </c>
      <c r="D8" s="35" t="n">
        <v>-4000</v>
      </c>
      <c r="E8" s="1" t="n">
        <v>1.955</v>
      </c>
      <c r="F8" s="12" t="n">
        <f aca="false">IF(E8&lt;1,0,$F$4)</f>
        <v>1.955</v>
      </c>
      <c r="G8" s="11" t="n">
        <f aca="false">D8*(F8-E8)</f>
        <v>-0</v>
      </c>
      <c r="H8" s="1" t="n">
        <f aca="false">IF(D8&lt;0,ABS(D8),D8)</f>
        <v>4000</v>
      </c>
      <c r="K8" s="1" t="n">
        <v>5</v>
      </c>
      <c r="L8" s="7" t="s">
        <v>20</v>
      </c>
      <c r="M8" s="1" t="s">
        <v>12</v>
      </c>
      <c r="N8" s="35" t="n">
        <v>2500</v>
      </c>
      <c r="O8" s="1" t="n">
        <v>1.9525</v>
      </c>
      <c r="P8" s="12" t="n">
        <f aca="false">IF(O8&lt;1,0,$P$4)</f>
        <v>1.95</v>
      </c>
      <c r="Q8" s="11" t="n">
        <f aca="false">N8*(P8-O8)</f>
        <v>-6.24999999999987</v>
      </c>
      <c r="R8" s="1" t="n">
        <f aca="false">IF(N8&lt;0,ABS(N8),N8)</f>
        <v>2500</v>
      </c>
      <c r="T8" s="35"/>
      <c r="U8" s="1"/>
      <c r="V8" s="1"/>
    </row>
    <row r="9" customFormat="false" ht="12.75" hidden="false" customHeight="false" outlineLevel="0" collapsed="false">
      <c r="A9" s="1" t="n">
        <v>15</v>
      </c>
      <c r="B9" s="7" t="s">
        <v>58</v>
      </c>
      <c r="C9" s="1" t="s">
        <v>12</v>
      </c>
      <c r="D9" s="35" t="n">
        <v>-10000</v>
      </c>
      <c r="E9" s="1" t="n">
        <v>1.95</v>
      </c>
      <c r="F9" s="12" t="n">
        <f aca="false">IF(E9&lt;1,0,$F$4)</f>
        <v>1.955</v>
      </c>
      <c r="G9" s="11" t="n">
        <f aca="false">D9*(F9-E9)</f>
        <v>-50.0000000000012</v>
      </c>
      <c r="H9" s="1" t="n">
        <f aca="false">IF(D9&lt;0,ABS(D9),D9)</f>
        <v>10000</v>
      </c>
      <c r="K9" s="1" t="n">
        <v>6</v>
      </c>
      <c r="L9" s="1" t="s">
        <v>36</v>
      </c>
      <c r="M9" s="1" t="s">
        <v>12</v>
      </c>
      <c r="N9" s="35" t="n">
        <v>5000</v>
      </c>
      <c r="O9" s="1" t="n">
        <v>1.95</v>
      </c>
      <c r="P9" s="12" t="n">
        <f aca="false">IF(O9&lt;1,0,$P$4)</f>
        <v>1.95</v>
      </c>
      <c r="Q9" s="11" t="n">
        <f aca="false">N9*(P9-O9)</f>
        <v>0</v>
      </c>
      <c r="R9" s="1" t="n">
        <f aca="false">IF(N9&lt;0,ABS(N9),N9)</f>
        <v>5000</v>
      </c>
      <c r="T9" s="35"/>
      <c r="U9" s="1"/>
      <c r="V9" s="1"/>
    </row>
    <row r="10" customFormat="false" ht="12.75" hidden="false" customHeight="false" outlineLevel="0" collapsed="false">
      <c r="A10" s="1" t="n">
        <v>10</v>
      </c>
      <c r="B10" s="7" t="s">
        <v>25</v>
      </c>
      <c r="C10" s="1" t="s">
        <v>12</v>
      </c>
      <c r="D10" s="35" t="n">
        <v>-10000</v>
      </c>
      <c r="E10" s="1" t="n">
        <v>1.945</v>
      </c>
      <c r="F10" s="12" t="n">
        <f aca="false">IF(E10&lt;1,0,$F$4)</f>
        <v>1.955</v>
      </c>
      <c r="G10" s="11" t="n">
        <f aca="false">D10*(F10-E10)</f>
        <v>-100</v>
      </c>
      <c r="H10" s="1" t="n">
        <f aca="false">IF(D10&lt;0,ABS(D10),D10)</f>
        <v>10000</v>
      </c>
      <c r="K10" s="1" t="n">
        <v>7</v>
      </c>
      <c r="L10" s="7" t="s">
        <v>39</v>
      </c>
      <c r="M10" s="1" t="s">
        <v>12</v>
      </c>
      <c r="N10" s="35" t="n">
        <v>3000</v>
      </c>
      <c r="O10" s="1" t="n">
        <v>1.955</v>
      </c>
      <c r="P10" s="12" t="n">
        <f aca="false">IF(O10&lt;1,0,$P$4)</f>
        <v>1.95</v>
      </c>
      <c r="Q10" s="11" t="n">
        <f aca="false">N10*(P10-O10)</f>
        <v>-15.0000000000003</v>
      </c>
      <c r="R10" s="1" t="n">
        <f aca="false">IF(N10&lt;0,ABS(N10),N10)</f>
        <v>3000</v>
      </c>
      <c r="T10" s="35"/>
      <c r="U10" s="1"/>
      <c r="V10" s="1"/>
    </row>
    <row r="11" customFormat="false" ht="12.75" hidden="false" customHeight="false" outlineLevel="0" collapsed="false">
      <c r="A11" s="1" t="n">
        <v>11</v>
      </c>
      <c r="B11" s="7" t="s">
        <v>25</v>
      </c>
      <c r="C11" s="1" t="s">
        <v>12</v>
      </c>
      <c r="D11" s="35" t="n">
        <v>-5000</v>
      </c>
      <c r="E11" s="1" t="n">
        <v>1.95</v>
      </c>
      <c r="F11" s="12" t="n">
        <f aca="false">IF(E11&lt;1,0,$F$4)</f>
        <v>1.955</v>
      </c>
      <c r="G11" s="11" t="n">
        <f aca="false">D11*(F11-E11)</f>
        <v>-25.0000000000006</v>
      </c>
      <c r="H11" s="1" t="n">
        <f aca="false">IF(D11&lt;0,ABS(D11),D11)</f>
        <v>5000</v>
      </c>
      <c r="K11" s="1" t="n">
        <v>8</v>
      </c>
      <c r="L11" s="7" t="s">
        <v>36</v>
      </c>
      <c r="M11" s="1" t="s">
        <v>12</v>
      </c>
      <c r="N11" s="35" t="n">
        <v>10000</v>
      </c>
      <c r="O11" s="1" t="n">
        <v>1.97</v>
      </c>
      <c r="P11" s="12" t="n">
        <f aca="false">IF(O11&lt;1,0,$P$4)</f>
        <v>1.95</v>
      </c>
      <c r="Q11" s="11" t="n">
        <f aca="false">N11*(P11-O11)</f>
        <v>-200</v>
      </c>
      <c r="R11" s="1" t="n">
        <f aca="false">IF(N11&lt;0,ABS(N11),N11)</f>
        <v>10000</v>
      </c>
      <c r="T11" s="35"/>
      <c r="U11" s="1"/>
      <c r="V11" s="1"/>
    </row>
    <row r="12" customFormat="false" ht="12.75" hidden="false" customHeight="false" outlineLevel="0" collapsed="false">
      <c r="A12" s="1" t="n">
        <v>14</v>
      </c>
      <c r="B12" s="7" t="s">
        <v>25</v>
      </c>
      <c r="C12" s="1" t="s">
        <v>12</v>
      </c>
      <c r="D12" s="35" t="n">
        <v>-5000</v>
      </c>
      <c r="E12" s="1" t="n">
        <v>1.95</v>
      </c>
      <c r="F12" s="12" t="n">
        <f aca="false">IF(E12&lt;1,0,$F$4)</f>
        <v>1.955</v>
      </c>
      <c r="G12" s="11" t="n">
        <f aca="false">D12*(F12-E12)</f>
        <v>-25.0000000000006</v>
      </c>
      <c r="H12" s="1" t="n">
        <f aca="false">IF(D12&lt;0,ABS(D12),D12)</f>
        <v>5000</v>
      </c>
      <c r="K12" s="1" t="n">
        <v>9</v>
      </c>
      <c r="L12" s="7" t="s">
        <v>39</v>
      </c>
      <c r="M12" s="1" t="s">
        <v>12</v>
      </c>
      <c r="N12" s="35" t="n">
        <v>7000</v>
      </c>
      <c r="O12" s="1" t="n">
        <v>1.955</v>
      </c>
      <c r="P12" s="12" t="n">
        <f aca="false">IF(O12&lt;1,0,$P$4)</f>
        <v>1.95</v>
      </c>
      <c r="Q12" s="11" t="n">
        <f aca="false">N12*(P12-O12)</f>
        <v>-35.0000000000008</v>
      </c>
      <c r="R12" s="1" t="n">
        <f aca="false">IF(N12&lt;0,ABS(N12),N12)</f>
        <v>7000</v>
      </c>
      <c r="T12" s="35"/>
      <c r="U12" s="1"/>
      <c r="V12" s="1"/>
    </row>
    <row r="13" customFormat="false" ht="12.75" hidden="false" customHeight="false" outlineLevel="0" collapsed="false">
      <c r="A13" s="1" t="n">
        <v>6</v>
      </c>
      <c r="B13" s="7" t="s">
        <v>52</v>
      </c>
      <c r="C13" s="1" t="s">
        <v>12</v>
      </c>
      <c r="D13" s="35" t="n">
        <v>-5000</v>
      </c>
      <c r="E13" s="1" t="n">
        <v>1.9525</v>
      </c>
      <c r="F13" s="12" t="n">
        <f aca="false">IF(E13&lt;1,0,$F$4)</f>
        <v>1.955</v>
      </c>
      <c r="G13" s="11" t="n">
        <f aca="false">D13*(F13-E13)</f>
        <v>-12.5000000000008</v>
      </c>
      <c r="H13" s="1" t="n">
        <f aca="false">IF(D13&lt;0,ABS(D13),D13)</f>
        <v>5000</v>
      </c>
      <c r="K13" s="1" t="n">
        <v>10</v>
      </c>
      <c r="L13" s="7" t="s">
        <v>21</v>
      </c>
      <c r="M13" s="1" t="s">
        <v>12</v>
      </c>
      <c r="N13" s="35" t="n">
        <v>-5000</v>
      </c>
      <c r="O13" s="1" t="n">
        <v>1.94</v>
      </c>
      <c r="P13" s="12" t="n">
        <f aca="false">IF(O13&lt;1,0,$P$4)</f>
        <v>1.95</v>
      </c>
      <c r="Q13" s="11" t="n">
        <f aca="false">N13*(P13-O13)</f>
        <v>-50</v>
      </c>
      <c r="R13" s="1" t="n">
        <f aca="false">IF(N13&lt;0,ABS(N13),N13)</f>
        <v>5000</v>
      </c>
    </row>
    <row r="14" customFormat="false" ht="12.75" hidden="false" customHeight="false" outlineLevel="0" collapsed="false">
      <c r="A14" s="1" t="n">
        <v>18</v>
      </c>
      <c r="B14" s="7" t="s">
        <v>52</v>
      </c>
      <c r="C14" s="1" t="s">
        <v>12</v>
      </c>
      <c r="D14" s="35" t="n">
        <v>-5000</v>
      </c>
      <c r="E14" s="1" t="n">
        <v>1.9625</v>
      </c>
      <c r="F14" s="12" t="n">
        <f aca="false">IF(E14&lt;1,0,$F$4)</f>
        <v>1.955</v>
      </c>
      <c r="G14" s="11" t="n">
        <f aca="false">D14*(F14-E14)</f>
        <v>37.4999999999992</v>
      </c>
      <c r="H14" s="1" t="n">
        <f aca="false">IF(D14&lt;0,ABS(D14),D14)</f>
        <v>5000</v>
      </c>
      <c r="K14" s="1" t="n">
        <v>11</v>
      </c>
      <c r="L14" s="7" t="s">
        <v>23</v>
      </c>
      <c r="M14" s="1" t="s">
        <v>12</v>
      </c>
      <c r="N14" s="35" t="n">
        <v>-3000</v>
      </c>
      <c r="O14" s="1" t="n">
        <v>1.965</v>
      </c>
      <c r="P14" s="12" t="n">
        <f aca="false">IF(O14&lt;1,0,$P$4)</f>
        <v>1.95</v>
      </c>
      <c r="Q14" s="11" t="n">
        <f aca="false">N14*(P14-O14)</f>
        <v>45.0000000000004</v>
      </c>
      <c r="R14" s="1" t="n">
        <f aca="false">IF(N14&lt;0,ABS(N14),N14)</f>
        <v>3000</v>
      </c>
    </row>
    <row r="15" customFormat="false" ht="12.75" hidden="false" customHeight="false" outlineLevel="0" collapsed="false">
      <c r="A15" s="1" t="n">
        <v>4</v>
      </c>
      <c r="B15" s="7" t="s">
        <v>23</v>
      </c>
      <c r="C15" s="1" t="s">
        <v>12</v>
      </c>
      <c r="D15" s="35" t="n">
        <v>-5000</v>
      </c>
      <c r="E15" s="1" t="n">
        <v>1.9425</v>
      </c>
      <c r="F15" s="12" t="n">
        <f aca="false">IF(E15&lt;1,0,$F$4)</f>
        <v>1.955</v>
      </c>
      <c r="G15" s="11" t="n">
        <f aca="false">D15*(F15-E15)</f>
        <v>-62.5000000000009</v>
      </c>
      <c r="H15" s="1" t="n">
        <f aca="false">IF(D15&lt;0,ABS(D15),D15)</f>
        <v>5000</v>
      </c>
      <c r="K15" s="1" t="n">
        <v>12</v>
      </c>
      <c r="L15" s="7" t="s">
        <v>14</v>
      </c>
      <c r="M15" s="1" t="s">
        <v>12</v>
      </c>
      <c r="N15" s="35" t="n">
        <v>-2500</v>
      </c>
      <c r="O15" s="1" t="n">
        <v>1.965</v>
      </c>
      <c r="P15" s="12" t="n">
        <f aca="false">IF(O15&lt;1,0,$P$4)</f>
        <v>1.95</v>
      </c>
      <c r="Q15" s="11" t="n">
        <f aca="false">N15*(P15-O15)</f>
        <v>37.5000000000003</v>
      </c>
      <c r="R15" s="1" t="n">
        <f aca="false">IF(N15&lt;0,ABS(N15),N15)</f>
        <v>2500</v>
      </c>
    </row>
    <row r="16" customFormat="false" ht="12.75" hidden="false" customHeight="false" outlineLevel="0" collapsed="false">
      <c r="A16" s="1" t="n">
        <v>17</v>
      </c>
      <c r="B16" s="7" t="s">
        <v>17</v>
      </c>
      <c r="C16" s="1" t="s">
        <v>12</v>
      </c>
      <c r="D16" s="35" t="n">
        <v>-10000</v>
      </c>
      <c r="E16" s="1" t="n">
        <v>1.96</v>
      </c>
      <c r="F16" s="12" t="n">
        <f aca="false">IF(E16&lt;1,0,$F$4)</f>
        <v>1.955</v>
      </c>
      <c r="G16" s="11" t="n">
        <f aca="false">D16*(F16-E16)</f>
        <v>49.9999999999989</v>
      </c>
      <c r="H16" s="1" t="n">
        <f aca="false">IF(D16&lt;0,ABS(D16),D16)</f>
        <v>10000</v>
      </c>
      <c r="K16" s="1" t="n">
        <v>13</v>
      </c>
      <c r="L16" s="1" t="s">
        <v>51</v>
      </c>
      <c r="M16" s="1" t="s">
        <v>12</v>
      </c>
      <c r="N16" s="35" t="n">
        <v>-10000</v>
      </c>
      <c r="O16" s="9" t="n">
        <v>1.9625</v>
      </c>
      <c r="P16" s="12" t="n">
        <f aca="false">IF(O16&lt;1,0,$P$4)</f>
        <v>1.95</v>
      </c>
      <c r="Q16" s="11" t="n">
        <f aca="false">N16*(P16-O16)</f>
        <v>125</v>
      </c>
      <c r="R16" s="1" t="n">
        <f aca="false">IF(N16&lt;0,ABS(N16),N16)</f>
        <v>10000</v>
      </c>
    </row>
    <row r="17" customFormat="false" ht="12.75" hidden="false" customHeight="false" outlineLevel="0" collapsed="false">
      <c r="A17" s="1" t="n">
        <v>2</v>
      </c>
      <c r="B17" s="7" t="s">
        <v>50</v>
      </c>
      <c r="C17" s="1" t="s">
        <v>12</v>
      </c>
      <c r="D17" s="35" t="n">
        <v>5000</v>
      </c>
      <c r="E17" s="1" t="n">
        <v>1.945</v>
      </c>
      <c r="F17" s="12" t="n">
        <f aca="false">IF(E17&lt;1,0,$F$4)</f>
        <v>1.955</v>
      </c>
      <c r="G17" s="11" t="n">
        <f aca="false">D17*(F17-E17)</f>
        <v>50</v>
      </c>
      <c r="H17" s="1" t="n">
        <f aca="false">IF(D17&lt;0,ABS(D17),D17)</f>
        <v>5000</v>
      </c>
      <c r="K17" s="1" t="n">
        <v>14</v>
      </c>
      <c r="L17" s="1" t="s">
        <v>51</v>
      </c>
      <c r="M17" s="1" t="s">
        <v>12</v>
      </c>
      <c r="N17" s="35" t="n">
        <v>-7000</v>
      </c>
      <c r="O17" s="9" t="n">
        <v>1.99</v>
      </c>
      <c r="P17" s="12" t="n">
        <f aca="false">IF(O17&lt;1,0,$P$4)</f>
        <v>1.95</v>
      </c>
      <c r="Q17" s="11" t="n">
        <f aca="false">N17*(P17-O17)</f>
        <v>280</v>
      </c>
      <c r="R17" s="1" t="n">
        <f aca="false">IF(N17&lt;0,ABS(N17),N17)</f>
        <v>7000</v>
      </c>
    </row>
    <row r="18" customFormat="false" ht="12.75" hidden="false" customHeight="false" outlineLevel="0" collapsed="false">
      <c r="A18" s="1" t="n">
        <v>3</v>
      </c>
      <c r="B18" s="7" t="s">
        <v>50</v>
      </c>
      <c r="C18" s="1" t="s">
        <v>12</v>
      </c>
      <c r="D18" s="35" t="n">
        <v>5000</v>
      </c>
      <c r="E18" s="1" t="n">
        <v>1.95</v>
      </c>
      <c r="F18" s="12" t="n">
        <f aca="false">IF(E18&lt;1,0,$F$4)</f>
        <v>1.955</v>
      </c>
      <c r="G18" s="11" t="n">
        <f aca="false">D18*(F18-E18)</f>
        <v>25.0000000000006</v>
      </c>
      <c r="H18" s="1" t="n">
        <f aca="false">IF(D18&lt;0,ABS(D18),D18)</f>
        <v>5000</v>
      </c>
      <c r="K18" s="1" t="n">
        <v>15</v>
      </c>
      <c r="M18" s="1" t="s">
        <v>12</v>
      </c>
      <c r="N18" s="35"/>
      <c r="O18" s="9"/>
      <c r="P18" s="12" t="n">
        <f aca="false">IF(O18&lt;1,0,$P$4)</f>
        <v>0</v>
      </c>
      <c r="Q18" s="11" t="n">
        <f aca="false">N18*(P18-O18)</f>
        <v>0</v>
      </c>
      <c r="R18" s="1" t="n">
        <f aca="false">IF(N18&lt;0,ABS(N18),N18)</f>
        <v>0</v>
      </c>
    </row>
    <row r="19" customFormat="false" ht="12.75" hidden="false" customHeight="false" outlineLevel="0" collapsed="false">
      <c r="A19" s="1" t="n">
        <v>16</v>
      </c>
      <c r="B19" s="7" t="s">
        <v>50</v>
      </c>
      <c r="C19" s="1" t="s">
        <v>12</v>
      </c>
      <c r="D19" s="35" t="n">
        <v>-10000</v>
      </c>
      <c r="E19" s="1" t="n">
        <v>1.9575</v>
      </c>
      <c r="F19" s="12" t="n">
        <f aca="false">IF(E19&lt;1,0,$F$4)</f>
        <v>1.955</v>
      </c>
      <c r="G19" s="11" t="n">
        <f aca="false">D19*(F19-E19)</f>
        <v>24.9999999999995</v>
      </c>
      <c r="H19" s="1" t="n">
        <f aca="false">IF(D19&lt;0,ABS(D19),D19)</f>
        <v>10000</v>
      </c>
      <c r="K19" s="1" t="n">
        <v>16</v>
      </c>
      <c r="M19" s="1" t="s">
        <v>12</v>
      </c>
      <c r="N19" s="35"/>
      <c r="O19" s="9"/>
      <c r="P19" s="12" t="n">
        <f aca="false">IF(O19&lt;1,0,$P$4)</f>
        <v>0</v>
      </c>
      <c r="Q19" s="1" t="n">
        <f aca="false">N19*(P19-O19)</f>
        <v>0</v>
      </c>
      <c r="R19" s="1" t="n">
        <f aca="false">IF(N19&lt;0,ABS(N19),N19)</f>
        <v>0</v>
      </c>
    </row>
    <row r="20" customFormat="false" ht="12.75" hidden="false" customHeight="false" outlineLevel="0" collapsed="false">
      <c r="A20" s="1" t="n">
        <v>19</v>
      </c>
      <c r="B20" s="7" t="s">
        <v>50</v>
      </c>
      <c r="C20" s="1" t="s">
        <v>12</v>
      </c>
      <c r="D20" s="35" t="n">
        <v>-5000</v>
      </c>
      <c r="E20" s="1" t="n">
        <v>1.97</v>
      </c>
      <c r="F20" s="12" t="n">
        <f aca="false">IF(E20&lt;1,0,$F$4)</f>
        <v>1.955</v>
      </c>
      <c r="G20" s="11" t="n">
        <f aca="false">D20*(F20-E20)</f>
        <v>74.9999999999995</v>
      </c>
      <c r="H20" s="1" t="n">
        <f aca="false">IF(D20&lt;0,ABS(D20),D20)</f>
        <v>5000</v>
      </c>
      <c r="K20" s="1" t="n">
        <v>17</v>
      </c>
      <c r="M20" s="1" t="s">
        <v>12</v>
      </c>
      <c r="N20" s="35"/>
      <c r="O20" s="9"/>
      <c r="P20" s="12" t="n">
        <f aca="false">IF(O20&lt;1,0,$P$4)</f>
        <v>0</v>
      </c>
      <c r="Q20" s="1" t="n">
        <f aca="false">N20*(P20-O20)</f>
        <v>0</v>
      </c>
      <c r="R20" s="1" t="n">
        <f aca="false">IF(N20&lt;0,ABS(N20),N20)</f>
        <v>0</v>
      </c>
    </row>
    <row r="21" customFormat="false" ht="12.75" hidden="false" customHeight="false" outlineLevel="0" collapsed="false">
      <c r="A21" s="1" t="n">
        <v>20</v>
      </c>
      <c r="B21" s="7" t="s">
        <v>50</v>
      </c>
      <c r="C21" s="1" t="s">
        <v>12</v>
      </c>
      <c r="D21" s="35" t="n">
        <v>-5000</v>
      </c>
      <c r="E21" s="1" t="n">
        <v>1.9775</v>
      </c>
      <c r="F21" s="12" t="n">
        <f aca="false">IF(E21&lt;1,0,$F$4)</f>
        <v>1.955</v>
      </c>
      <c r="G21" s="11" t="n">
        <f aca="false">D21*(F21-E21)</f>
        <v>112.5</v>
      </c>
      <c r="H21" s="1" t="n">
        <f aca="false">IF(D21&lt;0,ABS(D21),D21)</f>
        <v>5000</v>
      </c>
      <c r="K21" s="1" t="n">
        <v>18</v>
      </c>
      <c r="M21" s="1" t="s">
        <v>12</v>
      </c>
      <c r="N21" s="35"/>
      <c r="O21" s="9"/>
      <c r="P21" s="12" t="n">
        <f aca="false">IF(O21&lt;1,0,$P$4)</f>
        <v>0</v>
      </c>
      <c r="R21" s="1" t="n">
        <f aca="false">IF(N21&lt;0,ABS(N21),N21)</f>
        <v>0</v>
      </c>
    </row>
    <row r="22" customFormat="false" ht="12.75" hidden="false" customHeight="false" outlineLevel="0" collapsed="false">
      <c r="A22" s="1" t="n">
        <v>21</v>
      </c>
      <c r="B22" s="7" t="s">
        <v>50</v>
      </c>
      <c r="C22" s="1" t="s">
        <v>12</v>
      </c>
      <c r="D22" s="35" t="n">
        <v>-5000</v>
      </c>
      <c r="E22" s="1" t="n">
        <v>1.985</v>
      </c>
      <c r="F22" s="12" t="n">
        <f aca="false">IF(E22&lt;1,0,$F$4)</f>
        <v>1.955</v>
      </c>
      <c r="G22" s="11" t="n">
        <f aca="false">D22*(F22-E22)</f>
        <v>150</v>
      </c>
      <c r="H22" s="1" t="n">
        <f aca="false">IF(D22&lt;0,ABS(D22),D22)</f>
        <v>5000</v>
      </c>
      <c r="K22" s="1" t="n">
        <v>19</v>
      </c>
      <c r="M22" s="1" t="s">
        <v>12</v>
      </c>
      <c r="N22" s="35"/>
      <c r="O22" s="9"/>
      <c r="P22" s="12" t="n">
        <f aca="false">IF(O22&lt;1,0,$P$4)</f>
        <v>0</v>
      </c>
      <c r="R22" s="1" t="n">
        <f aca="false">IF(N22&lt;0,ABS(N22),N22)</f>
        <v>0</v>
      </c>
    </row>
    <row r="23" customFormat="false" ht="12.75" hidden="false" customHeight="false" outlineLevel="0" collapsed="false">
      <c r="A23" s="1" t="n">
        <v>9</v>
      </c>
      <c r="B23" s="7" t="s">
        <v>24</v>
      </c>
      <c r="C23" s="1" t="s">
        <v>12</v>
      </c>
      <c r="D23" s="35" t="n">
        <v>-5000</v>
      </c>
      <c r="E23" s="1" t="n">
        <v>1.945</v>
      </c>
      <c r="F23" s="12" t="n">
        <f aca="false">IF(E23&lt;1,0,$F$4)</f>
        <v>1.955</v>
      </c>
      <c r="G23" s="11" t="n">
        <f aca="false">D23*(F23-E23)</f>
        <v>-50</v>
      </c>
      <c r="H23" s="1" t="n">
        <f aca="false">IF(D23&lt;0,ABS(D23),D23)</f>
        <v>5000</v>
      </c>
      <c r="K23" s="1" t="n">
        <v>20</v>
      </c>
      <c r="M23" s="1" t="s">
        <v>12</v>
      </c>
      <c r="N23" s="35"/>
      <c r="O23" s="9"/>
      <c r="P23" s="12" t="n">
        <f aca="false">IF(O23&lt;1,0,$P$4)</f>
        <v>0</v>
      </c>
      <c r="R23" s="1" t="n">
        <f aca="false">IF(N23&lt;0,ABS(N23),N23)</f>
        <v>0</v>
      </c>
    </row>
    <row r="24" customFormat="false" ht="12.75" hidden="false" customHeight="false" outlineLevel="0" collapsed="false">
      <c r="A24" s="1" t="n">
        <v>7</v>
      </c>
      <c r="B24" s="1" t="s">
        <v>26</v>
      </c>
      <c r="C24" s="1" t="s">
        <v>12</v>
      </c>
      <c r="D24" s="35" t="n">
        <v>-5000</v>
      </c>
      <c r="E24" s="1" t="n">
        <v>1.955</v>
      </c>
      <c r="F24" s="12" t="n">
        <f aca="false">IF(E24&lt;1,0,$F$4)</f>
        <v>1.955</v>
      </c>
      <c r="G24" s="11" t="n">
        <f aca="false">D24*(F24-E24)</f>
        <v>-0</v>
      </c>
      <c r="H24" s="1" t="n">
        <f aca="false">IF(D24&lt;0,ABS(D24),D24)</f>
        <v>5000</v>
      </c>
      <c r="K24" s="1" t="n">
        <v>21</v>
      </c>
      <c r="M24" s="1" t="s">
        <v>12</v>
      </c>
      <c r="N24" s="35"/>
      <c r="O24" s="9"/>
      <c r="P24" s="12" t="n">
        <f aca="false">IF(O24&lt;1,0,$P$4)</f>
        <v>0</v>
      </c>
      <c r="R24" s="1" t="n">
        <f aca="false">IF(N24&lt;0,ABS(N24),N24)</f>
        <v>0</v>
      </c>
    </row>
    <row r="25" customFormat="false" ht="12.75" hidden="false" customHeight="false" outlineLevel="0" collapsed="false">
      <c r="A25" s="1" t="n">
        <v>24</v>
      </c>
      <c r="B25" s="7" t="s">
        <v>56</v>
      </c>
      <c r="C25" s="1" t="s">
        <v>12</v>
      </c>
      <c r="D25" s="1" t="n">
        <v>15000</v>
      </c>
      <c r="E25" s="9" t="n">
        <v>1.86</v>
      </c>
      <c r="F25" s="12" t="n">
        <f aca="false">IF(E25&lt;1,0,$F$4)</f>
        <v>1.955</v>
      </c>
      <c r="G25" s="11" t="n">
        <f aca="false">D25*(F25-E25)</f>
        <v>1425</v>
      </c>
      <c r="H25" s="1" t="n">
        <f aca="false">IF(D25&lt;0,ABS(D25),D25)</f>
        <v>15000</v>
      </c>
      <c r="K25" s="1" t="n">
        <v>22</v>
      </c>
      <c r="M25" s="1" t="s">
        <v>12</v>
      </c>
      <c r="O25" s="9"/>
      <c r="P25" s="12" t="n">
        <f aca="false">IF(O25&lt;1,0,$P$4)</f>
        <v>0</v>
      </c>
      <c r="R25" s="1" t="n">
        <f aca="false">IF(N25&lt;0,ABS(N25),N25)</f>
        <v>0</v>
      </c>
    </row>
    <row r="26" customFormat="false" ht="12.75" hidden="false" customHeight="false" outlineLevel="0" collapsed="false">
      <c r="A26" s="1" t="n">
        <v>25</v>
      </c>
      <c r="B26" s="7" t="s">
        <v>56</v>
      </c>
      <c r="C26" s="1" t="s">
        <v>12</v>
      </c>
      <c r="D26" s="1" t="n">
        <v>-15000</v>
      </c>
      <c r="E26" s="9" t="n">
        <v>2</v>
      </c>
      <c r="F26" s="12" t="n">
        <f aca="false">IF(E26&lt;1,0,$F$4)</f>
        <v>1.955</v>
      </c>
      <c r="G26" s="11" t="n">
        <f aca="false">D26*(F26-E26)</f>
        <v>674.999999999999</v>
      </c>
      <c r="H26" s="1" t="n">
        <f aca="false">IF(D26&lt;0,ABS(D26),D26)</f>
        <v>15000</v>
      </c>
      <c r="K26" s="1" t="n">
        <v>23</v>
      </c>
      <c r="M26" s="1" t="s">
        <v>12</v>
      </c>
      <c r="O26" s="9"/>
      <c r="P26" s="12" t="n">
        <f aca="false">IF(O26&lt;1,0,$P$4)</f>
        <v>0</v>
      </c>
      <c r="R26" s="1" t="n">
        <f aca="false">IF(N26&lt;0,ABS(N26),N26)</f>
        <v>0</v>
      </c>
    </row>
    <row r="27" customFormat="false" ht="12.75" hidden="false" customHeight="false" outlineLevel="0" collapsed="false">
      <c r="A27" s="1" t="n">
        <v>22</v>
      </c>
      <c r="B27" s="34"/>
      <c r="C27" s="1" t="s">
        <v>12</v>
      </c>
      <c r="E27" s="9"/>
      <c r="F27" s="12" t="n">
        <f aca="false">IF(E27&lt;1,0,$F$4)</f>
        <v>0</v>
      </c>
      <c r="G27" s="11" t="n">
        <f aca="false">D27*(F27-E27)</f>
        <v>0</v>
      </c>
      <c r="H27" s="1" t="n">
        <f aca="false">IF(D27&lt;0,ABS(D27),D27)</f>
        <v>0</v>
      </c>
      <c r="K27" s="1" t="n">
        <v>24</v>
      </c>
      <c r="M27" s="1" t="s">
        <v>12</v>
      </c>
      <c r="P27" s="12" t="n">
        <f aca="false">IF(O27&lt;1,0,$P$4)</f>
        <v>0</v>
      </c>
      <c r="R27" s="1" t="n">
        <f aca="false">IF(N27&lt;0,ABS(N27),N27)</f>
        <v>0</v>
      </c>
    </row>
    <row r="28" customFormat="false" ht="12.75" hidden="false" customHeight="false" outlineLevel="0" collapsed="false">
      <c r="A28" s="1" t="n">
        <v>23</v>
      </c>
      <c r="B28" s="34"/>
      <c r="C28" s="1" t="s">
        <v>12</v>
      </c>
      <c r="E28" s="9"/>
      <c r="F28" s="12" t="n">
        <f aca="false">IF(E28&lt;1,0,$F$4)</f>
        <v>0</v>
      </c>
      <c r="G28" s="11" t="n">
        <f aca="false">D28*(F28-E28)</f>
        <v>0</v>
      </c>
      <c r="H28" s="1" t="n">
        <f aca="false">IF(D28&lt;0,ABS(D28),D28)</f>
        <v>0</v>
      </c>
      <c r="K28" s="1" t="n">
        <v>25</v>
      </c>
      <c r="M28" s="1" t="s">
        <v>12</v>
      </c>
      <c r="P28" s="12" t="n">
        <f aca="false">IF(O28&lt;1,0,$P$4)</f>
        <v>0</v>
      </c>
      <c r="R28" s="1" t="n">
        <f aca="false">IF(N28&lt;0,ABS(N28),N28)</f>
        <v>0</v>
      </c>
    </row>
    <row r="29" customFormat="false" ht="12.75" hidden="false" customHeight="false" outlineLevel="0" collapsed="false">
      <c r="A29" s="1" t="n">
        <v>26</v>
      </c>
      <c r="B29" s="34"/>
      <c r="C29" s="1" t="s">
        <v>12</v>
      </c>
      <c r="E29" s="9"/>
      <c r="F29" s="12" t="n">
        <f aca="false">IF(E29&lt;1,0,$F$4)</f>
        <v>0</v>
      </c>
      <c r="G29" s="11" t="n">
        <f aca="false">D29*(F29-E29)</f>
        <v>0</v>
      </c>
      <c r="H29" s="1" t="n">
        <f aca="false">IF(D29&lt;0,ABS(D29),D29)</f>
        <v>0</v>
      </c>
      <c r="K29" s="13" t="n">
        <v>26</v>
      </c>
      <c r="L29" s="13"/>
      <c r="M29" s="13" t="s">
        <v>28</v>
      </c>
      <c r="N29" s="13"/>
      <c r="O29" s="13"/>
      <c r="P29" s="14" t="n">
        <f aca="false">IF(O29&lt;1,0,$P$4)</f>
        <v>0</v>
      </c>
      <c r="Q29" s="13"/>
      <c r="R29" s="13" t="n">
        <f aca="false">IF(N29&lt;0,ABS(N29),N29)</f>
        <v>0</v>
      </c>
    </row>
    <row r="30" customFormat="false" ht="12.75" hidden="true" customHeight="false" outlineLevel="0" collapsed="false">
      <c r="A30" s="1" t="n">
        <v>27</v>
      </c>
      <c r="B30" s="34"/>
      <c r="C30" s="1" t="s">
        <v>12</v>
      </c>
      <c r="E30" s="9"/>
      <c r="F30" s="12" t="n">
        <f aca="false">IF(E30&lt;1,0,$F$4)</f>
        <v>0</v>
      </c>
      <c r="G30" s="11" t="n">
        <f aca="false">D30*(F30-E30)</f>
        <v>0</v>
      </c>
      <c r="H30" s="1" t="n">
        <f aca="false">IF(D30&lt;0,ABS(D30),D30)</f>
        <v>0</v>
      </c>
      <c r="K30" s="13" t="n">
        <v>27</v>
      </c>
      <c r="L30" s="13"/>
      <c r="M30" s="13" t="s">
        <v>28</v>
      </c>
      <c r="N30" s="13"/>
      <c r="O30" s="13"/>
      <c r="P30" s="14" t="n">
        <f aca="false">IF(O30&lt;1,0,$P$4)</f>
        <v>0</v>
      </c>
      <c r="Q30" s="13"/>
      <c r="R30" s="13" t="n">
        <f aca="false">IF(N30&lt;0,ABS(N30),N30)</f>
        <v>0</v>
      </c>
    </row>
    <row r="31" customFormat="false" ht="12.75" hidden="true" customHeight="false" outlineLevel="0" collapsed="false">
      <c r="A31" s="1" t="n">
        <v>28</v>
      </c>
      <c r="B31" s="34"/>
      <c r="C31" s="1" t="s">
        <v>12</v>
      </c>
      <c r="E31" s="9"/>
      <c r="F31" s="12" t="n">
        <f aca="false">IF(E31&lt;1,0,$F$4)</f>
        <v>0</v>
      </c>
      <c r="G31" s="11" t="n">
        <f aca="false">D31*(F31-E31)</f>
        <v>0</v>
      </c>
      <c r="H31" s="1" t="n">
        <f aca="false">IF(D31&lt;0,ABS(D31),D31)</f>
        <v>0</v>
      </c>
      <c r="K31" s="13" t="n">
        <v>28</v>
      </c>
      <c r="L31" s="13"/>
      <c r="M31" s="13" t="s">
        <v>28</v>
      </c>
      <c r="N31" s="13"/>
      <c r="O31" s="13"/>
      <c r="P31" s="14" t="n">
        <f aca="false">IF(O31&lt;1,0,$P$4)</f>
        <v>0</v>
      </c>
      <c r="Q31" s="15"/>
      <c r="R31" s="13" t="n">
        <f aca="false">IF(N31&lt;0,ABS(N31),N31)</f>
        <v>0</v>
      </c>
    </row>
    <row r="32" customFormat="false" ht="12.75" hidden="false" customHeight="false" outlineLevel="0" collapsed="false">
      <c r="A32" s="1" t="n">
        <v>29</v>
      </c>
      <c r="B32" s="34"/>
      <c r="C32" s="1" t="s">
        <v>12</v>
      </c>
      <c r="E32" s="9"/>
      <c r="F32" s="12" t="n">
        <f aca="false">IF(E32&lt;1,0,$F$4)</f>
        <v>0</v>
      </c>
      <c r="G32" s="11" t="n">
        <f aca="false">D32*(F32-E32)</f>
        <v>0</v>
      </c>
      <c r="H32" s="1" t="n">
        <f aca="false">IF(D32&lt;0,ABS(D32),D32)</f>
        <v>0</v>
      </c>
      <c r="K32" s="13" t="n">
        <v>29</v>
      </c>
      <c r="L32" s="13"/>
      <c r="M32" s="13" t="s">
        <v>28</v>
      </c>
      <c r="N32" s="13"/>
      <c r="O32" s="13"/>
      <c r="P32" s="14" t="n">
        <f aca="false">IF(O32&lt;1,0,$P$4)</f>
        <v>0</v>
      </c>
      <c r="Q32" s="13"/>
      <c r="R32" s="13"/>
    </row>
    <row r="33" customFormat="false" ht="12.75" hidden="false" customHeight="false" outlineLevel="0" collapsed="false">
      <c r="A33" s="1" t="n">
        <v>30</v>
      </c>
      <c r="B33" s="34"/>
      <c r="C33" s="1" t="s">
        <v>12</v>
      </c>
      <c r="E33" s="9"/>
      <c r="F33" s="12" t="n">
        <f aca="false">IF(E33&lt;1,0,$F$4)</f>
        <v>0</v>
      </c>
      <c r="G33" s="11" t="n">
        <f aca="false">D33*(F33-E33)</f>
        <v>0</v>
      </c>
      <c r="H33" s="1" t="n">
        <f aca="false">IF(D33&lt;0,ABS(D33),D33)</f>
        <v>0</v>
      </c>
      <c r="K33" s="13" t="n">
        <v>30</v>
      </c>
      <c r="L33" s="13"/>
      <c r="M33" s="13" t="s">
        <v>28</v>
      </c>
      <c r="N33" s="13"/>
      <c r="O33" s="13"/>
      <c r="P33" s="14" t="n">
        <f aca="false">IF(O33&lt;1,0,$P$4)</f>
        <v>0</v>
      </c>
      <c r="Q33" s="13"/>
      <c r="R33" s="13"/>
    </row>
    <row r="34" customFormat="false" ht="13.5" hidden="false" customHeight="false" outlineLevel="0" collapsed="false">
      <c r="A34" s="1" t="n">
        <v>31</v>
      </c>
      <c r="B34" s="34"/>
      <c r="C34" s="1" t="s">
        <v>12</v>
      </c>
      <c r="E34" s="9"/>
      <c r="F34" s="12" t="n">
        <f aca="false">IF(E34&lt;1,0,$F$4)</f>
        <v>0</v>
      </c>
      <c r="G34" s="11" t="n">
        <f aca="false">D34*(F34-E34)</f>
        <v>0</v>
      </c>
      <c r="H34" s="1" t="n">
        <f aca="false">IF(D34&lt;0,ABS(D34),D34)</f>
        <v>0</v>
      </c>
      <c r="K34" s="16" t="n">
        <v>31</v>
      </c>
      <c r="L34" s="16"/>
      <c r="M34" s="16" t="s">
        <v>28</v>
      </c>
      <c r="N34" s="16"/>
      <c r="O34" s="16"/>
      <c r="P34" s="17" t="n">
        <f aca="false">IF(O34&lt;1,0,$P$4)</f>
        <v>0</v>
      </c>
      <c r="Q34" s="18"/>
      <c r="R34" s="16"/>
    </row>
    <row r="35" customFormat="false" ht="15.75" hidden="false" customHeight="false" outlineLevel="0" collapsed="false">
      <c r="A35" s="1" t="n">
        <v>32</v>
      </c>
      <c r="C35" s="1" t="s">
        <v>12</v>
      </c>
      <c r="E35" s="9"/>
      <c r="F35" s="12" t="n">
        <f aca="false">IF(E35&lt;1,0,$F$4)</f>
        <v>0</v>
      </c>
      <c r="G35" s="11" t="n">
        <f aca="false">D35*(F35-E35)</f>
        <v>0</v>
      </c>
      <c r="H35" s="1" t="n">
        <f aca="false">IF(D35&lt;0,ABS(D35),D35)</f>
        <v>0</v>
      </c>
      <c r="K35" s="19"/>
      <c r="N35" s="20" t="n">
        <f aca="false">SUM(N4:N34)</f>
        <v>19350</v>
      </c>
      <c r="Q35" s="21" t="n">
        <f aca="false">SUM(Q4:Q31)</f>
        <v>538.874999999999</v>
      </c>
      <c r="R35" s="1" t="n">
        <f aca="false">SUM(R4:R28)</f>
        <v>74350</v>
      </c>
      <c r="S35" s="36" t="s">
        <v>59</v>
      </c>
    </row>
    <row r="36" customFormat="false" ht="12.75" hidden="false" customHeight="false" outlineLevel="0" collapsed="false">
      <c r="A36" s="1" t="n">
        <v>33</v>
      </c>
      <c r="C36" s="1" t="s">
        <v>12</v>
      </c>
      <c r="E36" s="9"/>
      <c r="F36" s="12" t="n">
        <f aca="false">IF(E36&lt;1,0,$F$4)</f>
        <v>0</v>
      </c>
      <c r="G36" s="11" t="n">
        <f aca="false">D36*(F36-E36)</f>
        <v>0</v>
      </c>
      <c r="H36" s="1" t="n">
        <f aca="false">IF(D36&lt;0,ABS(D36),D36)</f>
        <v>0</v>
      </c>
      <c r="K36" s="19"/>
    </row>
    <row r="37" customFormat="false" ht="15.75" hidden="false" customHeight="false" outlineLevel="0" collapsed="false">
      <c r="A37" s="1" t="n">
        <v>34</v>
      </c>
      <c r="C37" s="1" t="s">
        <v>12</v>
      </c>
      <c r="E37" s="9"/>
      <c r="F37" s="12" t="n">
        <f aca="false">IF(E37&lt;1,0,$F$4)</f>
        <v>0</v>
      </c>
      <c r="G37" s="11" t="n">
        <f aca="false">D37*(F37-E37)</f>
        <v>0</v>
      </c>
      <c r="H37" s="1" t="n">
        <f aca="false">IF(D37&lt;0,ABS(D37),D37)</f>
        <v>0</v>
      </c>
      <c r="K37" s="19"/>
      <c r="P37" s="22" t="s">
        <v>29</v>
      </c>
      <c r="Q37" s="23" t="n">
        <f aca="false">'9-21-01'!N35*VLOOKUP((E1-1),[1]Historical!$A$3:$M$145,7)</f>
        <v>96.7500000000022</v>
      </c>
    </row>
    <row r="38" customFormat="false" ht="12.75" hidden="true" customHeight="false" outlineLevel="0" collapsed="false">
      <c r="A38" s="1" t="n">
        <v>35</v>
      </c>
      <c r="C38" s="1" t="s">
        <v>12</v>
      </c>
      <c r="E38" s="24"/>
      <c r="F38" s="12" t="n">
        <f aca="false">IF(E38&lt;1,0,$F$4)</f>
        <v>0</v>
      </c>
      <c r="G38" s="11" t="n">
        <f aca="false">D38*(F38-E38)</f>
        <v>0</v>
      </c>
      <c r="H38" s="1" t="n">
        <f aca="false">IF(D38&lt;0,ABS(D38),D38)</f>
        <v>0</v>
      </c>
      <c r="K38" s="19"/>
    </row>
    <row r="39" customFormat="false" ht="12.75" hidden="true" customHeight="false" outlineLevel="0" collapsed="false">
      <c r="A39" s="1" t="n">
        <v>36</v>
      </c>
      <c r="C39" s="1" t="s">
        <v>12</v>
      </c>
      <c r="E39" s="24"/>
      <c r="F39" s="12" t="n">
        <f aca="false">IF(E39&lt;1,0,$F$4)</f>
        <v>0</v>
      </c>
      <c r="G39" s="11" t="n">
        <f aca="false">D39*(F39-E39)</f>
        <v>0</v>
      </c>
      <c r="H39" s="1" t="n">
        <f aca="false">IF(D39&lt;0,ABS(D39),D39)</f>
        <v>0</v>
      </c>
      <c r="K39" s="19"/>
    </row>
    <row r="40" customFormat="false" ht="12.75" hidden="true" customHeight="false" outlineLevel="0" collapsed="false">
      <c r="A40" s="1" t="n">
        <v>37</v>
      </c>
      <c r="C40" s="1" t="s">
        <v>12</v>
      </c>
      <c r="E40" s="24"/>
      <c r="F40" s="12" t="n">
        <f aca="false">IF(E40&lt;1,0,$F$4)</f>
        <v>0</v>
      </c>
      <c r="G40" s="11" t="n">
        <f aca="false">D40*(F40-E40)</f>
        <v>0</v>
      </c>
      <c r="H40" s="1" t="n">
        <f aca="false">IF(D40&lt;0,ABS(D40),D40)</f>
        <v>0</v>
      </c>
      <c r="K40" s="19"/>
    </row>
    <row r="41" customFormat="false" ht="12.75" hidden="true" customHeight="false" outlineLevel="0" collapsed="false">
      <c r="A41" s="1" t="n">
        <v>38</v>
      </c>
      <c r="C41" s="1" t="s">
        <v>12</v>
      </c>
      <c r="E41" s="24"/>
      <c r="F41" s="12" t="n">
        <f aca="false">IF(E41&lt;1,0,$F$4)</f>
        <v>0</v>
      </c>
      <c r="G41" s="11" t="n">
        <f aca="false">D41*(F41-E41)</f>
        <v>0</v>
      </c>
      <c r="H41" s="1" t="n">
        <f aca="false">IF(D41&lt;0,ABS(D41),D41)</f>
        <v>0</v>
      </c>
      <c r="K41" s="19"/>
    </row>
    <row r="42" customFormat="false" ht="12.75" hidden="true" customHeight="false" outlineLevel="0" collapsed="false">
      <c r="A42" s="1" t="n">
        <v>39</v>
      </c>
      <c r="C42" s="1" t="s">
        <v>12</v>
      </c>
      <c r="E42" s="24"/>
      <c r="F42" s="12" t="n">
        <f aca="false">IF(E42&lt;1,0,$F$4)</f>
        <v>0</v>
      </c>
      <c r="G42" s="11" t="n">
        <f aca="false">D42*(F42-E42)</f>
        <v>0</v>
      </c>
      <c r="H42" s="1" t="n">
        <f aca="false">IF(D42&lt;0,ABS(D42),D42)</f>
        <v>0</v>
      </c>
      <c r="K42" s="19"/>
    </row>
    <row r="43" customFormat="false" ht="12.75" hidden="true" customHeight="false" outlineLevel="0" collapsed="false">
      <c r="A43" s="1" t="n">
        <v>40</v>
      </c>
      <c r="C43" s="1" t="s">
        <v>12</v>
      </c>
      <c r="E43" s="24"/>
      <c r="F43" s="12" t="n">
        <f aca="false">IF(E43&lt;1,0,$F$4)</f>
        <v>0</v>
      </c>
      <c r="G43" s="11" t="n">
        <f aca="false">D43*(F43-E43)</f>
        <v>0</v>
      </c>
      <c r="H43" s="1" t="n">
        <f aca="false">IF(D43&lt;0,ABS(D43),D43)</f>
        <v>0</v>
      </c>
      <c r="K43" s="19"/>
    </row>
    <row r="44" customFormat="false" ht="12.75" hidden="true" customHeight="false" outlineLevel="0" collapsed="false">
      <c r="A44" s="1" t="n">
        <v>41</v>
      </c>
      <c r="C44" s="1" t="s">
        <v>12</v>
      </c>
      <c r="E44" s="24"/>
      <c r="F44" s="12" t="n">
        <f aca="false">IF(E44&lt;1,0,$F$4)</f>
        <v>0</v>
      </c>
      <c r="G44" s="11" t="n">
        <f aca="false">D44*(F44-E44)</f>
        <v>0</v>
      </c>
      <c r="H44" s="1" t="n">
        <f aca="false">IF(D44&lt;0,ABS(D44),D44)</f>
        <v>0</v>
      </c>
      <c r="K44" s="19"/>
    </row>
    <row r="45" customFormat="false" ht="12.75" hidden="true" customHeight="false" outlineLevel="0" collapsed="false">
      <c r="C45" s="1" t="s">
        <v>12</v>
      </c>
      <c r="E45" s="24"/>
      <c r="F45" s="12" t="n">
        <f aca="false">IF(E45&lt;1,0,$F$4)</f>
        <v>0</v>
      </c>
      <c r="G45" s="11" t="n">
        <f aca="false">D45*(F45-E45)</f>
        <v>0</v>
      </c>
      <c r="H45" s="1" t="n">
        <f aca="false">IF(D45&lt;0,ABS(D45),D45)</f>
        <v>0</v>
      </c>
      <c r="K45" s="19"/>
    </row>
    <row r="46" customFormat="false" ht="12.75" hidden="true" customHeight="false" outlineLevel="0" collapsed="false">
      <c r="C46" s="1" t="s">
        <v>12</v>
      </c>
      <c r="E46" s="24"/>
      <c r="F46" s="12" t="n">
        <f aca="false">IF(E46&lt;1,0,$F$4)</f>
        <v>0</v>
      </c>
      <c r="G46" s="11" t="n">
        <f aca="false">D46*(F46-E46)</f>
        <v>0</v>
      </c>
      <c r="H46" s="1" t="n">
        <f aca="false">IF(D46&lt;0,ABS(D46),D46)</f>
        <v>0</v>
      </c>
      <c r="K46" s="19"/>
    </row>
    <row r="47" customFormat="false" ht="12.75" hidden="true" customHeight="false" outlineLevel="0" collapsed="false">
      <c r="A47" s="15" t="n">
        <v>45</v>
      </c>
      <c r="B47" s="13"/>
      <c r="C47" s="13" t="s">
        <v>28</v>
      </c>
      <c r="D47" s="13"/>
      <c r="E47" s="25"/>
      <c r="F47" s="26" t="n">
        <f aca="false">IF(E47&lt;1,0,$F$4)</f>
        <v>0</v>
      </c>
      <c r="G47" s="27" t="n">
        <f aca="false">D47*(F47-E47)</f>
        <v>0</v>
      </c>
      <c r="H47" s="13" t="n">
        <f aca="false">IF(D47&lt;0,ABS(D47),D47)</f>
        <v>0</v>
      </c>
      <c r="K47" s="19"/>
    </row>
    <row r="48" customFormat="false" ht="12.75" hidden="true" customHeight="false" outlineLevel="0" collapsed="false">
      <c r="A48" s="15" t="n">
        <v>46</v>
      </c>
      <c r="B48" s="15"/>
      <c r="C48" s="15" t="s">
        <v>28</v>
      </c>
      <c r="D48" s="15"/>
      <c r="E48" s="28"/>
      <c r="F48" s="26" t="n">
        <f aca="false">IF(E48&lt;1,0,$F$4)</f>
        <v>0</v>
      </c>
      <c r="G48" s="27" t="n">
        <f aca="false">D48*(F48-E48)</f>
        <v>0</v>
      </c>
      <c r="H48" s="13" t="n">
        <f aca="false">IF(D48&lt;0,ABS(D48),D48)</f>
        <v>0</v>
      </c>
      <c r="K48" s="19"/>
      <c r="M48" s="29"/>
    </row>
    <row r="49" customFormat="false" ht="15.75" hidden="false" customHeight="false" outlineLevel="0" collapsed="false">
      <c r="A49" s="15" t="n">
        <v>47</v>
      </c>
      <c r="B49" s="13"/>
      <c r="C49" s="13" t="s">
        <v>28</v>
      </c>
      <c r="D49" s="13"/>
      <c r="E49" s="25"/>
      <c r="F49" s="26" t="n">
        <f aca="false">IF(E49&lt;1,0,$F$4)</f>
        <v>0</v>
      </c>
      <c r="G49" s="27" t="n">
        <f aca="false">D49*(F49-E49)</f>
        <v>0</v>
      </c>
      <c r="H49" s="13" t="n">
        <f aca="false">IF(D49&lt;0,ABS(D49),D49)</f>
        <v>0</v>
      </c>
      <c r="K49" s="19"/>
      <c r="Q49" s="23" t="n">
        <f aca="false">Q37*3</f>
        <v>290.250000000007</v>
      </c>
    </row>
    <row r="50" customFormat="false" ht="12.75" hidden="false" customHeight="false" outlineLevel="0" collapsed="false">
      <c r="A50" s="16" t="n">
        <v>48</v>
      </c>
      <c r="B50" s="16"/>
      <c r="C50" s="16" t="s">
        <v>28</v>
      </c>
      <c r="D50" s="16"/>
      <c r="E50" s="30"/>
      <c r="F50" s="17" t="n">
        <f aca="false">IF(E50&lt;1,0,$F$4)</f>
        <v>0</v>
      </c>
      <c r="G50" s="31" t="n">
        <f aca="false">D50*(F50-E50)</f>
        <v>0</v>
      </c>
      <c r="H50" s="16" t="n">
        <f aca="false">IF(D50&lt;0,ABS(D50),D50)</f>
        <v>0</v>
      </c>
      <c r="I50" s="32"/>
      <c r="J50" s="32"/>
      <c r="K50" s="32"/>
      <c r="L50" s="32"/>
      <c r="M50" s="32"/>
      <c r="N50" s="32"/>
      <c r="O50" s="32"/>
      <c r="P50" s="32"/>
      <c r="Q50" s="32"/>
      <c r="R50" s="32"/>
    </row>
    <row r="51" customFormat="false" ht="15.75" hidden="false" customHeight="false" outlineLevel="0" collapsed="false">
      <c r="D51" s="20" t="n">
        <f aca="false">SUM(D4:D50)</f>
        <v>-109000</v>
      </c>
      <c r="G51" s="21" t="n">
        <f aca="false">SUM(G4:G50)</f>
        <v>2287.49999999999</v>
      </c>
      <c r="H51" s="1" t="n">
        <f aca="false">SUM(H4:H37)</f>
        <v>169000</v>
      </c>
      <c r="I51" s="1" t="s">
        <v>59</v>
      </c>
    </row>
    <row r="52" customFormat="false" ht="13.5" hidden="false" customHeight="false" outlineLevel="0" collapsed="false"/>
    <row r="53" customFormat="false" ht="18.75" hidden="false" customHeight="false" outlineLevel="0" collapsed="false">
      <c r="F53" s="22" t="s">
        <v>29</v>
      </c>
      <c r="G53" s="23" t="n">
        <f aca="false">'9-21-01'!D51*VLOOKUP((E1-1),[1]Historical!$A$3:$M$145,10)</f>
        <v>519.999999999989</v>
      </c>
      <c r="L53" s="33" t="n">
        <f aca="false">G51+G54+Q35+Q38</f>
        <v>4386.37499999995</v>
      </c>
    </row>
    <row r="54" customFormat="false" ht="15.75" hidden="false" customHeight="false" outlineLevel="0" collapsed="false">
      <c r="D54" s="8"/>
      <c r="F54" s="22"/>
      <c r="G54" s="23" t="n">
        <f aca="false">G53*3</f>
        <v>1559.99999999997</v>
      </c>
      <c r="N54" s="1" t="s">
        <v>60</v>
      </c>
      <c r="O54" s="1" t="n">
        <f aca="false">MIN(O4:O28)</f>
        <v>1.92</v>
      </c>
    </row>
    <row r="55" customFormat="false" ht="12.75" hidden="false" customHeight="false" outlineLevel="0" collapsed="false">
      <c r="D55" s="1" t="s">
        <v>61</v>
      </c>
      <c r="E55" s="1" t="n">
        <f aca="false">MIN(E4:E37)</f>
        <v>1.86</v>
      </c>
      <c r="N55" s="1" t="s">
        <v>62</v>
      </c>
      <c r="O55" s="1" t="n">
        <f aca="false">MAX(O4:O28)</f>
        <v>1.99</v>
      </c>
    </row>
    <row r="56" customFormat="false" ht="12.75" hidden="false" customHeight="false" outlineLevel="0" collapsed="false">
      <c r="D56" s="1" t="s">
        <v>63</v>
      </c>
      <c r="E56" s="1" t="n">
        <f aca="false">MAX(E4:E37)</f>
        <v>2</v>
      </c>
    </row>
    <row r="60" customFormat="false" ht="12.75" hidden="false" customHeight="false" outlineLevel="0" collapsed="false">
      <c r="M60" s="35"/>
    </row>
    <row r="68" customFormat="false" ht="12.75" hidden="false" customHeight="false" outlineLevel="0" collapsed="false">
      <c r="H68" s="35"/>
    </row>
    <row r="69" customFormat="false" ht="12.75" hidden="false" customHeight="false" outlineLevel="0" collapsed="false">
      <c r="H69" s="35"/>
    </row>
    <row r="70" customFormat="false" ht="12.75" hidden="false" customHeight="false" outlineLevel="0" collapsed="false">
      <c r="H70" s="35"/>
    </row>
    <row r="71" customFormat="false" ht="12.75" hidden="false" customHeight="false" outlineLevel="0" collapsed="false">
      <c r="H71" s="35"/>
    </row>
    <row r="72" customFormat="false" ht="12.75" hidden="false" customHeight="false" outlineLevel="0" collapsed="false">
      <c r="H72" s="35"/>
    </row>
    <row r="73" customFormat="false" ht="12.75" hidden="false" customHeight="false" outlineLevel="0" collapsed="false">
      <c r="H73" s="35"/>
    </row>
    <row r="74" customFormat="false" ht="12.75" hidden="false" customHeight="false" outlineLevel="0" collapsed="false">
      <c r="H74" s="35"/>
    </row>
    <row r="75" customFormat="false" ht="12.75" hidden="false" customHeight="false" outlineLevel="0" collapsed="false">
      <c r="H75" s="35"/>
    </row>
    <row r="76" customFormat="false" ht="12.75" hidden="false" customHeight="false" outlineLevel="0" collapsed="false">
      <c r="H76" s="35"/>
    </row>
    <row r="77" customFormat="false" ht="12.75" hidden="false" customHeight="false" outlineLevel="0" collapsed="false">
      <c r="H77" s="35"/>
    </row>
    <row r="78" customFormat="false" ht="12.75" hidden="false" customHeight="false" outlineLevel="0" collapsed="false">
      <c r="H78" s="35"/>
    </row>
    <row r="79" customFormat="false" ht="12.75" hidden="false" customHeight="false" outlineLevel="0" collapsed="false">
      <c r="H79" s="35"/>
    </row>
    <row r="80" customFormat="false" ht="12.75" hidden="false" customHeight="false" outlineLevel="0" collapsed="false">
      <c r="H80" s="35"/>
    </row>
    <row r="81" customFormat="false" ht="12.75" hidden="false" customHeight="false" outlineLevel="0" collapsed="false">
      <c r="H81" s="35"/>
    </row>
    <row r="82" customFormat="false" ht="12.75" hidden="false" customHeight="false" outlineLevel="0" collapsed="false">
      <c r="H82" s="35"/>
    </row>
    <row r="83" customFormat="false" ht="12.75" hidden="false" customHeight="false" outlineLevel="0" collapsed="false">
      <c r="H83" s="35"/>
    </row>
    <row r="84" customFormat="false" ht="12.75" hidden="false" customHeight="false" outlineLevel="0" collapsed="false">
      <c r="H84" s="35"/>
    </row>
    <row r="85" customFormat="false" ht="12.75" hidden="false" customHeight="false" outlineLevel="0" collapsed="false">
      <c r="H85" s="35"/>
    </row>
    <row r="86" customFormat="false" ht="12.75" hidden="false" customHeight="false" outlineLevel="0" collapsed="false">
      <c r="H86" s="35"/>
    </row>
    <row r="87" customFormat="false" ht="12.75" hidden="false" customHeight="false" outlineLevel="0" collapsed="false">
      <c r="H87" s="35"/>
    </row>
    <row r="88" customFormat="false" ht="12.75" hidden="false" customHeight="false" outlineLevel="0" collapsed="false">
      <c r="H88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88"/>
  <sheetViews>
    <sheetView showFormulas="false" showGridLines="true" showRowColHeaders="true" showZeros="true" rightToLeft="false" tabSelected="false" showOutlineSymbols="true" defaultGridColor="true" view="normal" topLeftCell="D1" colorId="64" zoomScale="80" zoomScaleNormal="80" zoomScalePageLayoutView="100" workbookViewId="0">
      <pane xSplit="0" ySplit="3" topLeftCell="BM13" activePane="bottomLeft" state="frozen"/>
      <selection pane="topLeft" activeCell="D1" activeCellId="0" sqref="D1"/>
      <selection pane="bottomLeft" activeCell="G53" activeCellId="0" sqref="G53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" width="7.56"/>
    <col collapsed="false" customWidth="true" hidden="false" outlineLevel="0" max="2" min="2" style="1" width="47.99"/>
    <col collapsed="false" customWidth="true" hidden="false" outlineLevel="0" max="3" min="3" style="1" width="6.56"/>
    <col collapsed="false" customWidth="true" hidden="false" outlineLevel="0" max="4" min="4" style="1" width="11.7"/>
    <col collapsed="false" customWidth="true" hidden="false" outlineLevel="0" max="5" min="5" style="1" width="12.42"/>
    <col collapsed="false" customWidth="true" hidden="false" outlineLevel="0" max="6" min="6" style="1" width="9.7"/>
    <col collapsed="false" customWidth="true" hidden="false" outlineLevel="0" max="7" min="7" style="1" width="12.14"/>
    <col collapsed="false" customWidth="true" hidden="false" outlineLevel="0" max="8" min="8" style="1" width="10.28"/>
    <col collapsed="false" customWidth="true" hidden="false" outlineLevel="0" max="9" min="9" style="1" width="8.7"/>
    <col collapsed="false" customWidth="true" hidden="false" outlineLevel="0" max="10" min="10" style="1" width="3.99"/>
    <col collapsed="false" customWidth="true" hidden="true" outlineLevel="0" max="11" min="11" style="1" width="7.85"/>
    <col collapsed="false" customWidth="true" hidden="false" outlineLevel="0" max="12" min="12" style="1" width="35.7"/>
    <col collapsed="false" customWidth="true" hidden="false" outlineLevel="0" max="13" min="13" style="1" width="8.7"/>
    <col collapsed="false" customWidth="true" hidden="false" outlineLevel="0" max="14" min="14" style="1" width="10.56"/>
    <col collapsed="false" customWidth="true" hidden="false" outlineLevel="0" max="15" min="15" style="1" width="8.7"/>
    <col collapsed="false" customWidth="true" hidden="false" outlineLevel="0" max="16" min="16" style="1" width="9.28"/>
    <col collapsed="false" customWidth="true" hidden="false" outlineLevel="0" max="17" min="17" style="1" width="13.56"/>
    <col collapsed="false" customWidth="true" hidden="false" outlineLevel="0" max="18" min="18" style="1" width="11.13"/>
    <col collapsed="false" customWidth="true" hidden="false" outlineLevel="0" max="19" min="19" style="36" width="8.7"/>
    <col collapsed="false" customWidth="true" hidden="false" outlineLevel="0" max="20" min="20" style="1" width="10.56"/>
    <col collapsed="false" customWidth="true" hidden="false" outlineLevel="0" max="21" min="21" style="36" width="4.56"/>
    <col collapsed="false" customWidth="true" hidden="false" outlineLevel="0" max="22" min="22" style="36" width="6.56"/>
  </cols>
  <sheetData>
    <row r="1" customFormat="false" ht="18" hidden="false" customHeight="false" outlineLevel="0" collapsed="false">
      <c r="B1" s="2" t="s">
        <v>0</v>
      </c>
      <c r="D1" s="3" t="s">
        <v>1</v>
      </c>
      <c r="E1" s="4" t="n">
        <v>37159</v>
      </c>
      <c r="L1" s="2" t="s">
        <v>2</v>
      </c>
    </row>
    <row r="3" customFormat="false" ht="15" hidden="false" customHeight="false" outlineLevel="0" collapsed="false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/>
      <c r="I3" s="5"/>
      <c r="J3" s="5"/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5" t="s">
        <v>10</v>
      </c>
      <c r="Q3" s="5" t="s">
        <v>9</v>
      </c>
      <c r="R3" s="6"/>
      <c r="S3" s="5"/>
      <c r="U3" s="5"/>
      <c r="V3" s="5"/>
    </row>
    <row r="4" customFormat="false" ht="12.75" hidden="false" customHeight="false" outlineLevel="0" collapsed="false">
      <c r="A4" s="1" t="n">
        <v>1</v>
      </c>
      <c r="C4" s="1" t="s">
        <v>12</v>
      </c>
      <c r="D4" s="1" t="n">
        <v>5000</v>
      </c>
      <c r="E4" s="1" t="n">
        <v>1.925</v>
      </c>
      <c r="F4" s="10" t="n">
        <v>1.905</v>
      </c>
      <c r="G4" s="11" t="n">
        <f aca="false">D4*(F4-E4)</f>
        <v>-100</v>
      </c>
      <c r="H4" s="1" t="n">
        <f aca="false">IF(D4&lt;0,ABS(D4),D4)</f>
        <v>5000</v>
      </c>
      <c r="I4" s="12" t="n">
        <f aca="false">SUMPRODUCT(E4:E46,H4:H46)/SUM(H4:H46)</f>
        <v>1.90547988505747</v>
      </c>
      <c r="J4" s="12"/>
      <c r="K4" s="1" t="n">
        <v>1</v>
      </c>
      <c r="L4" s="36" t="s">
        <v>20</v>
      </c>
      <c r="M4" s="1" t="s">
        <v>12</v>
      </c>
      <c r="N4" s="1" t="n">
        <v>10000</v>
      </c>
      <c r="O4" s="12" t="n">
        <v>1.915</v>
      </c>
      <c r="P4" s="10" t="n">
        <v>1.9</v>
      </c>
      <c r="Q4" s="11" t="n">
        <f aca="false">N4*(P4-O4)</f>
        <v>-150.000000000001</v>
      </c>
      <c r="R4" s="1" t="n">
        <f aca="false">IF(N4&lt;0,ABS(N4),N4)</f>
        <v>10000</v>
      </c>
      <c r="S4" s="12" t="n">
        <f aca="false">SUMPRODUCT(O4:O26,R4:R26)/SUM(R4:R26)</f>
        <v>1.89945515911283</v>
      </c>
    </row>
    <row r="5" customFormat="false" ht="12.75" hidden="false" customHeight="false" outlineLevel="0" collapsed="false">
      <c r="A5" s="1" t="n">
        <v>2</v>
      </c>
      <c r="C5" s="1" t="s">
        <v>12</v>
      </c>
      <c r="D5" s="1" t="n">
        <v>5000</v>
      </c>
      <c r="E5" s="1" t="n">
        <v>1.93</v>
      </c>
      <c r="F5" s="12" t="n">
        <f aca="false">IF(E5&lt;1,0,$F$4)</f>
        <v>1.905</v>
      </c>
      <c r="G5" s="11" t="n">
        <f aca="false">D5*(F5-E5)</f>
        <v>-125</v>
      </c>
      <c r="H5" s="1" t="n">
        <f aca="false">IF(D5&lt;0,ABS(D5),D5)</f>
        <v>5000</v>
      </c>
      <c r="K5" s="1" t="n">
        <v>2</v>
      </c>
      <c r="L5" s="36" t="s">
        <v>15</v>
      </c>
      <c r="M5" s="1" t="s">
        <v>12</v>
      </c>
      <c r="N5" s="1" t="n">
        <v>10000</v>
      </c>
      <c r="O5" s="12" t="n">
        <v>1.91</v>
      </c>
      <c r="P5" s="12" t="n">
        <f aca="false">IF(O5&lt;1,0,$P$4)</f>
        <v>1.9</v>
      </c>
      <c r="Q5" s="11" t="n">
        <f aca="false">N5*(P5-O5)</f>
        <v>-100</v>
      </c>
      <c r="R5" s="1" t="n">
        <f aca="false">IF(N5&lt;0,ABS(N5),N5)</f>
        <v>10000</v>
      </c>
      <c r="V5" s="36" t="s">
        <v>64</v>
      </c>
      <c r="W5" s="36" t="n">
        <v>5000</v>
      </c>
      <c r="X5" s="36" t="n">
        <v>1.925</v>
      </c>
      <c r="Y5" s="36" t="s">
        <v>50</v>
      </c>
    </row>
    <row r="6" customFormat="false" ht="12.75" hidden="false" customHeight="false" outlineLevel="0" collapsed="false">
      <c r="A6" s="1" t="n">
        <v>3</v>
      </c>
      <c r="C6" s="1" t="s">
        <v>12</v>
      </c>
      <c r="D6" s="1" t="n">
        <v>5000</v>
      </c>
      <c r="E6" s="1" t="n">
        <v>1.93</v>
      </c>
      <c r="F6" s="12" t="n">
        <f aca="false">IF(E6&lt;1,0,$F$4)</f>
        <v>1.905</v>
      </c>
      <c r="G6" s="11" t="n">
        <f aca="false">D6*(F6-E6)</f>
        <v>-125</v>
      </c>
      <c r="H6" s="1" t="n">
        <f aca="false">IF(D6&lt;0,ABS(D6),D6)</f>
        <v>5000</v>
      </c>
      <c r="K6" s="1" t="n">
        <v>3</v>
      </c>
      <c r="L6" s="36" t="s">
        <v>20</v>
      </c>
      <c r="M6" s="1" t="s">
        <v>12</v>
      </c>
      <c r="N6" s="1" t="n">
        <v>3000</v>
      </c>
      <c r="O6" s="12" t="n">
        <v>1.8975</v>
      </c>
      <c r="P6" s="12" t="n">
        <f aca="false">IF(O6&lt;1,0,$P$4)</f>
        <v>1.9</v>
      </c>
      <c r="Q6" s="11" t="n">
        <f aca="false">N6*(P6-O6)</f>
        <v>7.49999999999984</v>
      </c>
      <c r="R6" s="1" t="n">
        <f aca="false">IF(N6&lt;0,ABS(N6),N6)</f>
        <v>3000</v>
      </c>
      <c r="V6" s="36" t="s">
        <v>64</v>
      </c>
      <c r="W6" s="36" t="n">
        <v>5000</v>
      </c>
      <c r="X6" s="36" t="n">
        <v>1.93</v>
      </c>
      <c r="Y6" s="36" t="s">
        <v>50</v>
      </c>
    </row>
    <row r="7" customFormat="false" ht="12.75" hidden="false" customHeight="false" outlineLevel="0" collapsed="false">
      <c r="A7" s="1" t="n">
        <v>4</v>
      </c>
      <c r="C7" s="1" t="s">
        <v>12</v>
      </c>
      <c r="D7" s="1" t="n">
        <v>5000</v>
      </c>
      <c r="E7" s="1" t="n">
        <v>1.92</v>
      </c>
      <c r="F7" s="12" t="n">
        <f aca="false">IF(E7&lt;1,0,$F$4)</f>
        <v>1.905</v>
      </c>
      <c r="G7" s="11" t="n">
        <f aca="false">D7*(F7-E7)</f>
        <v>-74.9999999999995</v>
      </c>
      <c r="H7" s="1" t="n">
        <f aca="false">IF(D7&lt;0,ABS(D7),D7)</f>
        <v>5000</v>
      </c>
      <c r="K7" s="1" t="n">
        <v>4</v>
      </c>
      <c r="L7" s="36" t="s">
        <v>22</v>
      </c>
      <c r="M7" s="1" t="s">
        <v>12</v>
      </c>
      <c r="N7" s="1" t="n">
        <v>5000</v>
      </c>
      <c r="O7" s="12" t="n">
        <v>1.8875</v>
      </c>
      <c r="P7" s="12" t="n">
        <f aca="false">IF(O7&lt;1,0,$P$4)</f>
        <v>1.9</v>
      </c>
      <c r="Q7" s="11" t="n">
        <f aca="false">N7*(P7-O7)</f>
        <v>62.4999999999998</v>
      </c>
      <c r="R7" s="1" t="n">
        <f aca="false">IF(N7&lt;0,ABS(N7),N7)</f>
        <v>5000</v>
      </c>
      <c r="V7" s="36" t="s">
        <v>64</v>
      </c>
      <c r="W7" s="36" t="n">
        <v>5000</v>
      </c>
      <c r="X7" s="36" t="n">
        <v>1.93</v>
      </c>
      <c r="Y7" s="36" t="s">
        <v>18</v>
      </c>
    </row>
    <row r="8" customFormat="false" ht="12.75" hidden="false" customHeight="false" outlineLevel="0" collapsed="false">
      <c r="A8" s="1" t="n">
        <v>5</v>
      </c>
      <c r="C8" s="1" t="s">
        <v>12</v>
      </c>
      <c r="D8" s="1" t="n">
        <v>5000</v>
      </c>
      <c r="E8" s="1" t="n">
        <v>1.91</v>
      </c>
      <c r="F8" s="12" t="n">
        <f aca="false">IF(E8&lt;1,0,$F$4)</f>
        <v>1.905</v>
      </c>
      <c r="G8" s="11" t="n">
        <f aca="false">D8*(F8-E8)</f>
        <v>-24.9999999999995</v>
      </c>
      <c r="H8" s="1" t="n">
        <f aca="false">IF(D8&lt;0,ABS(D8),D8)</f>
        <v>5000</v>
      </c>
      <c r="K8" s="1" t="n">
        <v>5</v>
      </c>
      <c r="L8" s="36" t="s">
        <v>22</v>
      </c>
      <c r="M8" s="1" t="s">
        <v>12</v>
      </c>
      <c r="N8" s="1" t="n">
        <v>4800</v>
      </c>
      <c r="O8" s="12" t="n">
        <v>1.88</v>
      </c>
      <c r="P8" s="12" t="n">
        <f aca="false">IF(O8&lt;1,0,$P$4)</f>
        <v>1.9</v>
      </c>
      <c r="Q8" s="11" t="n">
        <f aca="false">N8*(P8-O8)</f>
        <v>96.0000000000001</v>
      </c>
      <c r="R8" s="1" t="n">
        <f aca="false">IF(N8&lt;0,ABS(N8),N8)</f>
        <v>4800</v>
      </c>
      <c r="V8" s="36" t="s">
        <v>64</v>
      </c>
      <c r="W8" s="36" t="n">
        <v>5000</v>
      </c>
      <c r="X8" s="36" t="n">
        <v>1.92</v>
      </c>
      <c r="Y8" s="36" t="s">
        <v>52</v>
      </c>
    </row>
    <row r="9" customFormat="false" ht="12.75" hidden="false" customHeight="false" outlineLevel="0" collapsed="false">
      <c r="A9" s="1" t="n">
        <v>6</v>
      </c>
      <c r="C9" s="1" t="s">
        <v>12</v>
      </c>
      <c r="D9" s="1" t="n">
        <v>5000</v>
      </c>
      <c r="E9" s="1" t="n">
        <v>1.895</v>
      </c>
      <c r="F9" s="12" t="n">
        <f aca="false">IF(E9&lt;1,0,$F$4)</f>
        <v>1.905</v>
      </c>
      <c r="G9" s="11" t="n">
        <f aca="false">D9*(F9-E9)</f>
        <v>50</v>
      </c>
      <c r="H9" s="1" t="n">
        <f aca="false">IF(D9&lt;0,ABS(D9),D9)</f>
        <v>5000</v>
      </c>
      <c r="K9" s="1" t="n">
        <v>6</v>
      </c>
      <c r="L9" s="1" t="s">
        <v>65</v>
      </c>
      <c r="M9" s="1" t="s">
        <v>12</v>
      </c>
      <c r="N9" s="1" t="n">
        <v>2800</v>
      </c>
      <c r="O9" s="12" t="n">
        <v>1.88</v>
      </c>
      <c r="P9" s="12" t="n">
        <f aca="false">IF(O9&lt;1,0,$P$4)</f>
        <v>1.9</v>
      </c>
      <c r="Q9" s="11" t="n">
        <f aca="false">N9*(P9-O9)</f>
        <v>56.0000000000001</v>
      </c>
      <c r="R9" s="1" t="n">
        <f aca="false">IF(N9&lt;0,ABS(N9),N9)</f>
        <v>2800</v>
      </c>
      <c r="V9" s="36" t="s">
        <v>64</v>
      </c>
      <c r="W9" s="36" t="n">
        <v>5000</v>
      </c>
      <c r="X9" s="36" t="n">
        <v>1.91</v>
      </c>
      <c r="Y9" s="36" t="s">
        <v>52</v>
      </c>
    </row>
    <row r="10" customFormat="false" ht="12.75" hidden="false" customHeight="false" outlineLevel="0" collapsed="false">
      <c r="A10" s="1" t="n">
        <v>7</v>
      </c>
      <c r="C10" s="1" t="s">
        <v>12</v>
      </c>
      <c r="D10" s="1" t="n">
        <v>-5000</v>
      </c>
      <c r="E10" s="1" t="n">
        <v>1.91</v>
      </c>
      <c r="F10" s="12" t="n">
        <f aca="false">IF(E10&lt;1,0,$F$4)</f>
        <v>1.905</v>
      </c>
      <c r="G10" s="11" t="n">
        <f aca="false">D10*(F10-E10)</f>
        <v>24.9999999999995</v>
      </c>
      <c r="H10" s="1" t="n">
        <f aca="false">IF(D10&lt;0,ABS(D10),D10)</f>
        <v>5000</v>
      </c>
      <c r="K10" s="1" t="n">
        <v>7</v>
      </c>
      <c r="L10" s="36" t="s">
        <v>21</v>
      </c>
      <c r="M10" s="1" t="s">
        <v>12</v>
      </c>
      <c r="N10" s="1" t="n">
        <v>-5000</v>
      </c>
      <c r="O10" s="12" t="n">
        <v>1.9</v>
      </c>
      <c r="P10" s="12" t="n">
        <f aca="false">IF(O10&lt;1,0,$P$4)</f>
        <v>1.9</v>
      </c>
      <c r="Q10" s="11" t="n">
        <f aca="false">N10*(P10-O10)</f>
        <v>-0</v>
      </c>
      <c r="R10" s="1" t="n">
        <f aca="false">IF(N10&lt;0,ABS(N10),N10)</f>
        <v>5000</v>
      </c>
      <c r="V10" s="36" t="s">
        <v>64</v>
      </c>
      <c r="W10" s="36" t="n">
        <v>5000</v>
      </c>
      <c r="X10" s="36" t="n">
        <v>1.895</v>
      </c>
      <c r="Y10" s="36" t="s">
        <v>17</v>
      </c>
    </row>
    <row r="11" customFormat="false" ht="12.75" hidden="false" customHeight="false" outlineLevel="0" collapsed="false">
      <c r="A11" s="1" t="n">
        <v>8</v>
      </c>
      <c r="C11" s="1" t="s">
        <v>12</v>
      </c>
      <c r="D11" s="1" t="n">
        <v>-5000</v>
      </c>
      <c r="E11" s="1" t="n">
        <v>1.9125</v>
      </c>
      <c r="F11" s="12" t="n">
        <f aca="false">IF(E11&lt;1,0,$F$4)</f>
        <v>1.905</v>
      </c>
      <c r="G11" s="11" t="n">
        <f aca="false">D11*(F11-E11)</f>
        <v>37.5000000000003</v>
      </c>
      <c r="H11" s="1" t="n">
        <f aca="false">IF(D11&lt;0,ABS(D11),D11)</f>
        <v>5000</v>
      </c>
      <c r="K11" s="1" t="n">
        <v>8</v>
      </c>
      <c r="L11" s="36" t="s">
        <v>66</v>
      </c>
      <c r="M11" s="1" t="s">
        <v>12</v>
      </c>
      <c r="N11" s="1" t="n">
        <v>-6250</v>
      </c>
      <c r="O11" s="12" t="n">
        <v>1.895</v>
      </c>
      <c r="P11" s="12" t="n">
        <f aca="false">IF(O11&lt;1,0,$P$4)</f>
        <v>1.9</v>
      </c>
      <c r="Q11" s="11" t="n">
        <f aca="false">N11*(P11-O11)</f>
        <v>-31.2499999999993</v>
      </c>
      <c r="R11" s="1" t="n">
        <f aca="false">IF(N11&lt;0,ABS(N11),N11)</f>
        <v>6250</v>
      </c>
      <c r="T11" s="1" t="n">
        <f aca="false">-W11</f>
        <v>-5000</v>
      </c>
      <c r="V11" s="36" t="s">
        <v>67</v>
      </c>
      <c r="W11" s="36" t="n">
        <v>5000</v>
      </c>
      <c r="X11" s="36" t="n">
        <v>1.91</v>
      </c>
      <c r="Y11" s="36" t="s">
        <v>68</v>
      </c>
    </row>
    <row r="12" customFormat="false" ht="12.75" hidden="false" customHeight="false" outlineLevel="0" collapsed="false">
      <c r="A12" s="1" t="n">
        <v>9</v>
      </c>
      <c r="C12" s="1" t="s">
        <v>12</v>
      </c>
      <c r="D12" s="1" t="n">
        <v>-10000</v>
      </c>
      <c r="E12" s="1" t="n">
        <v>1.925</v>
      </c>
      <c r="F12" s="12" t="n">
        <f aca="false">IF(E12&lt;1,0,$F$4)</f>
        <v>1.905</v>
      </c>
      <c r="G12" s="11" t="n">
        <f aca="false">D12*(F12-E12)</f>
        <v>200</v>
      </c>
      <c r="H12" s="1" t="n">
        <f aca="false">IF(D12&lt;0,ABS(D12),D12)</f>
        <v>10000</v>
      </c>
      <c r="K12" s="1" t="n">
        <v>9</v>
      </c>
      <c r="L12" s="36" t="s">
        <v>66</v>
      </c>
      <c r="M12" s="1" t="s">
        <v>12</v>
      </c>
      <c r="N12" s="1" t="n">
        <v>-5000</v>
      </c>
      <c r="O12" s="12" t="n">
        <v>1.895</v>
      </c>
      <c r="P12" s="12" t="n">
        <f aca="false">IF(O12&lt;1,0,$P$4)</f>
        <v>1.9</v>
      </c>
      <c r="Q12" s="11" t="n">
        <f aca="false">N12*(P12-O12)</f>
        <v>-24.9999999999995</v>
      </c>
      <c r="R12" s="1" t="n">
        <f aca="false">IF(N12&lt;0,ABS(N12),N12)</f>
        <v>5000</v>
      </c>
      <c r="T12" s="1" t="n">
        <f aca="false">-W12</f>
        <v>-5000</v>
      </c>
      <c r="V12" s="36" t="s">
        <v>67</v>
      </c>
      <c r="W12" s="36" t="n">
        <v>5000</v>
      </c>
      <c r="X12" s="36" t="n">
        <v>1.9125</v>
      </c>
      <c r="Y12" s="36" t="s">
        <v>68</v>
      </c>
    </row>
    <row r="13" customFormat="false" ht="12.75" hidden="false" customHeight="false" outlineLevel="0" collapsed="false">
      <c r="A13" s="1" t="n">
        <v>10</v>
      </c>
      <c r="C13" s="1" t="s">
        <v>12</v>
      </c>
      <c r="D13" s="1" t="n">
        <v>-5000</v>
      </c>
      <c r="E13" s="1" t="n">
        <v>1.93</v>
      </c>
      <c r="F13" s="12" t="n">
        <f aca="false">IF(E13&lt;1,0,$F$4)</f>
        <v>1.905</v>
      </c>
      <c r="G13" s="11" t="n">
        <f aca="false">D13*(F13-E13)</f>
        <v>125</v>
      </c>
      <c r="H13" s="1" t="n">
        <f aca="false">IF(D13&lt;0,ABS(D13),D13)</f>
        <v>5000</v>
      </c>
      <c r="K13" s="1" t="n">
        <v>10</v>
      </c>
      <c r="M13" s="1" t="s">
        <v>12</v>
      </c>
      <c r="O13" s="12"/>
      <c r="P13" s="12" t="n">
        <f aca="false">IF(O13&lt;1,0,$P$4)</f>
        <v>0</v>
      </c>
      <c r="Q13" s="11" t="n">
        <f aca="false">N13*(P13-O13)</f>
        <v>0</v>
      </c>
      <c r="R13" s="1" t="n">
        <f aca="false">IF(N13&lt;0,ABS(N13),N13)</f>
        <v>0</v>
      </c>
      <c r="T13" s="1" t="n">
        <f aca="false">-W13</f>
        <v>-10000</v>
      </c>
      <c r="V13" s="36" t="s">
        <v>67</v>
      </c>
      <c r="W13" s="36" t="n">
        <v>10000</v>
      </c>
      <c r="X13" s="36" t="n">
        <v>1.925</v>
      </c>
      <c r="Y13" s="36" t="s">
        <v>25</v>
      </c>
    </row>
    <row r="14" customFormat="false" ht="12.75" hidden="false" customHeight="false" outlineLevel="0" collapsed="false">
      <c r="A14" s="1" t="n">
        <v>11</v>
      </c>
      <c r="C14" s="1" t="s">
        <v>12</v>
      </c>
      <c r="D14" s="1" t="n">
        <v>-2500</v>
      </c>
      <c r="E14" s="1" t="n">
        <v>1.93</v>
      </c>
      <c r="F14" s="12" t="n">
        <f aca="false">IF(E14&lt;1,0,$F$4)</f>
        <v>1.905</v>
      </c>
      <c r="G14" s="11" t="n">
        <f aca="false">D14*(F14-E14)</f>
        <v>62.4999999999998</v>
      </c>
      <c r="H14" s="1" t="n">
        <f aca="false">IF(D14&lt;0,ABS(D14),D14)</f>
        <v>2500</v>
      </c>
      <c r="K14" s="1" t="n">
        <v>11</v>
      </c>
      <c r="M14" s="1" t="s">
        <v>12</v>
      </c>
      <c r="O14" s="12"/>
      <c r="P14" s="12" t="n">
        <f aca="false">IF(O14&lt;1,0,$P$4)</f>
        <v>0</v>
      </c>
      <c r="Q14" s="11" t="n">
        <f aca="false">N14*(P14-O14)</f>
        <v>0</v>
      </c>
      <c r="R14" s="1" t="n">
        <f aca="false">IF(N14&lt;0,ABS(N14),N14)</f>
        <v>0</v>
      </c>
      <c r="T14" s="1" t="n">
        <f aca="false">-W14</f>
        <v>-5000</v>
      </c>
      <c r="V14" s="36" t="s">
        <v>67</v>
      </c>
      <c r="W14" s="36" t="n">
        <v>5000</v>
      </c>
      <c r="X14" s="36" t="n">
        <v>1.93</v>
      </c>
      <c r="Y14" s="36" t="s">
        <v>21</v>
      </c>
    </row>
    <row r="15" customFormat="false" ht="12.75" hidden="false" customHeight="false" outlineLevel="0" collapsed="false">
      <c r="A15" s="1" t="n">
        <v>12</v>
      </c>
      <c r="C15" s="1" t="s">
        <v>12</v>
      </c>
      <c r="D15" s="1" t="n">
        <v>-5000</v>
      </c>
      <c r="E15" s="1" t="n">
        <v>1.93</v>
      </c>
      <c r="F15" s="12" t="n">
        <f aca="false">IF(E15&lt;1,0,$F$4)</f>
        <v>1.905</v>
      </c>
      <c r="G15" s="11" t="n">
        <f aca="false">D15*(F15-E15)</f>
        <v>125</v>
      </c>
      <c r="H15" s="1" t="n">
        <f aca="false">IF(D15&lt;0,ABS(D15),D15)</f>
        <v>5000</v>
      </c>
      <c r="K15" s="1" t="n">
        <v>12</v>
      </c>
      <c r="M15" s="1" t="s">
        <v>12</v>
      </c>
      <c r="O15" s="12"/>
      <c r="P15" s="12" t="n">
        <f aca="false">IF(O15&lt;1,0,$P$4)</f>
        <v>0</v>
      </c>
      <c r="Q15" s="11" t="n">
        <f aca="false">N15*(P15-O15)</f>
        <v>0</v>
      </c>
      <c r="R15" s="1" t="n">
        <f aca="false">IF(N15&lt;0,ABS(N15),N15)</f>
        <v>0</v>
      </c>
      <c r="T15" s="1" t="n">
        <f aca="false">-W15</f>
        <v>-2500</v>
      </c>
      <c r="V15" s="36" t="s">
        <v>67</v>
      </c>
      <c r="W15" s="36" t="n">
        <v>2500</v>
      </c>
      <c r="X15" s="36" t="n">
        <v>1.93</v>
      </c>
      <c r="Y15" s="36" t="s">
        <v>54</v>
      </c>
    </row>
    <row r="16" customFormat="false" ht="12.75" hidden="false" customHeight="false" outlineLevel="0" collapsed="false">
      <c r="A16" s="1" t="n">
        <v>13</v>
      </c>
      <c r="C16" s="1" t="s">
        <v>12</v>
      </c>
      <c r="D16" s="1" t="n">
        <v>-5000</v>
      </c>
      <c r="E16" s="1" t="n">
        <v>1.93</v>
      </c>
      <c r="F16" s="12" t="n">
        <f aca="false">IF(E16&lt;1,0,$F$4)</f>
        <v>1.905</v>
      </c>
      <c r="G16" s="11" t="n">
        <f aca="false">D16*(F16-E16)</f>
        <v>125</v>
      </c>
      <c r="H16" s="1" t="n">
        <f aca="false">IF(D16&lt;0,ABS(D16),D16)</f>
        <v>5000</v>
      </c>
      <c r="K16" s="1" t="n">
        <v>13</v>
      </c>
      <c r="M16" s="1" t="s">
        <v>12</v>
      </c>
      <c r="O16" s="12"/>
      <c r="P16" s="12" t="n">
        <f aca="false">IF(O16&lt;1,0,$P$4)</f>
        <v>0</v>
      </c>
      <c r="Q16" s="11" t="n">
        <f aca="false">N16*(P16-O16)</f>
        <v>0</v>
      </c>
      <c r="R16" s="1" t="n">
        <f aca="false">IF(N16&lt;0,ABS(N16),N16)</f>
        <v>0</v>
      </c>
      <c r="T16" s="1" t="n">
        <f aca="false">-W16</f>
        <v>-5000</v>
      </c>
      <c r="V16" s="36" t="s">
        <v>67</v>
      </c>
      <c r="W16" s="36" t="n">
        <v>5000</v>
      </c>
      <c r="X16" s="36" t="n">
        <v>1.93</v>
      </c>
      <c r="Y16" s="36" t="s">
        <v>21</v>
      </c>
    </row>
    <row r="17" customFormat="false" ht="12.75" hidden="false" customHeight="false" outlineLevel="0" collapsed="false">
      <c r="A17" s="1" t="n">
        <v>14</v>
      </c>
      <c r="C17" s="1" t="s">
        <v>12</v>
      </c>
      <c r="D17" s="1" t="n">
        <v>-5000</v>
      </c>
      <c r="E17" s="1" t="n">
        <v>1.93</v>
      </c>
      <c r="F17" s="12" t="n">
        <f aca="false">IF(E17&lt;1,0,$F$4)</f>
        <v>1.905</v>
      </c>
      <c r="G17" s="11" t="n">
        <f aca="false">D17*(F17-E17)</f>
        <v>125</v>
      </c>
      <c r="H17" s="1" t="n">
        <f aca="false">IF(D17&lt;0,ABS(D17),D17)</f>
        <v>5000</v>
      </c>
      <c r="K17" s="1" t="n">
        <v>14</v>
      </c>
      <c r="M17" s="1" t="s">
        <v>12</v>
      </c>
      <c r="O17" s="12"/>
      <c r="P17" s="12" t="n">
        <f aca="false">IF(O17&lt;1,0,$P$4)</f>
        <v>0</v>
      </c>
      <c r="Q17" s="11" t="n">
        <f aca="false">N17*(P17-O17)</f>
        <v>0</v>
      </c>
      <c r="R17" s="1" t="n">
        <f aca="false">IF(N17&lt;0,ABS(N17),N17)</f>
        <v>0</v>
      </c>
      <c r="T17" s="1" t="n">
        <f aca="false">-W17</f>
        <v>-5000</v>
      </c>
      <c r="V17" s="36" t="s">
        <v>67</v>
      </c>
      <c r="W17" s="36" t="n">
        <v>5000</v>
      </c>
      <c r="X17" s="36" t="n">
        <v>1.93</v>
      </c>
      <c r="Y17" s="36" t="s">
        <v>54</v>
      </c>
    </row>
    <row r="18" customFormat="false" ht="12.75" hidden="false" customHeight="false" outlineLevel="0" collapsed="false">
      <c r="A18" s="1" t="n">
        <v>15</v>
      </c>
      <c r="C18" s="1" t="s">
        <v>12</v>
      </c>
      <c r="D18" s="1" t="n">
        <v>-5000</v>
      </c>
      <c r="E18" s="1" t="n">
        <v>1.93</v>
      </c>
      <c r="F18" s="12" t="n">
        <f aca="false">IF(E18&lt;1,0,$F$4)</f>
        <v>1.905</v>
      </c>
      <c r="G18" s="11" t="n">
        <f aca="false">D18*(F18-E18)</f>
        <v>125</v>
      </c>
      <c r="H18" s="1" t="n">
        <f aca="false">IF(D18&lt;0,ABS(D18),D18)</f>
        <v>5000</v>
      </c>
      <c r="K18" s="1" t="n">
        <v>15</v>
      </c>
      <c r="M18" s="1" t="s">
        <v>12</v>
      </c>
      <c r="O18" s="12"/>
      <c r="P18" s="12" t="n">
        <f aca="false">IF(O18&lt;1,0,$P$4)</f>
        <v>0</v>
      </c>
      <c r="Q18" s="11" t="n">
        <f aca="false">N18*(P18-O18)</f>
        <v>0</v>
      </c>
      <c r="R18" s="1" t="n">
        <f aca="false">IF(N18&lt;0,ABS(N18),N18)</f>
        <v>0</v>
      </c>
      <c r="T18" s="1" t="n">
        <f aca="false">-W18</f>
        <v>-5000</v>
      </c>
      <c r="V18" s="36" t="s">
        <v>67</v>
      </c>
      <c r="W18" s="36" t="n">
        <v>5000</v>
      </c>
      <c r="X18" s="36" t="n">
        <v>1.93</v>
      </c>
      <c r="Y18" s="36" t="s">
        <v>24</v>
      </c>
    </row>
    <row r="19" customFormat="false" ht="12.75" hidden="false" customHeight="false" outlineLevel="0" collapsed="false">
      <c r="A19" s="1" t="n">
        <v>16</v>
      </c>
      <c r="C19" s="1" t="s">
        <v>12</v>
      </c>
      <c r="D19" s="1" t="n">
        <v>-5000</v>
      </c>
      <c r="E19" s="1" t="n">
        <v>1.9325</v>
      </c>
      <c r="F19" s="12" t="n">
        <f aca="false">IF(E19&lt;1,0,$F$4)</f>
        <v>1.905</v>
      </c>
      <c r="G19" s="11" t="n">
        <f aca="false">D19*(F19-E19)</f>
        <v>137.5</v>
      </c>
      <c r="H19" s="1" t="n">
        <f aca="false">IF(D19&lt;0,ABS(D19),D19)</f>
        <v>5000</v>
      </c>
      <c r="K19" s="1" t="n">
        <v>16</v>
      </c>
      <c r="M19" s="1" t="s">
        <v>12</v>
      </c>
      <c r="O19" s="12"/>
      <c r="P19" s="12" t="n">
        <f aca="false">IF(O19&lt;1,0,$P$4)</f>
        <v>0</v>
      </c>
      <c r="Q19" s="1" t="n">
        <f aca="false">N19*(P19-O19)</f>
        <v>0</v>
      </c>
      <c r="R19" s="1" t="n">
        <f aca="false">IF(N19&lt;0,ABS(N19),N19)</f>
        <v>0</v>
      </c>
      <c r="T19" s="1" t="n">
        <f aca="false">-W19</f>
        <v>-5000</v>
      </c>
      <c r="V19" s="36" t="s">
        <v>67</v>
      </c>
      <c r="W19" s="36" t="n">
        <v>5000</v>
      </c>
      <c r="X19" s="36" t="n">
        <v>1.93</v>
      </c>
      <c r="Y19" s="36" t="s">
        <v>54</v>
      </c>
    </row>
    <row r="20" customFormat="false" ht="12.75" hidden="false" customHeight="false" outlineLevel="0" collapsed="false">
      <c r="A20" s="1" t="n">
        <v>17</v>
      </c>
      <c r="C20" s="1" t="s">
        <v>12</v>
      </c>
      <c r="D20" s="1" t="n">
        <v>-5000</v>
      </c>
      <c r="E20" s="1" t="n">
        <v>1.91</v>
      </c>
      <c r="F20" s="12" t="n">
        <f aca="false">IF(E20&lt;1,0,$F$4)</f>
        <v>1.905</v>
      </c>
      <c r="G20" s="11" t="n">
        <f aca="false">D20*(F20-E20)</f>
        <v>24.9999999999995</v>
      </c>
      <c r="H20" s="1" t="n">
        <f aca="false">IF(D20&lt;0,ABS(D20),D20)</f>
        <v>5000</v>
      </c>
      <c r="K20" s="1" t="n">
        <v>17</v>
      </c>
      <c r="M20" s="1" t="s">
        <v>12</v>
      </c>
      <c r="O20" s="9"/>
      <c r="P20" s="12" t="n">
        <f aca="false">IF(O20&lt;1,0,$P$4)</f>
        <v>0</v>
      </c>
      <c r="Q20" s="1" t="n">
        <f aca="false">N20*(P20-O20)</f>
        <v>0</v>
      </c>
      <c r="R20" s="1" t="n">
        <f aca="false">IF(N20&lt;0,ABS(N20),N20)</f>
        <v>0</v>
      </c>
      <c r="T20" s="1" t="n">
        <f aca="false">-W20</f>
        <v>-5000</v>
      </c>
      <c r="V20" s="36" t="s">
        <v>67</v>
      </c>
      <c r="W20" s="36" t="n">
        <v>5000</v>
      </c>
      <c r="X20" s="36" t="n">
        <v>1.9325</v>
      </c>
      <c r="Y20" s="36" t="s">
        <v>26</v>
      </c>
    </row>
    <row r="21" customFormat="false" ht="12.75" hidden="false" customHeight="false" outlineLevel="0" collapsed="false">
      <c r="A21" s="1" t="n">
        <v>18</v>
      </c>
      <c r="C21" s="1" t="s">
        <v>12</v>
      </c>
      <c r="D21" s="1" t="n">
        <v>-5000</v>
      </c>
      <c r="E21" s="1" t="n">
        <v>1.91</v>
      </c>
      <c r="F21" s="12" t="n">
        <f aca="false">IF(E21&lt;1,0,$F$4)</f>
        <v>1.905</v>
      </c>
      <c r="G21" s="11" t="n">
        <f aca="false">D21*(F21-E21)</f>
        <v>24.9999999999995</v>
      </c>
      <c r="H21" s="1" t="n">
        <f aca="false">IF(D21&lt;0,ABS(D21),D21)</f>
        <v>5000</v>
      </c>
      <c r="K21" s="1" t="n">
        <v>18</v>
      </c>
      <c r="M21" s="1" t="s">
        <v>12</v>
      </c>
      <c r="O21" s="9"/>
      <c r="P21" s="12" t="n">
        <f aca="false">IF(O21&lt;1,0,$P$4)</f>
        <v>0</v>
      </c>
      <c r="R21" s="1" t="n">
        <f aca="false">IF(N21&lt;0,ABS(N21),N21)</f>
        <v>0</v>
      </c>
      <c r="T21" s="1" t="n">
        <f aca="false">-W21</f>
        <v>-5000</v>
      </c>
      <c r="V21" s="36" t="s">
        <v>67</v>
      </c>
      <c r="W21" s="36" t="n">
        <v>5000</v>
      </c>
      <c r="X21" s="36" t="n">
        <v>1.91</v>
      </c>
      <c r="Y21" s="36" t="s">
        <v>50</v>
      </c>
    </row>
    <row r="22" customFormat="false" ht="12.75" hidden="false" customHeight="false" outlineLevel="0" collapsed="false">
      <c r="A22" s="1" t="n">
        <v>19</v>
      </c>
      <c r="C22" s="1" t="s">
        <v>12</v>
      </c>
      <c r="D22" s="1" t="n">
        <v>-5000</v>
      </c>
      <c r="E22" s="1" t="n">
        <v>1.91</v>
      </c>
      <c r="F22" s="12" t="n">
        <f aca="false">IF(E22&lt;1,0,$F$4)</f>
        <v>1.905</v>
      </c>
      <c r="G22" s="11" t="n">
        <f aca="false">D22*(F22-E22)</f>
        <v>24.9999999999995</v>
      </c>
      <c r="H22" s="1" t="n">
        <f aca="false">IF(D22&lt;0,ABS(D22),D22)</f>
        <v>5000</v>
      </c>
      <c r="K22" s="1" t="n">
        <v>19</v>
      </c>
      <c r="M22" s="1" t="s">
        <v>12</v>
      </c>
      <c r="N22" s="35"/>
      <c r="O22" s="9"/>
      <c r="P22" s="12" t="n">
        <f aca="false">IF(O22&lt;1,0,$P$4)</f>
        <v>0</v>
      </c>
      <c r="R22" s="1" t="n">
        <f aca="false">IF(N22&lt;0,ABS(N22),N22)</f>
        <v>0</v>
      </c>
      <c r="T22" s="1" t="n">
        <f aca="false">-W22</f>
        <v>-5000</v>
      </c>
      <c r="V22" s="36" t="s">
        <v>67</v>
      </c>
      <c r="W22" s="36" t="n">
        <v>5000</v>
      </c>
      <c r="X22" s="36" t="n">
        <v>1.91</v>
      </c>
      <c r="Y22" s="36" t="s">
        <v>54</v>
      </c>
    </row>
    <row r="23" customFormat="false" ht="12.75" hidden="false" customHeight="false" outlineLevel="0" collapsed="false">
      <c r="A23" s="1" t="n">
        <v>20</v>
      </c>
      <c r="C23" s="1" t="s">
        <v>12</v>
      </c>
      <c r="D23" s="1" t="n">
        <v>-4000</v>
      </c>
      <c r="E23" s="1" t="n">
        <v>1.9025</v>
      </c>
      <c r="F23" s="12" t="n">
        <f aca="false">IF(E23&lt;1,0,$F$4)</f>
        <v>1.905</v>
      </c>
      <c r="G23" s="11" t="n">
        <f aca="false">D23*(F23-E23)</f>
        <v>-9.99999999999979</v>
      </c>
      <c r="H23" s="1" t="n">
        <f aca="false">IF(D23&lt;0,ABS(D23),D23)</f>
        <v>4000</v>
      </c>
      <c r="K23" s="1" t="n">
        <v>20</v>
      </c>
      <c r="M23" s="1" t="s">
        <v>12</v>
      </c>
      <c r="N23" s="35"/>
      <c r="O23" s="9"/>
      <c r="P23" s="12" t="n">
        <f aca="false">IF(O23&lt;1,0,$P$4)</f>
        <v>0</v>
      </c>
      <c r="R23" s="1" t="n">
        <f aca="false">IF(N23&lt;0,ABS(N23),N23)</f>
        <v>0</v>
      </c>
      <c r="T23" s="1" t="n">
        <f aca="false">-W23</f>
        <v>-5000</v>
      </c>
      <c r="V23" s="36" t="s">
        <v>67</v>
      </c>
      <c r="W23" s="36" t="n">
        <v>5000</v>
      </c>
      <c r="X23" s="36" t="n">
        <v>1.91</v>
      </c>
      <c r="Y23" s="36" t="s">
        <v>54</v>
      </c>
    </row>
    <row r="24" customFormat="false" ht="12.75" hidden="false" customHeight="false" outlineLevel="0" collapsed="false">
      <c r="A24" s="1" t="n">
        <v>21</v>
      </c>
      <c r="C24" s="1" t="s">
        <v>12</v>
      </c>
      <c r="D24" s="1" t="n">
        <v>-10000</v>
      </c>
      <c r="E24" s="1" t="n">
        <v>1.885</v>
      </c>
      <c r="F24" s="12" t="n">
        <f aca="false">IF(E24&lt;1,0,$F$4)</f>
        <v>1.905</v>
      </c>
      <c r="G24" s="11" t="n">
        <f aca="false">D24*(F24-E24)</f>
        <v>-200</v>
      </c>
      <c r="H24" s="1" t="n">
        <f aca="false">IF(D24&lt;0,ABS(D24),D24)</f>
        <v>10000</v>
      </c>
      <c r="K24" s="1" t="n">
        <v>21</v>
      </c>
      <c r="M24" s="1" t="s">
        <v>12</v>
      </c>
      <c r="N24" s="35"/>
      <c r="O24" s="9"/>
      <c r="P24" s="12" t="n">
        <f aca="false">IF(O24&lt;1,0,$P$4)</f>
        <v>0</v>
      </c>
      <c r="R24" s="1" t="n">
        <f aca="false">IF(N24&lt;0,ABS(N24),N24)</f>
        <v>0</v>
      </c>
      <c r="T24" s="1" t="n">
        <f aca="false">-W24</f>
        <v>-4000</v>
      </c>
      <c r="V24" s="36" t="s">
        <v>67</v>
      </c>
      <c r="W24" s="36" t="n">
        <v>4000</v>
      </c>
      <c r="X24" s="36" t="n">
        <v>1.9025</v>
      </c>
      <c r="Y24" s="36" t="s">
        <v>50</v>
      </c>
    </row>
    <row r="25" customFormat="false" ht="12.75" hidden="false" customHeight="false" outlineLevel="0" collapsed="false">
      <c r="A25" s="1" t="n">
        <v>22</v>
      </c>
      <c r="B25" s="34"/>
      <c r="C25" s="1" t="s">
        <v>12</v>
      </c>
      <c r="D25" s="1" t="n">
        <v>-10000</v>
      </c>
      <c r="E25" s="1" t="n">
        <v>1.8925</v>
      </c>
      <c r="F25" s="12" t="n">
        <f aca="false">IF(E25&lt;1,0,$F$4)</f>
        <v>1.905</v>
      </c>
      <c r="G25" s="11" t="n">
        <f aca="false">D25*(F25-E25)</f>
        <v>-125</v>
      </c>
      <c r="H25" s="1" t="n">
        <f aca="false">IF(D25&lt;0,ABS(D25),D25)</f>
        <v>10000</v>
      </c>
      <c r="K25" s="1" t="n">
        <v>22</v>
      </c>
      <c r="M25" s="1" t="s">
        <v>12</v>
      </c>
      <c r="O25" s="9"/>
      <c r="P25" s="12" t="n">
        <f aca="false">IF(O25&lt;1,0,$P$4)</f>
        <v>0</v>
      </c>
      <c r="R25" s="1" t="n">
        <f aca="false">IF(N25&lt;0,ABS(N25),N25)</f>
        <v>0</v>
      </c>
      <c r="T25" s="1" t="n">
        <f aca="false">-W25</f>
        <v>-10000</v>
      </c>
      <c r="V25" s="36" t="s">
        <v>67</v>
      </c>
      <c r="W25" s="36" t="n">
        <v>10000</v>
      </c>
      <c r="X25" s="36" t="n">
        <v>1.885</v>
      </c>
      <c r="Y25" s="36" t="s">
        <v>52</v>
      </c>
    </row>
    <row r="26" customFormat="false" ht="12.75" hidden="false" customHeight="false" outlineLevel="0" collapsed="false">
      <c r="A26" s="1" t="n">
        <v>23</v>
      </c>
      <c r="B26" s="34"/>
      <c r="C26" s="1" t="s">
        <v>12</v>
      </c>
      <c r="D26" s="1" t="n">
        <v>-10000</v>
      </c>
      <c r="E26" s="1" t="n">
        <v>1.885</v>
      </c>
      <c r="F26" s="12" t="n">
        <f aca="false">IF(E26&lt;1,0,$F$4)</f>
        <v>1.905</v>
      </c>
      <c r="G26" s="11" t="n">
        <f aca="false">D26*(F26-E26)</f>
        <v>-200</v>
      </c>
      <c r="H26" s="1" t="n">
        <f aca="false">IF(D26&lt;0,ABS(D26),D26)</f>
        <v>10000</v>
      </c>
      <c r="K26" s="1" t="n">
        <v>23</v>
      </c>
      <c r="M26" s="1" t="s">
        <v>12</v>
      </c>
      <c r="O26" s="9"/>
      <c r="P26" s="12" t="n">
        <f aca="false">IF(O26&lt;1,0,$P$4)</f>
        <v>0</v>
      </c>
      <c r="R26" s="1" t="n">
        <f aca="false">IF(N26&lt;0,ABS(N26),N26)</f>
        <v>0</v>
      </c>
      <c r="T26" s="1" t="n">
        <f aca="false">-W26</f>
        <v>-10000</v>
      </c>
      <c r="V26" s="36" t="s">
        <v>67</v>
      </c>
      <c r="W26" s="36" t="n">
        <v>10000</v>
      </c>
      <c r="X26" s="36" t="n">
        <v>1.8925</v>
      </c>
      <c r="Y26" s="36" t="s">
        <v>52</v>
      </c>
    </row>
    <row r="27" customFormat="false" ht="12.75" hidden="false" customHeight="false" outlineLevel="0" collapsed="false">
      <c r="A27" s="1" t="n">
        <v>24</v>
      </c>
      <c r="B27" s="34"/>
      <c r="C27" s="1" t="s">
        <v>12</v>
      </c>
      <c r="D27" s="1" t="n">
        <v>-1000</v>
      </c>
      <c r="E27" s="1" t="n">
        <v>1.8975</v>
      </c>
      <c r="F27" s="12" t="n">
        <f aca="false">IF(E27&lt;1,0,$F$4)</f>
        <v>1.905</v>
      </c>
      <c r="G27" s="11" t="n">
        <f aca="false">D27*(F27-E27)</f>
        <v>-7.50000000000006</v>
      </c>
      <c r="H27" s="1" t="n">
        <f aca="false">IF(D27&lt;0,ABS(D27),D27)</f>
        <v>1000</v>
      </c>
      <c r="K27" s="1" t="n">
        <v>24</v>
      </c>
      <c r="M27" s="1" t="s">
        <v>12</v>
      </c>
      <c r="P27" s="12" t="n">
        <f aca="false">IF(O27&lt;1,0,$P$4)</f>
        <v>0</v>
      </c>
      <c r="R27" s="1" t="n">
        <f aca="false">IF(N27&lt;0,ABS(N27),N27)</f>
        <v>0</v>
      </c>
      <c r="T27" s="1" t="n">
        <f aca="false">-W27</f>
        <v>-10000</v>
      </c>
      <c r="V27" s="36" t="s">
        <v>67</v>
      </c>
      <c r="W27" s="36" t="n">
        <v>10000</v>
      </c>
      <c r="X27" s="36" t="n">
        <v>1.885</v>
      </c>
      <c r="Y27" s="36" t="s">
        <v>58</v>
      </c>
    </row>
    <row r="28" customFormat="false" ht="12.75" hidden="false" customHeight="false" outlineLevel="0" collapsed="false">
      <c r="A28" s="1" t="n">
        <v>25</v>
      </c>
      <c r="B28" s="34"/>
      <c r="C28" s="1" t="s">
        <v>12</v>
      </c>
      <c r="D28" s="1" t="n">
        <v>-6500</v>
      </c>
      <c r="E28" s="1" t="n">
        <v>1.885</v>
      </c>
      <c r="F28" s="12" t="n">
        <f aca="false">IF(E28&lt;1,0,$F$4)</f>
        <v>1.905</v>
      </c>
      <c r="G28" s="11" t="n">
        <f aca="false">D28*(F28-E28)</f>
        <v>-130</v>
      </c>
      <c r="H28" s="1" t="n">
        <f aca="false">IF(D28&lt;0,ABS(D28),D28)</f>
        <v>6500</v>
      </c>
      <c r="K28" s="1" t="n">
        <v>25</v>
      </c>
      <c r="M28" s="1" t="s">
        <v>12</v>
      </c>
      <c r="P28" s="12" t="n">
        <f aca="false">IF(O28&lt;1,0,$P$4)</f>
        <v>0</v>
      </c>
      <c r="R28" s="1" t="n">
        <f aca="false">IF(N28&lt;0,ABS(N28),N28)</f>
        <v>0</v>
      </c>
      <c r="T28" s="1" t="n">
        <f aca="false">-W28</f>
        <v>-1000</v>
      </c>
      <c r="V28" s="36" t="s">
        <v>67</v>
      </c>
      <c r="W28" s="36" t="n">
        <v>1000</v>
      </c>
      <c r="X28" s="36" t="n">
        <v>1.8975</v>
      </c>
      <c r="Y28" s="36" t="s">
        <v>20</v>
      </c>
    </row>
    <row r="29" customFormat="false" ht="12.75" hidden="false" customHeight="false" outlineLevel="0" collapsed="false">
      <c r="A29" s="1" t="n">
        <v>26</v>
      </c>
      <c r="B29" s="34"/>
      <c r="C29" s="1" t="s">
        <v>12</v>
      </c>
      <c r="D29" s="1" t="n">
        <v>-5000</v>
      </c>
      <c r="E29" s="1" t="n">
        <v>1.89</v>
      </c>
      <c r="F29" s="12" t="n">
        <f aca="false">IF(E29&lt;1,0,$F$4)</f>
        <v>1.905</v>
      </c>
      <c r="G29" s="11" t="n">
        <f aca="false">D29*(F29-E29)</f>
        <v>-75.0000000000006</v>
      </c>
      <c r="H29" s="1" t="n">
        <f aca="false">IF(D29&lt;0,ABS(D29),D29)</f>
        <v>5000</v>
      </c>
      <c r="K29" s="13" t="n">
        <v>26</v>
      </c>
      <c r="L29" s="13"/>
      <c r="M29" s="13" t="s">
        <v>28</v>
      </c>
      <c r="N29" s="13"/>
      <c r="O29" s="13"/>
      <c r="P29" s="14" t="n">
        <f aca="false">IF(O29&lt;1,0,$P$4)</f>
        <v>0</v>
      </c>
      <c r="Q29" s="13"/>
      <c r="R29" s="13" t="n">
        <f aca="false">IF(N29&lt;0,ABS(N29),N29)</f>
        <v>0</v>
      </c>
      <c r="T29" s="1" t="n">
        <f aca="false">-W29</f>
        <v>-6500</v>
      </c>
      <c r="V29" s="36" t="s">
        <v>67</v>
      </c>
      <c r="W29" s="36" t="n">
        <v>6500</v>
      </c>
      <c r="X29" s="36" t="n">
        <v>1.885</v>
      </c>
      <c r="Y29" s="36" t="s">
        <v>20</v>
      </c>
    </row>
    <row r="30" customFormat="false" ht="12.75" hidden="true" customHeight="false" outlineLevel="0" collapsed="false">
      <c r="A30" s="1" t="n">
        <v>27</v>
      </c>
      <c r="B30" s="34"/>
      <c r="C30" s="1" t="s">
        <v>12</v>
      </c>
      <c r="D30" s="1" t="n">
        <v>-3700</v>
      </c>
      <c r="E30" s="1" t="n">
        <v>1.895</v>
      </c>
      <c r="F30" s="12" t="n">
        <f aca="false">IF(E30&lt;1,0,$F$4)</f>
        <v>1.905</v>
      </c>
      <c r="G30" s="11" t="n">
        <f aca="false">D30*(F30-E30)</f>
        <v>-37</v>
      </c>
      <c r="H30" s="1" t="n">
        <f aca="false">IF(D30&lt;0,ABS(D30),D30)</f>
        <v>3700</v>
      </c>
      <c r="K30" s="13" t="n">
        <v>27</v>
      </c>
      <c r="L30" s="13"/>
      <c r="M30" s="13" t="s">
        <v>28</v>
      </c>
      <c r="N30" s="13"/>
      <c r="O30" s="13"/>
      <c r="P30" s="14" t="n">
        <f aca="false">IF(O30&lt;1,0,$P$4)</f>
        <v>0</v>
      </c>
      <c r="Q30" s="13"/>
      <c r="R30" s="13" t="n">
        <f aca="false">IF(N30&lt;0,ABS(N30),N30)</f>
        <v>0</v>
      </c>
      <c r="T30" s="1" t="n">
        <f aca="false">-W30</f>
        <v>-5000</v>
      </c>
      <c r="V30" s="36" t="s">
        <v>67</v>
      </c>
      <c r="W30" s="36" t="n">
        <v>5000</v>
      </c>
      <c r="X30" s="36" t="n">
        <v>1.89</v>
      </c>
      <c r="Y30" s="36" t="s">
        <v>20</v>
      </c>
    </row>
    <row r="31" customFormat="false" ht="12.75" hidden="true" customHeight="false" outlineLevel="0" collapsed="false">
      <c r="A31" s="1" t="n">
        <v>28</v>
      </c>
      <c r="B31" s="34"/>
      <c r="C31" s="1" t="s">
        <v>12</v>
      </c>
      <c r="D31" s="1" t="n">
        <v>-10000</v>
      </c>
      <c r="E31" s="1" t="n">
        <v>1.88</v>
      </c>
      <c r="F31" s="12" t="n">
        <f aca="false">IF(E31&lt;1,0,$F$4)</f>
        <v>1.905</v>
      </c>
      <c r="G31" s="11" t="n">
        <f aca="false">D31*(F31-E31)</f>
        <v>-250.000000000001</v>
      </c>
      <c r="H31" s="1" t="n">
        <f aca="false">IF(D31&lt;0,ABS(D31),D31)</f>
        <v>10000</v>
      </c>
      <c r="K31" s="13" t="n">
        <v>28</v>
      </c>
      <c r="L31" s="13"/>
      <c r="M31" s="13" t="s">
        <v>28</v>
      </c>
      <c r="N31" s="13"/>
      <c r="O31" s="13"/>
      <c r="P31" s="14" t="n">
        <f aca="false">IF(O31&lt;1,0,$P$4)</f>
        <v>0</v>
      </c>
      <c r="Q31" s="15"/>
      <c r="R31" s="13" t="n">
        <f aca="false">IF(N31&lt;0,ABS(N31),N31)</f>
        <v>0</v>
      </c>
      <c r="T31" s="1" t="n">
        <f aca="false">-W31</f>
        <v>-3700</v>
      </c>
      <c r="V31" s="36" t="s">
        <v>67</v>
      </c>
      <c r="W31" s="36" t="n">
        <v>3700</v>
      </c>
      <c r="X31" s="36" t="n">
        <v>1.895</v>
      </c>
      <c r="Y31" s="36" t="s">
        <v>20</v>
      </c>
    </row>
    <row r="32" customFormat="false" ht="12.75" hidden="false" customHeight="false" outlineLevel="0" collapsed="false">
      <c r="A32" s="1" t="n">
        <v>29</v>
      </c>
      <c r="B32" s="34"/>
      <c r="C32" s="1" t="s">
        <v>12</v>
      </c>
      <c r="D32" s="1" t="n">
        <v>-6300</v>
      </c>
      <c r="E32" s="1" t="n">
        <v>1.89</v>
      </c>
      <c r="F32" s="12" t="n">
        <f aca="false">IF(E32&lt;1,0,$F$4)</f>
        <v>1.905</v>
      </c>
      <c r="G32" s="11" t="n">
        <f aca="false">D32*(F32-E32)</f>
        <v>-94.5000000000008</v>
      </c>
      <c r="H32" s="1" t="n">
        <f aca="false">IF(D32&lt;0,ABS(D32),D32)</f>
        <v>6300</v>
      </c>
      <c r="K32" s="13" t="n">
        <v>29</v>
      </c>
      <c r="L32" s="13"/>
      <c r="M32" s="13" t="s">
        <v>28</v>
      </c>
      <c r="N32" s="13"/>
      <c r="O32" s="13"/>
      <c r="P32" s="14" t="n">
        <f aca="false">IF(O32&lt;1,0,$P$4)</f>
        <v>0</v>
      </c>
      <c r="Q32" s="13"/>
      <c r="R32" s="13"/>
      <c r="T32" s="1" t="n">
        <f aca="false">-W32</f>
        <v>-10000</v>
      </c>
      <c r="V32" s="36" t="s">
        <v>67</v>
      </c>
      <c r="W32" s="36" t="n">
        <v>10000</v>
      </c>
      <c r="X32" s="36" t="n">
        <v>1.88</v>
      </c>
      <c r="Y32" s="36" t="s">
        <v>50</v>
      </c>
    </row>
    <row r="33" customFormat="false" ht="12.75" hidden="false" customHeight="false" outlineLevel="0" collapsed="false">
      <c r="A33" s="1" t="n">
        <v>30</v>
      </c>
      <c r="B33" s="34"/>
      <c r="C33" s="1" t="s">
        <v>12</v>
      </c>
      <c r="D33" s="1" t="n">
        <v>-10000</v>
      </c>
      <c r="E33" s="1" t="n">
        <v>1.87</v>
      </c>
      <c r="F33" s="12" t="n">
        <f aca="false">IF(E33&lt;1,0,$F$4)</f>
        <v>1.905</v>
      </c>
      <c r="G33" s="11" t="n">
        <f aca="false">D33*(F33-E33)</f>
        <v>-349.999999999999</v>
      </c>
      <c r="H33" s="1" t="n">
        <f aca="false">IF(D33&lt;0,ABS(D33),D33)</f>
        <v>10000</v>
      </c>
      <c r="K33" s="13" t="n">
        <v>30</v>
      </c>
      <c r="L33" s="13"/>
      <c r="M33" s="13" t="s">
        <v>28</v>
      </c>
      <c r="N33" s="13"/>
      <c r="O33" s="13"/>
      <c r="P33" s="14" t="n">
        <f aca="false">IF(O33&lt;1,0,$P$4)</f>
        <v>0</v>
      </c>
      <c r="Q33" s="13"/>
      <c r="R33" s="13"/>
      <c r="T33" s="1" t="n">
        <f aca="false">-W33</f>
        <v>-6300</v>
      </c>
      <c r="V33" s="36" t="s">
        <v>67</v>
      </c>
      <c r="W33" s="36" t="n">
        <v>6300</v>
      </c>
      <c r="X33" s="36" t="n">
        <v>1.89</v>
      </c>
      <c r="Y33" s="36" t="s">
        <v>58</v>
      </c>
    </row>
    <row r="34" customFormat="false" ht="13.5" hidden="false" customHeight="false" outlineLevel="0" collapsed="false">
      <c r="A34" s="1" t="n">
        <v>31</v>
      </c>
      <c r="B34" s="34"/>
      <c r="C34" s="1" t="s">
        <v>12</v>
      </c>
      <c r="E34" s="9"/>
      <c r="F34" s="12" t="n">
        <f aca="false">IF(E34&lt;1,0,$F$4)</f>
        <v>0</v>
      </c>
      <c r="G34" s="11" t="n">
        <f aca="false">D34*(F34-E34)</f>
        <v>0</v>
      </c>
      <c r="H34" s="1" t="n">
        <f aca="false">IF(D34&lt;0,ABS(D34),D34)</f>
        <v>0</v>
      </c>
      <c r="K34" s="16" t="n">
        <v>31</v>
      </c>
      <c r="L34" s="16"/>
      <c r="M34" s="16" t="s">
        <v>28</v>
      </c>
      <c r="N34" s="16"/>
      <c r="O34" s="16"/>
      <c r="P34" s="17" t="n">
        <f aca="false">IF(O34&lt;1,0,$P$4)</f>
        <v>0</v>
      </c>
      <c r="Q34" s="18"/>
      <c r="R34" s="16"/>
      <c r="T34" s="1" t="n">
        <f aca="false">-W34</f>
        <v>-10000</v>
      </c>
      <c r="V34" s="36" t="s">
        <v>67</v>
      </c>
      <c r="W34" s="36" t="n">
        <v>10000</v>
      </c>
      <c r="X34" s="36" t="n">
        <v>1.87</v>
      </c>
      <c r="Y34" s="36" t="s">
        <v>50</v>
      </c>
    </row>
    <row r="35" customFormat="false" ht="15.75" hidden="false" customHeight="false" outlineLevel="0" collapsed="false">
      <c r="A35" s="1" t="n">
        <v>32</v>
      </c>
      <c r="C35" s="1" t="s">
        <v>12</v>
      </c>
      <c r="E35" s="9"/>
      <c r="F35" s="12" t="n">
        <f aca="false">IF(E35&lt;1,0,$F$4)</f>
        <v>0</v>
      </c>
      <c r="G35" s="11" t="n">
        <f aca="false">D35*(F35-E35)</f>
        <v>0</v>
      </c>
      <c r="H35" s="1" t="n">
        <f aca="false">IF(D35&lt;0,ABS(D35),D35)</f>
        <v>0</v>
      </c>
      <c r="K35" s="19"/>
      <c r="N35" s="20" t="n">
        <f aca="false">SUM(N4:N34)</f>
        <v>19350</v>
      </c>
      <c r="Q35" s="21" t="n">
        <f aca="false">SUM(Q4:Q31)</f>
        <v>-84.2500000000004</v>
      </c>
      <c r="R35" s="1" t="n">
        <f aca="false">SUM(R4:R28)</f>
        <v>51850</v>
      </c>
      <c r="S35" s="36" t="s">
        <v>59</v>
      </c>
    </row>
    <row r="36" customFormat="false" ht="12.75" hidden="false" customHeight="false" outlineLevel="0" collapsed="false">
      <c r="A36" s="1" t="n">
        <v>33</v>
      </c>
      <c r="C36" s="1" t="s">
        <v>12</v>
      </c>
      <c r="E36" s="9"/>
      <c r="F36" s="12" t="n">
        <f aca="false">IF(E36&lt;1,0,$F$4)</f>
        <v>0</v>
      </c>
      <c r="G36" s="11" t="n">
        <f aca="false">D36*(F36-E36)</f>
        <v>0</v>
      </c>
      <c r="H36" s="1" t="n">
        <f aca="false">IF(D36&lt;0,ABS(D36),D36)</f>
        <v>0</v>
      </c>
      <c r="K36" s="19"/>
    </row>
    <row r="37" customFormat="false" ht="15.75" hidden="false" customHeight="false" outlineLevel="0" collapsed="false">
      <c r="A37" s="1" t="n">
        <v>34</v>
      </c>
      <c r="C37" s="1" t="s">
        <v>12</v>
      </c>
      <c r="E37" s="9"/>
      <c r="F37" s="12" t="n">
        <f aca="false">IF(E37&lt;1,0,$F$4)</f>
        <v>0</v>
      </c>
      <c r="G37" s="11" t="n">
        <f aca="false">D37*(F37-E37)</f>
        <v>0</v>
      </c>
      <c r="H37" s="1" t="n">
        <f aca="false">IF(D37&lt;0,ABS(D37),D37)</f>
        <v>0</v>
      </c>
      <c r="K37" s="19"/>
      <c r="P37" s="22" t="s">
        <v>29</v>
      </c>
      <c r="Q37" s="23" t="n">
        <f aca="false">'9-24-01'!N35*VLOOKUP((E1-1),[1]Historical!$A$3:$M$145,7)</f>
        <v>-96.7499999999979</v>
      </c>
    </row>
    <row r="38" customFormat="false" ht="12.75" hidden="true" customHeight="false" outlineLevel="0" collapsed="false">
      <c r="A38" s="1" t="n">
        <v>35</v>
      </c>
      <c r="C38" s="1" t="s">
        <v>12</v>
      </c>
      <c r="E38" s="24"/>
      <c r="F38" s="12" t="n">
        <f aca="false">IF(E38&lt;1,0,$F$4)</f>
        <v>0</v>
      </c>
      <c r="G38" s="11" t="n">
        <f aca="false">D38*(F38-E38)</f>
        <v>0</v>
      </c>
      <c r="H38" s="1" t="n">
        <f aca="false">IF(D38&lt;0,ABS(D38),D38)</f>
        <v>0</v>
      </c>
      <c r="K38" s="19"/>
    </row>
    <row r="39" customFormat="false" ht="12.75" hidden="true" customHeight="false" outlineLevel="0" collapsed="false">
      <c r="A39" s="1" t="n">
        <v>36</v>
      </c>
      <c r="C39" s="1" t="s">
        <v>12</v>
      </c>
      <c r="E39" s="24"/>
      <c r="F39" s="12" t="n">
        <f aca="false">IF(E39&lt;1,0,$F$4)</f>
        <v>0</v>
      </c>
      <c r="G39" s="11" t="n">
        <f aca="false">D39*(F39-E39)</f>
        <v>0</v>
      </c>
      <c r="H39" s="1" t="n">
        <f aca="false">IF(D39&lt;0,ABS(D39),D39)</f>
        <v>0</v>
      </c>
      <c r="K39" s="19"/>
    </row>
    <row r="40" customFormat="false" ht="12.75" hidden="true" customHeight="false" outlineLevel="0" collapsed="false">
      <c r="A40" s="1" t="n">
        <v>37</v>
      </c>
      <c r="C40" s="1" t="s">
        <v>12</v>
      </c>
      <c r="E40" s="24"/>
      <c r="F40" s="12" t="n">
        <f aca="false">IF(E40&lt;1,0,$F$4)</f>
        <v>0</v>
      </c>
      <c r="G40" s="11" t="n">
        <f aca="false">D40*(F40-E40)</f>
        <v>0</v>
      </c>
      <c r="H40" s="1" t="n">
        <f aca="false">IF(D40&lt;0,ABS(D40),D40)</f>
        <v>0</v>
      </c>
      <c r="K40" s="19"/>
    </row>
    <row r="41" customFormat="false" ht="12.75" hidden="true" customHeight="false" outlineLevel="0" collapsed="false">
      <c r="A41" s="1" t="n">
        <v>38</v>
      </c>
      <c r="C41" s="1" t="s">
        <v>12</v>
      </c>
      <c r="E41" s="24"/>
      <c r="F41" s="12" t="n">
        <f aca="false">IF(E41&lt;1,0,$F$4)</f>
        <v>0</v>
      </c>
      <c r="G41" s="11" t="n">
        <f aca="false">D41*(F41-E41)</f>
        <v>0</v>
      </c>
      <c r="H41" s="1" t="n">
        <f aca="false">IF(D41&lt;0,ABS(D41),D41)</f>
        <v>0</v>
      </c>
      <c r="K41" s="19"/>
    </row>
    <row r="42" customFormat="false" ht="12.75" hidden="true" customHeight="false" outlineLevel="0" collapsed="false">
      <c r="A42" s="1" t="n">
        <v>39</v>
      </c>
      <c r="C42" s="1" t="s">
        <v>12</v>
      </c>
      <c r="E42" s="24"/>
      <c r="F42" s="12" t="n">
        <f aca="false">IF(E42&lt;1,0,$F$4)</f>
        <v>0</v>
      </c>
      <c r="G42" s="11" t="n">
        <f aca="false">D42*(F42-E42)</f>
        <v>0</v>
      </c>
      <c r="H42" s="1" t="n">
        <f aca="false">IF(D42&lt;0,ABS(D42),D42)</f>
        <v>0</v>
      </c>
      <c r="K42" s="19"/>
    </row>
    <row r="43" customFormat="false" ht="12.75" hidden="true" customHeight="false" outlineLevel="0" collapsed="false">
      <c r="A43" s="1" t="n">
        <v>40</v>
      </c>
      <c r="C43" s="1" t="s">
        <v>12</v>
      </c>
      <c r="E43" s="24"/>
      <c r="F43" s="12" t="n">
        <f aca="false">IF(E43&lt;1,0,$F$4)</f>
        <v>0</v>
      </c>
      <c r="G43" s="11" t="n">
        <f aca="false">D43*(F43-E43)</f>
        <v>0</v>
      </c>
      <c r="H43" s="1" t="n">
        <f aca="false">IF(D43&lt;0,ABS(D43),D43)</f>
        <v>0</v>
      </c>
      <c r="K43" s="19"/>
    </row>
    <row r="44" customFormat="false" ht="12.75" hidden="true" customHeight="false" outlineLevel="0" collapsed="false">
      <c r="A44" s="1" t="n">
        <v>41</v>
      </c>
      <c r="C44" s="1" t="s">
        <v>12</v>
      </c>
      <c r="E44" s="24"/>
      <c r="F44" s="12" t="n">
        <f aca="false">IF(E44&lt;1,0,$F$4)</f>
        <v>0</v>
      </c>
      <c r="G44" s="11" t="n">
        <f aca="false">D44*(F44-E44)</f>
        <v>0</v>
      </c>
      <c r="H44" s="1" t="n">
        <f aca="false">IF(D44&lt;0,ABS(D44),D44)</f>
        <v>0</v>
      </c>
      <c r="K44" s="19"/>
    </row>
    <row r="45" customFormat="false" ht="12.75" hidden="true" customHeight="false" outlineLevel="0" collapsed="false">
      <c r="C45" s="1" t="s">
        <v>12</v>
      </c>
      <c r="E45" s="24"/>
      <c r="F45" s="12" t="n">
        <f aca="false">IF(E45&lt;1,0,$F$4)</f>
        <v>0</v>
      </c>
      <c r="G45" s="11" t="n">
        <f aca="false">D45*(F45-E45)</f>
        <v>0</v>
      </c>
      <c r="H45" s="1" t="n">
        <f aca="false">IF(D45&lt;0,ABS(D45),D45)</f>
        <v>0</v>
      </c>
      <c r="K45" s="19"/>
    </row>
    <row r="46" customFormat="false" ht="12.75" hidden="true" customHeight="false" outlineLevel="0" collapsed="false">
      <c r="C46" s="1" t="s">
        <v>12</v>
      </c>
      <c r="E46" s="24"/>
      <c r="F46" s="12" t="n">
        <f aca="false">IF(E46&lt;1,0,$F$4)</f>
        <v>0</v>
      </c>
      <c r="G46" s="11" t="n">
        <f aca="false">D46*(F46-E46)</f>
        <v>0</v>
      </c>
      <c r="H46" s="1" t="n">
        <f aca="false">IF(D46&lt;0,ABS(D46),D46)</f>
        <v>0</v>
      </c>
      <c r="K46" s="19"/>
    </row>
    <row r="47" customFormat="false" ht="12.75" hidden="true" customHeight="false" outlineLevel="0" collapsed="false">
      <c r="A47" s="15" t="n">
        <v>45</v>
      </c>
      <c r="B47" s="13"/>
      <c r="C47" s="13" t="s">
        <v>28</v>
      </c>
      <c r="D47" s="13"/>
      <c r="E47" s="25"/>
      <c r="F47" s="26" t="n">
        <f aca="false">IF(E47&lt;1,0,$F$4)</f>
        <v>0</v>
      </c>
      <c r="G47" s="27" t="n">
        <f aca="false">D47*(F47-E47)</f>
        <v>0</v>
      </c>
      <c r="H47" s="13" t="n">
        <f aca="false">IF(D47&lt;0,ABS(D47),D47)</f>
        <v>0</v>
      </c>
      <c r="K47" s="19"/>
    </row>
    <row r="48" customFormat="false" ht="12.75" hidden="true" customHeight="false" outlineLevel="0" collapsed="false">
      <c r="A48" s="15" t="n">
        <v>46</v>
      </c>
      <c r="B48" s="15"/>
      <c r="C48" s="15" t="s">
        <v>28</v>
      </c>
      <c r="D48" s="15"/>
      <c r="E48" s="28"/>
      <c r="F48" s="26" t="n">
        <f aca="false">IF(E48&lt;1,0,$F$4)</f>
        <v>0</v>
      </c>
      <c r="G48" s="27" t="n">
        <f aca="false">D48*(F48-E48)</f>
        <v>0</v>
      </c>
      <c r="H48" s="13" t="n">
        <f aca="false">IF(D48&lt;0,ABS(D48),D48)</f>
        <v>0</v>
      </c>
      <c r="K48" s="19"/>
      <c r="M48" s="29"/>
    </row>
    <row r="49" customFormat="false" ht="12.75" hidden="false" customHeight="false" outlineLevel="0" collapsed="false">
      <c r="A49" s="15" t="n">
        <v>47</v>
      </c>
      <c r="B49" s="13"/>
      <c r="C49" s="13" t="s">
        <v>28</v>
      </c>
      <c r="D49" s="13"/>
      <c r="E49" s="25"/>
      <c r="F49" s="26" t="n">
        <f aca="false">IF(E49&lt;1,0,$F$4)</f>
        <v>0</v>
      </c>
      <c r="G49" s="27" t="n">
        <f aca="false">D49*(F49-E49)</f>
        <v>0</v>
      </c>
      <c r="H49" s="13" t="n">
        <f aca="false">IF(D49&lt;0,ABS(D49),D49)</f>
        <v>0</v>
      </c>
      <c r="K49" s="19"/>
    </row>
    <row r="50" customFormat="false" ht="12.75" hidden="false" customHeight="false" outlineLevel="0" collapsed="false">
      <c r="A50" s="16" t="n">
        <v>48</v>
      </c>
      <c r="B50" s="16"/>
      <c r="C50" s="16" t="s">
        <v>28</v>
      </c>
      <c r="D50" s="16"/>
      <c r="E50" s="30"/>
      <c r="F50" s="17" t="n">
        <f aca="false">IF(E50&lt;1,0,$F$4)</f>
        <v>0</v>
      </c>
      <c r="G50" s="31" t="n">
        <f aca="false">D50*(F50-E50)</f>
        <v>0</v>
      </c>
      <c r="H50" s="16" t="n">
        <f aca="false">IF(D50&lt;0,ABS(D50),D50)</f>
        <v>0</v>
      </c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7"/>
      <c r="U50" s="37"/>
      <c r="V50" s="37"/>
    </row>
    <row r="51" customFormat="false" ht="15.75" hidden="false" customHeight="false" outlineLevel="0" collapsed="false">
      <c r="D51" s="20" t="n">
        <f aca="false">SUM(D4:D50)</f>
        <v>-114000</v>
      </c>
      <c r="G51" s="21" t="n">
        <f aca="false">SUM(G4:G50)</f>
        <v>-716.500000000004</v>
      </c>
      <c r="H51" s="1" t="n">
        <f aca="false">SUM(H4:H37)</f>
        <v>174000</v>
      </c>
      <c r="I51" s="1" t="s">
        <v>59</v>
      </c>
    </row>
    <row r="52" customFormat="false" ht="13.5" hidden="false" customHeight="false" outlineLevel="0" collapsed="false"/>
    <row r="53" customFormat="false" ht="18.75" hidden="false" customHeight="false" outlineLevel="0" collapsed="false">
      <c r="F53" s="22" t="s">
        <v>29</v>
      </c>
      <c r="G53" s="23" t="n">
        <f aca="false">'9-24-01'!D51*VLOOKUP((E1-1),[1]Historical!$A$3:$M$145,10)</f>
        <v>545.000000000013</v>
      </c>
      <c r="L53" s="33" t="n">
        <f aca="false">G51+G53+Q35+Q37</f>
        <v>-352.499999999989</v>
      </c>
    </row>
    <row r="54" customFormat="false" ht="15" hidden="false" customHeight="false" outlineLevel="0" collapsed="false">
      <c r="D54" s="8"/>
      <c r="F54" s="22"/>
      <c r="N54" s="1" t="s">
        <v>60</v>
      </c>
      <c r="O54" s="1" t="n">
        <f aca="false">MIN(O4:O28)</f>
        <v>1.88</v>
      </c>
    </row>
    <row r="55" customFormat="false" ht="12.75" hidden="false" customHeight="false" outlineLevel="0" collapsed="false">
      <c r="D55" s="1" t="s">
        <v>61</v>
      </c>
      <c r="E55" s="1" t="n">
        <f aca="false">MIN(E4:E37)</f>
        <v>1.87</v>
      </c>
      <c r="N55" s="1" t="s">
        <v>62</v>
      </c>
      <c r="O55" s="1" t="n">
        <f aca="false">MAX(O4:O28)</f>
        <v>1.915</v>
      </c>
    </row>
    <row r="56" customFormat="false" ht="12.75" hidden="false" customHeight="false" outlineLevel="0" collapsed="false">
      <c r="D56" s="1" t="s">
        <v>63</v>
      </c>
      <c r="E56" s="1" t="n">
        <f aca="false">MAX(E4:E37)</f>
        <v>1.9325</v>
      </c>
    </row>
    <row r="60" customFormat="false" ht="12.75" hidden="false" customHeight="false" outlineLevel="0" collapsed="false">
      <c r="M60" s="35"/>
    </row>
    <row r="68" customFormat="false" ht="12.75" hidden="false" customHeight="false" outlineLevel="0" collapsed="false">
      <c r="H68" s="35"/>
    </row>
    <row r="69" customFormat="false" ht="12.75" hidden="false" customHeight="false" outlineLevel="0" collapsed="false">
      <c r="H69" s="35"/>
    </row>
    <row r="70" customFormat="false" ht="12.75" hidden="false" customHeight="false" outlineLevel="0" collapsed="false">
      <c r="H70" s="35"/>
    </row>
    <row r="71" customFormat="false" ht="12.75" hidden="false" customHeight="false" outlineLevel="0" collapsed="false">
      <c r="H71" s="35"/>
    </row>
    <row r="72" customFormat="false" ht="12.75" hidden="false" customHeight="false" outlineLevel="0" collapsed="false">
      <c r="H72" s="35"/>
    </row>
    <row r="73" customFormat="false" ht="12.75" hidden="false" customHeight="false" outlineLevel="0" collapsed="false">
      <c r="H73" s="35"/>
    </row>
    <row r="74" customFormat="false" ht="12.75" hidden="false" customHeight="false" outlineLevel="0" collapsed="false">
      <c r="H74" s="35"/>
    </row>
    <row r="75" customFormat="false" ht="12.75" hidden="false" customHeight="false" outlineLevel="0" collapsed="false">
      <c r="H75" s="35"/>
    </row>
    <row r="76" customFormat="false" ht="12.75" hidden="false" customHeight="false" outlineLevel="0" collapsed="false">
      <c r="H76" s="35"/>
    </row>
    <row r="77" customFormat="false" ht="12.75" hidden="false" customHeight="false" outlineLevel="0" collapsed="false">
      <c r="H77" s="35"/>
    </row>
    <row r="78" customFormat="false" ht="12.75" hidden="false" customHeight="false" outlineLevel="0" collapsed="false">
      <c r="H78" s="35"/>
    </row>
    <row r="79" customFormat="false" ht="12.75" hidden="false" customHeight="false" outlineLevel="0" collapsed="false">
      <c r="H79" s="35"/>
    </row>
    <row r="80" customFormat="false" ht="12.75" hidden="false" customHeight="false" outlineLevel="0" collapsed="false">
      <c r="H80" s="35"/>
    </row>
    <row r="81" customFormat="false" ht="12.75" hidden="false" customHeight="false" outlineLevel="0" collapsed="false">
      <c r="H81" s="35"/>
    </row>
    <row r="82" customFormat="false" ht="12.75" hidden="false" customHeight="false" outlineLevel="0" collapsed="false">
      <c r="H82" s="35"/>
    </row>
    <row r="83" customFormat="false" ht="12.75" hidden="false" customHeight="false" outlineLevel="0" collapsed="false">
      <c r="H83" s="35"/>
    </row>
    <row r="84" customFormat="false" ht="12.75" hidden="false" customHeight="false" outlineLevel="0" collapsed="false">
      <c r="H84" s="35"/>
    </row>
    <row r="85" customFormat="false" ht="12.75" hidden="false" customHeight="false" outlineLevel="0" collapsed="false">
      <c r="H85" s="35"/>
    </row>
    <row r="86" customFormat="false" ht="12.75" hidden="false" customHeight="false" outlineLevel="0" collapsed="false">
      <c r="H86" s="35"/>
    </row>
    <row r="87" customFormat="false" ht="12.75" hidden="false" customHeight="false" outlineLevel="0" collapsed="false">
      <c r="H87" s="35"/>
    </row>
    <row r="88" customFormat="false" ht="12.75" hidden="false" customHeight="false" outlineLevel="0" collapsed="false">
      <c r="H88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88"/>
  <sheetViews>
    <sheetView showFormulas="false" showGridLines="true" showRowColHeaders="true" showZeros="true" rightToLeft="false" tabSelected="false" showOutlineSymbols="true" defaultGridColor="true" view="normal" topLeftCell="D1" colorId="64" zoomScale="80" zoomScaleNormal="80" zoomScalePageLayoutView="100" workbookViewId="0">
      <pane xSplit="0" ySplit="3" topLeftCell="BM16" activePane="bottomLeft" state="frozen"/>
      <selection pane="topLeft" activeCell="D1" activeCellId="0" sqref="D1"/>
      <selection pane="bottomLeft" activeCell="Q49" activeCellId="0" sqref="Q49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" width="7.56"/>
    <col collapsed="false" customWidth="true" hidden="false" outlineLevel="0" max="2" min="2" style="1" width="47.99"/>
    <col collapsed="false" customWidth="true" hidden="false" outlineLevel="0" max="3" min="3" style="1" width="6.56"/>
    <col collapsed="false" customWidth="true" hidden="false" outlineLevel="0" max="4" min="4" style="1" width="11.7"/>
    <col collapsed="false" customWidth="true" hidden="false" outlineLevel="0" max="5" min="5" style="1" width="12.42"/>
    <col collapsed="false" customWidth="true" hidden="false" outlineLevel="0" max="6" min="6" style="1" width="9.7"/>
    <col collapsed="false" customWidth="true" hidden="false" outlineLevel="0" max="7" min="7" style="1" width="12.14"/>
    <col collapsed="false" customWidth="true" hidden="false" outlineLevel="0" max="8" min="8" style="1" width="10.28"/>
    <col collapsed="false" customWidth="true" hidden="false" outlineLevel="0" max="9" min="9" style="1" width="8.7"/>
    <col collapsed="false" customWidth="true" hidden="false" outlineLevel="0" max="10" min="10" style="1" width="3.99"/>
    <col collapsed="false" customWidth="true" hidden="true" outlineLevel="0" max="11" min="11" style="1" width="7.85"/>
    <col collapsed="false" customWidth="true" hidden="false" outlineLevel="0" max="12" min="12" style="1" width="35.7"/>
    <col collapsed="false" customWidth="true" hidden="false" outlineLevel="0" max="13" min="13" style="1" width="8.7"/>
    <col collapsed="false" customWidth="true" hidden="false" outlineLevel="0" max="14" min="14" style="1" width="10.56"/>
    <col collapsed="false" customWidth="true" hidden="false" outlineLevel="0" max="15" min="15" style="1" width="8.7"/>
    <col collapsed="false" customWidth="true" hidden="false" outlineLevel="0" max="16" min="16" style="1" width="9.28"/>
    <col collapsed="false" customWidth="true" hidden="false" outlineLevel="0" max="17" min="17" style="1" width="13.56"/>
    <col collapsed="false" customWidth="true" hidden="false" outlineLevel="0" max="18" min="18" style="1" width="11.13"/>
    <col collapsed="false" customWidth="true" hidden="false" outlineLevel="0" max="19" min="19" style="36" width="8.7"/>
    <col collapsed="false" customWidth="true" hidden="false" outlineLevel="0" max="20" min="20" style="1" width="10.56"/>
    <col collapsed="false" customWidth="true" hidden="false" outlineLevel="0" max="22" min="21" style="1" width="6.56"/>
    <col collapsed="false" customWidth="true" hidden="false" outlineLevel="0" max="23" min="23" style="1" width="38.7"/>
    <col collapsed="false" customWidth="true" hidden="false" outlineLevel="0" max="24" min="24" style="1" width="9.14"/>
  </cols>
  <sheetData>
    <row r="1" customFormat="false" ht="18" hidden="false" customHeight="false" outlineLevel="0" collapsed="false">
      <c r="B1" s="2" t="s">
        <v>0</v>
      </c>
      <c r="D1" s="3" t="s">
        <v>1</v>
      </c>
      <c r="E1" s="4" t="n">
        <v>37160</v>
      </c>
      <c r="L1" s="2" t="s">
        <v>2</v>
      </c>
    </row>
    <row r="3" customFormat="false" ht="15" hidden="false" customHeight="false" outlineLevel="0" collapsed="false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/>
      <c r="I3" s="5"/>
      <c r="J3" s="5"/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5" t="s">
        <v>10</v>
      </c>
      <c r="Q3" s="5" t="s">
        <v>9</v>
      </c>
      <c r="R3" s="6"/>
      <c r="S3" s="5"/>
      <c r="U3" s="5"/>
      <c r="V3" s="5"/>
      <c r="W3" s="5"/>
      <c r="X3" s="5"/>
    </row>
    <row r="4" customFormat="false" ht="12.75" hidden="false" customHeight="false" outlineLevel="0" collapsed="false">
      <c r="A4" s="1" t="n">
        <v>1</v>
      </c>
      <c r="B4" s="1" t="s">
        <v>50</v>
      </c>
      <c r="C4" s="1" t="s">
        <v>12</v>
      </c>
      <c r="D4" s="1" t="n">
        <v>5000</v>
      </c>
      <c r="E4" s="1" t="n">
        <v>1.865</v>
      </c>
      <c r="F4" s="10" t="n">
        <v>1.85</v>
      </c>
      <c r="G4" s="11" t="n">
        <f aca="false">D4*(F4-E4)</f>
        <v>-74.9999999999995</v>
      </c>
      <c r="H4" s="1" t="n">
        <f aca="false">IF(D4&lt;0,ABS(D4),D4)</f>
        <v>5000</v>
      </c>
      <c r="I4" s="12" t="n">
        <f aca="false">SUMPRODUCT(E4:E46,H4:H46)/SUM(H4:H46)</f>
        <v>1.84931818181818</v>
      </c>
      <c r="J4" s="12"/>
      <c r="K4" s="1" t="n">
        <v>1</v>
      </c>
      <c r="L4" s="1" t="s">
        <v>22</v>
      </c>
      <c r="M4" s="1" t="s">
        <v>12</v>
      </c>
      <c r="N4" s="1" t="n">
        <v>5000</v>
      </c>
      <c r="O4" s="1" t="n">
        <v>1.85</v>
      </c>
      <c r="P4" s="10" t="n">
        <v>1.86</v>
      </c>
      <c r="Q4" s="11" t="n">
        <f aca="false">N4*(P4-O4)</f>
        <v>50</v>
      </c>
      <c r="R4" s="1" t="n">
        <f aca="false">IF(N4&lt;0,ABS(N4),N4)</f>
        <v>5000</v>
      </c>
      <c r="S4" s="12" t="n">
        <f aca="false">SUMPRODUCT(O4:O26,R4:R26)/SUM(R4:R26)</f>
        <v>1.85912702853945</v>
      </c>
    </row>
    <row r="5" customFormat="false" ht="12.75" hidden="false" customHeight="false" outlineLevel="0" collapsed="false">
      <c r="A5" s="1" t="n">
        <v>2</v>
      </c>
      <c r="B5" s="1" t="s">
        <v>50</v>
      </c>
      <c r="C5" s="1" t="s">
        <v>12</v>
      </c>
      <c r="D5" s="1" t="n">
        <v>5000</v>
      </c>
      <c r="E5" s="1" t="n">
        <v>1.87</v>
      </c>
      <c r="F5" s="12" t="n">
        <f aca="false">IF(E5&lt;1,0,$F$4)</f>
        <v>1.85</v>
      </c>
      <c r="G5" s="11" t="n">
        <f aca="false">D5*(F5-E5)</f>
        <v>-100</v>
      </c>
      <c r="H5" s="1" t="n">
        <f aca="false">IF(D5&lt;0,ABS(D5),D5)</f>
        <v>5000</v>
      </c>
      <c r="K5" s="1" t="n">
        <v>2</v>
      </c>
      <c r="L5" s="1" t="s">
        <v>22</v>
      </c>
      <c r="M5" s="1" t="s">
        <v>12</v>
      </c>
      <c r="N5" s="1" t="n">
        <v>5000</v>
      </c>
      <c r="O5" s="1" t="n">
        <v>1.845</v>
      </c>
      <c r="P5" s="12" t="n">
        <f aca="false">IF(O5&lt;1,0,$P$4)</f>
        <v>1.86</v>
      </c>
      <c r="Q5" s="11" t="n">
        <f aca="false">N5*(P5-O5)</f>
        <v>75.0000000000006</v>
      </c>
      <c r="R5" s="1" t="n">
        <f aca="false">IF(N5&lt;0,ABS(N5),N5)</f>
        <v>5000</v>
      </c>
      <c r="T5" s="1" t="n">
        <f aca="false">V5</f>
        <v>5000</v>
      </c>
      <c r="U5" s="1" t="s">
        <v>64</v>
      </c>
      <c r="V5" s="1" t="n">
        <v>5000</v>
      </c>
      <c r="W5" s="1" t="n">
        <v>1.865</v>
      </c>
      <c r="X5" s="1" t="s">
        <v>50</v>
      </c>
    </row>
    <row r="6" customFormat="false" ht="12.75" hidden="false" customHeight="false" outlineLevel="0" collapsed="false">
      <c r="A6" s="1" t="n">
        <v>3</v>
      </c>
      <c r="B6" s="1" t="s">
        <v>50</v>
      </c>
      <c r="C6" s="1" t="s">
        <v>12</v>
      </c>
      <c r="D6" s="1" t="n">
        <v>5000</v>
      </c>
      <c r="E6" s="1" t="n">
        <v>1.865</v>
      </c>
      <c r="F6" s="12" t="n">
        <f aca="false">IF(E6&lt;1,0,$F$4)</f>
        <v>1.85</v>
      </c>
      <c r="G6" s="11" t="n">
        <f aca="false">D6*(F6-E6)</f>
        <v>-74.9999999999995</v>
      </c>
      <c r="H6" s="1" t="n">
        <f aca="false">IF(D6&lt;0,ABS(D6),D6)</f>
        <v>5000</v>
      </c>
      <c r="K6" s="1" t="n">
        <v>3</v>
      </c>
      <c r="L6" s="1" t="s">
        <v>22</v>
      </c>
      <c r="M6" s="1" t="s">
        <v>12</v>
      </c>
      <c r="N6" s="1" t="n">
        <v>5000</v>
      </c>
      <c r="O6" s="1" t="n">
        <v>1.87</v>
      </c>
      <c r="P6" s="12" t="n">
        <f aca="false">IF(O6&lt;1,0,$P$4)</f>
        <v>1.86</v>
      </c>
      <c r="Q6" s="11" t="n">
        <f aca="false">N6*(P6-O6)</f>
        <v>-50</v>
      </c>
      <c r="R6" s="1" t="n">
        <f aca="false">IF(N6&lt;0,ABS(N6),N6)</f>
        <v>5000</v>
      </c>
      <c r="T6" s="1" t="n">
        <f aca="false">V6</f>
        <v>5000</v>
      </c>
      <c r="U6" s="1" t="s">
        <v>64</v>
      </c>
      <c r="V6" s="1" t="n">
        <v>5000</v>
      </c>
      <c r="W6" s="1" t="n">
        <v>1.87</v>
      </c>
      <c r="X6" s="1" t="s">
        <v>50</v>
      </c>
    </row>
    <row r="7" customFormat="false" ht="12.75" hidden="false" customHeight="false" outlineLevel="0" collapsed="false">
      <c r="A7" s="1" t="n">
        <v>4</v>
      </c>
      <c r="B7" s="1" t="s">
        <v>17</v>
      </c>
      <c r="C7" s="1" t="s">
        <v>12</v>
      </c>
      <c r="D7" s="1" t="n">
        <v>5000</v>
      </c>
      <c r="E7" s="1" t="n">
        <v>1.865</v>
      </c>
      <c r="F7" s="12" t="n">
        <f aca="false">IF(E7&lt;1,0,$F$4)</f>
        <v>1.85</v>
      </c>
      <c r="G7" s="11" t="n">
        <f aca="false">D7*(F7-E7)</f>
        <v>-74.9999999999995</v>
      </c>
      <c r="H7" s="1" t="n">
        <f aca="false">IF(D7&lt;0,ABS(D7),D7)</f>
        <v>5000</v>
      </c>
      <c r="K7" s="1" t="n">
        <v>4</v>
      </c>
      <c r="L7" s="1" t="s">
        <v>20</v>
      </c>
      <c r="M7" s="1" t="s">
        <v>12</v>
      </c>
      <c r="N7" s="1" t="n">
        <v>5000</v>
      </c>
      <c r="O7" s="1" t="n">
        <v>1.875</v>
      </c>
      <c r="P7" s="12" t="n">
        <f aca="false">IF(O7&lt;1,0,$P$4)</f>
        <v>1.86</v>
      </c>
      <c r="Q7" s="11" t="n">
        <f aca="false">N7*(P7-O7)</f>
        <v>-74.9999999999995</v>
      </c>
      <c r="R7" s="1" t="n">
        <f aca="false">IF(N7&lt;0,ABS(N7),N7)</f>
        <v>5000</v>
      </c>
      <c r="T7" s="1" t="n">
        <f aca="false">V7</f>
        <v>5000</v>
      </c>
      <c r="U7" s="1" t="s">
        <v>64</v>
      </c>
      <c r="V7" s="1" t="n">
        <v>5000</v>
      </c>
      <c r="W7" s="1" t="n">
        <v>1.865</v>
      </c>
      <c r="X7" s="1" t="s">
        <v>50</v>
      </c>
    </row>
    <row r="8" customFormat="false" ht="12.75" hidden="false" customHeight="false" outlineLevel="0" collapsed="false">
      <c r="A8" s="1" t="n">
        <v>5</v>
      </c>
      <c r="B8" s="1" t="s">
        <v>17</v>
      </c>
      <c r="C8" s="1" t="s">
        <v>12</v>
      </c>
      <c r="D8" s="1" t="n">
        <v>5000</v>
      </c>
      <c r="E8" s="1" t="n">
        <v>1.8625</v>
      </c>
      <c r="F8" s="12" t="n">
        <f aca="false">IF(E8&lt;1,0,$F$4)</f>
        <v>1.85</v>
      </c>
      <c r="G8" s="11" t="n">
        <f aca="false">D8*(F8-E8)</f>
        <v>-62.4999999999998</v>
      </c>
      <c r="H8" s="1" t="n">
        <f aca="false">IF(D8&lt;0,ABS(D8),D8)</f>
        <v>5000</v>
      </c>
      <c r="K8" s="1" t="n">
        <v>5</v>
      </c>
      <c r="L8" s="1" t="s">
        <v>20</v>
      </c>
      <c r="M8" s="1" t="s">
        <v>12</v>
      </c>
      <c r="N8" s="1" t="n">
        <v>5000</v>
      </c>
      <c r="O8" s="1" t="n">
        <v>1.875</v>
      </c>
      <c r="P8" s="12" t="n">
        <f aca="false">IF(O8&lt;1,0,$P$4)</f>
        <v>1.86</v>
      </c>
      <c r="Q8" s="11" t="n">
        <f aca="false">N8*(P8-O8)</f>
        <v>-74.9999999999995</v>
      </c>
      <c r="R8" s="1" t="n">
        <f aca="false">IF(N8&lt;0,ABS(N8),N8)</f>
        <v>5000</v>
      </c>
      <c r="T8" s="1" t="n">
        <f aca="false">V8</f>
        <v>5000</v>
      </c>
      <c r="U8" s="1" t="s">
        <v>64</v>
      </c>
      <c r="V8" s="1" t="n">
        <v>5000</v>
      </c>
      <c r="W8" s="1" t="n">
        <v>1.865</v>
      </c>
      <c r="X8" s="1" t="s">
        <v>17</v>
      </c>
    </row>
    <row r="9" customFormat="false" ht="12.75" hidden="false" customHeight="false" outlineLevel="0" collapsed="false">
      <c r="A9" s="1" t="n">
        <v>6</v>
      </c>
      <c r="B9" s="1" t="s">
        <v>27</v>
      </c>
      <c r="C9" s="1" t="s">
        <v>12</v>
      </c>
      <c r="D9" s="1" t="n">
        <v>-10000</v>
      </c>
      <c r="E9" s="1" t="n">
        <v>1.87</v>
      </c>
      <c r="F9" s="12" t="n">
        <f aca="false">IF(E9&lt;1,0,$F$4)</f>
        <v>1.85</v>
      </c>
      <c r="G9" s="11" t="n">
        <f aca="false">D9*(F9-E9)</f>
        <v>200</v>
      </c>
      <c r="H9" s="1" t="n">
        <f aca="false">IF(D9&lt;0,ABS(D9),D9)</f>
        <v>10000</v>
      </c>
      <c r="K9" s="1" t="n">
        <v>6</v>
      </c>
      <c r="L9" s="1" t="s">
        <v>20</v>
      </c>
      <c r="M9" s="1" t="s">
        <v>12</v>
      </c>
      <c r="N9" s="1" t="n">
        <v>4350</v>
      </c>
      <c r="O9" s="1" t="n">
        <v>1.86</v>
      </c>
      <c r="P9" s="12" t="n">
        <f aca="false">IF(O9&lt;1,0,$P$4)</f>
        <v>1.86</v>
      </c>
      <c r="Q9" s="11" t="n">
        <f aca="false">N9*(P9-O9)</f>
        <v>0</v>
      </c>
      <c r="R9" s="1" t="n">
        <f aca="false">IF(N9&lt;0,ABS(N9),N9)</f>
        <v>4350</v>
      </c>
      <c r="T9" s="1" t="n">
        <f aca="false">V9</f>
        <v>5000</v>
      </c>
      <c r="U9" s="1" t="s">
        <v>64</v>
      </c>
      <c r="V9" s="1" t="n">
        <v>5000</v>
      </c>
      <c r="W9" s="1" t="n">
        <v>1.8625</v>
      </c>
      <c r="X9" s="1" t="s">
        <v>17</v>
      </c>
    </row>
    <row r="10" customFormat="false" ht="12.75" hidden="false" customHeight="false" outlineLevel="0" collapsed="false">
      <c r="A10" s="1" t="n">
        <v>7</v>
      </c>
      <c r="B10" s="1" t="s">
        <v>54</v>
      </c>
      <c r="C10" s="1" t="s">
        <v>12</v>
      </c>
      <c r="D10" s="1" t="n">
        <v>-2500</v>
      </c>
      <c r="E10" s="1" t="n">
        <v>1.87</v>
      </c>
      <c r="F10" s="12" t="n">
        <f aca="false">IF(E10&lt;1,0,$F$4)</f>
        <v>1.85</v>
      </c>
      <c r="G10" s="11" t="n">
        <f aca="false">D10*(F10-E10)</f>
        <v>50</v>
      </c>
      <c r="H10" s="1" t="n">
        <f aca="false">IF(D10&lt;0,ABS(D10),D10)</f>
        <v>2500</v>
      </c>
      <c r="K10" s="1" t="n">
        <v>7</v>
      </c>
      <c r="L10" s="1" t="s">
        <v>15</v>
      </c>
      <c r="M10" s="1" t="s">
        <v>12</v>
      </c>
      <c r="N10" s="1" t="n">
        <v>10000</v>
      </c>
      <c r="O10" s="1" t="n">
        <v>1.86</v>
      </c>
      <c r="P10" s="12" t="n">
        <f aca="false">IF(O10&lt;1,0,$P$4)</f>
        <v>1.86</v>
      </c>
      <c r="Q10" s="11" t="n">
        <f aca="false">N10*(P10-O10)</f>
        <v>0</v>
      </c>
      <c r="R10" s="1" t="n">
        <f aca="false">IF(N10&lt;0,ABS(N10),N10)</f>
        <v>10000</v>
      </c>
      <c r="T10" s="1" t="n">
        <f aca="false">-V10</f>
        <v>-10000</v>
      </c>
      <c r="U10" s="1" t="s">
        <v>67</v>
      </c>
      <c r="V10" s="1" t="n">
        <v>10000</v>
      </c>
      <c r="W10" s="1" t="n">
        <v>1.87</v>
      </c>
      <c r="X10" s="1" t="s">
        <v>27</v>
      </c>
    </row>
    <row r="11" customFormat="false" ht="12.75" hidden="false" customHeight="false" outlineLevel="0" collapsed="false">
      <c r="A11" s="1" t="n">
        <v>8</v>
      </c>
      <c r="B11" s="1" t="s">
        <v>54</v>
      </c>
      <c r="C11" s="1" t="s">
        <v>12</v>
      </c>
      <c r="D11" s="1" t="n">
        <v>-5000</v>
      </c>
      <c r="E11" s="1" t="n">
        <v>1.87</v>
      </c>
      <c r="F11" s="12" t="n">
        <f aca="false">IF(E11&lt;1,0,$F$4)</f>
        <v>1.85</v>
      </c>
      <c r="G11" s="11" t="n">
        <f aca="false">D11*(F11-E11)</f>
        <v>100</v>
      </c>
      <c r="H11" s="1" t="n">
        <f aca="false">IF(D11&lt;0,ABS(D11),D11)</f>
        <v>5000</v>
      </c>
      <c r="K11" s="1" t="n">
        <v>8</v>
      </c>
      <c r="L11" s="1" t="s">
        <v>15</v>
      </c>
      <c r="M11" s="1" t="s">
        <v>12</v>
      </c>
      <c r="N11" s="1" t="n">
        <v>5000</v>
      </c>
      <c r="O11" s="1" t="n">
        <v>1.86</v>
      </c>
      <c r="P11" s="12" t="n">
        <f aca="false">IF(O11&lt;1,0,$P$4)</f>
        <v>1.86</v>
      </c>
      <c r="Q11" s="11" t="n">
        <f aca="false">N11*(P11-O11)</f>
        <v>0</v>
      </c>
      <c r="R11" s="1" t="n">
        <f aca="false">IF(N11&lt;0,ABS(N11),N11)</f>
        <v>5000</v>
      </c>
      <c r="T11" s="1" t="n">
        <f aca="false">-V11</f>
        <v>-2500</v>
      </c>
      <c r="U11" s="1" t="s">
        <v>67</v>
      </c>
      <c r="V11" s="1" t="n">
        <v>2500</v>
      </c>
      <c r="W11" s="1" t="n">
        <v>1.87</v>
      </c>
      <c r="X11" s="1" t="s">
        <v>54</v>
      </c>
    </row>
    <row r="12" customFormat="false" ht="12.75" hidden="false" customHeight="false" outlineLevel="0" collapsed="false">
      <c r="A12" s="1" t="n">
        <v>9</v>
      </c>
      <c r="B12" s="1" t="s">
        <v>50</v>
      </c>
      <c r="C12" s="1" t="s">
        <v>12</v>
      </c>
      <c r="D12" s="1" t="n">
        <v>-5000</v>
      </c>
      <c r="E12" s="1" t="n">
        <v>1.87</v>
      </c>
      <c r="F12" s="12" t="n">
        <f aca="false">IF(E12&lt;1,0,$F$4)</f>
        <v>1.85</v>
      </c>
      <c r="G12" s="11" t="n">
        <f aca="false">D12*(F12-E12)</f>
        <v>100</v>
      </c>
      <c r="H12" s="1" t="n">
        <f aca="false">IF(D12&lt;0,ABS(D12),D12)</f>
        <v>5000</v>
      </c>
      <c r="K12" s="1" t="n">
        <v>9</v>
      </c>
      <c r="L12" s="1" t="s">
        <v>52</v>
      </c>
      <c r="M12" s="1" t="s">
        <v>12</v>
      </c>
      <c r="N12" s="1" t="n">
        <v>5000</v>
      </c>
      <c r="O12" s="1" t="n">
        <v>1.83</v>
      </c>
      <c r="P12" s="12" t="n">
        <f aca="false">IF(O12&lt;1,0,$P$4)</f>
        <v>1.86</v>
      </c>
      <c r="Q12" s="11" t="n">
        <f aca="false">N12*(P12-O12)</f>
        <v>150</v>
      </c>
      <c r="R12" s="1" t="n">
        <f aca="false">IF(N12&lt;0,ABS(N12),N12)</f>
        <v>5000</v>
      </c>
      <c r="T12" s="1" t="n">
        <f aca="false">-V12</f>
        <v>-5000</v>
      </c>
      <c r="U12" s="1" t="s">
        <v>67</v>
      </c>
      <c r="V12" s="1" t="n">
        <v>5000</v>
      </c>
      <c r="W12" s="1" t="n">
        <v>1.87</v>
      </c>
      <c r="X12" s="1" t="s">
        <v>54</v>
      </c>
    </row>
    <row r="13" customFormat="false" ht="12.75" hidden="false" customHeight="false" outlineLevel="0" collapsed="false">
      <c r="A13" s="1" t="n">
        <v>10</v>
      </c>
      <c r="B13" s="1" t="s">
        <v>50</v>
      </c>
      <c r="C13" s="1" t="s">
        <v>12</v>
      </c>
      <c r="D13" s="1" t="n">
        <v>-5000</v>
      </c>
      <c r="E13" s="1" t="n">
        <v>1.87</v>
      </c>
      <c r="F13" s="12" t="n">
        <f aca="false">IF(E13&lt;1,0,$F$4)</f>
        <v>1.85</v>
      </c>
      <c r="G13" s="11" t="n">
        <f aca="false">D13*(F13-E13)</f>
        <v>100</v>
      </c>
      <c r="H13" s="1" t="n">
        <f aca="false">IF(D13&lt;0,ABS(D13),D13)</f>
        <v>5000</v>
      </c>
      <c r="K13" s="1" t="n">
        <v>10</v>
      </c>
      <c r="L13" s="1" t="s">
        <v>52</v>
      </c>
      <c r="M13" s="1" t="s">
        <v>12</v>
      </c>
      <c r="N13" s="1" t="n">
        <v>3600</v>
      </c>
      <c r="O13" s="1" t="n">
        <v>1.84</v>
      </c>
      <c r="P13" s="12" t="n">
        <f aca="false">IF(O13&lt;1,0,$P$4)</f>
        <v>1.86</v>
      </c>
      <c r="Q13" s="11" t="n">
        <f aca="false">N13*(P13-O13)</f>
        <v>72.0000000000001</v>
      </c>
      <c r="R13" s="1" t="n">
        <f aca="false">IF(N13&lt;0,ABS(N13),N13)</f>
        <v>3600</v>
      </c>
      <c r="T13" s="1" t="n">
        <f aca="false">-V13</f>
        <v>-5000</v>
      </c>
      <c r="U13" s="1" t="s">
        <v>67</v>
      </c>
      <c r="V13" s="1" t="n">
        <v>5000</v>
      </c>
      <c r="W13" s="1" t="n">
        <v>1.87</v>
      </c>
      <c r="X13" s="1" t="s">
        <v>50</v>
      </c>
    </row>
    <row r="14" customFormat="false" ht="12.75" hidden="false" customHeight="false" outlineLevel="0" collapsed="false">
      <c r="A14" s="1" t="n">
        <v>11</v>
      </c>
      <c r="B14" s="1" t="s">
        <v>50</v>
      </c>
      <c r="C14" s="1" t="s">
        <v>12</v>
      </c>
      <c r="D14" s="1" t="n">
        <v>-5000</v>
      </c>
      <c r="E14" s="1" t="n">
        <v>1.865</v>
      </c>
      <c r="F14" s="12" t="n">
        <f aca="false">IF(E14&lt;1,0,$F$4)</f>
        <v>1.85</v>
      </c>
      <c r="G14" s="11" t="n">
        <f aca="false">D14*(F14-E14)</f>
        <v>74.9999999999995</v>
      </c>
      <c r="H14" s="1" t="n">
        <f aca="false">IF(D14&lt;0,ABS(D14),D14)</f>
        <v>5000</v>
      </c>
      <c r="K14" s="1" t="n">
        <v>11</v>
      </c>
      <c r="L14" s="1" t="s">
        <v>65</v>
      </c>
      <c r="M14" s="1" t="s">
        <v>12</v>
      </c>
      <c r="N14" s="1" t="n">
        <v>1400</v>
      </c>
      <c r="O14" s="12" t="n">
        <v>1.82</v>
      </c>
      <c r="P14" s="12" t="n">
        <f aca="false">IF(O14&lt;1,0,$P$4)</f>
        <v>1.86</v>
      </c>
      <c r="Q14" s="11" t="n">
        <f aca="false">N14*(P14-O14)</f>
        <v>56.0000000000001</v>
      </c>
      <c r="R14" s="1" t="n">
        <f aca="false">IF(N14&lt;0,ABS(N14),N14)</f>
        <v>1400</v>
      </c>
      <c r="T14" s="1" t="n">
        <f aca="false">-V14</f>
        <v>-5000</v>
      </c>
      <c r="U14" s="1" t="s">
        <v>67</v>
      </c>
      <c r="V14" s="1" t="n">
        <v>5000</v>
      </c>
      <c r="W14" s="1" t="n">
        <v>1.87</v>
      </c>
      <c r="X14" s="1" t="s">
        <v>50</v>
      </c>
    </row>
    <row r="15" customFormat="false" ht="12.75" hidden="false" customHeight="false" outlineLevel="0" collapsed="false">
      <c r="A15" s="1" t="n">
        <v>12</v>
      </c>
      <c r="B15" s="1" t="s">
        <v>55</v>
      </c>
      <c r="C15" s="1" t="s">
        <v>12</v>
      </c>
      <c r="D15" s="1" t="n">
        <v>-5000</v>
      </c>
      <c r="E15" s="1" t="n">
        <v>1.865</v>
      </c>
      <c r="F15" s="12" t="n">
        <f aca="false">IF(E15&lt;1,0,$F$4)</f>
        <v>1.85</v>
      </c>
      <c r="G15" s="11" t="n">
        <f aca="false">D15*(F15-E15)</f>
        <v>74.9999999999995</v>
      </c>
      <c r="H15" s="1" t="n">
        <f aca="false">IF(D15&lt;0,ABS(D15),D15)</f>
        <v>5000</v>
      </c>
      <c r="K15" s="1" t="n">
        <v>12</v>
      </c>
      <c r="L15" s="1" t="s">
        <v>18</v>
      </c>
      <c r="M15" s="1" t="s">
        <v>12</v>
      </c>
      <c r="N15" s="1" t="n">
        <v>-5000</v>
      </c>
      <c r="O15" s="36" t="n">
        <v>1.875</v>
      </c>
      <c r="P15" s="12" t="n">
        <f aca="false">IF(O15&lt;1,0,$P$4)</f>
        <v>1.86</v>
      </c>
      <c r="Q15" s="11" t="n">
        <f aca="false">N15*(P15-O15)</f>
        <v>74.9999999999995</v>
      </c>
      <c r="R15" s="1" t="n">
        <f aca="false">IF(N15&lt;0,ABS(N15),N15)</f>
        <v>5000</v>
      </c>
      <c r="T15" s="1" t="n">
        <f aca="false">-V15</f>
        <v>-5000</v>
      </c>
      <c r="U15" s="1" t="s">
        <v>67</v>
      </c>
      <c r="V15" s="1" t="n">
        <v>5000</v>
      </c>
      <c r="W15" s="1" t="n">
        <v>1.865</v>
      </c>
      <c r="X15" s="1" t="s">
        <v>50</v>
      </c>
    </row>
    <row r="16" customFormat="false" ht="12.75" hidden="false" customHeight="false" outlineLevel="0" collapsed="false">
      <c r="A16" s="1" t="n">
        <v>13</v>
      </c>
      <c r="B16" s="1" t="s">
        <v>52</v>
      </c>
      <c r="C16" s="1" t="s">
        <v>12</v>
      </c>
      <c r="D16" s="1" t="n">
        <v>-3000</v>
      </c>
      <c r="E16" s="1" t="n">
        <v>1.8775</v>
      </c>
      <c r="F16" s="12" t="n">
        <f aca="false">IF(E16&lt;1,0,$F$4)</f>
        <v>1.85</v>
      </c>
      <c r="G16" s="11" t="n">
        <f aca="false">D16*(F16-E16)</f>
        <v>82.4999999999996</v>
      </c>
      <c r="H16" s="1" t="n">
        <f aca="false">IF(D16&lt;0,ABS(D16),D16)</f>
        <v>3000</v>
      </c>
      <c r="K16" s="1" t="n">
        <v>13</v>
      </c>
      <c r="L16" s="1" t="s">
        <v>23</v>
      </c>
      <c r="M16" s="1" t="s">
        <v>12</v>
      </c>
      <c r="N16" s="1" t="n">
        <v>-5000</v>
      </c>
      <c r="O16" s="36" t="n">
        <v>1.875</v>
      </c>
      <c r="P16" s="12" t="n">
        <f aca="false">IF(O16&lt;1,0,$P$4)</f>
        <v>1.86</v>
      </c>
      <c r="Q16" s="11" t="n">
        <f aca="false">N16*(P16-O16)</f>
        <v>74.9999999999995</v>
      </c>
      <c r="R16" s="1" t="n">
        <f aca="false">IF(N16&lt;0,ABS(N16),N16)</f>
        <v>5000</v>
      </c>
      <c r="T16" s="1" t="n">
        <f aca="false">-V16</f>
        <v>-5000</v>
      </c>
      <c r="U16" s="1" t="s">
        <v>67</v>
      </c>
      <c r="V16" s="1" t="n">
        <v>5000</v>
      </c>
      <c r="W16" s="1" t="n">
        <v>1.865</v>
      </c>
      <c r="X16" s="1" t="s">
        <v>55</v>
      </c>
    </row>
    <row r="17" customFormat="false" ht="12.75" hidden="false" customHeight="false" outlineLevel="0" collapsed="false">
      <c r="A17" s="1" t="n">
        <v>14</v>
      </c>
      <c r="B17" s="1" t="s">
        <v>21</v>
      </c>
      <c r="C17" s="1" t="s">
        <v>12</v>
      </c>
      <c r="D17" s="1" t="n">
        <v>-10000</v>
      </c>
      <c r="E17" s="1" t="n">
        <v>1.8725</v>
      </c>
      <c r="F17" s="12" t="n">
        <f aca="false">IF(E17&lt;1,0,$F$4)</f>
        <v>1.85</v>
      </c>
      <c r="G17" s="11" t="n">
        <f aca="false">D17*(F17-E17)</f>
        <v>225</v>
      </c>
      <c r="H17" s="1" t="n">
        <f aca="false">IF(D17&lt;0,ABS(D17),D17)</f>
        <v>10000</v>
      </c>
      <c r="K17" s="1" t="n">
        <v>14</v>
      </c>
      <c r="L17" s="1" t="s">
        <v>23</v>
      </c>
      <c r="M17" s="1" t="s">
        <v>12</v>
      </c>
      <c r="N17" s="1" t="n">
        <v>-5000</v>
      </c>
      <c r="O17" s="36" t="n">
        <v>1.86</v>
      </c>
      <c r="P17" s="12" t="n">
        <f aca="false">IF(O17&lt;1,0,$P$4)</f>
        <v>1.86</v>
      </c>
      <c r="Q17" s="11" t="n">
        <f aca="false">N17*(P17-O17)</f>
        <v>-0</v>
      </c>
      <c r="R17" s="1" t="n">
        <f aca="false">IF(N17&lt;0,ABS(N17),N17)</f>
        <v>5000</v>
      </c>
      <c r="T17" s="1" t="n">
        <f aca="false">-V17</f>
        <v>-3000</v>
      </c>
      <c r="U17" s="1" t="s">
        <v>67</v>
      </c>
      <c r="V17" s="1" t="n">
        <v>3000</v>
      </c>
      <c r="W17" s="1" t="n">
        <v>1.8775</v>
      </c>
      <c r="X17" s="1" t="s">
        <v>52</v>
      </c>
    </row>
    <row r="18" customFormat="false" ht="12.75" hidden="false" customHeight="false" outlineLevel="0" collapsed="false">
      <c r="A18" s="1" t="n">
        <v>15</v>
      </c>
      <c r="B18" s="1" t="s">
        <v>18</v>
      </c>
      <c r="C18" s="1" t="s">
        <v>12</v>
      </c>
      <c r="D18" s="1" t="n">
        <v>-10000</v>
      </c>
      <c r="E18" s="1" t="n">
        <v>1.855</v>
      </c>
      <c r="F18" s="12" t="n">
        <f aca="false">IF(E18&lt;1,0,$F$4)</f>
        <v>1.85</v>
      </c>
      <c r="G18" s="11" t="n">
        <f aca="false">D18*(F18-E18)</f>
        <v>49.9999999999989</v>
      </c>
      <c r="H18" s="1" t="n">
        <f aca="false">IF(D18&lt;0,ABS(D18),D18)</f>
        <v>10000</v>
      </c>
      <c r="K18" s="1" t="n">
        <v>15</v>
      </c>
      <c r="L18" s="1" t="s">
        <v>21</v>
      </c>
      <c r="M18" s="1" t="s">
        <v>12</v>
      </c>
      <c r="N18" s="1" t="n">
        <v>-5000</v>
      </c>
      <c r="O18" s="36" t="n">
        <v>1.8775</v>
      </c>
      <c r="P18" s="12" t="n">
        <f aca="false">IF(O18&lt;1,0,$P$4)</f>
        <v>1.86</v>
      </c>
      <c r="Q18" s="11" t="n">
        <f aca="false">N18*(P18-O18)</f>
        <v>87.4999999999993</v>
      </c>
      <c r="R18" s="1" t="n">
        <f aca="false">IF(N18&lt;0,ABS(N18),N18)</f>
        <v>5000</v>
      </c>
      <c r="T18" s="1" t="n">
        <f aca="false">-V18</f>
        <v>-10000</v>
      </c>
      <c r="U18" s="1" t="s">
        <v>67</v>
      </c>
      <c r="V18" s="1" t="n">
        <v>10000</v>
      </c>
      <c r="W18" s="1" t="n">
        <v>1.8725</v>
      </c>
      <c r="X18" s="1" t="s">
        <v>21</v>
      </c>
    </row>
    <row r="19" customFormat="false" ht="12.75" hidden="false" customHeight="false" outlineLevel="0" collapsed="false">
      <c r="A19" s="1" t="n">
        <v>16</v>
      </c>
      <c r="B19" s="1" t="s">
        <v>50</v>
      </c>
      <c r="C19" s="1" t="s">
        <v>12</v>
      </c>
      <c r="D19" s="1" t="n">
        <v>-5000</v>
      </c>
      <c r="E19" s="1" t="n">
        <v>1.8425</v>
      </c>
      <c r="F19" s="12" t="n">
        <f aca="false">IF(E19&lt;1,0,$F$4)</f>
        <v>1.85</v>
      </c>
      <c r="G19" s="11" t="n">
        <f aca="false">D19*(F19-E19)</f>
        <v>-37.5000000000003</v>
      </c>
      <c r="H19" s="1" t="n">
        <f aca="false">IF(D19&lt;0,ABS(D19),D19)</f>
        <v>5000</v>
      </c>
      <c r="K19" s="1" t="n">
        <v>16</v>
      </c>
      <c r="L19" s="1" t="s">
        <v>14</v>
      </c>
      <c r="M19" s="1" t="s">
        <v>12</v>
      </c>
      <c r="N19" s="1" t="n">
        <v>-5000</v>
      </c>
      <c r="O19" s="36" t="n">
        <v>1.845</v>
      </c>
      <c r="P19" s="12" t="n">
        <f aca="false">IF(O19&lt;1,0,$P$4)</f>
        <v>1.86</v>
      </c>
      <c r="Q19" s="1" t="n">
        <f aca="false">N19*(P19-O19)</f>
        <v>-75.0000000000006</v>
      </c>
      <c r="R19" s="1" t="n">
        <f aca="false">IF(N19&lt;0,ABS(N19),N19)</f>
        <v>5000</v>
      </c>
      <c r="T19" s="1" t="n">
        <f aca="false">-V19</f>
        <v>-10000</v>
      </c>
      <c r="U19" s="1" t="s">
        <v>67</v>
      </c>
      <c r="V19" s="1" t="n">
        <v>10000</v>
      </c>
      <c r="W19" s="1" t="n">
        <v>1.855</v>
      </c>
      <c r="X19" s="1" t="s">
        <v>18</v>
      </c>
    </row>
    <row r="20" customFormat="false" ht="12.75" hidden="false" customHeight="false" outlineLevel="0" collapsed="false">
      <c r="A20" s="1" t="n">
        <v>17</v>
      </c>
      <c r="B20" s="1" t="s">
        <v>50</v>
      </c>
      <c r="C20" s="1" t="s">
        <v>12</v>
      </c>
      <c r="D20" s="1" t="n">
        <v>-4000</v>
      </c>
      <c r="E20" s="1" t="n">
        <v>1.85</v>
      </c>
      <c r="F20" s="12" t="n">
        <f aca="false">IF(E20&lt;1,0,$F$4)</f>
        <v>1.85</v>
      </c>
      <c r="G20" s="11" t="n">
        <f aca="false">D20*(F20-E20)</f>
        <v>-0</v>
      </c>
      <c r="H20" s="1" t="n">
        <f aca="false">IF(D20&lt;0,ABS(D20),D20)</f>
        <v>4000</v>
      </c>
      <c r="K20" s="1" t="n">
        <v>17</v>
      </c>
      <c r="L20" s="1" t="s">
        <v>14</v>
      </c>
      <c r="M20" s="1" t="s">
        <v>12</v>
      </c>
      <c r="N20" s="1" t="n">
        <v>-5000</v>
      </c>
      <c r="O20" s="36" t="n">
        <v>1.85</v>
      </c>
      <c r="P20" s="12" t="n">
        <f aca="false">IF(O20&lt;1,0,$P$4)</f>
        <v>1.86</v>
      </c>
      <c r="Q20" s="1" t="n">
        <f aca="false">N20*(P20-O20)</f>
        <v>-50</v>
      </c>
      <c r="R20" s="1" t="n">
        <f aca="false">IF(N20&lt;0,ABS(N20),N20)</f>
        <v>5000</v>
      </c>
      <c r="T20" s="1" t="n">
        <f aca="false">-V20</f>
        <v>-5000</v>
      </c>
      <c r="U20" s="1" t="s">
        <v>67</v>
      </c>
      <c r="V20" s="1" t="n">
        <v>5000</v>
      </c>
      <c r="W20" s="1" t="n">
        <v>1.8425</v>
      </c>
      <c r="X20" s="1" t="s">
        <v>50</v>
      </c>
    </row>
    <row r="21" customFormat="false" ht="12.75" hidden="false" customHeight="false" outlineLevel="0" collapsed="false">
      <c r="A21" s="1" t="n">
        <v>18</v>
      </c>
      <c r="B21" s="1" t="s">
        <v>50</v>
      </c>
      <c r="C21" s="1" t="s">
        <v>12</v>
      </c>
      <c r="D21" s="1" t="n">
        <v>-5000</v>
      </c>
      <c r="E21" s="1" t="n">
        <v>1.8475</v>
      </c>
      <c r="F21" s="12" t="n">
        <f aca="false">IF(E21&lt;1,0,$F$4)</f>
        <v>1.85</v>
      </c>
      <c r="G21" s="11" t="n">
        <f aca="false">D21*(F21-E21)</f>
        <v>-12.5000000000008</v>
      </c>
      <c r="H21" s="1" t="n">
        <f aca="false">IF(D21&lt;0,ABS(D21),D21)</f>
        <v>5000</v>
      </c>
      <c r="K21" s="1" t="n">
        <v>18</v>
      </c>
      <c r="L21" s="1" t="s">
        <v>14</v>
      </c>
      <c r="M21" s="1" t="s">
        <v>12</v>
      </c>
      <c r="N21" s="1" t="n">
        <v>-5000</v>
      </c>
      <c r="O21" s="36" t="n">
        <v>1.8625</v>
      </c>
      <c r="P21" s="12" t="n">
        <f aca="false">IF(O21&lt;1,0,$P$4)</f>
        <v>1.86</v>
      </c>
      <c r="R21" s="1" t="n">
        <f aca="false">IF(N21&lt;0,ABS(N21),N21)</f>
        <v>5000</v>
      </c>
      <c r="T21" s="1" t="n">
        <f aca="false">-V21</f>
        <v>-4000</v>
      </c>
      <c r="U21" s="1" t="s">
        <v>67</v>
      </c>
      <c r="V21" s="1" t="n">
        <v>4000</v>
      </c>
      <c r="W21" s="1" t="n">
        <v>1.85</v>
      </c>
      <c r="X21" s="1" t="s">
        <v>50</v>
      </c>
    </row>
    <row r="22" customFormat="false" ht="12.75" hidden="false" customHeight="false" outlineLevel="0" collapsed="false">
      <c r="A22" s="1" t="n">
        <v>19</v>
      </c>
      <c r="B22" s="1" t="s">
        <v>25</v>
      </c>
      <c r="C22" s="1" t="s">
        <v>12</v>
      </c>
      <c r="D22" s="1" t="n">
        <v>-9500</v>
      </c>
      <c r="E22" s="1" t="n">
        <v>1.825</v>
      </c>
      <c r="F22" s="12" t="n">
        <f aca="false">IF(E22&lt;1,0,$F$4)</f>
        <v>1.85</v>
      </c>
      <c r="G22" s="11" t="n">
        <f aca="false">D22*(F22-E22)</f>
        <v>-237.500000000001</v>
      </c>
      <c r="H22" s="1" t="n">
        <f aca="false">IF(D22&lt;0,ABS(D22),D22)</f>
        <v>9500</v>
      </c>
      <c r="K22" s="1" t="n">
        <v>19</v>
      </c>
      <c r="M22" s="1" t="s">
        <v>12</v>
      </c>
      <c r="N22" s="35"/>
      <c r="O22" s="9"/>
      <c r="P22" s="12" t="n">
        <f aca="false">IF(O22&lt;1,0,$P$4)</f>
        <v>0</v>
      </c>
      <c r="R22" s="1" t="n">
        <f aca="false">IF(N22&lt;0,ABS(N22),N22)</f>
        <v>0</v>
      </c>
      <c r="T22" s="1" t="n">
        <f aca="false">-V22</f>
        <v>-5000</v>
      </c>
      <c r="U22" s="1" t="s">
        <v>67</v>
      </c>
      <c r="V22" s="1" t="n">
        <v>5000</v>
      </c>
      <c r="W22" s="1" t="n">
        <v>1.8475</v>
      </c>
      <c r="X22" s="1" t="s">
        <v>50</v>
      </c>
    </row>
    <row r="23" customFormat="false" ht="12.75" hidden="false" customHeight="false" outlineLevel="0" collapsed="false">
      <c r="A23" s="1" t="n">
        <v>20</v>
      </c>
      <c r="B23" s="1" t="s">
        <v>18</v>
      </c>
      <c r="C23" s="1" t="s">
        <v>12</v>
      </c>
      <c r="D23" s="1" t="n">
        <v>-10000</v>
      </c>
      <c r="E23" s="1" t="n">
        <v>1.83</v>
      </c>
      <c r="F23" s="12" t="n">
        <f aca="false">IF(E23&lt;1,0,$F$4)</f>
        <v>1.85</v>
      </c>
      <c r="G23" s="11" t="n">
        <f aca="false">D23*(F23-E23)</f>
        <v>-200</v>
      </c>
      <c r="H23" s="1" t="n">
        <f aca="false">IF(D23&lt;0,ABS(D23),D23)</f>
        <v>10000</v>
      </c>
      <c r="K23" s="1" t="n">
        <v>20</v>
      </c>
      <c r="M23" s="1" t="s">
        <v>12</v>
      </c>
      <c r="N23" s="35"/>
      <c r="O23" s="9"/>
      <c r="P23" s="12" t="n">
        <f aca="false">IF(O23&lt;1,0,$P$4)</f>
        <v>0</v>
      </c>
      <c r="R23" s="1" t="n">
        <f aca="false">IF(N23&lt;0,ABS(N23),N23)</f>
        <v>0</v>
      </c>
      <c r="T23" s="1" t="n">
        <f aca="false">-V23</f>
        <v>-9500</v>
      </c>
      <c r="U23" s="1" t="s">
        <v>67</v>
      </c>
      <c r="V23" s="1" t="n">
        <v>9500</v>
      </c>
      <c r="W23" s="1" t="n">
        <v>1.825</v>
      </c>
      <c r="X23" s="1" t="s">
        <v>25</v>
      </c>
    </row>
    <row r="24" customFormat="false" ht="12.75" hidden="false" customHeight="false" outlineLevel="0" collapsed="false">
      <c r="A24" s="1" t="n">
        <v>21</v>
      </c>
      <c r="B24" s="1" t="s">
        <v>58</v>
      </c>
      <c r="C24" s="1" t="s">
        <v>12</v>
      </c>
      <c r="D24" s="1" t="n">
        <v>-7500</v>
      </c>
      <c r="E24" s="1" t="n">
        <v>1.825</v>
      </c>
      <c r="F24" s="12" t="n">
        <f aca="false">IF(E24&lt;1,0,$F$4)</f>
        <v>1.85</v>
      </c>
      <c r="G24" s="11" t="n">
        <f aca="false">D24*(F24-E24)</f>
        <v>-187.500000000001</v>
      </c>
      <c r="H24" s="1" t="n">
        <f aca="false">IF(D24&lt;0,ABS(D24),D24)</f>
        <v>7500</v>
      </c>
      <c r="K24" s="1" t="n">
        <v>21</v>
      </c>
      <c r="M24" s="1" t="s">
        <v>12</v>
      </c>
      <c r="N24" s="35"/>
      <c r="O24" s="9"/>
      <c r="P24" s="12" t="n">
        <f aca="false">IF(O24&lt;1,0,$P$4)</f>
        <v>0</v>
      </c>
      <c r="R24" s="1" t="n">
        <f aca="false">IF(N24&lt;0,ABS(N24),N24)</f>
        <v>0</v>
      </c>
      <c r="T24" s="1" t="n">
        <f aca="false">-V24</f>
        <v>-10000</v>
      </c>
      <c r="U24" s="1" t="s">
        <v>67</v>
      </c>
      <c r="V24" s="1" t="n">
        <v>10000</v>
      </c>
      <c r="W24" s="1" t="n">
        <v>1.83</v>
      </c>
      <c r="X24" s="1" t="s">
        <v>18</v>
      </c>
    </row>
    <row r="25" customFormat="false" ht="12.75" hidden="false" customHeight="false" outlineLevel="0" collapsed="false">
      <c r="A25" s="1" t="n">
        <v>22</v>
      </c>
      <c r="B25" s="1" t="s">
        <v>18</v>
      </c>
      <c r="C25" s="1" t="s">
        <v>12</v>
      </c>
      <c r="D25" s="1" t="n">
        <v>-7500</v>
      </c>
      <c r="E25" s="1" t="n">
        <v>1.82</v>
      </c>
      <c r="F25" s="12" t="n">
        <f aca="false">IF(E25&lt;1,0,$F$4)</f>
        <v>1.85</v>
      </c>
      <c r="G25" s="11" t="n">
        <f aca="false">D25*(F25-E25)</f>
        <v>-225</v>
      </c>
      <c r="H25" s="1" t="n">
        <f aca="false">IF(D25&lt;0,ABS(D25),D25)</f>
        <v>7500</v>
      </c>
      <c r="K25" s="1" t="n">
        <v>22</v>
      </c>
      <c r="M25" s="1" t="s">
        <v>12</v>
      </c>
      <c r="O25" s="9"/>
      <c r="P25" s="12" t="n">
        <f aca="false">IF(O25&lt;1,0,$P$4)</f>
        <v>0</v>
      </c>
      <c r="R25" s="1" t="n">
        <f aca="false">IF(N25&lt;0,ABS(N25),N25)</f>
        <v>0</v>
      </c>
      <c r="T25" s="1" t="n">
        <f aca="false">-V25</f>
        <v>-7500</v>
      </c>
      <c r="U25" s="1" t="s">
        <v>67</v>
      </c>
      <c r="V25" s="1" t="n">
        <v>7500</v>
      </c>
      <c r="W25" s="1" t="n">
        <v>1.825</v>
      </c>
      <c r="X25" s="1" t="s">
        <v>58</v>
      </c>
    </row>
    <row r="26" customFormat="false" ht="12.75" hidden="false" customHeight="false" outlineLevel="0" collapsed="false">
      <c r="A26" s="1" t="n">
        <v>23</v>
      </c>
      <c r="B26" s="1" t="s">
        <v>25</v>
      </c>
      <c r="C26" s="1" t="s">
        <v>12</v>
      </c>
      <c r="D26" s="1" t="n">
        <v>-10000</v>
      </c>
      <c r="E26" s="1" t="n">
        <v>1.825</v>
      </c>
      <c r="F26" s="12" t="n">
        <f aca="false">IF(E26&lt;1,0,$F$4)</f>
        <v>1.85</v>
      </c>
      <c r="G26" s="11" t="n">
        <f aca="false">D26*(F26-E26)</f>
        <v>-250.000000000001</v>
      </c>
      <c r="H26" s="1" t="n">
        <f aca="false">IF(D26&lt;0,ABS(D26),D26)</f>
        <v>10000</v>
      </c>
      <c r="K26" s="1" t="n">
        <v>23</v>
      </c>
      <c r="M26" s="1" t="s">
        <v>12</v>
      </c>
      <c r="O26" s="9"/>
      <c r="P26" s="12" t="n">
        <f aca="false">IF(O26&lt;1,0,$P$4)</f>
        <v>0</v>
      </c>
      <c r="R26" s="1" t="n">
        <f aca="false">IF(N26&lt;0,ABS(N26),N26)</f>
        <v>0</v>
      </c>
      <c r="T26" s="1" t="n">
        <f aca="false">-V26</f>
        <v>-7500</v>
      </c>
      <c r="U26" s="1" t="s">
        <v>67</v>
      </c>
      <c r="V26" s="1" t="n">
        <v>7500</v>
      </c>
      <c r="W26" s="1" t="n">
        <v>1.82</v>
      </c>
      <c r="X26" s="1" t="s">
        <v>18</v>
      </c>
    </row>
    <row r="27" customFormat="false" ht="12.75" hidden="false" customHeight="false" outlineLevel="0" collapsed="false">
      <c r="A27" s="1" t="n">
        <v>24</v>
      </c>
      <c r="B27" s="34" t="s">
        <v>18</v>
      </c>
      <c r="C27" s="1" t="s">
        <v>12</v>
      </c>
      <c r="D27" s="1" t="n">
        <v>-10000</v>
      </c>
      <c r="E27" s="1" t="n">
        <v>1.81</v>
      </c>
      <c r="F27" s="12" t="n">
        <f aca="false">IF(E27&lt;1,0,$F$4)</f>
        <v>1.85</v>
      </c>
      <c r="G27" s="11" t="n">
        <f aca="false">D27*(F27-E27)</f>
        <v>-400</v>
      </c>
      <c r="H27" s="1" t="n">
        <f aca="false">IF(D27&lt;0,ABS(D27),D27)</f>
        <v>10000</v>
      </c>
      <c r="K27" s="1" t="n">
        <v>24</v>
      </c>
      <c r="M27" s="1" t="s">
        <v>12</v>
      </c>
      <c r="P27" s="12" t="n">
        <f aca="false">IF(O27&lt;1,0,$P$4)</f>
        <v>0</v>
      </c>
      <c r="R27" s="1" t="n">
        <f aca="false">IF(N27&lt;0,ABS(N27),N27)</f>
        <v>0</v>
      </c>
      <c r="T27" s="1" t="n">
        <f aca="false">-V27</f>
        <v>-10000</v>
      </c>
      <c r="U27" s="1" t="s">
        <v>67</v>
      </c>
      <c r="V27" s="1" t="n">
        <v>10000</v>
      </c>
      <c r="W27" s="1" t="n">
        <v>1.825</v>
      </c>
      <c r="X27" s="1" t="s">
        <v>25</v>
      </c>
    </row>
    <row r="28" customFormat="false" ht="12.75" hidden="false" customHeight="false" outlineLevel="0" collapsed="false">
      <c r="A28" s="1" t="n">
        <v>25</v>
      </c>
      <c r="B28" s="34"/>
      <c r="C28" s="1" t="s">
        <v>12</v>
      </c>
      <c r="F28" s="12" t="n">
        <f aca="false">IF(E28&lt;1,0,$F$4)</f>
        <v>0</v>
      </c>
      <c r="G28" s="11" t="n">
        <f aca="false">D28*(F28-E28)</f>
        <v>0</v>
      </c>
      <c r="H28" s="1" t="n">
        <f aca="false">IF(D28&lt;0,ABS(D28),D28)</f>
        <v>0</v>
      </c>
      <c r="K28" s="1" t="n">
        <v>25</v>
      </c>
      <c r="M28" s="1" t="s">
        <v>12</v>
      </c>
      <c r="P28" s="12" t="n">
        <f aca="false">IF(O28&lt;1,0,$P$4)</f>
        <v>0</v>
      </c>
      <c r="R28" s="1" t="n">
        <f aca="false">IF(N28&lt;0,ABS(N28),N28)</f>
        <v>0</v>
      </c>
      <c r="T28" s="1" t="n">
        <v>-10000</v>
      </c>
      <c r="W28" s="1" t="n">
        <v>1.81</v>
      </c>
    </row>
    <row r="29" customFormat="false" ht="12.75" hidden="false" customHeight="false" outlineLevel="0" collapsed="false">
      <c r="A29" s="1" t="n">
        <v>26</v>
      </c>
      <c r="B29" s="34"/>
      <c r="C29" s="1" t="s">
        <v>12</v>
      </c>
      <c r="F29" s="12" t="n">
        <f aca="false">IF(E29&lt;1,0,$F$4)</f>
        <v>0</v>
      </c>
      <c r="G29" s="11" t="n">
        <f aca="false">D29*(F29-E29)</f>
        <v>0</v>
      </c>
      <c r="H29" s="1" t="n">
        <f aca="false">IF(D29&lt;0,ABS(D29),D29)</f>
        <v>0</v>
      </c>
      <c r="K29" s="13" t="n">
        <v>26</v>
      </c>
      <c r="L29" s="13"/>
      <c r="M29" s="13" t="s">
        <v>28</v>
      </c>
      <c r="N29" s="13"/>
      <c r="O29" s="13"/>
      <c r="P29" s="14" t="n">
        <f aca="false">IF(O29&lt;1,0,$P$4)</f>
        <v>0</v>
      </c>
      <c r="Q29" s="13"/>
      <c r="R29" s="13" t="n">
        <f aca="false">IF(N29&lt;0,ABS(N29),N29)</f>
        <v>0</v>
      </c>
    </row>
    <row r="30" customFormat="false" ht="12.75" hidden="true" customHeight="false" outlineLevel="0" collapsed="false">
      <c r="A30" s="1" t="n">
        <v>27</v>
      </c>
      <c r="B30" s="34"/>
      <c r="C30" s="1" t="s">
        <v>12</v>
      </c>
      <c r="F30" s="12" t="n">
        <f aca="false">IF(E30&lt;1,0,$F$4)</f>
        <v>0</v>
      </c>
      <c r="G30" s="11" t="n">
        <f aca="false">D30*(F30-E30)</f>
        <v>0</v>
      </c>
      <c r="H30" s="1" t="n">
        <f aca="false">IF(D30&lt;0,ABS(D30),D30)</f>
        <v>0</v>
      </c>
      <c r="K30" s="13" t="n">
        <v>27</v>
      </c>
      <c r="L30" s="13"/>
      <c r="M30" s="13" t="s">
        <v>28</v>
      </c>
      <c r="N30" s="13"/>
      <c r="O30" s="13"/>
      <c r="P30" s="14" t="n">
        <f aca="false">IF(O30&lt;1,0,$P$4)</f>
        <v>0</v>
      </c>
      <c r="Q30" s="13"/>
      <c r="R30" s="13" t="n">
        <f aca="false">IF(N30&lt;0,ABS(N30),N30)</f>
        <v>0</v>
      </c>
    </row>
    <row r="31" customFormat="false" ht="12.75" hidden="true" customHeight="false" outlineLevel="0" collapsed="false">
      <c r="A31" s="1" t="n">
        <v>28</v>
      </c>
      <c r="B31" s="34"/>
      <c r="C31" s="1" t="s">
        <v>12</v>
      </c>
      <c r="F31" s="12" t="n">
        <f aca="false">IF(E31&lt;1,0,$F$4)</f>
        <v>0</v>
      </c>
      <c r="G31" s="11" t="n">
        <f aca="false">D31*(F31-E31)</f>
        <v>0</v>
      </c>
      <c r="H31" s="1" t="n">
        <f aca="false">IF(D31&lt;0,ABS(D31),D31)</f>
        <v>0</v>
      </c>
      <c r="K31" s="13" t="n">
        <v>28</v>
      </c>
      <c r="L31" s="13"/>
      <c r="M31" s="13" t="s">
        <v>28</v>
      </c>
      <c r="N31" s="13"/>
      <c r="O31" s="13"/>
      <c r="P31" s="14" t="n">
        <f aca="false">IF(O31&lt;1,0,$P$4)</f>
        <v>0</v>
      </c>
      <c r="Q31" s="15"/>
      <c r="R31" s="13" t="n">
        <f aca="false">IF(N31&lt;0,ABS(N31),N31)</f>
        <v>0</v>
      </c>
    </row>
    <row r="32" customFormat="false" ht="12.75" hidden="false" customHeight="false" outlineLevel="0" collapsed="false">
      <c r="A32" s="1" t="n">
        <v>29</v>
      </c>
      <c r="B32" s="34"/>
      <c r="C32" s="1" t="s">
        <v>12</v>
      </c>
      <c r="F32" s="12" t="n">
        <f aca="false">IF(E32&lt;1,0,$F$4)</f>
        <v>0</v>
      </c>
      <c r="G32" s="11" t="n">
        <f aca="false">D32*(F32-E32)</f>
        <v>0</v>
      </c>
      <c r="H32" s="1" t="n">
        <f aca="false">IF(D32&lt;0,ABS(D32),D32)</f>
        <v>0</v>
      </c>
      <c r="K32" s="13" t="n">
        <v>29</v>
      </c>
      <c r="L32" s="13"/>
      <c r="M32" s="13" t="s">
        <v>28</v>
      </c>
      <c r="N32" s="13"/>
      <c r="O32" s="13"/>
      <c r="P32" s="14" t="n">
        <f aca="false">IF(O32&lt;1,0,$P$4)</f>
        <v>0</v>
      </c>
      <c r="Q32" s="13"/>
      <c r="R32" s="13"/>
    </row>
    <row r="33" customFormat="false" ht="12.75" hidden="false" customHeight="false" outlineLevel="0" collapsed="false">
      <c r="A33" s="1" t="n">
        <v>30</v>
      </c>
      <c r="B33" s="34"/>
      <c r="C33" s="1" t="s">
        <v>12</v>
      </c>
      <c r="F33" s="12" t="n">
        <f aca="false">IF(E33&lt;1,0,$F$4)</f>
        <v>0</v>
      </c>
      <c r="G33" s="11" t="n">
        <f aca="false">D33*(F33-E33)</f>
        <v>0</v>
      </c>
      <c r="H33" s="1" t="n">
        <f aca="false">IF(D33&lt;0,ABS(D33),D33)</f>
        <v>0</v>
      </c>
      <c r="K33" s="13" t="n">
        <v>30</v>
      </c>
      <c r="L33" s="13"/>
      <c r="M33" s="13" t="s">
        <v>28</v>
      </c>
      <c r="N33" s="13"/>
      <c r="O33" s="13"/>
      <c r="P33" s="14" t="n">
        <f aca="false">IF(O33&lt;1,0,$P$4)</f>
        <v>0</v>
      </c>
      <c r="Q33" s="13"/>
      <c r="R33" s="13"/>
    </row>
    <row r="34" customFormat="false" ht="13.5" hidden="false" customHeight="false" outlineLevel="0" collapsed="false">
      <c r="A34" s="1" t="n">
        <v>31</v>
      </c>
      <c r="B34" s="34"/>
      <c r="C34" s="1" t="s">
        <v>12</v>
      </c>
      <c r="E34" s="9"/>
      <c r="F34" s="12" t="n">
        <f aca="false">IF(E34&lt;1,0,$F$4)</f>
        <v>0</v>
      </c>
      <c r="G34" s="11" t="n">
        <f aca="false">D34*(F34-E34)</f>
        <v>0</v>
      </c>
      <c r="H34" s="1" t="n">
        <f aca="false">IF(D34&lt;0,ABS(D34),D34)</f>
        <v>0</v>
      </c>
      <c r="K34" s="16" t="n">
        <v>31</v>
      </c>
      <c r="L34" s="16"/>
      <c r="M34" s="16" t="s">
        <v>28</v>
      </c>
      <c r="N34" s="16"/>
      <c r="O34" s="16"/>
      <c r="P34" s="17" t="n">
        <f aca="false">IF(O34&lt;1,0,$P$4)</f>
        <v>0</v>
      </c>
      <c r="Q34" s="18"/>
      <c r="R34" s="16"/>
    </row>
    <row r="35" customFormat="false" ht="15.75" hidden="false" customHeight="false" outlineLevel="0" collapsed="false">
      <c r="A35" s="1" t="n">
        <v>32</v>
      </c>
      <c r="C35" s="1" t="s">
        <v>12</v>
      </c>
      <c r="E35" s="9"/>
      <c r="F35" s="12" t="n">
        <f aca="false">IF(E35&lt;1,0,$F$4)</f>
        <v>0</v>
      </c>
      <c r="G35" s="11" t="n">
        <f aca="false">D35*(F35-E35)</f>
        <v>0</v>
      </c>
      <c r="H35" s="1" t="n">
        <f aca="false">IF(D35&lt;0,ABS(D35),D35)</f>
        <v>0</v>
      </c>
      <c r="K35" s="19"/>
      <c r="N35" s="20" t="n">
        <f aca="false">SUM(N4:N34)</f>
        <v>19350</v>
      </c>
      <c r="Q35" s="21" t="n">
        <f aca="false">SUM(Q4:Q31)</f>
        <v>315.499999999999</v>
      </c>
      <c r="R35" s="1" t="n">
        <f aca="false">SUM(R4:R28)</f>
        <v>89350</v>
      </c>
      <c r="S35" s="36" t="s">
        <v>59</v>
      </c>
    </row>
    <row r="36" customFormat="false" ht="12.75" hidden="false" customHeight="false" outlineLevel="0" collapsed="false">
      <c r="A36" s="1" t="n">
        <v>33</v>
      </c>
      <c r="C36" s="1" t="s">
        <v>12</v>
      </c>
      <c r="E36" s="9"/>
      <c r="F36" s="12" t="n">
        <f aca="false">IF(E36&lt;1,0,$F$4)</f>
        <v>0</v>
      </c>
      <c r="G36" s="11" t="n">
        <f aca="false">D36*(F36-E36)</f>
        <v>0</v>
      </c>
      <c r="H36" s="1" t="n">
        <f aca="false">IF(D36&lt;0,ABS(D36),D36)</f>
        <v>0</v>
      </c>
      <c r="K36" s="19"/>
    </row>
    <row r="37" customFormat="false" ht="15.75" hidden="false" customHeight="false" outlineLevel="0" collapsed="false">
      <c r="A37" s="1" t="n">
        <v>34</v>
      </c>
      <c r="C37" s="1" t="s">
        <v>12</v>
      </c>
      <c r="E37" s="9"/>
      <c r="F37" s="12" t="n">
        <f aca="false">IF(E37&lt;1,0,$F$4)</f>
        <v>0</v>
      </c>
      <c r="G37" s="11" t="n">
        <f aca="false">D37*(F37-E37)</f>
        <v>0</v>
      </c>
      <c r="H37" s="1" t="n">
        <f aca="false">IF(D37&lt;0,ABS(D37),D37)</f>
        <v>0</v>
      </c>
      <c r="K37" s="19"/>
      <c r="P37" s="22" t="s">
        <v>29</v>
      </c>
      <c r="Q37" s="23" t="n">
        <f aca="false">'9-25-01'!N35*VLOOKUP((E1-1),[1]Historical!$A$3:$M$145,7)</f>
        <v>96.7500000000022</v>
      </c>
    </row>
    <row r="38" customFormat="false" ht="12.75" hidden="true" customHeight="false" outlineLevel="0" collapsed="false">
      <c r="A38" s="1" t="n">
        <v>35</v>
      </c>
      <c r="C38" s="1" t="s">
        <v>12</v>
      </c>
      <c r="E38" s="24"/>
      <c r="F38" s="12" t="n">
        <f aca="false">IF(E38&lt;1,0,$F$4)</f>
        <v>0</v>
      </c>
      <c r="G38" s="11" t="n">
        <f aca="false">D38*(F38-E38)</f>
        <v>0</v>
      </c>
      <c r="H38" s="1" t="n">
        <f aca="false">IF(D38&lt;0,ABS(D38),D38)</f>
        <v>0</v>
      </c>
      <c r="K38" s="19"/>
    </row>
    <row r="39" customFormat="false" ht="12.75" hidden="true" customHeight="false" outlineLevel="0" collapsed="false">
      <c r="A39" s="1" t="n">
        <v>36</v>
      </c>
      <c r="C39" s="1" t="s">
        <v>12</v>
      </c>
      <c r="E39" s="24"/>
      <c r="F39" s="12" t="n">
        <f aca="false">IF(E39&lt;1,0,$F$4)</f>
        <v>0</v>
      </c>
      <c r="G39" s="11" t="n">
        <f aca="false">D39*(F39-E39)</f>
        <v>0</v>
      </c>
      <c r="H39" s="1" t="n">
        <f aca="false">IF(D39&lt;0,ABS(D39),D39)</f>
        <v>0</v>
      </c>
      <c r="K39" s="19"/>
    </row>
    <row r="40" customFormat="false" ht="12.75" hidden="true" customHeight="false" outlineLevel="0" collapsed="false">
      <c r="A40" s="1" t="n">
        <v>37</v>
      </c>
      <c r="C40" s="1" t="s">
        <v>12</v>
      </c>
      <c r="E40" s="24"/>
      <c r="F40" s="12" t="n">
        <f aca="false">IF(E40&lt;1,0,$F$4)</f>
        <v>0</v>
      </c>
      <c r="G40" s="11" t="n">
        <f aca="false">D40*(F40-E40)</f>
        <v>0</v>
      </c>
      <c r="H40" s="1" t="n">
        <f aca="false">IF(D40&lt;0,ABS(D40),D40)</f>
        <v>0</v>
      </c>
      <c r="K40" s="19"/>
    </row>
    <row r="41" customFormat="false" ht="12.75" hidden="true" customHeight="false" outlineLevel="0" collapsed="false">
      <c r="A41" s="1" t="n">
        <v>38</v>
      </c>
      <c r="C41" s="1" t="s">
        <v>12</v>
      </c>
      <c r="E41" s="24"/>
      <c r="F41" s="12" t="n">
        <f aca="false">IF(E41&lt;1,0,$F$4)</f>
        <v>0</v>
      </c>
      <c r="G41" s="11" t="n">
        <f aca="false">D41*(F41-E41)</f>
        <v>0</v>
      </c>
      <c r="H41" s="1" t="n">
        <f aca="false">IF(D41&lt;0,ABS(D41),D41)</f>
        <v>0</v>
      </c>
      <c r="K41" s="19"/>
    </row>
    <row r="42" customFormat="false" ht="12.75" hidden="true" customHeight="false" outlineLevel="0" collapsed="false">
      <c r="A42" s="1" t="n">
        <v>39</v>
      </c>
      <c r="C42" s="1" t="s">
        <v>12</v>
      </c>
      <c r="E42" s="24"/>
      <c r="F42" s="12" t="n">
        <f aca="false">IF(E42&lt;1,0,$F$4)</f>
        <v>0</v>
      </c>
      <c r="G42" s="11" t="n">
        <f aca="false">D42*(F42-E42)</f>
        <v>0</v>
      </c>
      <c r="H42" s="1" t="n">
        <f aca="false">IF(D42&lt;0,ABS(D42),D42)</f>
        <v>0</v>
      </c>
      <c r="K42" s="19"/>
    </row>
    <row r="43" customFormat="false" ht="12.75" hidden="true" customHeight="false" outlineLevel="0" collapsed="false">
      <c r="A43" s="1" t="n">
        <v>40</v>
      </c>
      <c r="C43" s="1" t="s">
        <v>12</v>
      </c>
      <c r="E43" s="24"/>
      <c r="F43" s="12" t="n">
        <f aca="false">IF(E43&lt;1,0,$F$4)</f>
        <v>0</v>
      </c>
      <c r="G43" s="11" t="n">
        <f aca="false">D43*(F43-E43)</f>
        <v>0</v>
      </c>
      <c r="H43" s="1" t="n">
        <f aca="false">IF(D43&lt;0,ABS(D43),D43)</f>
        <v>0</v>
      </c>
      <c r="K43" s="19"/>
    </row>
    <row r="44" customFormat="false" ht="12.75" hidden="true" customHeight="false" outlineLevel="0" collapsed="false">
      <c r="A44" s="1" t="n">
        <v>41</v>
      </c>
      <c r="C44" s="1" t="s">
        <v>12</v>
      </c>
      <c r="E44" s="24"/>
      <c r="F44" s="12" t="n">
        <f aca="false">IF(E44&lt;1,0,$F$4)</f>
        <v>0</v>
      </c>
      <c r="G44" s="11" t="n">
        <f aca="false">D44*(F44-E44)</f>
        <v>0</v>
      </c>
      <c r="H44" s="1" t="n">
        <f aca="false">IF(D44&lt;0,ABS(D44),D44)</f>
        <v>0</v>
      </c>
      <c r="K44" s="19"/>
    </row>
    <row r="45" customFormat="false" ht="12.75" hidden="true" customHeight="false" outlineLevel="0" collapsed="false">
      <c r="C45" s="1" t="s">
        <v>12</v>
      </c>
      <c r="E45" s="24"/>
      <c r="F45" s="12" t="n">
        <f aca="false">IF(E45&lt;1,0,$F$4)</f>
        <v>0</v>
      </c>
      <c r="G45" s="11" t="n">
        <f aca="false">D45*(F45-E45)</f>
        <v>0</v>
      </c>
      <c r="H45" s="1" t="n">
        <f aca="false">IF(D45&lt;0,ABS(D45),D45)</f>
        <v>0</v>
      </c>
      <c r="K45" s="19"/>
    </row>
    <row r="46" customFormat="false" ht="12.75" hidden="true" customHeight="false" outlineLevel="0" collapsed="false">
      <c r="C46" s="1" t="s">
        <v>12</v>
      </c>
      <c r="E46" s="24"/>
      <c r="F46" s="12" t="n">
        <f aca="false">IF(E46&lt;1,0,$F$4)</f>
        <v>0</v>
      </c>
      <c r="G46" s="11" t="n">
        <f aca="false">D46*(F46-E46)</f>
        <v>0</v>
      </c>
      <c r="H46" s="1" t="n">
        <f aca="false">IF(D46&lt;0,ABS(D46),D46)</f>
        <v>0</v>
      </c>
      <c r="K46" s="19"/>
    </row>
    <row r="47" customFormat="false" ht="12.75" hidden="true" customHeight="false" outlineLevel="0" collapsed="false">
      <c r="A47" s="15" t="n">
        <v>45</v>
      </c>
      <c r="B47" s="13"/>
      <c r="C47" s="13" t="s">
        <v>28</v>
      </c>
      <c r="D47" s="13"/>
      <c r="E47" s="25"/>
      <c r="F47" s="26" t="n">
        <f aca="false">IF(E47&lt;1,0,$F$4)</f>
        <v>0</v>
      </c>
      <c r="G47" s="27" t="n">
        <f aca="false">D47*(F47-E47)</f>
        <v>0</v>
      </c>
      <c r="H47" s="13" t="n">
        <f aca="false">IF(D47&lt;0,ABS(D47),D47)</f>
        <v>0</v>
      </c>
      <c r="K47" s="19"/>
    </row>
    <row r="48" customFormat="false" ht="12.75" hidden="true" customHeight="false" outlineLevel="0" collapsed="false">
      <c r="A48" s="15" t="n">
        <v>46</v>
      </c>
      <c r="B48" s="15"/>
      <c r="C48" s="15" t="s">
        <v>28</v>
      </c>
      <c r="D48" s="15"/>
      <c r="E48" s="28"/>
      <c r="F48" s="26" t="n">
        <f aca="false">IF(E48&lt;1,0,$F$4)</f>
        <v>0</v>
      </c>
      <c r="G48" s="27" t="n">
        <f aca="false">D48*(F48-E48)</f>
        <v>0</v>
      </c>
      <c r="H48" s="13" t="n">
        <f aca="false">IF(D48&lt;0,ABS(D48),D48)</f>
        <v>0</v>
      </c>
      <c r="K48" s="19"/>
      <c r="M48" s="29"/>
    </row>
    <row r="49" customFormat="false" ht="15.75" hidden="false" customHeight="false" outlineLevel="0" collapsed="false">
      <c r="A49" s="15" t="n">
        <v>47</v>
      </c>
      <c r="B49" s="13"/>
      <c r="C49" s="13" t="s">
        <v>28</v>
      </c>
      <c r="D49" s="13"/>
      <c r="E49" s="25"/>
      <c r="F49" s="26" t="n">
        <f aca="false">IF(E49&lt;1,0,$F$4)</f>
        <v>0</v>
      </c>
      <c r="G49" s="27" t="n">
        <f aca="false">D49*(F49-E49)</f>
        <v>0</v>
      </c>
      <c r="H49" s="13" t="n">
        <f aca="false">IF(D49&lt;0,ABS(D49),D49)</f>
        <v>0</v>
      </c>
      <c r="K49" s="19"/>
      <c r="Q49" s="23" t="n">
        <f aca="false">'9-25-01'!D51*VLOOKUP((E1-1),[1]Historical!$A$3:$M$145,10)</f>
        <v>-569.999999999988</v>
      </c>
    </row>
    <row r="50" customFormat="false" ht="12.75" hidden="false" customHeight="false" outlineLevel="0" collapsed="false">
      <c r="A50" s="16" t="n">
        <v>48</v>
      </c>
      <c r="B50" s="16"/>
      <c r="C50" s="16" t="s">
        <v>28</v>
      </c>
      <c r="D50" s="16"/>
      <c r="E50" s="30"/>
      <c r="F50" s="17" t="n">
        <f aca="false">IF(E50&lt;1,0,$F$4)</f>
        <v>0</v>
      </c>
      <c r="G50" s="31" t="n">
        <f aca="false">D50*(F50-E50)</f>
        <v>0</v>
      </c>
      <c r="H50" s="16" t="n">
        <f aca="false">IF(D50&lt;0,ABS(D50),D50)</f>
        <v>0</v>
      </c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7"/>
      <c r="U50" s="32"/>
      <c r="V50" s="32"/>
      <c r="W50" s="32"/>
      <c r="X50" s="32"/>
    </row>
    <row r="51" customFormat="false" ht="15.75" hidden="false" customHeight="false" outlineLevel="0" collapsed="false">
      <c r="D51" s="20" t="n">
        <f aca="false">SUM(D4:D50)</f>
        <v>-104000</v>
      </c>
      <c r="G51" s="21" t="n">
        <f aca="false">SUM(G4:G50)</f>
        <v>-880.000000000006</v>
      </c>
      <c r="H51" s="1" t="n">
        <f aca="false">SUM(H4:H37)</f>
        <v>154000</v>
      </c>
      <c r="I51" s="1" t="s">
        <v>59</v>
      </c>
    </row>
    <row r="52" customFormat="false" ht="13.5" hidden="false" customHeight="false" outlineLevel="0" collapsed="false"/>
    <row r="53" customFormat="false" ht="18.75" hidden="false" customHeight="false" outlineLevel="0" collapsed="false">
      <c r="F53" s="22" t="s">
        <v>29</v>
      </c>
      <c r="L53" s="33" t="n">
        <f aca="false">G51+Q49+Q35+Q37</f>
        <v>-1037.74999999999</v>
      </c>
    </row>
    <row r="54" customFormat="false" ht="15" hidden="false" customHeight="false" outlineLevel="0" collapsed="false">
      <c r="D54" s="8"/>
      <c r="F54" s="22"/>
      <c r="N54" s="1" t="s">
        <v>60</v>
      </c>
      <c r="O54" s="1" t="n">
        <f aca="false">MIN(O4:O28)</f>
        <v>1.82</v>
      </c>
    </row>
    <row r="55" customFormat="false" ht="12.75" hidden="false" customHeight="false" outlineLevel="0" collapsed="false">
      <c r="D55" s="1" t="s">
        <v>61</v>
      </c>
      <c r="E55" s="1" t="n">
        <f aca="false">MIN(E4:E37)</f>
        <v>1.81</v>
      </c>
      <c r="N55" s="1" t="s">
        <v>62</v>
      </c>
      <c r="O55" s="1" t="n">
        <f aca="false">MAX(O4:O28)</f>
        <v>1.8775</v>
      </c>
    </row>
    <row r="56" customFormat="false" ht="12.75" hidden="false" customHeight="false" outlineLevel="0" collapsed="false">
      <c r="D56" s="1" t="s">
        <v>63</v>
      </c>
      <c r="E56" s="1" t="n">
        <f aca="false">MAX(E4:E37)</f>
        <v>1.8775</v>
      </c>
    </row>
    <row r="60" customFormat="false" ht="12.75" hidden="false" customHeight="false" outlineLevel="0" collapsed="false">
      <c r="M60" s="35"/>
    </row>
    <row r="68" customFormat="false" ht="12.75" hidden="false" customHeight="false" outlineLevel="0" collapsed="false">
      <c r="H68" s="35"/>
    </row>
    <row r="69" customFormat="false" ht="12.75" hidden="false" customHeight="false" outlineLevel="0" collapsed="false">
      <c r="H69" s="35"/>
    </row>
    <row r="70" customFormat="false" ht="12.75" hidden="false" customHeight="false" outlineLevel="0" collapsed="false">
      <c r="H70" s="35"/>
    </row>
    <row r="71" customFormat="false" ht="12.75" hidden="false" customHeight="false" outlineLevel="0" collapsed="false">
      <c r="H71" s="35"/>
    </row>
    <row r="72" customFormat="false" ht="12.75" hidden="false" customHeight="false" outlineLevel="0" collapsed="false">
      <c r="H72" s="35"/>
    </row>
    <row r="73" customFormat="false" ht="12.75" hidden="false" customHeight="false" outlineLevel="0" collapsed="false">
      <c r="H73" s="35"/>
    </row>
    <row r="74" customFormat="false" ht="12.75" hidden="false" customHeight="false" outlineLevel="0" collapsed="false">
      <c r="H74" s="35"/>
    </row>
    <row r="75" customFormat="false" ht="12.75" hidden="false" customHeight="false" outlineLevel="0" collapsed="false">
      <c r="H75" s="35"/>
    </row>
    <row r="76" customFormat="false" ht="12.75" hidden="false" customHeight="false" outlineLevel="0" collapsed="false">
      <c r="H76" s="35"/>
    </row>
    <row r="77" customFormat="false" ht="12.75" hidden="false" customHeight="false" outlineLevel="0" collapsed="false">
      <c r="H77" s="35"/>
    </row>
    <row r="78" customFormat="false" ht="12.75" hidden="false" customHeight="false" outlineLevel="0" collapsed="false">
      <c r="H78" s="35"/>
    </row>
    <row r="79" customFormat="false" ht="12.75" hidden="false" customHeight="false" outlineLevel="0" collapsed="false">
      <c r="H79" s="35"/>
    </row>
    <row r="80" customFormat="false" ht="12.75" hidden="false" customHeight="false" outlineLevel="0" collapsed="false">
      <c r="H80" s="35"/>
    </row>
    <row r="81" customFormat="false" ht="12.75" hidden="false" customHeight="false" outlineLevel="0" collapsed="false">
      <c r="H81" s="35"/>
    </row>
    <row r="82" customFormat="false" ht="12.75" hidden="false" customHeight="false" outlineLevel="0" collapsed="false">
      <c r="H82" s="35"/>
    </row>
    <row r="83" customFormat="false" ht="12.75" hidden="false" customHeight="false" outlineLevel="0" collapsed="false">
      <c r="H83" s="35"/>
    </row>
    <row r="84" customFormat="false" ht="12.75" hidden="false" customHeight="false" outlineLevel="0" collapsed="false">
      <c r="H84" s="35"/>
    </row>
    <row r="85" customFormat="false" ht="12.75" hidden="false" customHeight="false" outlineLevel="0" collapsed="false">
      <c r="H85" s="35"/>
    </row>
    <row r="86" customFormat="false" ht="12.75" hidden="false" customHeight="false" outlineLevel="0" collapsed="false">
      <c r="H86" s="35"/>
    </row>
    <row r="87" customFormat="false" ht="12.75" hidden="false" customHeight="false" outlineLevel="0" collapsed="false">
      <c r="H87" s="35"/>
    </row>
    <row r="88" customFormat="false" ht="12.75" hidden="false" customHeight="false" outlineLevel="0" collapsed="false">
      <c r="H88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56"/>
  <sheetViews>
    <sheetView showFormulas="false" showGridLines="true" showRowColHeaders="true" showZeros="true" rightToLeft="false" tabSelected="false" showOutlineSymbols="true" defaultGridColor="true" view="normal" topLeftCell="D1" colorId="64" zoomScale="80" zoomScaleNormal="80" zoomScalePageLayoutView="100" workbookViewId="0">
      <pane xSplit="0" ySplit="3" topLeftCell="BM16" activePane="bottomLeft" state="frozen"/>
      <selection pane="topLeft" activeCell="D1" activeCellId="0" sqref="D1"/>
      <selection pane="bottomLeft" activeCell="G51" activeCellId="0" sqref="G5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" width="7.56"/>
    <col collapsed="false" customWidth="true" hidden="false" outlineLevel="0" max="2" min="2" style="1" width="47.99"/>
    <col collapsed="false" customWidth="true" hidden="false" outlineLevel="0" max="3" min="3" style="1" width="7.28"/>
    <col collapsed="false" customWidth="true" hidden="false" outlineLevel="0" max="4" min="4" style="1" width="11.7"/>
    <col collapsed="false" customWidth="true" hidden="false" outlineLevel="0" max="5" min="5" style="1" width="12.42"/>
    <col collapsed="false" customWidth="true" hidden="false" outlineLevel="0" max="6" min="6" style="1" width="9.7"/>
    <col collapsed="false" customWidth="true" hidden="false" outlineLevel="0" max="8" min="7" style="1" width="13.85"/>
    <col collapsed="false" customWidth="true" hidden="false" outlineLevel="0" max="9" min="9" style="1" width="8.28"/>
    <col collapsed="false" customWidth="true" hidden="false" outlineLevel="0" max="10" min="10" style="1" width="3.99"/>
    <col collapsed="false" customWidth="true" hidden="true" outlineLevel="0" max="11" min="11" style="1" width="7.85"/>
    <col collapsed="false" customWidth="true" hidden="false" outlineLevel="0" max="12" min="12" style="1" width="35.7"/>
    <col collapsed="false" customWidth="true" hidden="false" outlineLevel="0" max="13" min="13" style="1" width="6.41"/>
    <col collapsed="false" customWidth="true" hidden="false" outlineLevel="0" max="14" min="14" style="1" width="9.28"/>
    <col collapsed="false" customWidth="true" hidden="false" outlineLevel="0" max="15" min="15" style="1" width="6.56"/>
    <col collapsed="false" customWidth="true" hidden="false" outlineLevel="0" max="16" min="16" style="1" width="9.28"/>
    <col collapsed="false" customWidth="true" hidden="false" outlineLevel="0" max="17" min="17" style="1" width="13.56"/>
    <col collapsed="false" customWidth="true" hidden="false" outlineLevel="0" max="18" min="18" style="1" width="11.13"/>
  </cols>
  <sheetData>
    <row r="1" customFormat="false" ht="18" hidden="false" customHeight="false" outlineLevel="0" collapsed="false">
      <c r="B1" s="2" t="s">
        <v>0</v>
      </c>
      <c r="D1" s="3" t="s">
        <v>1</v>
      </c>
      <c r="E1" s="4" t="n">
        <v>37161</v>
      </c>
      <c r="L1" s="2" t="s">
        <v>2</v>
      </c>
    </row>
    <row r="3" customFormat="false" ht="15" hidden="false" customHeight="false" outlineLevel="0" collapsed="false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/>
      <c r="I3" s="5"/>
      <c r="J3" s="5"/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5" t="s">
        <v>10</v>
      </c>
      <c r="Q3" s="5" t="s">
        <v>9</v>
      </c>
      <c r="R3" s="6"/>
    </row>
    <row r="4" customFormat="false" ht="12.75" hidden="false" customHeight="false" outlineLevel="0" collapsed="false">
      <c r="A4" s="1" t="n">
        <v>1</v>
      </c>
      <c r="B4" s="1" t="s">
        <v>50</v>
      </c>
      <c r="C4" s="1" t="s">
        <v>12</v>
      </c>
      <c r="D4" s="1" t="n">
        <v>5000</v>
      </c>
      <c r="E4" s="1" t="n">
        <v>1.85</v>
      </c>
      <c r="F4" s="10" t="n">
        <f aca="false">I4</f>
        <v>1.84906804733728</v>
      </c>
      <c r="G4" s="11" t="n">
        <f aca="false">D4*(F4-E4)</f>
        <v>-4.65976331361029</v>
      </c>
      <c r="H4" s="1" t="n">
        <f aca="false">IF(D4&lt;0,ABS(D4),D4)</f>
        <v>5000</v>
      </c>
      <c r="I4" s="12" t="n">
        <f aca="false">SUMPRODUCT(E4:E46,H4:H46)/SUM(H4:H46)</f>
        <v>1.84906804733728</v>
      </c>
      <c r="J4" s="12"/>
      <c r="K4" s="1" t="n">
        <v>1</v>
      </c>
      <c r="L4" s="36" t="s">
        <v>22</v>
      </c>
      <c r="M4" s="1" t="s">
        <v>12</v>
      </c>
      <c r="N4" s="8" t="n">
        <v>5000</v>
      </c>
      <c r="O4" s="36" t="n">
        <v>1.85</v>
      </c>
      <c r="P4" s="10" t="n">
        <f aca="false">S4</f>
        <v>1.8432498341075</v>
      </c>
      <c r="Q4" s="11" t="n">
        <f aca="false">N4*(P4-O4)</f>
        <v>-33.7508294625089</v>
      </c>
      <c r="R4" s="1" t="n">
        <f aca="false">IF(N4&lt;0,ABS(N4),N4)</f>
        <v>5000</v>
      </c>
      <c r="S4" s="12" t="n">
        <f aca="false">SUMPRODUCT(O4:O26,R4:R26)/SUM(R4:R26)</f>
        <v>1.8432498341075</v>
      </c>
    </row>
    <row r="5" customFormat="false" ht="12.75" hidden="false" customHeight="false" outlineLevel="0" collapsed="false">
      <c r="A5" s="1" t="n">
        <v>8</v>
      </c>
      <c r="B5" s="1" t="s">
        <v>50</v>
      </c>
      <c r="C5" s="1" t="s">
        <v>12</v>
      </c>
      <c r="D5" s="1" t="n">
        <v>10000</v>
      </c>
      <c r="E5" s="1" t="n">
        <v>1.8425</v>
      </c>
      <c r="F5" s="12" t="n">
        <f aca="false">IF(E5&lt;1,0,$F$4)</f>
        <v>1.84906804733728</v>
      </c>
      <c r="G5" s="11" t="n">
        <f aca="false">D5*(F5-E5)</f>
        <v>65.68047337278</v>
      </c>
      <c r="H5" s="1" t="n">
        <f aca="false">IF(D5&lt;0,ABS(D5),D5)</f>
        <v>10000</v>
      </c>
      <c r="K5" s="1" t="n">
        <v>4</v>
      </c>
      <c r="L5" s="36" t="s">
        <v>22</v>
      </c>
      <c r="M5" s="1" t="s">
        <v>12</v>
      </c>
      <c r="N5" s="8" t="n">
        <v>5000</v>
      </c>
      <c r="O5" s="36" t="n">
        <v>1.865</v>
      </c>
      <c r="P5" s="12" t="n">
        <f aca="false">IF(O5&lt;1,0,$P$4)</f>
        <v>1.8432498341075</v>
      </c>
      <c r="Q5" s="11" t="n">
        <f aca="false">N5*(P5-O5)</f>
        <v>-108.750829462508</v>
      </c>
      <c r="R5" s="1" t="n">
        <f aca="false">IF(N5&lt;0,ABS(N5),N5)</f>
        <v>5000</v>
      </c>
    </row>
    <row r="6" customFormat="false" ht="12.75" hidden="false" customHeight="false" outlineLevel="0" collapsed="false">
      <c r="A6" s="1" t="n">
        <v>13</v>
      </c>
      <c r="B6" s="1" t="s">
        <v>50</v>
      </c>
      <c r="C6" s="1" t="s">
        <v>12</v>
      </c>
      <c r="D6" s="1" t="n">
        <v>5000</v>
      </c>
      <c r="E6" s="1" t="n">
        <v>1.845</v>
      </c>
      <c r="F6" s="12" t="n">
        <f aca="false">IF(E6&lt;1,0,$F$4)</f>
        <v>1.84906804733728</v>
      </c>
      <c r="G6" s="11" t="n">
        <f aca="false">D6*(F6-E6)</f>
        <v>20.3402366863903</v>
      </c>
      <c r="H6" s="1" t="n">
        <f aca="false">IF(D6&lt;0,ABS(D6),D6)</f>
        <v>5000</v>
      </c>
      <c r="K6" s="1" t="n">
        <v>2</v>
      </c>
      <c r="L6" s="36" t="s">
        <v>15</v>
      </c>
      <c r="M6" s="1" t="s">
        <v>12</v>
      </c>
      <c r="N6" s="8" t="n">
        <v>5000</v>
      </c>
      <c r="O6" s="36" t="n">
        <v>1.8625</v>
      </c>
      <c r="P6" s="12" t="n">
        <f aca="false">IF(O6&lt;1,0,$P$4)</f>
        <v>1.8432498341075</v>
      </c>
      <c r="Q6" s="11" t="n">
        <f aca="false">N6*(P6-O6)</f>
        <v>-96.2508294625086</v>
      </c>
      <c r="R6" s="1" t="n">
        <f aca="false">IF(N6&lt;0,ABS(N6),N6)</f>
        <v>5000</v>
      </c>
    </row>
    <row r="7" customFormat="false" ht="12.75" hidden="false" customHeight="false" outlineLevel="0" collapsed="false">
      <c r="A7" s="1" t="n">
        <v>22</v>
      </c>
      <c r="B7" s="1" t="s">
        <v>50</v>
      </c>
      <c r="C7" s="1" t="s">
        <v>12</v>
      </c>
      <c r="D7" s="1" t="n">
        <v>5000</v>
      </c>
      <c r="E7" s="1" t="n">
        <v>1.84</v>
      </c>
      <c r="F7" s="12" t="n">
        <f aca="false">IF(E7&lt;1,0,$F$4)</f>
        <v>1.84906804733728</v>
      </c>
      <c r="G7" s="11" t="n">
        <f aca="false">D7*(F7-E7)</f>
        <v>45.3402366863898</v>
      </c>
      <c r="H7" s="1" t="n">
        <f aca="false">IF(D7&lt;0,ABS(D7),D7)</f>
        <v>5000</v>
      </c>
      <c r="K7" s="1" t="n">
        <v>9</v>
      </c>
      <c r="L7" s="36" t="s">
        <v>52</v>
      </c>
      <c r="M7" s="1" t="s">
        <v>12</v>
      </c>
      <c r="N7" s="8" t="n">
        <v>10000</v>
      </c>
      <c r="O7" s="36" t="n">
        <v>1.8525</v>
      </c>
      <c r="P7" s="12" t="n">
        <f aca="false">IF(O7&lt;1,0,$P$4)</f>
        <v>1.8432498341075</v>
      </c>
      <c r="Q7" s="11" t="n">
        <f aca="false">N7*(P7-O7)</f>
        <v>-92.5016589250172</v>
      </c>
      <c r="R7" s="1" t="n">
        <f aca="false">IF(N7&lt;0,ABS(N7),N7)</f>
        <v>10000</v>
      </c>
    </row>
    <row r="8" customFormat="false" ht="12.75" hidden="false" customHeight="false" outlineLevel="0" collapsed="false">
      <c r="A8" s="1" t="n">
        <v>9</v>
      </c>
      <c r="B8" s="1" t="s">
        <v>50</v>
      </c>
      <c r="C8" s="1" t="s">
        <v>12</v>
      </c>
      <c r="D8" s="1" t="n">
        <v>5000</v>
      </c>
      <c r="E8" s="1" t="n">
        <v>1.86</v>
      </c>
      <c r="F8" s="12" t="n">
        <f aca="false">IF(E8&lt;1,0,$F$4)</f>
        <v>1.84906804733728</v>
      </c>
      <c r="G8" s="11" t="n">
        <f aca="false">D8*(F8-E8)</f>
        <v>-54.6597633136103</v>
      </c>
      <c r="H8" s="1" t="n">
        <f aca="false">IF(D8&lt;0,ABS(D8),D8)</f>
        <v>5000</v>
      </c>
      <c r="K8" s="1" t="n">
        <v>12</v>
      </c>
      <c r="L8" s="36" t="s">
        <v>20</v>
      </c>
      <c r="M8" s="1" t="s">
        <v>12</v>
      </c>
      <c r="N8" s="1" t="n">
        <v>5000</v>
      </c>
      <c r="O8" s="36" t="n">
        <v>1.84</v>
      </c>
      <c r="P8" s="12" t="n">
        <f aca="false">IF(O8&lt;1,0,$P$4)</f>
        <v>1.8432498341075</v>
      </c>
      <c r="Q8" s="11" t="n">
        <f aca="false">N8*(P8-O8)</f>
        <v>16.2491705374912</v>
      </c>
      <c r="R8" s="1" t="n">
        <f aca="false">IF(N8&lt;0,ABS(N8),N8)</f>
        <v>5000</v>
      </c>
    </row>
    <row r="9" customFormat="false" ht="12.75" hidden="false" customHeight="false" outlineLevel="0" collapsed="false">
      <c r="A9" s="1" t="n">
        <v>11</v>
      </c>
      <c r="B9" s="1" t="s">
        <v>21</v>
      </c>
      <c r="C9" s="1" t="s">
        <v>12</v>
      </c>
      <c r="D9" s="1" t="n">
        <v>-10000</v>
      </c>
      <c r="E9" s="1" t="n">
        <v>1.86</v>
      </c>
      <c r="F9" s="12" t="n">
        <f aca="false">IF(E9&lt;1,0,$F$4)</f>
        <v>1.84906804733728</v>
      </c>
      <c r="G9" s="11" t="n">
        <f aca="false">D9*(F9-E9)</f>
        <v>109.319526627221</v>
      </c>
      <c r="H9" s="1" t="n">
        <f aca="false">IF(D9&lt;0,ABS(D9),D9)</f>
        <v>10000</v>
      </c>
      <c r="K9" s="1" t="n">
        <v>8</v>
      </c>
      <c r="L9" s="36" t="s">
        <v>15</v>
      </c>
      <c r="M9" s="1" t="s">
        <v>12</v>
      </c>
      <c r="N9" s="8" t="n">
        <v>900</v>
      </c>
      <c r="O9" s="36" t="n">
        <v>1.8325</v>
      </c>
      <c r="P9" s="12" t="n">
        <f aca="false">IF(O9&lt;1,0,$P$4)</f>
        <v>1.8432498341075</v>
      </c>
      <c r="Q9" s="11" t="n">
        <f aca="false">N9*(P9-O9)</f>
        <v>9.67485069674847</v>
      </c>
      <c r="R9" s="1" t="n">
        <f aca="false">IF(N9&lt;0,ABS(N9),N9)</f>
        <v>900</v>
      </c>
    </row>
    <row r="10" customFormat="false" ht="12.75" hidden="false" customHeight="false" outlineLevel="0" collapsed="false">
      <c r="A10" s="1" t="n">
        <v>4</v>
      </c>
      <c r="B10" s="1" t="s">
        <v>27</v>
      </c>
      <c r="C10" s="1" t="s">
        <v>12</v>
      </c>
      <c r="D10" s="1" t="n">
        <v>-5000</v>
      </c>
      <c r="E10" s="1" t="n">
        <v>1.8675</v>
      </c>
      <c r="F10" s="12" t="n">
        <f aca="false">IF(E10&lt;1,0,$F$4)</f>
        <v>1.84906804733728</v>
      </c>
      <c r="G10" s="11" t="n">
        <f aca="false">D10*(F10-E10)</f>
        <v>92.1597633136095</v>
      </c>
      <c r="H10" s="1" t="n">
        <f aca="false">IF(D10&lt;0,ABS(D10),D10)</f>
        <v>5000</v>
      </c>
      <c r="K10" s="1" t="n">
        <v>13</v>
      </c>
      <c r="L10" s="36" t="s">
        <v>20</v>
      </c>
      <c r="M10" s="1" t="s">
        <v>12</v>
      </c>
      <c r="N10" s="1" t="n">
        <v>5000</v>
      </c>
      <c r="O10" s="36" t="n">
        <v>1.84</v>
      </c>
      <c r="P10" s="12" t="n">
        <f aca="false">IF(O10&lt;1,0,$P$4)</f>
        <v>1.8432498341075</v>
      </c>
      <c r="Q10" s="11" t="n">
        <f aca="false">N10*(P10-O10)</f>
        <v>16.2491705374912</v>
      </c>
      <c r="R10" s="1" t="n">
        <f aca="false">IF(N10&lt;0,ABS(N10),N10)</f>
        <v>5000</v>
      </c>
    </row>
    <row r="11" customFormat="false" ht="12.75" hidden="false" customHeight="false" outlineLevel="0" collapsed="false">
      <c r="A11" s="1" t="n">
        <v>5</v>
      </c>
      <c r="B11" s="1" t="s">
        <v>24</v>
      </c>
      <c r="C11" s="1" t="s">
        <v>12</v>
      </c>
      <c r="D11" s="1" t="n">
        <v>-5000</v>
      </c>
      <c r="E11" s="1" t="n">
        <v>1.87</v>
      </c>
      <c r="F11" s="12" t="n">
        <f aca="false">IF(E11&lt;1,0,$F$4)</f>
        <v>1.84906804733728</v>
      </c>
      <c r="G11" s="11" t="n">
        <f aca="false">D11*(F11-E11)</f>
        <v>104.65976331361</v>
      </c>
      <c r="H11" s="1" t="n">
        <f aca="false">IF(D11&lt;0,ABS(D11),D11)</f>
        <v>5000</v>
      </c>
      <c r="K11" s="1" t="n">
        <v>14</v>
      </c>
      <c r="L11" s="36" t="s">
        <v>20</v>
      </c>
      <c r="M11" s="1" t="s">
        <v>12</v>
      </c>
      <c r="N11" s="1" t="n">
        <v>3450</v>
      </c>
      <c r="O11" s="36" t="n">
        <v>1.8325</v>
      </c>
      <c r="P11" s="12" t="n">
        <f aca="false">IF(O11&lt;1,0,$P$4)</f>
        <v>1.8432498341075</v>
      </c>
      <c r="Q11" s="11" t="n">
        <f aca="false">N11*(P11-O11)</f>
        <v>37.0869276708691</v>
      </c>
      <c r="R11" s="1" t="n">
        <f aca="false">IF(N11&lt;0,ABS(N11),N11)</f>
        <v>3450</v>
      </c>
    </row>
    <row r="12" customFormat="false" ht="12.75" hidden="false" customHeight="false" outlineLevel="0" collapsed="false">
      <c r="A12" s="1" t="n">
        <v>7</v>
      </c>
      <c r="B12" s="1" t="s">
        <v>54</v>
      </c>
      <c r="C12" s="1" t="s">
        <v>12</v>
      </c>
      <c r="D12" s="1" t="n">
        <v>-10000</v>
      </c>
      <c r="E12" s="1" t="n">
        <v>1.87</v>
      </c>
      <c r="F12" s="12" t="n">
        <f aca="false">IF(E12&lt;1,0,$F$4)</f>
        <v>1.84906804733728</v>
      </c>
      <c r="G12" s="11" t="n">
        <f aca="false">D12*(F12-E12)</f>
        <v>209.319526627221</v>
      </c>
      <c r="H12" s="1" t="n">
        <f aca="false">IF(D12&lt;0,ABS(D12),D12)</f>
        <v>10000</v>
      </c>
      <c r="K12" s="1" t="n">
        <v>15</v>
      </c>
      <c r="L12" s="36" t="s">
        <v>15</v>
      </c>
      <c r="M12" s="1" t="s">
        <v>12</v>
      </c>
      <c r="N12" s="1" t="n">
        <v>5000</v>
      </c>
      <c r="O12" s="36" t="n">
        <v>1.82</v>
      </c>
      <c r="P12" s="12" t="n">
        <f aca="false">IF(O12&lt;1,0,$P$4)</f>
        <v>1.8432498341075</v>
      </c>
      <c r="Q12" s="11" t="n">
        <f aca="false">N12*(P12-O12)</f>
        <v>116.249170537491</v>
      </c>
      <c r="R12" s="1" t="n">
        <f aca="false">IF(N12&lt;0,ABS(N12),N12)</f>
        <v>5000</v>
      </c>
    </row>
    <row r="13" customFormat="false" ht="12.75" hidden="false" customHeight="false" outlineLevel="0" collapsed="false">
      <c r="A13" s="1" t="n">
        <v>18</v>
      </c>
      <c r="B13" s="1" t="s">
        <v>50</v>
      </c>
      <c r="C13" s="1" t="s">
        <v>12</v>
      </c>
      <c r="D13" s="1" t="n">
        <v>-5000</v>
      </c>
      <c r="E13" s="1" t="n">
        <v>1.84</v>
      </c>
      <c r="F13" s="12" t="n">
        <f aca="false">IF(E13&lt;1,0,$F$4)</f>
        <v>1.84906804733728</v>
      </c>
      <c r="G13" s="11" t="n">
        <f aca="false">D13*(F13-E13)</f>
        <v>-45.3402366863898</v>
      </c>
      <c r="H13" s="1" t="n">
        <f aca="false">IF(D13&lt;0,ABS(D13),D13)</f>
        <v>5000</v>
      </c>
      <c r="K13" s="1" t="n">
        <v>16</v>
      </c>
      <c r="L13" s="36" t="s">
        <v>20</v>
      </c>
      <c r="M13" s="1" t="s">
        <v>12</v>
      </c>
      <c r="N13" s="1" t="n">
        <v>3000</v>
      </c>
      <c r="O13" s="36" t="n">
        <v>1.805</v>
      </c>
      <c r="P13" s="12" t="n">
        <f aca="false">IF(O13&lt;1,0,$P$4)</f>
        <v>1.8432498341075</v>
      </c>
      <c r="Q13" s="1" t="n">
        <f aca="false">N13*(P13-O13)</f>
        <v>114.749502322495</v>
      </c>
      <c r="R13" s="1" t="n">
        <f aca="false">IF(N13&lt;0,ABS(N13),N13)</f>
        <v>3000</v>
      </c>
    </row>
    <row r="14" customFormat="false" ht="12.75" hidden="false" customHeight="false" outlineLevel="0" collapsed="false">
      <c r="A14" s="1" t="n">
        <v>19</v>
      </c>
      <c r="B14" s="1" t="s">
        <v>25</v>
      </c>
      <c r="C14" s="1" t="s">
        <v>12</v>
      </c>
      <c r="D14" s="1" t="n">
        <v>-10000</v>
      </c>
      <c r="E14" s="1" t="n">
        <v>1.84</v>
      </c>
      <c r="F14" s="12" t="n">
        <f aca="false">IF(E14&lt;1,0,$F$4)</f>
        <v>1.84906804733728</v>
      </c>
      <c r="G14" s="11" t="n">
        <f aca="false">D14*(F14-E14)</f>
        <v>-90.6804733727795</v>
      </c>
      <c r="H14" s="1" t="n">
        <f aca="false">IF(D14&lt;0,ABS(D14),D14)</f>
        <v>10000</v>
      </c>
      <c r="K14" s="1" t="n">
        <v>17</v>
      </c>
      <c r="L14" s="36" t="s">
        <v>21</v>
      </c>
      <c r="M14" s="1" t="s">
        <v>12</v>
      </c>
      <c r="N14" s="1" t="n">
        <v>-5000</v>
      </c>
      <c r="O14" s="36" t="n">
        <v>1.87</v>
      </c>
      <c r="P14" s="12" t="n">
        <f aca="false">IF(O14&lt;1,0,$P$4)</f>
        <v>1.8432498341075</v>
      </c>
      <c r="Q14" s="1" t="n">
        <f aca="false">N14*(P14-O14)</f>
        <v>133.750829462509</v>
      </c>
      <c r="R14" s="1" t="n">
        <f aca="false">IF(N14&lt;0,ABS(N14),N14)</f>
        <v>5000</v>
      </c>
    </row>
    <row r="15" customFormat="false" ht="12.75" hidden="false" customHeight="false" outlineLevel="0" collapsed="false">
      <c r="A15" s="1" t="n">
        <v>21</v>
      </c>
      <c r="B15" s="1" t="s">
        <v>25</v>
      </c>
      <c r="C15" s="1" t="s">
        <v>12</v>
      </c>
      <c r="D15" s="1" t="n">
        <v>-20000</v>
      </c>
      <c r="E15" s="1" t="n">
        <v>1.8425</v>
      </c>
      <c r="F15" s="12" t="n">
        <f aca="false">IF(E15&lt;1,0,$F$4)</f>
        <v>1.84906804733728</v>
      </c>
      <c r="G15" s="11" t="n">
        <f aca="false">D15*(F15-E15)</f>
        <v>-131.36094674556</v>
      </c>
      <c r="H15" s="1" t="n">
        <f aca="false">IF(D15&lt;0,ABS(D15),D15)</f>
        <v>20000</v>
      </c>
      <c r="K15" s="1" t="n">
        <v>5</v>
      </c>
      <c r="L15" s="36" t="s">
        <v>23</v>
      </c>
      <c r="M15" s="1" t="s">
        <v>12</v>
      </c>
      <c r="N15" s="8" t="n">
        <v>-5000</v>
      </c>
      <c r="O15" s="36" t="n">
        <v>1.84</v>
      </c>
      <c r="P15" s="12" t="n">
        <f aca="false">IF(O15&lt;1,0,$P$4)</f>
        <v>1.8432498341075</v>
      </c>
      <c r="Q15" s="11" t="n">
        <f aca="false">N15*(P15-O15)</f>
        <v>-16.2491705374912</v>
      </c>
      <c r="R15" s="1" t="n">
        <f aca="false">IF(N15&lt;0,ABS(N15),N15)</f>
        <v>5000</v>
      </c>
    </row>
    <row r="16" customFormat="false" ht="12.75" hidden="false" customHeight="false" outlineLevel="0" collapsed="false">
      <c r="A16" s="1" t="n">
        <v>10</v>
      </c>
      <c r="B16" s="1" t="s">
        <v>50</v>
      </c>
      <c r="C16" s="1" t="s">
        <v>12</v>
      </c>
      <c r="D16" s="1" t="n">
        <v>-10000</v>
      </c>
      <c r="E16" s="1" t="n">
        <v>1.84</v>
      </c>
      <c r="F16" s="12" t="n">
        <f aca="false">IF(E16&lt;1,0,$F$4)</f>
        <v>1.84906804733728</v>
      </c>
      <c r="G16" s="11" t="n">
        <f aca="false">D16*(F16-E16)</f>
        <v>-90.6804733727795</v>
      </c>
      <c r="H16" s="1" t="n">
        <f aca="false">IF(D16&lt;0,ABS(D16),D16)</f>
        <v>10000</v>
      </c>
      <c r="K16" s="1" t="n">
        <v>6</v>
      </c>
      <c r="L16" s="36" t="s">
        <v>23</v>
      </c>
      <c r="M16" s="1" t="s">
        <v>12</v>
      </c>
      <c r="N16" s="8" t="n">
        <v>-5000</v>
      </c>
      <c r="O16" s="36" t="n">
        <v>1.84</v>
      </c>
      <c r="P16" s="12" t="n">
        <f aca="false">IF(O16&lt;1,0,$P$4)</f>
        <v>1.8432498341075</v>
      </c>
      <c r="Q16" s="11" t="n">
        <f aca="false">N16*(P16-O16)</f>
        <v>-16.2491705374912</v>
      </c>
      <c r="R16" s="1" t="n">
        <f aca="false">IF(N16&lt;0,ABS(N16),N16)</f>
        <v>5000</v>
      </c>
    </row>
    <row r="17" customFormat="false" ht="12.75" hidden="false" customHeight="false" outlineLevel="0" collapsed="false">
      <c r="A17" s="1" t="n">
        <v>12</v>
      </c>
      <c r="B17" s="1" t="s">
        <v>54</v>
      </c>
      <c r="C17" s="1" t="s">
        <v>12</v>
      </c>
      <c r="D17" s="1" t="n">
        <v>-5000</v>
      </c>
      <c r="E17" s="1" t="n">
        <v>1.8475</v>
      </c>
      <c r="F17" s="12" t="n">
        <f aca="false">IF(E17&lt;1,0,$F$4)</f>
        <v>1.84906804733728</v>
      </c>
      <c r="G17" s="11" t="n">
        <f aca="false">D17*(F17-E17)</f>
        <v>-7.84023668639056</v>
      </c>
      <c r="H17" s="1" t="n">
        <f aca="false">IF(D17&lt;0,ABS(D17),D17)</f>
        <v>5000</v>
      </c>
      <c r="K17" s="1" t="n">
        <v>11</v>
      </c>
      <c r="L17" s="36" t="s">
        <v>52</v>
      </c>
      <c r="M17" s="1" t="s">
        <v>12</v>
      </c>
      <c r="N17" s="8" t="n">
        <v>-5000</v>
      </c>
      <c r="O17" s="36" t="n">
        <v>1.83</v>
      </c>
      <c r="P17" s="12" t="n">
        <f aca="false">IF(O17&lt;1,0,$P$4)</f>
        <v>1.8432498341075</v>
      </c>
      <c r="Q17" s="11" t="n">
        <f aca="false">N17*(P17-O17)</f>
        <v>-66.2491705374912</v>
      </c>
      <c r="R17" s="1" t="n">
        <f aca="false">IF(N17&lt;0,ABS(N17),N17)</f>
        <v>5000</v>
      </c>
    </row>
    <row r="18" customFormat="false" ht="12.75" hidden="false" customHeight="false" outlineLevel="0" collapsed="false">
      <c r="A18" s="1" t="n">
        <v>14</v>
      </c>
      <c r="B18" s="1" t="s">
        <v>69</v>
      </c>
      <c r="C18" s="1" t="s">
        <v>12</v>
      </c>
      <c r="D18" s="1" t="n">
        <v>-10000</v>
      </c>
      <c r="E18" s="1" t="n">
        <v>1.845</v>
      </c>
      <c r="F18" s="12" t="n">
        <f aca="false">IF(E18&lt;1,0,$F$4)</f>
        <v>1.84906804733728</v>
      </c>
      <c r="G18" s="11" t="n">
        <f aca="false">D18*(F18-E18)</f>
        <v>-40.6804733727806</v>
      </c>
      <c r="H18" s="1" t="n">
        <f aca="false">IF(D18&lt;0,ABS(D18),D18)</f>
        <v>10000</v>
      </c>
      <c r="K18" s="1" t="n">
        <v>10</v>
      </c>
      <c r="L18" s="36" t="s">
        <v>52</v>
      </c>
      <c r="M18" s="1" t="s">
        <v>12</v>
      </c>
      <c r="N18" s="8" t="n">
        <v>-3000</v>
      </c>
      <c r="O18" s="36" t="n">
        <v>1.83</v>
      </c>
      <c r="P18" s="12" t="n">
        <f aca="false">IF(O18&lt;1,0,$P$4)</f>
        <v>1.8432498341075</v>
      </c>
      <c r="Q18" s="11" t="n">
        <f aca="false">N18*(P18-O18)</f>
        <v>-39.7495023224948</v>
      </c>
      <c r="R18" s="1" t="n">
        <f aca="false">IF(N18&lt;0,ABS(N18),N18)</f>
        <v>3000</v>
      </c>
    </row>
    <row r="19" customFormat="false" ht="12.75" hidden="false" customHeight="false" outlineLevel="0" collapsed="false">
      <c r="A19" s="1" t="n">
        <v>15</v>
      </c>
      <c r="B19" s="1" t="s">
        <v>54</v>
      </c>
      <c r="C19" s="1" t="s">
        <v>12</v>
      </c>
      <c r="D19" s="1" t="n">
        <v>-5000</v>
      </c>
      <c r="E19" s="1" t="n">
        <v>1.84</v>
      </c>
      <c r="F19" s="12" t="n">
        <f aca="false">IF(E19&lt;1,0,$F$4)</f>
        <v>1.84906804733728</v>
      </c>
      <c r="G19" s="11" t="n">
        <f aca="false">D19*(F19-E19)</f>
        <v>-45.3402366863898</v>
      </c>
      <c r="H19" s="1" t="n">
        <f aca="false">IF(D19&lt;0,ABS(D19),D19)</f>
        <v>5000</v>
      </c>
      <c r="K19" s="1" t="n">
        <v>3</v>
      </c>
      <c r="L19" s="34" t="s">
        <v>51</v>
      </c>
      <c r="M19" s="1" t="s">
        <v>12</v>
      </c>
      <c r="N19" s="8" t="n">
        <v>-5000</v>
      </c>
      <c r="O19" s="9" t="n">
        <v>1.84</v>
      </c>
      <c r="P19" s="12" t="n">
        <f aca="false">IF(O19&lt;1,0,$P$4)</f>
        <v>1.8432498341075</v>
      </c>
      <c r="Q19" s="11" t="n">
        <f aca="false">N19*(P19-O19)</f>
        <v>-16.2491705374912</v>
      </c>
      <c r="R19" s="1" t="n">
        <f aca="false">IF(N19&lt;0,ABS(N19),N19)</f>
        <v>5000</v>
      </c>
    </row>
    <row r="20" customFormat="false" ht="12.75" hidden="false" customHeight="false" outlineLevel="0" collapsed="false">
      <c r="A20" s="1" t="n">
        <v>16</v>
      </c>
      <c r="B20" s="1" t="s">
        <v>54</v>
      </c>
      <c r="C20" s="1" t="s">
        <v>12</v>
      </c>
      <c r="D20" s="1" t="n">
        <v>-5000</v>
      </c>
      <c r="E20" s="1" t="n">
        <v>1.84</v>
      </c>
      <c r="F20" s="12" t="n">
        <f aca="false">IF(E20&lt;1,0,$F$4)</f>
        <v>1.84906804733728</v>
      </c>
      <c r="G20" s="11" t="n">
        <f aca="false">D20*(F20-E20)</f>
        <v>-45.3402366863898</v>
      </c>
      <c r="H20" s="1" t="n">
        <f aca="false">IF(D20&lt;0,ABS(D20),D20)</f>
        <v>5000</v>
      </c>
      <c r="K20" s="1" t="n">
        <v>7</v>
      </c>
      <c r="L20" s="34"/>
      <c r="M20" s="1" t="s">
        <v>12</v>
      </c>
      <c r="N20" s="8"/>
      <c r="O20" s="9"/>
      <c r="P20" s="12" t="n">
        <f aca="false">IF(O20&lt;1,0,$P$4)</f>
        <v>0</v>
      </c>
      <c r="Q20" s="11" t="n">
        <f aca="false">N20*(P20-O20)</f>
        <v>0</v>
      </c>
      <c r="R20" s="1" t="n">
        <f aca="false">IF(N20&lt;0,ABS(N20),N20)</f>
        <v>0</v>
      </c>
    </row>
    <row r="21" customFormat="false" ht="12.75" hidden="false" customHeight="false" outlineLevel="0" collapsed="false">
      <c r="A21" s="1" t="n">
        <v>17</v>
      </c>
      <c r="B21" s="1" t="s">
        <v>50</v>
      </c>
      <c r="C21" s="1" t="s">
        <v>12</v>
      </c>
      <c r="D21" s="1" t="n">
        <v>-5000</v>
      </c>
      <c r="E21" s="1" t="n">
        <v>1.825</v>
      </c>
      <c r="F21" s="12" t="n">
        <f aca="false">IF(E21&lt;1,0,$F$4)</f>
        <v>1.84906804733728</v>
      </c>
      <c r="G21" s="11" t="n">
        <f aca="false">D21*(F21-E21)</f>
        <v>-120.34023668639</v>
      </c>
      <c r="H21" s="1" t="n">
        <f aca="false">IF(D21&lt;0,ABS(D21),D21)</f>
        <v>5000</v>
      </c>
      <c r="K21" s="1" t="n">
        <v>18</v>
      </c>
      <c r="M21" s="1" t="s">
        <v>12</v>
      </c>
      <c r="O21" s="9"/>
      <c r="P21" s="12" t="n">
        <f aca="false">IF(O21&lt;1,0,$P$4)</f>
        <v>0</v>
      </c>
      <c r="R21" s="1" t="n">
        <f aca="false">IF(N21&lt;0,ABS(N21),N21)</f>
        <v>0</v>
      </c>
    </row>
    <row r="22" customFormat="false" ht="12.75" hidden="false" customHeight="false" outlineLevel="0" collapsed="false">
      <c r="A22" s="1" t="n">
        <v>2</v>
      </c>
      <c r="B22" s="1" t="s">
        <v>58</v>
      </c>
      <c r="C22" s="1" t="s">
        <v>12</v>
      </c>
      <c r="D22" s="1" t="n">
        <v>-9000</v>
      </c>
      <c r="E22" s="1" t="n">
        <v>1.845</v>
      </c>
      <c r="F22" s="12" t="n">
        <f aca="false">IF(E22&lt;1,0,$F$4)</f>
        <v>1.84906804733728</v>
      </c>
      <c r="G22" s="11" t="n">
        <f aca="false">D22*(F22-E22)</f>
        <v>-36.6124260355025</v>
      </c>
      <c r="H22" s="1" t="n">
        <f aca="false">IF(D22&lt;0,ABS(D22),D22)</f>
        <v>9000</v>
      </c>
      <c r="K22" s="1" t="n">
        <v>19</v>
      </c>
      <c r="M22" s="1" t="s">
        <v>12</v>
      </c>
      <c r="O22" s="9"/>
      <c r="P22" s="12" t="n">
        <f aca="false">IF(O22&lt;1,0,$P$4)</f>
        <v>0</v>
      </c>
      <c r="R22" s="1" t="n">
        <f aca="false">IF(N22&lt;0,ABS(N22),N22)</f>
        <v>0</v>
      </c>
    </row>
    <row r="23" customFormat="false" ht="12.75" hidden="false" customHeight="false" outlineLevel="0" collapsed="false">
      <c r="A23" s="1" t="n">
        <v>24</v>
      </c>
      <c r="B23" s="1" t="s">
        <v>50</v>
      </c>
      <c r="C23" s="1" t="s">
        <v>12</v>
      </c>
      <c r="D23" s="1" t="n">
        <v>-5000</v>
      </c>
      <c r="E23" s="1" t="n">
        <v>1.85</v>
      </c>
      <c r="F23" s="12" t="n">
        <f aca="false">IF(E23&lt;1,0,$F$4)</f>
        <v>1.84906804733728</v>
      </c>
      <c r="G23" s="11" t="n">
        <f aca="false">D23*(F23-E23)</f>
        <v>4.65976331361029</v>
      </c>
      <c r="H23" s="1" t="n">
        <f aca="false">IF(D23&lt;0,ABS(D23),D23)</f>
        <v>5000</v>
      </c>
      <c r="K23" s="1" t="n">
        <v>20</v>
      </c>
      <c r="M23" s="1" t="s">
        <v>12</v>
      </c>
      <c r="O23" s="9"/>
      <c r="P23" s="12" t="n">
        <f aca="false">IF(O23&lt;1,0,$P$4)</f>
        <v>0</v>
      </c>
      <c r="R23" s="1" t="n">
        <f aca="false">IF(N23&lt;0,ABS(N23),N23)</f>
        <v>0</v>
      </c>
    </row>
    <row r="24" customFormat="false" ht="12.75" hidden="false" customHeight="false" outlineLevel="0" collapsed="false">
      <c r="A24" s="1" t="n">
        <v>6</v>
      </c>
      <c r="B24" s="1" t="s">
        <v>50</v>
      </c>
      <c r="C24" s="1" t="s">
        <v>12</v>
      </c>
      <c r="D24" s="1" t="n">
        <v>-5000</v>
      </c>
      <c r="E24" s="1" t="n">
        <v>1.8575</v>
      </c>
      <c r="F24" s="12" t="n">
        <f aca="false">IF(E24&lt;1,0,$F$4)</f>
        <v>1.84906804733728</v>
      </c>
      <c r="G24" s="11" t="n">
        <f aca="false">D24*(F24-E24)</f>
        <v>42.1597633136095</v>
      </c>
      <c r="H24" s="1" t="n">
        <f aca="false">IF(D24&lt;0,ABS(D24),D24)</f>
        <v>5000</v>
      </c>
      <c r="K24" s="1" t="n">
        <v>21</v>
      </c>
      <c r="M24" s="1" t="s">
        <v>12</v>
      </c>
      <c r="O24" s="9"/>
      <c r="P24" s="12" t="n">
        <f aca="false">IF(O24&lt;1,0,$P$4)</f>
        <v>0</v>
      </c>
      <c r="R24" s="1" t="n">
        <f aca="false">IF(N24&lt;0,ABS(N24),N24)</f>
        <v>0</v>
      </c>
    </row>
    <row r="25" customFormat="false" ht="12.75" hidden="false" customHeight="false" outlineLevel="0" collapsed="false">
      <c r="A25" s="1" t="n">
        <v>20</v>
      </c>
      <c r="B25" s="1" t="s">
        <v>55</v>
      </c>
      <c r="C25" s="1" t="s">
        <v>12</v>
      </c>
      <c r="D25" s="1" t="n">
        <v>-10000</v>
      </c>
      <c r="E25" s="1" t="n">
        <v>1.86</v>
      </c>
      <c r="F25" s="12" t="n">
        <f aca="false">IF(E25&lt;1,0,$F$4)</f>
        <v>1.84906804733728</v>
      </c>
      <c r="G25" s="11" t="n">
        <f aca="false">D25*(F25-E25)</f>
        <v>109.319526627221</v>
      </c>
      <c r="H25" s="1" t="n">
        <f aca="false">IF(D25&lt;0,ABS(D25),D25)</f>
        <v>10000</v>
      </c>
      <c r="K25" s="1" t="n">
        <v>22</v>
      </c>
      <c r="M25" s="1" t="s">
        <v>12</v>
      </c>
      <c r="O25" s="9"/>
      <c r="P25" s="12" t="n">
        <f aca="false">IF(O25&lt;1,0,$P$4)</f>
        <v>0</v>
      </c>
      <c r="R25" s="1" t="n">
        <f aca="false">IF(N25&lt;0,ABS(N25),N25)</f>
        <v>0</v>
      </c>
    </row>
    <row r="26" customFormat="false" ht="12.75" hidden="false" customHeight="false" outlineLevel="0" collapsed="false">
      <c r="A26" s="1" t="n">
        <v>23</v>
      </c>
      <c r="B26" s="1" t="s">
        <v>55</v>
      </c>
      <c r="C26" s="1" t="s">
        <v>12</v>
      </c>
      <c r="D26" s="1" t="n">
        <v>-5000</v>
      </c>
      <c r="E26" s="1" t="n">
        <v>1.86</v>
      </c>
      <c r="F26" s="12" t="n">
        <f aca="false">IF(E26&lt;1,0,$F$4)</f>
        <v>1.84906804733728</v>
      </c>
      <c r="G26" s="11" t="n">
        <f aca="false">D26*(F26-E26)</f>
        <v>54.6597633136103</v>
      </c>
      <c r="H26" s="1" t="n">
        <f aca="false">IF(D26&lt;0,ABS(D26),D26)</f>
        <v>5000</v>
      </c>
      <c r="K26" s="1" t="n">
        <v>23</v>
      </c>
      <c r="M26" s="1" t="s">
        <v>12</v>
      </c>
      <c r="O26" s="9"/>
      <c r="P26" s="12" t="n">
        <f aca="false">IF(O26&lt;1,0,$P$4)</f>
        <v>0</v>
      </c>
      <c r="R26" s="1" t="n">
        <f aca="false">IF(N26&lt;0,ABS(N26),N26)</f>
        <v>0</v>
      </c>
    </row>
    <row r="27" customFormat="false" ht="12.75" hidden="false" customHeight="false" outlineLevel="0" collapsed="false">
      <c r="A27" s="1" t="n">
        <v>3</v>
      </c>
      <c r="B27" s="34"/>
      <c r="C27" s="1" t="s">
        <v>12</v>
      </c>
      <c r="D27" s="8"/>
      <c r="E27" s="9"/>
      <c r="F27" s="12" t="n">
        <f aca="false">IF(E27&lt;1,0,$F$4)</f>
        <v>0</v>
      </c>
      <c r="G27" s="11" t="n">
        <f aca="false">D27*(F27-E27)</f>
        <v>0</v>
      </c>
      <c r="H27" s="1" t="n">
        <f aca="false">IF(D27&lt;0,ABS(D27),D27)</f>
        <v>0</v>
      </c>
      <c r="K27" s="1" t="n">
        <v>24</v>
      </c>
      <c r="M27" s="1" t="s">
        <v>12</v>
      </c>
      <c r="P27" s="12" t="n">
        <f aca="false">IF(O27&lt;1,0,$P$4)</f>
        <v>0</v>
      </c>
      <c r="R27" s="1" t="n">
        <f aca="false">IF(N27&lt;0,ABS(N27),N27)</f>
        <v>0</v>
      </c>
    </row>
    <row r="28" customFormat="false" ht="12.75" hidden="false" customHeight="false" outlineLevel="0" collapsed="false">
      <c r="A28" s="1" t="n">
        <v>25</v>
      </c>
      <c r="B28" s="34"/>
      <c r="C28" s="1" t="s">
        <v>12</v>
      </c>
      <c r="E28" s="9"/>
      <c r="F28" s="12" t="n">
        <f aca="false">IF(E28&lt;1,0,$F$4)</f>
        <v>0</v>
      </c>
      <c r="G28" s="11" t="n">
        <f aca="false">D28*(F28-E28)</f>
        <v>0</v>
      </c>
      <c r="H28" s="1" t="n">
        <f aca="false">IF(D28&lt;0,ABS(D28),D28)</f>
        <v>0</v>
      </c>
      <c r="K28" s="1" t="n">
        <v>25</v>
      </c>
      <c r="M28" s="1" t="s">
        <v>12</v>
      </c>
      <c r="P28" s="12" t="n">
        <f aca="false">IF(O28&lt;1,0,$P$4)</f>
        <v>0</v>
      </c>
      <c r="R28" s="1" t="n">
        <f aca="false">IF(N28&lt;0,ABS(N28),N28)</f>
        <v>0</v>
      </c>
    </row>
    <row r="29" customFormat="false" ht="12.75" hidden="false" customHeight="false" outlineLevel="0" collapsed="false">
      <c r="A29" s="1" t="n">
        <v>26</v>
      </c>
      <c r="B29" s="34"/>
      <c r="C29" s="1" t="s">
        <v>12</v>
      </c>
      <c r="E29" s="9"/>
      <c r="F29" s="12" t="n">
        <f aca="false">IF(E29&lt;1,0,$F$4)</f>
        <v>0</v>
      </c>
      <c r="G29" s="11" t="n">
        <f aca="false">D29*(F29-E29)</f>
        <v>0</v>
      </c>
      <c r="H29" s="1" t="n">
        <f aca="false">IF(D29&lt;0,ABS(D29),D29)</f>
        <v>0</v>
      </c>
      <c r="K29" s="13" t="n">
        <v>26</v>
      </c>
      <c r="L29" s="13"/>
      <c r="M29" s="13" t="s">
        <v>28</v>
      </c>
      <c r="N29" s="13"/>
      <c r="O29" s="13"/>
      <c r="P29" s="14" t="n">
        <f aca="false">IF(O29&lt;1,0,$P$4)</f>
        <v>0</v>
      </c>
      <c r="Q29" s="13"/>
      <c r="R29" s="13" t="n">
        <f aca="false">IF(N29&lt;0,ABS(N29),N29)</f>
        <v>0</v>
      </c>
    </row>
    <row r="30" customFormat="false" ht="12.75" hidden="true" customHeight="false" outlineLevel="0" collapsed="false">
      <c r="A30" s="1" t="n">
        <v>27</v>
      </c>
      <c r="B30" s="34"/>
      <c r="C30" s="1" t="s">
        <v>12</v>
      </c>
      <c r="E30" s="9"/>
      <c r="F30" s="12" t="n">
        <f aca="false">IF(E30&lt;1,0,$F$4)</f>
        <v>0</v>
      </c>
      <c r="G30" s="11" t="n">
        <f aca="false">D30*(F30-E30)</f>
        <v>0</v>
      </c>
      <c r="H30" s="1" t="n">
        <f aca="false">IF(D30&lt;0,ABS(D30),D30)</f>
        <v>0</v>
      </c>
      <c r="K30" s="13" t="n">
        <v>27</v>
      </c>
      <c r="L30" s="13"/>
      <c r="M30" s="13" t="s">
        <v>28</v>
      </c>
      <c r="N30" s="13"/>
      <c r="O30" s="13"/>
      <c r="P30" s="14" t="n">
        <f aca="false">IF(O30&lt;1,0,$P$4)</f>
        <v>0</v>
      </c>
      <c r="Q30" s="13"/>
      <c r="R30" s="13" t="n">
        <f aca="false">IF(N30&lt;0,ABS(N30),N30)</f>
        <v>0</v>
      </c>
    </row>
    <row r="31" customFormat="false" ht="12.75" hidden="true" customHeight="false" outlineLevel="0" collapsed="false">
      <c r="A31" s="1" t="n">
        <v>28</v>
      </c>
      <c r="B31" s="34"/>
      <c r="C31" s="1" t="s">
        <v>12</v>
      </c>
      <c r="E31" s="9"/>
      <c r="F31" s="12" t="n">
        <f aca="false">IF(E31&lt;1,0,$F$4)</f>
        <v>0</v>
      </c>
      <c r="G31" s="11" t="n">
        <f aca="false">D31*(F31-E31)</f>
        <v>0</v>
      </c>
      <c r="H31" s="1" t="n">
        <f aca="false">IF(D31&lt;0,ABS(D31),D31)</f>
        <v>0</v>
      </c>
      <c r="K31" s="13" t="n">
        <v>28</v>
      </c>
      <c r="L31" s="13"/>
      <c r="M31" s="13" t="s">
        <v>28</v>
      </c>
      <c r="N31" s="13"/>
      <c r="O31" s="13"/>
      <c r="P31" s="14" t="n">
        <f aca="false">IF(O31&lt;1,0,$P$4)</f>
        <v>0</v>
      </c>
      <c r="Q31" s="15"/>
      <c r="R31" s="13" t="n">
        <f aca="false">IF(N31&lt;0,ABS(N31),N31)</f>
        <v>0</v>
      </c>
    </row>
    <row r="32" customFormat="false" ht="12.75" hidden="false" customHeight="false" outlineLevel="0" collapsed="false">
      <c r="A32" s="1" t="n">
        <v>29</v>
      </c>
      <c r="B32" s="34"/>
      <c r="C32" s="1" t="s">
        <v>12</v>
      </c>
      <c r="E32" s="9"/>
      <c r="F32" s="12" t="n">
        <f aca="false">IF(E32&lt;1,0,$F$4)</f>
        <v>0</v>
      </c>
      <c r="G32" s="11" t="n">
        <f aca="false">D32*(F32-E32)</f>
        <v>0</v>
      </c>
      <c r="H32" s="1" t="n">
        <f aca="false">IF(D32&lt;0,ABS(D32),D32)</f>
        <v>0</v>
      </c>
      <c r="K32" s="13" t="n">
        <v>29</v>
      </c>
      <c r="L32" s="13"/>
      <c r="M32" s="13" t="s">
        <v>28</v>
      </c>
      <c r="N32" s="13"/>
      <c r="O32" s="13"/>
      <c r="P32" s="14" t="n">
        <f aca="false">IF(O32&lt;1,0,$P$4)</f>
        <v>0</v>
      </c>
      <c r="Q32" s="13"/>
      <c r="R32" s="13"/>
    </row>
    <row r="33" customFormat="false" ht="12.75" hidden="false" customHeight="false" outlineLevel="0" collapsed="false">
      <c r="A33" s="1" t="n">
        <v>30</v>
      </c>
      <c r="B33" s="34"/>
      <c r="C33" s="1" t="s">
        <v>12</v>
      </c>
      <c r="E33" s="9"/>
      <c r="F33" s="12" t="n">
        <f aca="false">IF(E33&lt;1,0,$F$4)</f>
        <v>0</v>
      </c>
      <c r="G33" s="11" t="n">
        <f aca="false">D33*(F33-E33)</f>
        <v>0</v>
      </c>
      <c r="H33" s="1" t="n">
        <f aca="false">IF(D33&lt;0,ABS(D33),D33)</f>
        <v>0</v>
      </c>
      <c r="K33" s="13" t="n">
        <v>30</v>
      </c>
      <c r="L33" s="13"/>
      <c r="M33" s="13" t="s">
        <v>28</v>
      </c>
      <c r="N33" s="13"/>
      <c r="O33" s="13"/>
      <c r="P33" s="14" t="n">
        <f aca="false">IF(O33&lt;1,0,$P$4)</f>
        <v>0</v>
      </c>
      <c r="Q33" s="13"/>
      <c r="R33" s="13"/>
    </row>
    <row r="34" customFormat="false" ht="13.5" hidden="false" customHeight="false" outlineLevel="0" collapsed="false">
      <c r="A34" s="1" t="n">
        <v>31</v>
      </c>
      <c r="B34" s="34"/>
      <c r="C34" s="1" t="s">
        <v>12</v>
      </c>
      <c r="E34" s="9"/>
      <c r="F34" s="12" t="n">
        <f aca="false">IF(E34&lt;1,0,$F$4)</f>
        <v>0</v>
      </c>
      <c r="G34" s="11" t="n">
        <f aca="false">D34*(F34-E34)</f>
        <v>0</v>
      </c>
      <c r="H34" s="1" t="n">
        <f aca="false">IF(D34&lt;0,ABS(D34),D34)</f>
        <v>0</v>
      </c>
      <c r="K34" s="16" t="n">
        <v>31</v>
      </c>
      <c r="L34" s="16"/>
      <c r="M34" s="16" t="s">
        <v>28</v>
      </c>
      <c r="N34" s="16"/>
      <c r="O34" s="16"/>
      <c r="P34" s="17" t="n">
        <f aca="false">IF(O34&lt;1,0,$P$4)</f>
        <v>0</v>
      </c>
      <c r="Q34" s="18"/>
      <c r="R34" s="16"/>
    </row>
    <row r="35" customFormat="false" ht="15.75" hidden="false" customHeight="false" outlineLevel="0" collapsed="false">
      <c r="A35" s="1" t="n">
        <v>32</v>
      </c>
      <c r="C35" s="1" t="s">
        <v>12</v>
      </c>
      <c r="E35" s="9"/>
      <c r="F35" s="12" t="n">
        <f aca="false">IF(E35&lt;1,0,$F$4)</f>
        <v>0</v>
      </c>
      <c r="G35" s="11" t="n">
        <f aca="false">D35*(F35-E35)</f>
        <v>0</v>
      </c>
      <c r="H35" s="1" t="n">
        <f aca="false">IF(D35&lt;0,ABS(D35),D35)</f>
        <v>0</v>
      </c>
      <c r="K35" s="19"/>
      <c r="N35" s="20" t="n">
        <f aca="false">SUM(N4:N34)</f>
        <v>19350</v>
      </c>
      <c r="Q35" s="21" t="n">
        <f aca="false">SUM(Q4:Q31)</f>
        <v>-41.9907100199072</v>
      </c>
      <c r="R35" s="21" t="n">
        <f aca="false">Q35*3</f>
        <v>-125.972130059722</v>
      </c>
    </row>
    <row r="36" customFormat="false" ht="12.75" hidden="false" customHeight="false" outlineLevel="0" collapsed="false">
      <c r="A36" s="1" t="n">
        <v>33</v>
      </c>
      <c r="C36" s="1" t="s">
        <v>12</v>
      </c>
      <c r="E36" s="9"/>
      <c r="F36" s="12" t="n">
        <f aca="false">IF(E36&lt;1,0,$F$4)</f>
        <v>0</v>
      </c>
      <c r="G36" s="11" t="n">
        <f aca="false">D36*(F36-E36)</f>
        <v>0</v>
      </c>
      <c r="H36" s="1" t="n">
        <f aca="false">IF(D36&lt;0,ABS(D36),D36)</f>
        <v>0</v>
      </c>
      <c r="K36" s="19"/>
    </row>
    <row r="37" customFormat="false" ht="15.75" hidden="false" customHeight="false" outlineLevel="0" collapsed="false">
      <c r="A37" s="1" t="n">
        <v>34</v>
      </c>
      <c r="C37" s="1" t="s">
        <v>12</v>
      </c>
      <c r="E37" s="9"/>
      <c r="F37" s="12" t="n">
        <f aca="false">IF(E37&lt;1,0,$F$4)</f>
        <v>0</v>
      </c>
      <c r="G37" s="11" t="n">
        <f aca="false">D37*(F37-E37)</f>
        <v>0</v>
      </c>
      <c r="H37" s="1" t="n">
        <f aca="false">IF(D37&lt;0,ABS(D37),D37)</f>
        <v>0</v>
      </c>
      <c r="K37" s="19"/>
      <c r="P37" s="22" t="s">
        <v>29</v>
      </c>
      <c r="Q37" s="23" t="n">
        <f aca="false">'9-26-01'!N35*VLOOKUP((E1-1),[1]Historical!$A$3:$M$145,7)</f>
        <v>-96.7500000000022</v>
      </c>
      <c r="R37" s="1" t="n">
        <f aca="false">SUM(R4:R18)</f>
        <v>70350</v>
      </c>
      <c r="S37" s="36" t="s">
        <v>70</v>
      </c>
    </row>
    <row r="38" customFormat="false" ht="12.75" hidden="true" customHeight="false" outlineLevel="0" collapsed="false">
      <c r="A38" s="1" t="n">
        <v>35</v>
      </c>
      <c r="C38" s="1" t="s">
        <v>12</v>
      </c>
      <c r="E38" s="24"/>
      <c r="F38" s="12" t="n">
        <f aca="false">IF(E38&lt;1,0,$F$4)</f>
        <v>0</v>
      </c>
      <c r="G38" s="11" t="n">
        <f aca="false">D38*(F38-E38)</f>
        <v>0</v>
      </c>
      <c r="H38" s="1" t="n">
        <f aca="false">IF(D38&lt;0,ABS(D38),D38)</f>
        <v>0</v>
      </c>
      <c r="K38" s="19"/>
    </row>
    <row r="39" customFormat="false" ht="12.75" hidden="true" customHeight="false" outlineLevel="0" collapsed="false">
      <c r="A39" s="1" t="n">
        <v>36</v>
      </c>
      <c r="C39" s="1" t="s">
        <v>12</v>
      </c>
      <c r="E39" s="24"/>
      <c r="F39" s="12" t="n">
        <f aca="false">IF(E39&lt;1,0,$F$4)</f>
        <v>0</v>
      </c>
      <c r="G39" s="11" t="n">
        <f aca="false">D39*(F39-E39)</f>
        <v>0</v>
      </c>
      <c r="H39" s="1" t="n">
        <f aca="false">IF(D39&lt;0,ABS(D39),D39)</f>
        <v>0</v>
      </c>
      <c r="K39" s="19"/>
    </row>
    <row r="40" customFormat="false" ht="12.75" hidden="true" customHeight="false" outlineLevel="0" collapsed="false">
      <c r="A40" s="1" t="n">
        <v>37</v>
      </c>
      <c r="C40" s="1" t="s">
        <v>12</v>
      </c>
      <c r="E40" s="24"/>
      <c r="F40" s="12" t="n">
        <f aca="false">IF(E40&lt;1,0,$F$4)</f>
        <v>0</v>
      </c>
      <c r="G40" s="11" t="n">
        <f aca="false">D40*(F40-E40)</f>
        <v>0</v>
      </c>
      <c r="H40" s="1" t="n">
        <f aca="false">IF(D40&lt;0,ABS(D40),D40)</f>
        <v>0</v>
      </c>
      <c r="K40" s="19"/>
    </row>
    <row r="41" customFormat="false" ht="12.75" hidden="true" customHeight="false" outlineLevel="0" collapsed="false">
      <c r="A41" s="1" t="n">
        <v>38</v>
      </c>
      <c r="C41" s="1" t="s">
        <v>12</v>
      </c>
      <c r="E41" s="24"/>
      <c r="F41" s="12" t="n">
        <f aca="false">IF(E41&lt;1,0,$F$4)</f>
        <v>0</v>
      </c>
      <c r="G41" s="11" t="n">
        <f aca="false">D41*(F41-E41)</f>
        <v>0</v>
      </c>
      <c r="H41" s="1" t="n">
        <f aca="false">IF(D41&lt;0,ABS(D41),D41)</f>
        <v>0</v>
      </c>
      <c r="K41" s="19"/>
    </row>
    <row r="42" customFormat="false" ht="12.75" hidden="true" customHeight="false" outlineLevel="0" collapsed="false">
      <c r="A42" s="1" t="n">
        <v>39</v>
      </c>
      <c r="C42" s="1" t="s">
        <v>12</v>
      </c>
      <c r="E42" s="24"/>
      <c r="F42" s="12" t="n">
        <f aca="false">IF(E42&lt;1,0,$F$4)</f>
        <v>0</v>
      </c>
      <c r="G42" s="11" t="n">
        <f aca="false">D42*(F42-E42)</f>
        <v>0</v>
      </c>
      <c r="H42" s="1" t="n">
        <f aca="false">IF(D42&lt;0,ABS(D42),D42)</f>
        <v>0</v>
      </c>
      <c r="K42" s="19"/>
    </row>
    <row r="43" customFormat="false" ht="12.75" hidden="true" customHeight="false" outlineLevel="0" collapsed="false">
      <c r="A43" s="1" t="n">
        <v>40</v>
      </c>
      <c r="C43" s="1" t="s">
        <v>12</v>
      </c>
      <c r="E43" s="24"/>
      <c r="F43" s="12" t="n">
        <f aca="false">IF(E43&lt;1,0,$F$4)</f>
        <v>0</v>
      </c>
      <c r="G43" s="11" t="n">
        <f aca="false">D43*(F43-E43)</f>
        <v>0</v>
      </c>
      <c r="H43" s="1" t="n">
        <f aca="false">IF(D43&lt;0,ABS(D43),D43)</f>
        <v>0</v>
      </c>
      <c r="K43" s="19"/>
    </row>
    <row r="44" customFormat="false" ht="12.75" hidden="true" customHeight="false" outlineLevel="0" collapsed="false">
      <c r="A44" s="1" t="n">
        <v>41</v>
      </c>
      <c r="C44" s="1" t="s">
        <v>12</v>
      </c>
      <c r="E44" s="24"/>
      <c r="F44" s="12" t="n">
        <f aca="false">IF(E44&lt;1,0,$F$4)</f>
        <v>0</v>
      </c>
      <c r="G44" s="11" t="n">
        <f aca="false">D44*(F44-E44)</f>
        <v>0</v>
      </c>
      <c r="H44" s="1" t="n">
        <f aca="false">IF(D44&lt;0,ABS(D44),D44)</f>
        <v>0</v>
      </c>
      <c r="K44" s="19"/>
    </row>
    <row r="45" customFormat="false" ht="12.75" hidden="true" customHeight="false" outlineLevel="0" collapsed="false">
      <c r="C45" s="1" t="s">
        <v>12</v>
      </c>
      <c r="E45" s="24"/>
      <c r="F45" s="12" t="n">
        <f aca="false">IF(E45&lt;1,0,$F$4)</f>
        <v>0</v>
      </c>
      <c r="G45" s="11" t="n">
        <f aca="false">D45*(F45-E45)</f>
        <v>0</v>
      </c>
      <c r="H45" s="1" t="n">
        <f aca="false">IF(D45&lt;0,ABS(D45),D45)</f>
        <v>0</v>
      </c>
      <c r="K45" s="19"/>
    </row>
    <row r="46" customFormat="false" ht="12.75" hidden="true" customHeight="false" outlineLevel="0" collapsed="false">
      <c r="C46" s="1" t="s">
        <v>12</v>
      </c>
      <c r="E46" s="24"/>
      <c r="F46" s="12" t="n">
        <f aca="false">IF(E46&lt;1,0,$F$4)</f>
        <v>0</v>
      </c>
      <c r="G46" s="11" t="n">
        <f aca="false">D46*(F46-E46)</f>
        <v>0</v>
      </c>
      <c r="H46" s="1" t="n">
        <f aca="false">IF(D46&lt;0,ABS(D46),D46)</f>
        <v>0</v>
      </c>
      <c r="K46" s="19"/>
    </row>
    <row r="47" customFormat="false" ht="12.75" hidden="true" customHeight="false" outlineLevel="0" collapsed="false">
      <c r="A47" s="15" t="n">
        <v>45</v>
      </c>
      <c r="B47" s="13"/>
      <c r="C47" s="13" t="s">
        <v>28</v>
      </c>
      <c r="D47" s="13"/>
      <c r="E47" s="25"/>
      <c r="F47" s="26" t="n">
        <f aca="false">IF(E47&lt;1,0,$F$4)</f>
        <v>0</v>
      </c>
      <c r="G47" s="27" t="n">
        <f aca="false">D47*(F47-E47)</f>
        <v>0</v>
      </c>
      <c r="H47" s="13" t="n">
        <f aca="false">IF(D47&lt;0,ABS(D47),D47)</f>
        <v>0</v>
      </c>
      <c r="K47" s="19"/>
    </row>
    <row r="48" customFormat="false" ht="12.75" hidden="true" customHeight="false" outlineLevel="0" collapsed="false">
      <c r="A48" s="15" t="n">
        <v>46</v>
      </c>
      <c r="B48" s="15"/>
      <c r="C48" s="15" t="s">
        <v>28</v>
      </c>
      <c r="D48" s="15"/>
      <c r="E48" s="28"/>
      <c r="F48" s="26" t="n">
        <f aca="false">IF(E48&lt;1,0,$F$4)</f>
        <v>0</v>
      </c>
      <c r="G48" s="27" t="n">
        <f aca="false">D48*(F48-E48)</f>
        <v>0</v>
      </c>
      <c r="H48" s="13" t="n">
        <f aca="false">IF(D48&lt;0,ABS(D48),D48)</f>
        <v>0</v>
      </c>
      <c r="K48" s="19"/>
      <c r="M48" s="29"/>
    </row>
    <row r="49" customFormat="false" ht="12.75" hidden="false" customHeight="false" outlineLevel="0" collapsed="false">
      <c r="A49" s="15" t="n">
        <v>47</v>
      </c>
      <c r="B49" s="13"/>
      <c r="C49" s="13" t="s">
        <v>28</v>
      </c>
      <c r="D49" s="13"/>
      <c r="E49" s="25"/>
      <c r="F49" s="26" t="n">
        <f aca="false">IF(E49&lt;1,0,$F$4)</f>
        <v>0</v>
      </c>
      <c r="G49" s="27" t="n">
        <f aca="false">D49*(F49-E49)</f>
        <v>0</v>
      </c>
      <c r="H49" s="13" t="n">
        <f aca="false">IF(D49&lt;0,ABS(D49),D49)</f>
        <v>0</v>
      </c>
      <c r="K49" s="19"/>
    </row>
    <row r="50" customFormat="false" ht="12.75" hidden="false" customHeight="false" outlineLevel="0" collapsed="false">
      <c r="A50" s="16" t="n">
        <v>48</v>
      </c>
      <c r="B50" s="16"/>
      <c r="C50" s="16" t="s">
        <v>28</v>
      </c>
      <c r="D50" s="16"/>
      <c r="E50" s="30"/>
      <c r="F50" s="17" t="n">
        <f aca="false">IF(E50&lt;1,0,$F$4)</f>
        <v>0</v>
      </c>
      <c r="G50" s="31" t="n">
        <f aca="false">D50*(F50-E50)</f>
        <v>0</v>
      </c>
      <c r="H50" s="16" t="n">
        <f aca="false">IF(D50&lt;0,ABS(D50),D50)</f>
        <v>0</v>
      </c>
      <c r="I50" s="32"/>
      <c r="J50" s="32"/>
      <c r="K50" s="32"/>
      <c r="L50" s="32"/>
      <c r="M50" s="32"/>
      <c r="N50" s="32"/>
      <c r="O50" s="32"/>
      <c r="P50" s="32"/>
      <c r="Q50" s="32"/>
      <c r="R50" s="32"/>
    </row>
    <row r="51" customFormat="false" ht="15.75" hidden="false" customHeight="false" outlineLevel="0" collapsed="false">
      <c r="D51" s="20" t="n">
        <f aca="false">SUM(D4:D50)</f>
        <v>-109000</v>
      </c>
      <c r="G51" s="21" t="n">
        <f aca="false">SUM(G4:G50)</f>
        <v>144.082840236699</v>
      </c>
      <c r="H51" s="21" t="n">
        <f aca="false">G51*3</f>
        <v>432.248520710097</v>
      </c>
    </row>
    <row r="52" customFormat="false" ht="16.5" hidden="false" customHeight="false" outlineLevel="0" collapsed="false">
      <c r="L52" s="38" t="s">
        <v>71</v>
      </c>
    </row>
    <row r="53" customFormat="false" ht="18.75" hidden="false" customHeight="false" outlineLevel="0" collapsed="false">
      <c r="F53" s="22" t="s">
        <v>29</v>
      </c>
      <c r="G53" s="23" t="n">
        <f aca="false">'9-26-01'!D51*VLOOKUP((E1-1),[1]Historical!$A$3:$M$145,10)</f>
        <v>-104.000000000012</v>
      </c>
      <c r="H53" s="1" t="n">
        <f aca="false">SUM(H4:H26)</f>
        <v>169000</v>
      </c>
      <c r="I53" s="1" t="s">
        <v>70</v>
      </c>
      <c r="L53" s="33" t="n">
        <f aca="false">H51+G53+R35+Q37</f>
        <v>105.526390650362</v>
      </c>
      <c r="N53" s="1" t="s">
        <v>61</v>
      </c>
      <c r="O53" s="1" t="n">
        <f aca="false">MIN(O4:O18)</f>
        <v>1.805</v>
      </c>
    </row>
    <row r="54" customFormat="false" ht="15" hidden="false" customHeight="false" outlineLevel="0" collapsed="false">
      <c r="D54" s="8"/>
      <c r="F54" s="22"/>
      <c r="N54" s="1" t="s">
        <v>63</v>
      </c>
      <c r="O54" s="1" t="n">
        <f aca="false">MAX(O4:O18)</f>
        <v>1.87</v>
      </c>
    </row>
    <row r="55" customFormat="false" ht="12.75" hidden="false" customHeight="false" outlineLevel="0" collapsed="false">
      <c r="D55" s="1" t="s">
        <v>61</v>
      </c>
      <c r="E55" s="1" t="n">
        <f aca="false">MIN(E4:E26)</f>
        <v>1.825</v>
      </c>
    </row>
    <row r="56" customFormat="false" ht="12.75" hidden="false" customHeight="false" outlineLevel="0" collapsed="false">
      <c r="D56" s="1" t="s">
        <v>63</v>
      </c>
      <c r="E56" s="1" t="n">
        <f aca="false">MAX(E4:E26)</f>
        <v>1.87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88"/>
  <sheetViews>
    <sheetView showFormulas="false" showGridLines="true" showRowColHeaders="true" showZeros="true" rightToLeft="false" tabSelected="false" showOutlineSymbols="true" defaultGridColor="true" view="normal" topLeftCell="F1" colorId="64" zoomScale="80" zoomScaleNormal="80" zoomScalePageLayoutView="100" workbookViewId="0">
      <pane xSplit="0" ySplit="3" topLeftCell="BM7" activePane="bottomLeft" state="frozen"/>
      <selection pane="topLeft" activeCell="F1" activeCellId="0" sqref="F1"/>
      <selection pane="bottomLeft" activeCell="N21" activeCellId="0" sqref="G20:N2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" width="7.56"/>
    <col collapsed="false" customWidth="true" hidden="false" outlineLevel="0" max="2" min="2" style="1" width="47.99"/>
    <col collapsed="false" customWidth="true" hidden="false" outlineLevel="0" max="3" min="3" style="1" width="6.56"/>
    <col collapsed="false" customWidth="true" hidden="false" outlineLevel="0" max="4" min="4" style="1" width="11.7"/>
    <col collapsed="false" customWidth="true" hidden="false" outlineLevel="0" max="5" min="5" style="1" width="12.42"/>
    <col collapsed="false" customWidth="true" hidden="false" outlineLevel="0" max="6" min="6" style="1" width="9.7"/>
    <col collapsed="false" customWidth="true" hidden="false" outlineLevel="0" max="7" min="7" style="1" width="15.85"/>
    <col collapsed="false" customWidth="true" hidden="false" outlineLevel="0" max="8" min="8" style="1" width="10.28"/>
    <col collapsed="false" customWidth="true" hidden="false" outlineLevel="0" max="9" min="9" style="1" width="8.7"/>
    <col collapsed="false" customWidth="true" hidden="false" outlineLevel="0" max="10" min="10" style="1" width="3.99"/>
    <col collapsed="false" customWidth="true" hidden="true" outlineLevel="0" max="11" min="11" style="1" width="7.85"/>
    <col collapsed="false" customWidth="true" hidden="false" outlineLevel="0" max="12" min="12" style="1" width="35.7"/>
    <col collapsed="false" customWidth="true" hidden="false" outlineLevel="0" max="13" min="13" style="1" width="8.7"/>
    <col collapsed="false" customWidth="true" hidden="false" outlineLevel="0" max="14" min="14" style="1" width="10.56"/>
    <col collapsed="false" customWidth="true" hidden="false" outlineLevel="0" max="15" min="15" style="1" width="8.7"/>
    <col collapsed="false" customWidth="true" hidden="false" outlineLevel="0" max="16" min="16" style="1" width="9.28"/>
    <col collapsed="false" customWidth="true" hidden="false" outlineLevel="0" max="17" min="17" style="1" width="17.28"/>
    <col collapsed="false" customWidth="true" hidden="false" outlineLevel="0" max="18" min="18" style="1" width="11.13"/>
    <col collapsed="false" customWidth="true" hidden="false" outlineLevel="0" max="19" min="19" style="36" width="8.7"/>
    <col collapsed="false" customWidth="true" hidden="false" outlineLevel="0" max="20" min="20" style="1" width="10.56"/>
    <col collapsed="false" customWidth="true" hidden="false" outlineLevel="0" max="22" min="21" style="1" width="6.56"/>
    <col collapsed="false" customWidth="true" hidden="false" outlineLevel="0" max="23" min="23" style="1" width="38.7"/>
    <col collapsed="false" customWidth="true" hidden="false" outlineLevel="0" max="24" min="24" style="1" width="9.14"/>
  </cols>
  <sheetData>
    <row r="1" customFormat="false" ht="18" hidden="false" customHeight="false" outlineLevel="0" collapsed="false">
      <c r="B1" s="2" t="s">
        <v>0</v>
      </c>
      <c r="D1" s="3" t="s">
        <v>1</v>
      </c>
      <c r="E1" s="4" t="n">
        <v>37162</v>
      </c>
      <c r="L1" s="2" t="s">
        <v>2</v>
      </c>
    </row>
    <row r="3" customFormat="false" ht="15" hidden="false" customHeight="false" outlineLevel="0" collapsed="false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/>
      <c r="I3" s="5"/>
      <c r="J3" s="5"/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5" t="s">
        <v>10</v>
      </c>
      <c r="Q3" s="5" t="s">
        <v>9</v>
      </c>
      <c r="R3" s="6"/>
      <c r="S3" s="5"/>
      <c r="U3" s="5"/>
      <c r="V3" s="5"/>
      <c r="W3" s="5"/>
      <c r="X3" s="5"/>
    </row>
    <row r="4" customFormat="false" ht="12.75" hidden="false" customHeight="false" outlineLevel="0" collapsed="false">
      <c r="A4" s="1" t="n">
        <v>1</v>
      </c>
      <c r="B4" s="1" t="s">
        <v>22</v>
      </c>
      <c r="C4" s="1" t="s">
        <v>12</v>
      </c>
      <c r="D4" s="1" t="n">
        <v>10000</v>
      </c>
      <c r="E4" s="1" t="n">
        <v>1.865</v>
      </c>
      <c r="F4" s="10" t="n">
        <v>1.82</v>
      </c>
      <c r="G4" s="11" t="n">
        <f aca="false">D4*(F4-E4)</f>
        <v>-449.999999999999</v>
      </c>
      <c r="H4" s="1" t="n">
        <f aca="false">IF(D4&lt;0,ABS(D4),D4)</f>
        <v>10000</v>
      </c>
      <c r="I4" s="12" t="n">
        <f aca="false">SUMPRODUCT(E4:E46,H4:H46)/SUM(H4:H46)</f>
        <v>1.75705357142857</v>
      </c>
      <c r="J4" s="12"/>
      <c r="K4" s="1" t="n">
        <v>1</v>
      </c>
      <c r="L4" s="1" t="s">
        <v>22</v>
      </c>
      <c r="M4" s="1" t="s">
        <v>12</v>
      </c>
      <c r="N4" s="1" t="n">
        <v>5000</v>
      </c>
      <c r="O4" s="1" t="n">
        <v>1.845</v>
      </c>
      <c r="P4" s="10" t="n">
        <v>1.855</v>
      </c>
      <c r="Q4" s="11" t="n">
        <f aca="false">N4*(P4-O4)</f>
        <v>50</v>
      </c>
      <c r="R4" s="1" t="n">
        <f aca="false">IF(N4&lt;0,ABS(N4),N4)</f>
        <v>5000</v>
      </c>
      <c r="S4" s="12" t="n">
        <f aca="false">SUMPRODUCT(O4:O26,R4:R26)/SUM(R4:R26)</f>
        <v>1.69299249530957</v>
      </c>
    </row>
    <row r="5" customFormat="false" ht="12.75" hidden="false" customHeight="false" outlineLevel="0" collapsed="false">
      <c r="A5" s="1" t="n">
        <v>2</v>
      </c>
      <c r="B5" s="1" t="s">
        <v>18</v>
      </c>
      <c r="C5" s="1" t="s">
        <v>12</v>
      </c>
      <c r="D5" s="1" t="n">
        <v>-7000</v>
      </c>
      <c r="E5" s="1" t="n">
        <v>1.745</v>
      </c>
      <c r="F5" s="12" t="n">
        <f aca="false">IF(E5&lt;1,0,$F$4)</f>
        <v>1.82</v>
      </c>
      <c r="G5" s="11" t="n">
        <f aca="false">D5*(F5-E5)</f>
        <v>-525</v>
      </c>
      <c r="H5" s="1" t="n">
        <f aca="false">IF(D5&lt;0,ABS(D5),D5)</f>
        <v>7000</v>
      </c>
      <c r="K5" s="1" t="n">
        <v>2</v>
      </c>
      <c r="L5" s="1" t="s">
        <v>72</v>
      </c>
      <c r="M5" s="1" t="s">
        <v>12</v>
      </c>
      <c r="N5" s="1" t="n">
        <v>-5000</v>
      </c>
      <c r="O5" s="1" t="n">
        <v>1.72</v>
      </c>
      <c r="P5" s="12" t="n">
        <f aca="false">IF(O5&lt;1,0,$P$4)</f>
        <v>1.855</v>
      </c>
      <c r="Q5" s="39" t="n">
        <f aca="false">N5*(P5-O5)</f>
        <v>-675</v>
      </c>
      <c r="R5" s="1" t="n">
        <f aca="false">IF(N5&lt;0,ABS(N5),N5)</f>
        <v>5000</v>
      </c>
      <c r="T5" s="1" t="s">
        <v>64</v>
      </c>
      <c r="U5" s="1" t="n">
        <v>10000</v>
      </c>
      <c r="V5" s="1" t="n">
        <v>1.865</v>
      </c>
      <c r="W5" s="1" t="s">
        <v>22</v>
      </c>
    </row>
    <row r="6" customFormat="false" ht="12.75" hidden="false" customHeight="false" outlineLevel="0" collapsed="false">
      <c r="A6" s="1" t="n">
        <v>3</v>
      </c>
      <c r="B6" s="1" t="s">
        <v>18</v>
      </c>
      <c r="C6" s="1" t="s">
        <v>12</v>
      </c>
      <c r="D6" s="1" t="n">
        <v>-10000</v>
      </c>
      <c r="E6" s="1" t="n">
        <v>1.76</v>
      </c>
      <c r="F6" s="12" t="n">
        <f aca="false">IF(E6&lt;1,0,$F$4)</f>
        <v>1.82</v>
      </c>
      <c r="G6" s="11" t="n">
        <f aca="false">D6*(F6-E6)</f>
        <v>-600.000000000001</v>
      </c>
      <c r="H6" s="1" t="n">
        <f aca="false">IF(D6&lt;0,ABS(D6),D6)</f>
        <v>10000</v>
      </c>
      <c r="K6" s="1" t="n">
        <v>3</v>
      </c>
      <c r="L6" s="1" t="s">
        <v>25</v>
      </c>
      <c r="M6" s="1" t="s">
        <v>12</v>
      </c>
      <c r="N6" s="1" t="n">
        <v>-5000</v>
      </c>
      <c r="O6" s="1" t="n">
        <v>1.61</v>
      </c>
      <c r="P6" s="12" t="n">
        <f aca="false">IF(O6&lt;1,0,$P$4)</f>
        <v>1.855</v>
      </c>
      <c r="Q6" s="11" t="n">
        <f aca="false">N6*(P6-O6)</f>
        <v>-1225</v>
      </c>
      <c r="R6" s="1" t="n">
        <f aca="false">IF(N6&lt;0,ABS(N6),N6)</f>
        <v>5000</v>
      </c>
      <c r="T6" s="1" t="s">
        <v>64</v>
      </c>
      <c r="U6" s="1" t="n">
        <v>5000</v>
      </c>
      <c r="V6" s="1" t="n">
        <v>1.75</v>
      </c>
      <c r="W6" s="1" t="s">
        <v>50</v>
      </c>
    </row>
    <row r="7" customFormat="false" ht="12.75" hidden="false" customHeight="false" outlineLevel="0" collapsed="false">
      <c r="A7" s="1" t="n">
        <v>4</v>
      </c>
      <c r="B7" s="1" t="s">
        <v>27</v>
      </c>
      <c r="C7" s="1" t="s">
        <v>12</v>
      </c>
      <c r="D7" s="1" t="n">
        <v>-7500</v>
      </c>
      <c r="E7" s="1" t="n">
        <v>1.78</v>
      </c>
      <c r="F7" s="12" t="n">
        <f aca="false">IF(E7&lt;1,0,$F$4)</f>
        <v>1.82</v>
      </c>
      <c r="G7" s="11" t="n">
        <f aca="false">D7*(F7-E7)</f>
        <v>-300</v>
      </c>
      <c r="H7" s="1" t="n">
        <f aca="false">IF(D7&lt;0,ABS(D7),D7)</f>
        <v>7500</v>
      </c>
      <c r="K7" s="1" t="n">
        <v>4</v>
      </c>
      <c r="L7" s="1" t="s">
        <v>17</v>
      </c>
      <c r="M7" s="1" t="s">
        <v>12</v>
      </c>
      <c r="N7" s="1" t="n">
        <v>1000</v>
      </c>
      <c r="O7" s="1" t="n">
        <v>1.74</v>
      </c>
      <c r="P7" s="12" t="n">
        <f aca="false">IF(O7&lt;1,0,$P$4)</f>
        <v>1.855</v>
      </c>
      <c r="Q7" s="11" t="n">
        <f aca="false">N7*(P7-O7)</f>
        <v>115</v>
      </c>
      <c r="R7" s="1" t="n">
        <f aca="false">IF(N7&lt;0,ABS(N7),N7)</f>
        <v>1000</v>
      </c>
      <c r="T7" s="1" t="s">
        <v>64</v>
      </c>
      <c r="U7" s="1" t="n">
        <v>5000</v>
      </c>
      <c r="V7" s="1" t="n">
        <v>1.745</v>
      </c>
      <c r="W7" s="1" t="s">
        <v>50</v>
      </c>
    </row>
    <row r="8" customFormat="false" ht="12.75" hidden="false" customHeight="false" outlineLevel="0" collapsed="false">
      <c r="A8" s="1" t="n">
        <v>5</v>
      </c>
      <c r="B8" s="1" t="s">
        <v>27</v>
      </c>
      <c r="C8" s="1" t="s">
        <v>12</v>
      </c>
      <c r="D8" s="1" t="n">
        <v>-5000</v>
      </c>
      <c r="E8" s="1" t="n">
        <v>1.785</v>
      </c>
      <c r="F8" s="12" t="n">
        <f aca="false">IF(E8&lt;1,0,$F$4)</f>
        <v>1.82</v>
      </c>
      <c r="G8" s="11" t="n">
        <f aca="false">D8*(F8-E8)</f>
        <v>-175.000000000001</v>
      </c>
      <c r="H8" s="1" t="n">
        <f aca="false">IF(D8&lt;0,ABS(D8),D8)</f>
        <v>5000</v>
      </c>
      <c r="K8" s="1" t="n">
        <v>5</v>
      </c>
      <c r="L8" s="1" t="s">
        <v>17</v>
      </c>
      <c r="M8" s="1" t="s">
        <v>12</v>
      </c>
      <c r="N8" s="1" t="n">
        <v>-10000</v>
      </c>
      <c r="O8" s="1" t="n">
        <v>1.635</v>
      </c>
      <c r="P8" s="12" t="n">
        <f aca="false">IF(O8&lt;1,0,$P$4)</f>
        <v>1.855</v>
      </c>
      <c r="Q8" s="11" t="n">
        <f aca="false">N8*(P8-O8)</f>
        <v>-2200</v>
      </c>
      <c r="R8" s="1" t="n">
        <f aca="false">IF(N8&lt;0,ABS(N8),N8)</f>
        <v>10000</v>
      </c>
      <c r="T8" s="1" t="s">
        <v>64</v>
      </c>
      <c r="U8" s="1" t="n">
        <v>5000</v>
      </c>
      <c r="V8" s="1" t="n">
        <v>1.755</v>
      </c>
      <c r="W8" s="1" t="s">
        <v>50</v>
      </c>
    </row>
    <row r="9" customFormat="false" ht="12.75" hidden="false" customHeight="false" outlineLevel="0" collapsed="false">
      <c r="A9" s="1" t="n">
        <v>6</v>
      </c>
      <c r="B9" s="1" t="s">
        <v>68</v>
      </c>
      <c r="C9" s="1" t="s">
        <v>12</v>
      </c>
      <c r="D9" s="1" t="n">
        <v>-10000</v>
      </c>
      <c r="E9" s="1" t="n">
        <v>1.7725</v>
      </c>
      <c r="F9" s="12" t="n">
        <f aca="false">IF(E9&lt;1,0,$F$4)</f>
        <v>1.82</v>
      </c>
      <c r="G9" s="11" t="n">
        <f aca="false">D9*(F9-E9)</f>
        <v>-475.000000000001</v>
      </c>
      <c r="H9" s="1" t="n">
        <f aca="false">IF(D9&lt;0,ABS(D9),D9)</f>
        <v>10000</v>
      </c>
      <c r="K9" s="1" t="n">
        <v>6</v>
      </c>
      <c r="L9" s="1" t="s">
        <v>14</v>
      </c>
      <c r="M9" s="1" t="s">
        <v>12</v>
      </c>
      <c r="N9" s="1" t="n">
        <v>-9300</v>
      </c>
      <c r="O9" s="1" t="n">
        <v>1.665</v>
      </c>
      <c r="P9" s="12" t="n">
        <f aca="false">IF(O9&lt;1,0,$P$4)</f>
        <v>1.855</v>
      </c>
      <c r="Q9" s="11" t="n">
        <f aca="false">N9*(P9-O9)</f>
        <v>-1767</v>
      </c>
      <c r="R9" s="1" t="n">
        <f aca="false">IF(N9&lt;0,ABS(N9),N9)</f>
        <v>9300</v>
      </c>
      <c r="T9" s="1" t="s">
        <v>64</v>
      </c>
      <c r="U9" s="1" t="n">
        <v>5000</v>
      </c>
      <c r="V9" s="1" t="n">
        <v>1.785</v>
      </c>
      <c r="W9" s="1" t="s">
        <v>50</v>
      </c>
    </row>
    <row r="10" customFormat="false" ht="12.75" hidden="false" customHeight="false" outlineLevel="0" collapsed="false">
      <c r="A10" s="1" t="n">
        <v>7</v>
      </c>
      <c r="B10" s="1" t="s">
        <v>68</v>
      </c>
      <c r="C10" s="1" t="s">
        <v>12</v>
      </c>
      <c r="D10" s="1" t="n">
        <v>-10000</v>
      </c>
      <c r="E10" s="1" t="n">
        <v>1.7525</v>
      </c>
      <c r="F10" s="12" t="n">
        <f aca="false">IF(E10&lt;1,0,$F$4)</f>
        <v>1.82</v>
      </c>
      <c r="G10" s="11" t="n">
        <f aca="false">D10*(F10-E10)</f>
        <v>-675.000000000001</v>
      </c>
      <c r="H10" s="1" t="n">
        <f aca="false">IF(D10&lt;0,ABS(D10),D10)</f>
        <v>10000</v>
      </c>
      <c r="K10" s="1" t="n">
        <v>7</v>
      </c>
      <c r="L10" s="1" t="s">
        <v>14</v>
      </c>
      <c r="M10" s="1" t="s">
        <v>12</v>
      </c>
      <c r="N10" s="1" t="n">
        <v>-5000</v>
      </c>
      <c r="O10" s="1" t="n">
        <v>1.65</v>
      </c>
      <c r="P10" s="12" t="n">
        <f aca="false">IF(O10&lt;1,0,$P$4)</f>
        <v>1.855</v>
      </c>
      <c r="Q10" s="11" t="n">
        <f aca="false">N10*(P10-O10)</f>
        <v>-1025</v>
      </c>
      <c r="R10" s="1" t="n">
        <f aca="false">IF(N10&lt;0,ABS(N10),N10)</f>
        <v>5000</v>
      </c>
      <c r="T10" s="1" t="s">
        <v>67</v>
      </c>
      <c r="U10" s="1" t="n">
        <v>10000</v>
      </c>
      <c r="V10" s="1" t="n">
        <v>1.815</v>
      </c>
      <c r="W10" s="1" t="s">
        <v>58</v>
      </c>
      <c r="X10" s="1" t="n">
        <f aca="false">-U10</f>
        <v>-10000</v>
      </c>
    </row>
    <row r="11" customFormat="false" ht="12.75" hidden="false" customHeight="false" outlineLevel="0" collapsed="false">
      <c r="A11" s="1" t="n">
        <v>8</v>
      </c>
      <c r="B11" s="1" t="s">
        <v>68</v>
      </c>
      <c r="C11" s="1" t="s">
        <v>12</v>
      </c>
      <c r="D11" s="1" t="n">
        <v>-5000</v>
      </c>
      <c r="E11" s="1" t="n">
        <v>1.765</v>
      </c>
      <c r="F11" s="12" t="n">
        <f aca="false">IF(E11&lt;1,0,$F$4)</f>
        <v>1.82</v>
      </c>
      <c r="G11" s="11" t="n">
        <f aca="false">D11*(F11-E11)</f>
        <v>-275.000000000001</v>
      </c>
      <c r="H11" s="1" t="n">
        <f aca="false">IF(D11&lt;0,ABS(D11),D11)</f>
        <v>5000</v>
      </c>
      <c r="K11" s="1" t="n">
        <v>8</v>
      </c>
      <c r="L11" s="1" t="s">
        <v>14</v>
      </c>
      <c r="M11" s="1" t="s">
        <v>12</v>
      </c>
      <c r="N11" s="1" t="n">
        <v>-5000</v>
      </c>
      <c r="O11" s="1" t="n">
        <v>1.6275</v>
      </c>
      <c r="P11" s="12" t="n">
        <f aca="false">IF(O11&lt;1,0,$P$4)</f>
        <v>1.855</v>
      </c>
      <c r="Q11" s="11" t="n">
        <f aca="false">N11*(P11-O11)</f>
        <v>-1137.5</v>
      </c>
      <c r="R11" s="1" t="n">
        <f aca="false">IF(N11&lt;0,ABS(N11),N11)</f>
        <v>5000</v>
      </c>
      <c r="T11" s="1" t="s">
        <v>67</v>
      </c>
      <c r="U11" s="1" t="n">
        <v>10000</v>
      </c>
      <c r="V11" s="1" t="n">
        <v>1.7725</v>
      </c>
      <c r="W11" s="1" t="s">
        <v>68</v>
      </c>
      <c r="X11" s="1" t="n">
        <f aca="false">-U11</f>
        <v>-10000</v>
      </c>
    </row>
    <row r="12" customFormat="false" ht="12.75" hidden="false" customHeight="false" outlineLevel="0" collapsed="false">
      <c r="A12" s="1" t="n">
        <v>9</v>
      </c>
      <c r="B12" s="1" t="s">
        <v>58</v>
      </c>
      <c r="C12" s="1" t="s">
        <v>12</v>
      </c>
      <c r="D12" s="1" t="n">
        <v>-10000</v>
      </c>
      <c r="E12" s="1" t="n">
        <v>1.815</v>
      </c>
      <c r="F12" s="12" t="n">
        <f aca="false">IF(E12&lt;1,0,$F$4)</f>
        <v>1.82</v>
      </c>
      <c r="G12" s="11" t="n">
        <f aca="false">D12*(F12-E12)</f>
        <v>-50.0000000000012</v>
      </c>
      <c r="H12" s="1" t="n">
        <f aca="false">IF(D12&lt;0,ABS(D12),D12)</f>
        <v>10000</v>
      </c>
      <c r="K12" s="1" t="n">
        <v>9</v>
      </c>
      <c r="L12" s="1" t="s">
        <v>14</v>
      </c>
      <c r="M12" s="1" t="s">
        <v>12</v>
      </c>
      <c r="N12" s="1" t="n">
        <v>-10000</v>
      </c>
      <c r="O12" s="1" t="n">
        <v>1.61</v>
      </c>
      <c r="P12" s="12" t="n">
        <f aca="false">IF(O12&lt;1,0,$P$4)</f>
        <v>1.855</v>
      </c>
      <c r="Q12" s="11" t="n">
        <f aca="false">N12*(P12-O12)</f>
        <v>-2450</v>
      </c>
      <c r="R12" s="1" t="n">
        <f aca="false">IF(N12&lt;0,ABS(N12),N12)</f>
        <v>10000</v>
      </c>
      <c r="T12" s="1" t="s">
        <v>67</v>
      </c>
      <c r="U12" s="1" t="n">
        <v>5000</v>
      </c>
      <c r="V12" s="1" t="n">
        <v>1.75</v>
      </c>
      <c r="W12" s="1" t="s">
        <v>21</v>
      </c>
      <c r="X12" s="1" t="n">
        <f aca="false">-U12</f>
        <v>-5000</v>
      </c>
    </row>
    <row r="13" customFormat="false" ht="12.75" hidden="false" customHeight="false" outlineLevel="0" collapsed="false">
      <c r="A13" s="1" t="n">
        <v>10</v>
      </c>
      <c r="B13" s="1" t="s">
        <v>58</v>
      </c>
      <c r="C13" s="1" t="s">
        <v>12</v>
      </c>
      <c r="D13" s="1" t="n">
        <v>-10000</v>
      </c>
      <c r="E13" s="1" t="n">
        <v>1.75</v>
      </c>
      <c r="F13" s="12" t="n">
        <f aca="false">IF(E13&lt;1,0,$F$4)</f>
        <v>1.82</v>
      </c>
      <c r="G13" s="11" t="n">
        <f aca="false">D13*(F13-E13)</f>
        <v>-700.000000000001</v>
      </c>
      <c r="H13" s="1" t="n">
        <f aca="false">IF(D13&lt;0,ABS(D13),D13)</f>
        <v>10000</v>
      </c>
      <c r="K13" s="1" t="n">
        <v>10</v>
      </c>
      <c r="L13" s="1" t="s">
        <v>14</v>
      </c>
      <c r="M13" s="1" t="s">
        <v>12</v>
      </c>
      <c r="N13" s="1" t="n">
        <v>-10000</v>
      </c>
      <c r="O13" s="1" t="n">
        <v>1.65</v>
      </c>
      <c r="P13" s="12" t="n">
        <f aca="false">IF(O13&lt;1,0,$P$4)</f>
        <v>1.855</v>
      </c>
      <c r="Q13" s="11" t="n">
        <f aca="false">N13*(P13-O13)</f>
        <v>-2050</v>
      </c>
      <c r="R13" s="1" t="n">
        <f aca="false">IF(N13&lt;0,ABS(N13),N13)</f>
        <v>10000</v>
      </c>
      <c r="T13" s="1" t="s">
        <v>67</v>
      </c>
      <c r="U13" s="1" t="n">
        <v>5000</v>
      </c>
      <c r="V13" s="1" t="n">
        <v>1.74</v>
      </c>
      <c r="W13" s="1" t="s">
        <v>23</v>
      </c>
      <c r="X13" s="1" t="n">
        <f aca="false">-U13</f>
        <v>-5000</v>
      </c>
    </row>
    <row r="14" customFormat="false" ht="12.75" hidden="false" customHeight="false" outlineLevel="0" collapsed="false">
      <c r="A14" s="1" t="n">
        <v>11</v>
      </c>
      <c r="B14" s="1" t="s">
        <v>52</v>
      </c>
      <c r="C14" s="1" t="s">
        <v>12</v>
      </c>
      <c r="D14" s="1" t="n">
        <v>-8000</v>
      </c>
      <c r="E14" s="1" t="n">
        <v>1.745</v>
      </c>
      <c r="F14" s="12" t="n">
        <f aca="false">IF(E14&lt;1,0,$F$4)</f>
        <v>1.82</v>
      </c>
      <c r="G14" s="11" t="n">
        <f aca="false">D14*(F14-E14)</f>
        <v>-600</v>
      </c>
      <c r="H14" s="1" t="n">
        <f aca="false">IF(D14&lt;0,ABS(D14),D14)</f>
        <v>8000</v>
      </c>
      <c r="K14" s="1" t="n">
        <v>11</v>
      </c>
      <c r="L14" s="1" t="s">
        <v>14</v>
      </c>
      <c r="M14" s="1" t="s">
        <v>12</v>
      </c>
      <c r="N14" s="1" t="n">
        <v>-10000</v>
      </c>
      <c r="O14" s="9" t="n">
        <v>1.65</v>
      </c>
      <c r="P14" s="12" t="n">
        <f aca="false">IF(O14&lt;1,0,$P$4)</f>
        <v>1.855</v>
      </c>
      <c r="Q14" s="11" t="n">
        <f aca="false">N14*(P14-O14)</f>
        <v>-2050</v>
      </c>
      <c r="R14" s="1" t="n">
        <f aca="false">IF(N14&lt;0,ABS(N14),N14)</f>
        <v>10000</v>
      </c>
      <c r="T14" s="1" t="s">
        <v>67</v>
      </c>
      <c r="U14" s="1" t="n">
        <v>8000</v>
      </c>
      <c r="V14" s="1" t="n">
        <v>1.745</v>
      </c>
      <c r="W14" s="1" t="s">
        <v>52</v>
      </c>
      <c r="X14" s="1" t="n">
        <f aca="false">-U14</f>
        <v>-8000</v>
      </c>
    </row>
    <row r="15" customFormat="false" ht="12.75" hidden="false" customHeight="false" outlineLevel="0" collapsed="false">
      <c r="A15" s="1" t="n">
        <v>12</v>
      </c>
      <c r="B15" s="1" t="s">
        <v>52</v>
      </c>
      <c r="C15" s="1" t="s">
        <v>12</v>
      </c>
      <c r="D15" s="1" t="n">
        <v>-12500</v>
      </c>
      <c r="E15" s="1" t="n">
        <v>1.755</v>
      </c>
      <c r="F15" s="12" t="n">
        <f aca="false">IF(E15&lt;1,0,$F$4)</f>
        <v>1.82</v>
      </c>
      <c r="G15" s="11" t="n">
        <f aca="false">D15*(F15-E15)</f>
        <v>-812.500000000002</v>
      </c>
      <c r="H15" s="1" t="n">
        <f aca="false">IF(D15&lt;0,ABS(D15),D15)</f>
        <v>12500</v>
      </c>
      <c r="K15" s="1" t="n">
        <v>12</v>
      </c>
      <c r="L15" s="1" t="s">
        <v>15</v>
      </c>
      <c r="M15" s="1" t="s">
        <v>12</v>
      </c>
      <c r="N15" s="1" t="n">
        <v>5000</v>
      </c>
      <c r="O15" s="1" t="n">
        <v>1.83</v>
      </c>
      <c r="P15" s="12" t="n">
        <f aca="false">IF(O15&lt;1,0,$P$4)</f>
        <v>1.855</v>
      </c>
      <c r="Q15" s="11" t="n">
        <f aca="false">N15*(P15-O15)</f>
        <v>125</v>
      </c>
      <c r="R15" s="1" t="n">
        <f aca="false">IF(N15&lt;0,ABS(N15),N15)</f>
        <v>5000</v>
      </c>
      <c r="T15" s="1" t="s">
        <v>67</v>
      </c>
      <c r="U15" s="1" t="n">
        <v>7000</v>
      </c>
      <c r="V15" s="1" t="n">
        <v>1.745</v>
      </c>
      <c r="W15" s="1" t="s">
        <v>18</v>
      </c>
      <c r="X15" s="1" t="n">
        <f aca="false">-U15</f>
        <v>-7000</v>
      </c>
    </row>
    <row r="16" customFormat="false" ht="12.75" hidden="false" customHeight="false" outlineLevel="0" collapsed="false">
      <c r="A16" s="1" t="n">
        <v>13</v>
      </c>
      <c r="B16" s="1" t="s">
        <v>54</v>
      </c>
      <c r="C16" s="1" t="s">
        <v>12</v>
      </c>
      <c r="D16" s="1" t="n">
        <v>-2500</v>
      </c>
      <c r="E16" s="1" t="n">
        <v>1.755</v>
      </c>
      <c r="F16" s="12" t="n">
        <f aca="false">IF(E16&lt;1,0,$F$4)</f>
        <v>1.82</v>
      </c>
      <c r="G16" s="11" t="n">
        <f aca="false">D16*(F16-E16)</f>
        <v>-162.5</v>
      </c>
      <c r="H16" s="1" t="n">
        <f aca="false">IF(D16&lt;0,ABS(D16),D16)</f>
        <v>2500</v>
      </c>
      <c r="K16" s="1" t="n">
        <v>13</v>
      </c>
      <c r="L16" s="1" t="s">
        <v>15</v>
      </c>
      <c r="M16" s="1" t="s">
        <v>12</v>
      </c>
      <c r="N16" s="1" t="n">
        <v>-2900</v>
      </c>
      <c r="O16" s="1" t="n">
        <v>1.72</v>
      </c>
      <c r="P16" s="12" t="n">
        <f aca="false">IF(O16&lt;1,0,$P$4)</f>
        <v>1.855</v>
      </c>
      <c r="Q16" s="11" t="n">
        <f aca="false">N16*(P16-O16)</f>
        <v>-391.5</v>
      </c>
      <c r="R16" s="1" t="n">
        <f aca="false">IF(N16&lt;0,ABS(N16),N16)</f>
        <v>2900</v>
      </c>
      <c r="T16" s="1" t="s">
        <v>67</v>
      </c>
      <c r="U16" s="1" t="n">
        <v>10000</v>
      </c>
      <c r="V16" s="1" t="n">
        <v>1.75</v>
      </c>
      <c r="W16" s="1" t="s">
        <v>58</v>
      </c>
      <c r="X16" s="1" t="n">
        <f aca="false">-U16</f>
        <v>-10000</v>
      </c>
    </row>
    <row r="17" customFormat="false" ht="12.75" hidden="false" customHeight="false" outlineLevel="0" collapsed="false">
      <c r="A17" s="1" t="n">
        <v>14</v>
      </c>
      <c r="B17" s="1" t="s">
        <v>54</v>
      </c>
      <c r="C17" s="1" t="s">
        <v>12</v>
      </c>
      <c r="D17" s="1" t="n">
        <v>-10000</v>
      </c>
      <c r="E17" s="1" t="n">
        <v>1.77</v>
      </c>
      <c r="F17" s="12" t="n">
        <f aca="false">IF(E17&lt;1,0,$F$4)</f>
        <v>1.82</v>
      </c>
      <c r="G17" s="11" t="n">
        <f aca="false">D17*(F17-E17)</f>
        <v>-500</v>
      </c>
      <c r="H17" s="1" t="n">
        <f aca="false">IF(D17&lt;0,ABS(D17),D17)</f>
        <v>10000</v>
      </c>
      <c r="K17" s="1" t="n">
        <v>14</v>
      </c>
      <c r="L17" s="1" t="s">
        <v>15</v>
      </c>
      <c r="M17" s="1" t="s">
        <v>12</v>
      </c>
      <c r="N17" s="1" t="n">
        <v>-2900</v>
      </c>
      <c r="O17" s="1" t="n">
        <v>1.72</v>
      </c>
      <c r="P17" s="12" t="n">
        <f aca="false">IF(O17&lt;1,0,$P$4)</f>
        <v>1.855</v>
      </c>
      <c r="Q17" s="11" t="n">
        <f aca="false">N17*(P17-O17)</f>
        <v>-391.5</v>
      </c>
      <c r="R17" s="1" t="n">
        <f aca="false">IF(N17&lt;0,ABS(N17),N17)</f>
        <v>2900</v>
      </c>
      <c r="T17" s="1" t="s">
        <v>67</v>
      </c>
      <c r="U17" s="1" t="n">
        <v>10000</v>
      </c>
      <c r="V17" s="1" t="n">
        <v>1.7525</v>
      </c>
      <c r="W17" s="1" t="s">
        <v>68</v>
      </c>
      <c r="X17" s="1" t="n">
        <f aca="false">-U17</f>
        <v>-10000</v>
      </c>
    </row>
    <row r="18" customFormat="false" ht="12.75" hidden="false" customHeight="false" outlineLevel="0" collapsed="false">
      <c r="A18" s="1" t="n">
        <v>15</v>
      </c>
      <c r="B18" s="1" t="s">
        <v>54</v>
      </c>
      <c r="C18" s="1" t="s">
        <v>12</v>
      </c>
      <c r="D18" s="1" t="n">
        <v>-5000</v>
      </c>
      <c r="E18" s="1" t="n">
        <v>1.74</v>
      </c>
      <c r="F18" s="12" t="n">
        <f aca="false">IF(E18&lt;1,0,$F$4)</f>
        <v>1.82</v>
      </c>
      <c r="G18" s="11" t="n">
        <f aca="false">D18*(F18-E18)</f>
        <v>-400</v>
      </c>
      <c r="H18" s="1" t="n">
        <f aca="false">IF(D18&lt;0,ABS(D18),D18)</f>
        <v>5000</v>
      </c>
      <c r="K18" s="1" t="n">
        <v>15</v>
      </c>
      <c r="L18" s="1" t="s">
        <v>20</v>
      </c>
      <c r="M18" s="1" t="s">
        <v>12</v>
      </c>
      <c r="N18" s="1" t="n">
        <v>5000</v>
      </c>
      <c r="O18" s="1" t="n">
        <v>1.8</v>
      </c>
      <c r="P18" s="12" t="n">
        <f aca="false">IF(O18&lt;1,0,$P$4)</f>
        <v>1.855</v>
      </c>
      <c r="Q18" s="11" t="n">
        <f aca="false">N18*(P18-O18)</f>
        <v>275</v>
      </c>
      <c r="R18" s="1" t="n">
        <f aca="false">IF(N18&lt;0,ABS(N18),N18)</f>
        <v>5000</v>
      </c>
      <c r="T18" s="1" t="s">
        <v>67</v>
      </c>
      <c r="U18" s="1" t="n">
        <v>10000</v>
      </c>
      <c r="V18" s="1" t="n">
        <v>1.76</v>
      </c>
      <c r="W18" s="1" t="s">
        <v>18</v>
      </c>
      <c r="X18" s="1" t="n">
        <f aca="false">-U18</f>
        <v>-10000</v>
      </c>
    </row>
    <row r="19" customFormat="false" ht="12.75" hidden="false" customHeight="false" outlineLevel="0" collapsed="false">
      <c r="A19" s="1" t="n">
        <v>16</v>
      </c>
      <c r="B19" s="1" t="s">
        <v>23</v>
      </c>
      <c r="C19" s="1" t="s">
        <v>12</v>
      </c>
      <c r="D19" s="1" t="n">
        <v>-5000</v>
      </c>
      <c r="E19" s="1" t="n">
        <v>1.74</v>
      </c>
      <c r="F19" s="12" t="n">
        <f aca="false">IF(E19&lt;1,0,$F$4)</f>
        <v>1.82</v>
      </c>
      <c r="G19" s="11" t="n">
        <f aca="false">D19*(F19-E19)</f>
        <v>-400</v>
      </c>
      <c r="H19" s="1" t="n">
        <f aca="false">IF(D19&lt;0,ABS(D19),D19)</f>
        <v>5000</v>
      </c>
      <c r="K19" s="1" t="n">
        <v>16</v>
      </c>
      <c r="L19" s="1" t="s">
        <v>20</v>
      </c>
      <c r="M19" s="1" t="s">
        <v>12</v>
      </c>
      <c r="N19" s="1" t="n">
        <v>5000</v>
      </c>
      <c r="O19" s="1" t="n">
        <v>1.77</v>
      </c>
      <c r="P19" s="12" t="n">
        <f aca="false">IF(O19&lt;1,0,$P$4)</f>
        <v>1.855</v>
      </c>
      <c r="Q19" s="11" t="n">
        <f aca="false">N19*(P19-O19)</f>
        <v>425</v>
      </c>
      <c r="R19" s="1" t="n">
        <f aca="false">IF(N19&lt;0,ABS(N19),N19)</f>
        <v>5000</v>
      </c>
      <c r="T19" s="1" t="s">
        <v>67</v>
      </c>
      <c r="U19" s="1" t="n">
        <v>2500</v>
      </c>
      <c r="V19" s="1" t="n">
        <v>1.755</v>
      </c>
      <c r="W19" s="1" t="s">
        <v>54</v>
      </c>
      <c r="X19" s="1" t="n">
        <f aca="false">-U19</f>
        <v>-2500</v>
      </c>
    </row>
    <row r="20" customFormat="false" ht="12.75" hidden="false" customHeight="false" outlineLevel="0" collapsed="false">
      <c r="A20" s="1" t="n">
        <v>17</v>
      </c>
      <c r="B20" s="1" t="s">
        <v>23</v>
      </c>
      <c r="C20" s="1" t="s">
        <v>12</v>
      </c>
      <c r="D20" s="1" t="n">
        <v>-10000</v>
      </c>
      <c r="E20" s="1" t="n">
        <v>1.76</v>
      </c>
      <c r="F20" s="12" t="n">
        <f aca="false">IF(E20&lt;1,0,$F$4)</f>
        <v>1.82</v>
      </c>
      <c r="G20" s="11" t="n">
        <f aca="false">D20*(F20-E20)</f>
        <v>-600.000000000001</v>
      </c>
      <c r="H20" s="1" t="n">
        <f aca="false">IF(D20&lt;0,ABS(D20),D20)</f>
        <v>10000</v>
      </c>
      <c r="K20" s="1" t="n">
        <v>17</v>
      </c>
      <c r="L20" s="1" t="s">
        <v>26</v>
      </c>
      <c r="M20" s="1" t="s">
        <v>12</v>
      </c>
      <c r="N20" s="1" t="n">
        <v>-5000</v>
      </c>
      <c r="O20" s="1" t="n">
        <v>1.73</v>
      </c>
      <c r="P20" s="12" t="n">
        <f aca="false">IF(O20&lt;1,0,$P$4)</f>
        <v>1.855</v>
      </c>
      <c r="Q20" s="11" t="n">
        <f aca="false">N20*(P20-O20)</f>
        <v>-625</v>
      </c>
      <c r="R20" s="1" t="n">
        <f aca="false">IF(N20&lt;0,ABS(N20),N20)</f>
        <v>5000</v>
      </c>
      <c r="T20" s="1" t="s">
        <v>67</v>
      </c>
      <c r="U20" s="1" t="n">
        <v>12500</v>
      </c>
      <c r="V20" s="1" t="n">
        <v>1.755</v>
      </c>
      <c r="W20" s="1" t="s">
        <v>52</v>
      </c>
      <c r="X20" s="1" t="n">
        <f aca="false">-U20</f>
        <v>-12500</v>
      </c>
    </row>
    <row r="21" customFormat="false" ht="12.75" hidden="false" customHeight="false" outlineLevel="0" collapsed="false">
      <c r="A21" s="1" t="n">
        <v>18</v>
      </c>
      <c r="B21" s="1" t="s">
        <v>23</v>
      </c>
      <c r="C21" s="1" t="s">
        <v>12</v>
      </c>
      <c r="D21" s="1" t="n">
        <v>-10000</v>
      </c>
      <c r="E21" s="1" t="n">
        <v>1.74</v>
      </c>
      <c r="F21" s="12" t="n">
        <f aca="false">IF(E21&lt;1,0,$F$4)</f>
        <v>1.82</v>
      </c>
      <c r="G21" s="11" t="n">
        <f aca="false">D21*(F21-E21)</f>
        <v>-800.000000000001</v>
      </c>
      <c r="H21" s="1" t="n">
        <f aca="false">IF(D21&lt;0,ABS(D21),D21)</f>
        <v>10000</v>
      </c>
      <c r="K21" s="1" t="n">
        <v>18</v>
      </c>
      <c r="L21" s="1" t="s">
        <v>26</v>
      </c>
      <c r="M21" s="1" t="s">
        <v>12</v>
      </c>
      <c r="N21" s="1" t="n">
        <v>-500</v>
      </c>
      <c r="O21" s="1" t="n">
        <v>1.67</v>
      </c>
      <c r="P21" s="12" t="n">
        <f aca="false">IF(O21&lt;1,0,$P$4)</f>
        <v>1.855</v>
      </c>
      <c r="Q21" s="11" t="n">
        <f aca="false">N21*(P21-O21)</f>
        <v>-92.5</v>
      </c>
      <c r="R21" s="1" t="n">
        <f aca="false">IF(N21&lt;0,ABS(N21),N21)</f>
        <v>500</v>
      </c>
      <c r="T21" s="1" t="s">
        <v>67</v>
      </c>
      <c r="U21" s="1" t="n">
        <v>5000</v>
      </c>
      <c r="V21" s="1" t="n">
        <v>1.76</v>
      </c>
      <c r="W21" s="1" t="s">
        <v>21</v>
      </c>
      <c r="X21" s="1" t="n">
        <f aca="false">-U21</f>
        <v>-5000</v>
      </c>
    </row>
    <row r="22" customFormat="false" ht="12.75" hidden="false" customHeight="false" outlineLevel="0" collapsed="false">
      <c r="A22" s="1" t="n">
        <v>19</v>
      </c>
      <c r="B22" s="1" t="s">
        <v>23</v>
      </c>
      <c r="C22" s="1" t="s">
        <v>12</v>
      </c>
      <c r="D22" s="1" t="n">
        <v>-10000</v>
      </c>
      <c r="E22" s="1" t="n">
        <v>1.74</v>
      </c>
      <c r="F22" s="12" t="n">
        <f aca="false">IF(E22&lt;1,0,$F$4)</f>
        <v>1.82</v>
      </c>
      <c r="G22" s="11" t="n">
        <f aca="false">D22*(F22-E22)</f>
        <v>-800.000000000001</v>
      </c>
      <c r="H22" s="1" t="n">
        <f aca="false">IF(D22&lt;0,ABS(D22),D22)</f>
        <v>10000</v>
      </c>
      <c r="K22" s="1" t="n">
        <v>19</v>
      </c>
      <c r="L22" s="1" t="s">
        <v>22</v>
      </c>
      <c r="M22" s="1" t="s">
        <v>12</v>
      </c>
      <c r="N22" s="1" t="n">
        <v>5000</v>
      </c>
      <c r="O22" s="1" t="n">
        <v>1.815</v>
      </c>
      <c r="P22" s="12" t="n">
        <f aca="false">IF(O22&lt;1,0,$P$4)</f>
        <v>1.855</v>
      </c>
      <c r="Q22" s="11" t="n">
        <f aca="false">N22*(P22-O22)</f>
        <v>200</v>
      </c>
      <c r="R22" s="1" t="n">
        <f aca="false">IF(N22&lt;0,ABS(N22),N22)</f>
        <v>5000</v>
      </c>
      <c r="T22" s="1" t="s">
        <v>67</v>
      </c>
      <c r="U22" s="1" t="n">
        <v>5000</v>
      </c>
      <c r="V22" s="1" t="n">
        <v>1.765</v>
      </c>
      <c r="W22" s="1" t="s">
        <v>68</v>
      </c>
      <c r="X22" s="1" t="n">
        <f aca="false">-U22</f>
        <v>-5000</v>
      </c>
    </row>
    <row r="23" customFormat="false" ht="12.75" hidden="false" customHeight="false" outlineLevel="0" collapsed="false">
      <c r="A23" s="1" t="n">
        <v>20</v>
      </c>
      <c r="B23" s="1" t="s">
        <v>23</v>
      </c>
      <c r="C23" s="1" t="s">
        <v>12</v>
      </c>
      <c r="D23" s="1" t="n">
        <v>-2500</v>
      </c>
      <c r="E23" s="1" t="n">
        <v>1.74</v>
      </c>
      <c r="F23" s="12" t="n">
        <f aca="false">IF(E23&lt;1,0,$F$4)</f>
        <v>1.82</v>
      </c>
      <c r="G23" s="11" t="n">
        <f aca="false">D23*(F23-E23)</f>
        <v>-200</v>
      </c>
      <c r="H23" s="1" t="n">
        <f aca="false">IF(D23&lt;0,ABS(D23),D23)</f>
        <v>2500</v>
      </c>
      <c r="K23" s="1" t="n">
        <v>20</v>
      </c>
      <c r="M23" s="1" t="s">
        <v>12</v>
      </c>
      <c r="N23" s="35"/>
      <c r="O23" s="9"/>
      <c r="P23" s="12" t="n">
        <f aca="false">IF(O23&lt;1,0,$P$4)</f>
        <v>0</v>
      </c>
      <c r="Q23" s="11" t="n">
        <f aca="false">N23*(P23-O23)</f>
        <v>0</v>
      </c>
      <c r="R23" s="1" t="n">
        <f aca="false">IF(N23&lt;0,ABS(N23),N23)</f>
        <v>0</v>
      </c>
      <c r="T23" s="1" t="s">
        <v>67</v>
      </c>
      <c r="U23" s="1" t="n">
        <v>10000</v>
      </c>
      <c r="V23" s="1" t="n">
        <v>1.77</v>
      </c>
      <c r="W23" s="1" t="s">
        <v>54</v>
      </c>
      <c r="X23" s="1" t="n">
        <f aca="false">-U23</f>
        <v>-10000</v>
      </c>
    </row>
    <row r="24" customFormat="false" ht="12.75" hidden="false" customHeight="false" outlineLevel="0" collapsed="false">
      <c r="A24" s="1" t="n">
        <v>21</v>
      </c>
      <c r="B24" s="1" t="s">
        <v>17</v>
      </c>
      <c r="C24" s="1" t="s">
        <v>12</v>
      </c>
      <c r="D24" s="1" t="n">
        <v>-5000</v>
      </c>
      <c r="E24" s="1" t="n">
        <v>1.725</v>
      </c>
      <c r="F24" s="12" t="n">
        <f aca="false">IF(E24&lt;1,0,$F$4)</f>
        <v>1.82</v>
      </c>
      <c r="G24" s="11" t="n">
        <f aca="false">D24*(F24-E24)</f>
        <v>-475</v>
      </c>
      <c r="H24" s="1" t="n">
        <f aca="false">IF(D24&lt;0,ABS(D24),D24)</f>
        <v>5000</v>
      </c>
      <c r="K24" s="1" t="n">
        <v>21</v>
      </c>
      <c r="M24" s="1" t="s">
        <v>12</v>
      </c>
      <c r="N24" s="35"/>
      <c r="O24" s="9"/>
      <c r="P24" s="12" t="n">
        <f aca="false">IF(O24&lt;1,0,$P$4)</f>
        <v>0</v>
      </c>
      <c r="Q24" s="11" t="n">
        <f aca="false">N24*(P24-O24)</f>
        <v>0</v>
      </c>
      <c r="R24" s="1" t="n">
        <f aca="false">IF(N24&lt;0,ABS(N24),N24)</f>
        <v>0</v>
      </c>
      <c r="T24" s="1" t="s">
        <v>67</v>
      </c>
      <c r="U24" s="1" t="n">
        <v>7500</v>
      </c>
      <c r="V24" s="1" t="n">
        <v>1.78</v>
      </c>
      <c r="W24" s="1" t="s">
        <v>27</v>
      </c>
      <c r="X24" s="1" t="n">
        <f aca="false">-U24</f>
        <v>-7500</v>
      </c>
    </row>
    <row r="25" customFormat="false" ht="12.75" hidden="false" customHeight="false" outlineLevel="0" collapsed="false">
      <c r="A25" s="1" t="n">
        <v>22</v>
      </c>
      <c r="B25" s="1" t="s">
        <v>50</v>
      </c>
      <c r="C25" s="1" t="s">
        <v>12</v>
      </c>
      <c r="D25" s="1" t="n">
        <v>5000</v>
      </c>
      <c r="E25" s="1" t="n">
        <v>1.75</v>
      </c>
      <c r="F25" s="12" t="n">
        <f aca="false">IF(E25&lt;1,0,$F$4)</f>
        <v>1.82</v>
      </c>
      <c r="G25" s="11" t="n">
        <f aca="false">D25*(F25-E25)</f>
        <v>350</v>
      </c>
      <c r="H25" s="1" t="n">
        <f aca="false">IF(D25&lt;0,ABS(D25),D25)</f>
        <v>5000</v>
      </c>
      <c r="K25" s="1" t="n">
        <v>22</v>
      </c>
      <c r="M25" s="1" t="s">
        <v>12</v>
      </c>
      <c r="O25" s="9"/>
      <c r="P25" s="12" t="n">
        <f aca="false">IF(O25&lt;1,0,$P$4)</f>
        <v>0</v>
      </c>
      <c r="Q25" s="11" t="n">
        <f aca="false">N25*(P25-O25)</f>
        <v>0</v>
      </c>
      <c r="R25" s="1" t="n">
        <f aca="false">IF(N25&lt;0,ABS(N25),N25)</f>
        <v>0</v>
      </c>
      <c r="T25" s="1" t="s">
        <v>67</v>
      </c>
      <c r="U25" s="1" t="n">
        <v>5000</v>
      </c>
      <c r="V25" s="1" t="n">
        <v>1.785</v>
      </c>
      <c r="W25" s="1" t="s">
        <v>27</v>
      </c>
      <c r="X25" s="1" t="n">
        <f aca="false">-U25</f>
        <v>-5000</v>
      </c>
    </row>
    <row r="26" customFormat="false" ht="12.75" hidden="false" customHeight="false" outlineLevel="0" collapsed="false">
      <c r="A26" s="1" t="n">
        <v>23</v>
      </c>
      <c r="B26" s="1" t="s">
        <v>50</v>
      </c>
      <c r="C26" s="1" t="s">
        <v>12</v>
      </c>
      <c r="D26" s="1" t="n">
        <v>5000</v>
      </c>
      <c r="E26" s="1" t="n">
        <v>1.745</v>
      </c>
      <c r="F26" s="12" t="n">
        <f aca="false">IF(E26&lt;1,0,$F$4)</f>
        <v>1.82</v>
      </c>
      <c r="G26" s="11" t="n">
        <f aca="false">D26*(F26-E26)</f>
        <v>375</v>
      </c>
      <c r="H26" s="1" t="n">
        <f aca="false">IF(D26&lt;0,ABS(D26),D26)</f>
        <v>5000</v>
      </c>
      <c r="K26" s="1" t="n">
        <v>23</v>
      </c>
      <c r="M26" s="1" t="s">
        <v>12</v>
      </c>
      <c r="O26" s="9"/>
      <c r="P26" s="12" t="n">
        <f aca="false">IF(O26&lt;1,0,$P$4)</f>
        <v>0</v>
      </c>
      <c r="Q26" s="11" t="n">
        <f aca="false">N26*(P26-O26)</f>
        <v>0</v>
      </c>
      <c r="R26" s="1" t="n">
        <f aca="false">IF(N26&lt;0,ABS(N26),N26)</f>
        <v>0</v>
      </c>
      <c r="T26" s="1" t="s">
        <v>67</v>
      </c>
      <c r="U26" s="1" t="n">
        <v>10000</v>
      </c>
      <c r="V26" s="1" t="n">
        <v>1.76</v>
      </c>
      <c r="W26" s="1" t="s">
        <v>23</v>
      </c>
      <c r="X26" s="1" t="n">
        <f aca="false">-U26</f>
        <v>-10000</v>
      </c>
    </row>
    <row r="27" customFormat="false" ht="12.75" hidden="false" customHeight="false" outlineLevel="0" collapsed="false">
      <c r="A27" s="1" t="n">
        <v>24</v>
      </c>
      <c r="B27" s="1" t="s">
        <v>50</v>
      </c>
      <c r="C27" s="1" t="s">
        <v>12</v>
      </c>
      <c r="D27" s="1" t="n">
        <v>5000</v>
      </c>
      <c r="E27" s="1" t="n">
        <v>1.755</v>
      </c>
      <c r="F27" s="12" t="n">
        <f aca="false">IF(E27&lt;1,0,$F$4)</f>
        <v>1.82</v>
      </c>
      <c r="G27" s="11" t="n">
        <f aca="false">D27*(F27-E27)</f>
        <v>325.000000000001</v>
      </c>
      <c r="H27" s="1" t="n">
        <f aca="false">IF(D27&lt;0,ABS(D27),D27)</f>
        <v>5000</v>
      </c>
      <c r="K27" s="1" t="n">
        <v>24</v>
      </c>
      <c r="M27" s="1" t="s">
        <v>12</v>
      </c>
      <c r="P27" s="12" t="n">
        <f aca="false">IF(O27&lt;1,0,$P$4)</f>
        <v>0</v>
      </c>
      <c r="Q27" s="11" t="n">
        <f aca="false">N27*(P27-O27)</f>
        <v>0</v>
      </c>
      <c r="R27" s="1" t="n">
        <f aca="false">IF(N27&lt;0,ABS(N27),N27)</f>
        <v>0</v>
      </c>
      <c r="T27" s="1" t="s">
        <v>67</v>
      </c>
      <c r="U27" s="1" t="n">
        <v>10000</v>
      </c>
      <c r="V27" s="1" t="n">
        <v>1.74</v>
      </c>
      <c r="W27" s="1" t="s">
        <v>23</v>
      </c>
      <c r="X27" s="1" t="n">
        <f aca="false">-U27</f>
        <v>-10000</v>
      </c>
    </row>
    <row r="28" customFormat="false" ht="12.75" hidden="false" customHeight="false" outlineLevel="0" collapsed="false">
      <c r="A28" s="1" t="n">
        <v>25</v>
      </c>
      <c r="B28" s="1" t="s">
        <v>50</v>
      </c>
      <c r="C28" s="1" t="s">
        <v>12</v>
      </c>
      <c r="D28" s="1" t="n">
        <v>5000</v>
      </c>
      <c r="E28" s="1" t="n">
        <v>1.785</v>
      </c>
      <c r="F28" s="12" t="n">
        <f aca="false">IF(E28&lt;1,0,$F$4)</f>
        <v>1.82</v>
      </c>
      <c r="G28" s="11" t="n">
        <f aca="false">D28*(F28-E28)</f>
        <v>175.000000000001</v>
      </c>
      <c r="H28" s="1" t="n">
        <f aca="false">IF(D28&lt;0,ABS(D28),D28)</f>
        <v>5000</v>
      </c>
      <c r="K28" s="1" t="n">
        <v>25</v>
      </c>
      <c r="M28" s="1" t="s">
        <v>12</v>
      </c>
      <c r="P28" s="12" t="n">
        <f aca="false">IF(O28&lt;1,0,$P$4)</f>
        <v>0</v>
      </c>
      <c r="Q28" s="11" t="n">
        <f aca="false">N28*(P28-O28)</f>
        <v>0</v>
      </c>
      <c r="R28" s="1" t="n">
        <f aca="false">IF(N28&lt;0,ABS(N28),N28)</f>
        <v>0</v>
      </c>
      <c r="T28" s="1" t="s">
        <v>67</v>
      </c>
      <c r="U28" s="1" t="n">
        <v>10000</v>
      </c>
      <c r="V28" s="1" t="n">
        <v>1.74</v>
      </c>
      <c r="W28" s="1" t="s">
        <v>23</v>
      </c>
      <c r="X28" s="1" t="n">
        <f aca="false">-U28</f>
        <v>-10000</v>
      </c>
    </row>
    <row r="29" customFormat="false" ht="12.75" hidden="false" customHeight="false" outlineLevel="0" collapsed="false">
      <c r="A29" s="1" t="n">
        <v>26</v>
      </c>
      <c r="B29" s="1" t="s">
        <v>21</v>
      </c>
      <c r="C29" s="1" t="s">
        <v>12</v>
      </c>
      <c r="D29" s="1" t="n">
        <v>-5000</v>
      </c>
      <c r="E29" s="1" t="n">
        <v>1.75</v>
      </c>
      <c r="F29" s="12" t="n">
        <f aca="false">IF(E29&lt;1,0,$F$4)</f>
        <v>1.82</v>
      </c>
      <c r="G29" s="11" t="n">
        <f aca="false">D29*(F29-E29)</f>
        <v>-350</v>
      </c>
      <c r="H29" s="1" t="n">
        <f aca="false">IF(D29&lt;0,ABS(D29),D29)</f>
        <v>5000</v>
      </c>
      <c r="K29" s="13" t="n">
        <v>26</v>
      </c>
      <c r="L29" s="13" t="s">
        <v>73</v>
      </c>
      <c r="M29" s="13" t="s">
        <v>28</v>
      </c>
      <c r="N29" s="13" t="n">
        <v>5000</v>
      </c>
      <c r="O29" s="13" t="n">
        <v>-0.0075</v>
      </c>
      <c r="P29" s="14" t="n">
        <f aca="false">IF(O29&lt;1,0,$P$4)</f>
        <v>0</v>
      </c>
      <c r="Q29" s="27" t="n">
        <f aca="false">N29*(P29-O29)</f>
        <v>37.5</v>
      </c>
      <c r="R29" s="13" t="n">
        <f aca="false">IF(N29&lt;0,ABS(N29),N29)</f>
        <v>5000</v>
      </c>
      <c r="T29" s="1" t="s">
        <v>67</v>
      </c>
      <c r="U29" s="1" t="n">
        <v>5000</v>
      </c>
      <c r="V29" s="1" t="n">
        <v>1.74</v>
      </c>
      <c r="W29" s="1" t="s">
        <v>54</v>
      </c>
      <c r="X29" s="1" t="n">
        <f aca="false">-U29</f>
        <v>-5000</v>
      </c>
    </row>
    <row r="30" customFormat="false" ht="12.75" hidden="true" customHeight="false" outlineLevel="0" collapsed="false">
      <c r="A30" s="1" t="n">
        <v>27</v>
      </c>
      <c r="B30" s="1" t="s">
        <v>50</v>
      </c>
      <c r="C30" s="1" t="s">
        <v>12</v>
      </c>
      <c r="D30" s="1" t="n">
        <v>-2500</v>
      </c>
      <c r="E30" s="1" t="n">
        <v>1.74</v>
      </c>
      <c r="F30" s="12" t="n">
        <f aca="false">IF(E30&lt;1,0,$F$4)</f>
        <v>1.82</v>
      </c>
      <c r="G30" s="11" t="n">
        <f aca="false">D30*(F30-E30)</f>
        <v>-200</v>
      </c>
      <c r="H30" s="1" t="n">
        <f aca="false">IF(D30&lt;0,ABS(D30),D30)</f>
        <v>2500</v>
      </c>
      <c r="K30" s="13" t="n">
        <v>27</v>
      </c>
      <c r="L30" s="13"/>
      <c r="M30" s="13" t="s">
        <v>28</v>
      </c>
      <c r="N30" s="13"/>
      <c r="O30" s="13"/>
      <c r="P30" s="14" t="n">
        <f aca="false">IF(O30&lt;1,0,$P$4)</f>
        <v>0</v>
      </c>
      <c r="Q30" s="27" t="n">
        <f aca="false">N30*(P30-O30)</f>
        <v>0</v>
      </c>
      <c r="R30" s="13" t="n">
        <f aca="false">IF(N30&lt;0,ABS(N30),N30)</f>
        <v>0</v>
      </c>
      <c r="T30" s="1" t="s">
        <v>67</v>
      </c>
      <c r="U30" s="1" t="n">
        <v>2500</v>
      </c>
      <c r="V30" s="1" t="n">
        <v>1.74</v>
      </c>
      <c r="W30" s="1" t="s">
        <v>50</v>
      </c>
      <c r="X30" s="1" t="n">
        <f aca="false">-U30</f>
        <v>-2500</v>
      </c>
    </row>
    <row r="31" customFormat="false" ht="12.75" hidden="true" customHeight="false" outlineLevel="0" collapsed="false">
      <c r="A31" s="1" t="n">
        <v>28</v>
      </c>
      <c r="B31" s="1" t="s">
        <v>23</v>
      </c>
      <c r="C31" s="1" t="s">
        <v>12</v>
      </c>
      <c r="D31" s="1" t="n">
        <v>-7500</v>
      </c>
      <c r="E31" s="1" t="n">
        <v>1.74</v>
      </c>
      <c r="F31" s="12" t="n">
        <f aca="false">IF(E31&lt;1,0,$F$4)</f>
        <v>1.82</v>
      </c>
      <c r="G31" s="11" t="n">
        <f aca="false">D31*(F31-E31)</f>
        <v>-600.000000000001</v>
      </c>
      <c r="H31" s="1" t="n">
        <f aca="false">IF(D31&lt;0,ABS(D31),D31)</f>
        <v>7500</v>
      </c>
      <c r="K31" s="13" t="n">
        <v>28</v>
      </c>
      <c r="L31" s="13"/>
      <c r="M31" s="13" t="s">
        <v>28</v>
      </c>
      <c r="N31" s="13"/>
      <c r="O31" s="13"/>
      <c r="P31" s="14" t="n">
        <f aca="false">IF(O31&lt;1,0,$P$4)</f>
        <v>0</v>
      </c>
      <c r="Q31" s="27" t="n">
        <f aca="false">N31*(P31-O31)</f>
        <v>0</v>
      </c>
      <c r="R31" s="13" t="n">
        <f aca="false">IF(N31&lt;0,ABS(N31),N31)</f>
        <v>0</v>
      </c>
      <c r="T31" s="1" t="s">
        <v>67</v>
      </c>
      <c r="U31" s="1" t="n">
        <v>7500</v>
      </c>
      <c r="V31" s="1" t="n">
        <v>1.74</v>
      </c>
      <c r="W31" s="1" t="s">
        <v>23</v>
      </c>
      <c r="X31" s="1" t="n">
        <f aca="false">-U31</f>
        <v>-7500</v>
      </c>
    </row>
    <row r="32" customFormat="false" ht="12.75" hidden="false" customHeight="false" outlineLevel="0" collapsed="false">
      <c r="A32" s="1" t="n">
        <v>29</v>
      </c>
      <c r="B32" s="1" t="s">
        <v>21</v>
      </c>
      <c r="C32" s="1" t="s">
        <v>12</v>
      </c>
      <c r="D32" s="1" t="n">
        <v>-5000</v>
      </c>
      <c r="E32" s="1" t="n">
        <v>1.76</v>
      </c>
      <c r="F32" s="12" t="n">
        <f aca="false">IF(E32&lt;1,0,$F$4)</f>
        <v>1.82</v>
      </c>
      <c r="G32" s="11" t="n">
        <f aca="false">D32*(F32-E32)</f>
        <v>-300</v>
      </c>
      <c r="H32" s="1" t="n">
        <f aca="false">IF(D32&lt;0,ABS(D32),D32)</f>
        <v>5000</v>
      </c>
      <c r="K32" s="13" t="n">
        <v>29</v>
      </c>
      <c r="L32" s="13" t="s">
        <v>73</v>
      </c>
      <c r="M32" s="13" t="s">
        <v>28</v>
      </c>
      <c r="N32" s="13" t="n">
        <v>5000</v>
      </c>
      <c r="O32" s="13" t="n">
        <v>-0.005</v>
      </c>
      <c r="P32" s="14" t="n">
        <f aca="false">IF(O32&lt;1,0,$P$4)</f>
        <v>0</v>
      </c>
      <c r="Q32" s="27" t="n">
        <f aca="false">N32*(P32-O32)</f>
        <v>25</v>
      </c>
      <c r="R32" s="13"/>
      <c r="T32" s="1" t="s">
        <v>67</v>
      </c>
      <c r="U32" s="1" t="n">
        <v>2500</v>
      </c>
      <c r="V32" s="1" t="n">
        <v>1.74</v>
      </c>
      <c r="W32" s="1" t="s">
        <v>23</v>
      </c>
      <c r="X32" s="1" t="n">
        <f aca="false">-U32</f>
        <v>-2500</v>
      </c>
    </row>
    <row r="33" customFormat="false" ht="12.75" hidden="false" customHeight="false" outlineLevel="0" collapsed="false">
      <c r="A33" s="1" t="n">
        <v>30</v>
      </c>
      <c r="B33" s="1" t="s">
        <v>74</v>
      </c>
      <c r="C33" s="1" t="s">
        <v>12</v>
      </c>
      <c r="D33" s="1" t="n">
        <v>-10000</v>
      </c>
      <c r="E33" s="1" t="n">
        <v>1.7</v>
      </c>
      <c r="F33" s="12" t="n">
        <f aca="false">IF(E33&lt;1,0,$F$4)</f>
        <v>1.82</v>
      </c>
      <c r="G33" s="11" t="n">
        <f aca="false">D33*(F33-E33)</f>
        <v>-1200</v>
      </c>
      <c r="H33" s="1" t="n">
        <f aca="false">IF(D33&lt;0,ABS(D33),D33)</f>
        <v>10000</v>
      </c>
      <c r="K33" s="13" t="n">
        <v>30</v>
      </c>
      <c r="L33" s="13"/>
      <c r="M33" s="13" t="s">
        <v>28</v>
      </c>
      <c r="N33" s="13"/>
      <c r="O33" s="13"/>
      <c r="P33" s="14" t="n">
        <f aca="false">IF(O33&lt;1,0,$P$4)</f>
        <v>0</v>
      </c>
      <c r="Q33" s="27" t="n">
        <f aca="false">N33*(P33-O33)</f>
        <v>0</v>
      </c>
      <c r="R33" s="13"/>
      <c r="T33" s="1" t="s">
        <v>67</v>
      </c>
      <c r="U33" s="1" t="n">
        <v>5000</v>
      </c>
      <c r="V33" s="1" t="n">
        <v>1.725</v>
      </c>
      <c r="W33" s="1" t="s">
        <v>17</v>
      </c>
      <c r="X33" s="1" t="n">
        <f aca="false">-U33</f>
        <v>-5000</v>
      </c>
    </row>
    <row r="34" customFormat="false" ht="12.75" hidden="false" customHeight="false" outlineLevel="0" collapsed="false">
      <c r="A34" s="1" t="n">
        <v>31</v>
      </c>
      <c r="B34" s="1" t="s">
        <v>75</v>
      </c>
      <c r="C34" s="1" t="s">
        <v>12</v>
      </c>
      <c r="D34" s="1" t="n">
        <v>-5000</v>
      </c>
      <c r="E34" s="1" t="n">
        <v>1.69</v>
      </c>
      <c r="F34" s="12" t="n">
        <f aca="false">IF(E34&lt;1,0,$F$4)</f>
        <v>1.82</v>
      </c>
      <c r="G34" s="11" t="n">
        <f aca="false">D34*(F34-E34)</f>
        <v>-650.000000000001</v>
      </c>
      <c r="H34" s="1" t="n">
        <f aca="false">IF(D34&lt;0,ABS(D34),D34)</f>
        <v>5000</v>
      </c>
      <c r="K34" s="16" t="n">
        <v>31</v>
      </c>
      <c r="L34" s="16"/>
      <c r="M34" s="16" t="s">
        <v>28</v>
      </c>
      <c r="N34" s="16"/>
      <c r="O34" s="16"/>
      <c r="P34" s="17" t="n">
        <f aca="false">IF(O34&lt;1,0,$P$4)</f>
        <v>0</v>
      </c>
      <c r="Q34" s="31" t="n">
        <f aca="false">N34*(P34-O34)</f>
        <v>0</v>
      </c>
      <c r="R34" s="16"/>
      <c r="T34" s="1" t="s">
        <v>67</v>
      </c>
      <c r="U34" s="1" t="n">
        <v>5000</v>
      </c>
      <c r="V34" s="1" t="n">
        <v>1.69</v>
      </c>
      <c r="W34" s="1" t="s">
        <v>75</v>
      </c>
      <c r="X34" s="1" t="n">
        <f aca="false">-U34</f>
        <v>-5000</v>
      </c>
    </row>
    <row r="35" customFormat="false" ht="15.75" hidden="false" customHeight="false" outlineLevel="0" collapsed="false">
      <c r="A35" s="1" t="n">
        <v>32</v>
      </c>
      <c r="B35" s="1" t="s">
        <v>75</v>
      </c>
      <c r="C35" s="1" t="s">
        <v>12</v>
      </c>
      <c r="D35" s="1" t="n">
        <v>-4000</v>
      </c>
      <c r="E35" s="1" t="n">
        <v>1.695</v>
      </c>
      <c r="F35" s="12" t="n">
        <f aca="false">IF(E35&lt;1,0,$F$4)</f>
        <v>1.82</v>
      </c>
      <c r="G35" s="11" t="n">
        <f aca="false">D35*(F35-E35)</f>
        <v>-500</v>
      </c>
      <c r="H35" s="1" t="n">
        <f aca="false">IF(D35&lt;0,ABS(D35),D35)</f>
        <v>4000</v>
      </c>
      <c r="K35" s="19"/>
      <c r="N35" s="20" t="n">
        <f aca="false">SUM(N4:N28)</f>
        <v>-54600</v>
      </c>
      <c r="Q35" s="21" t="n">
        <f aca="false">SUM(Q4:Q31)</f>
        <v>-14852.5</v>
      </c>
      <c r="R35" s="1" t="n">
        <f aca="false">SUM(R4:R28)</f>
        <v>106600</v>
      </c>
      <c r="S35" s="36" t="s">
        <v>59</v>
      </c>
      <c r="T35" s="1" t="s">
        <v>67</v>
      </c>
      <c r="U35" s="1" t="n">
        <v>4000</v>
      </c>
      <c r="V35" s="1" t="n">
        <v>1.695</v>
      </c>
      <c r="W35" s="1" t="s">
        <v>75</v>
      </c>
      <c r="X35" s="1" t="n">
        <f aca="false">-U35</f>
        <v>-4000</v>
      </c>
    </row>
    <row r="36" customFormat="false" ht="12.75" hidden="false" customHeight="false" outlineLevel="0" collapsed="false">
      <c r="A36" s="1" t="n">
        <v>33</v>
      </c>
      <c r="C36" s="1" t="s">
        <v>12</v>
      </c>
      <c r="E36" s="9"/>
      <c r="F36" s="12" t="n">
        <f aca="false">IF(E36&lt;1,0,$F$4)</f>
        <v>0</v>
      </c>
      <c r="G36" s="11" t="n">
        <f aca="false">D36*(F36-E36)</f>
        <v>0</v>
      </c>
      <c r="H36" s="1" t="n">
        <f aca="false">IF(D36&lt;0,ABS(D36),D36)</f>
        <v>0</v>
      </c>
      <c r="K36" s="19"/>
    </row>
    <row r="37" customFormat="false" ht="15.75" hidden="false" customHeight="false" outlineLevel="0" collapsed="false">
      <c r="A37" s="1" t="n">
        <v>34</v>
      </c>
      <c r="C37" s="1" t="s">
        <v>12</v>
      </c>
      <c r="E37" s="9"/>
      <c r="F37" s="12" t="n">
        <f aca="false">IF(E37&lt;1,0,$F$4)</f>
        <v>0</v>
      </c>
      <c r="G37" s="11" t="n">
        <f aca="false">D37*(F37-E37)</f>
        <v>0</v>
      </c>
      <c r="H37" s="1" t="n">
        <f aca="false">IF(D37&lt;0,ABS(D37),D37)</f>
        <v>0</v>
      </c>
      <c r="K37" s="19"/>
      <c r="P37" s="22" t="s">
        <v>29</v>
      </c>
      <c r="Q37" s="23" t="n">
        <f aca="false">'9-27-01'!N35*VLOOKUP((E1-1),[2]Historical!$A$3:$M$212,7)</f>
        <v>-96.7499999999979</v>
      </c>
    </row>
    <row r="38" customFormat="false" ht="12.75" hidden="true" customHeight="false" outlineLevel="0" collapsed="false">
      <c r="A38" s="1" t="n">
        <v>35</v>
      </c>
      <c r="C38" s="1" t="s">
        <v>12</v>
      </c>
      <c r="E38" s="24"/>
      <c r="F38" s="12" t="n">
        <f aca="false">IF(E38&lt;1,0,$F$4)</f>
        <v>0</v>
      </c>
      <c r="G38" s="11" t="n">
        <f aca="false">D38*(F38-E38)</f>
        <v>0</v>
      </c>
      <c r="H38" s="1" t="n">
        <f aca="false">IF(D38&lt;0,ABS(D38),D38)</f>
        <v>0</v>
      </c>
      <c r="K38" s="19"/>
    </row>
    <row r="39" customFormat="false" ht="12.75" hidden="true" customHeight="false" outlineLevel="0" collapsed="false">
      <c r="A39" s="1" t="n">
        <v>36</v>
      </c>
      <c r="C39" s="1" t="s">
        <v>12</v>
      </c>
      <c r="E39" s="24"/>
      <c r="F39" s="12" t="n">
        <f aca="false">IF(E39&lt;1,0,$F$4)</f>
        <v>0</v>
      </c>
      <c r="G39" s="11" t="n">
        <f aca="false">D39*(F39-E39)</f>
        <v>0</v>
      </c>
      <c r="H39" s="1" t="n">
        <f aca="false">IF(D39&lt;0,ABS(D39),D39)</f>
        <v>0</v>
      </c>
      <c r="K39" s="19"/>
    </row>
    <row r="40" customFormat="false" ht="12.75" hidden="true" customHeight="false" outlineLevel="0" collapsed="false">
      <c r="A40" s="1" t="n">
        <v>37</v>
      </c>
      <c r="C40" s="1" t="s">
        <v>12</v>
      </c>
      <c r="E40" s="24"/>
      <c r="F40" s="12" t="n">
        <f aca="false">IF(E40&lt;1,0,$F$4)</f>
        <v>0</v>
      </c>
      <c r="G40" s="11" t="n">
        <f aca="false">D40*(F40-E40)</f>
        <v>0</v>
      </c>
      <c r="H40" s="1" t="n">
        <f aca="false">IF(D40&lt;0,ABS(D40),D40)</f>
        <v>0</v>
      </c>
      <c r="K40" s="19"/>
    </row>
    <row r="41" customFormat="false" ht="12.75" hidden="true" customHeight="false" outlineLevel="0" collapsed="false">
      <c r="A41" s="1" t="n">
        <v>38</v>
      </c>
      <c r="C41" s="1" t="s">
        <v>12</v>
      </c>
      <c r="E41" s="24"/>
      <c r="F41" s="12" t="n">
        <f aca="false">IF(E41&lt;1,0,$F$4)</f>
        <v>0</v>
      </c>
      <c r="G41" s="11" t="n">
        <f aca="false">D41*(F41-E41)</f>
        <v>0</v>
      </c>
      <c r="H41" s="1" t="n">
        <f aca="false">IF(D41&lt;0,ABS(D41),D41)</f>
        <v>0</v>
      </c>
      <c r="K41" s="19"/>
    </row>
    <row r="42" customFormat="false" ht="12.75" hidden="true" customHeight="false" outlineLevel="0" collapsed="false">
      <c r="A42" s="1" t="n">
        <v>39</v>
      </c>
      <c r="C42" s="1" t="s">
        <v>12</v>
      </c>
      <c r="E42" s="24"/>
      <c r="F42" s="12" t="n">
        <f aca="false">IF(E42&lt;1,0,$F$4)</f>
        <v>0</v>
      </c>
      <c r="G42" s="11" t="n">
        <f aca="false">D42*(F42-E42)</f>
        <v>0</v>
      </c>
      <c r="H42" s="1" t="n">
        <f aca="false">IF(D42&lt;0,ABS(D42),D42)</f>
        <v>0</v>
      </c>
      <c r="K42" s="19"/>
    </row>
    <row r="43" customFormat="false" ht="12.75" hidden="true" customHeight="false" outlineLevel="0" collapsed="false">
      <c r="A43" s="1" t="n">
        <v>40</v>
      </c>
      <c r="C43" s="1" t="s">
        <v>12</v>
      </c>
      <c r="E43" s="24"/>
      <c r="F43" s="12" t="n">
        <f aca="false">IF(E43&lt;1,0,$F$4)</f>
        <v>0</v>
      </c>
      <c r="G43" s="11" t="n">
        <f aca="false">D43*(F43-E43)</f>
        <v>0</v>
      </c>
      <c r="H43" s="1" t="n">
        <f aca="false">IF(D43&lt;0,ABS(D43),D43)</f>
        <v>0</v>
      </c>
      <c r="K43" s="19"/>
    </row>
    <row r="44" customFormat="false" ht="12.75" hidden="true" customHeight="false" outlineLevel="0" collapsed="false">
      <c r="A44" s="1" t="n">
        <v>41</v>
      </c>
      <c r="C44" s="1" t="s">
        <v>12</v>
      </c>
      <c r="E44" s="24"/>
      <c r="F44" s="12" t="n">
        <f aca="false">IF(E44&lt;1,0,$F$4)</f>
        <v>0</v>
      </c>
      <c r="G44" s="11" t="n">
        <f aca="false">D44*(F44-E44)</f>
        <v>0</v>
      </c>
      <c r="H44" s="1" t="n">
        <f aca="false">IF(D44&lt;0,ABS(D44),D44)</f>
        <v>0</v>
      </c>
      <c r="K44" s="19"/>
    </row>
    <row r="45" customFormat="false" ht="12.75" hidden="true" customHeight="false" outlineLevel="0" collapsed="false">
      <c r="C45" s="1" t="s">
        <v>12</v>
      </c>
      <c r="E45" s="24"/>
      <c r="F45" s="12" t="n">
        <f aca="false">IF(E45&lt;1,0,$F$4)</f>
        <v>0</v>
      </c>
      <c r="G45" s="11" t="n">
        <f aca="false">D45*(F45-E45)</f>
        <v>0</v>
      </c>
      <c r="H45" s="1" t="n">
        <f aca="false">IF(D45&lt;0,ABS(D45),D45)</f>
        <v>0</v>
      </c>
      <c r="K45" s="19"/>
    </row>
    <row r="46" customFormat="false" ht="12.75" hidden="true" customHeight="false" outlineLevel="0" collapsed="false">
      <c r="C46" s="1" t="s">
        <v>12</v>
      </c>
      <c r="E46" s="24"/>
      <c r="F46" s="12" t="n">
        <f aca="false">IF(E46&lt;1,0,$F$4)</f>
        <v>0</v>
      </c>
      <c r="G46" s="11" t="n">
        <f aca="false">D46*(F46-E46)</f>
        <v>0</v>
      </c>
      <c r="H46" s="1" t="n">
        <f aca="false">IF(D46&lt;0,ABS(D46),D46)</f>
        <v>0</v>
      </c>
      <c r="K46" s="19"/>
    </row>
    <row r="47" customFormat="false" ht="12.75" hidden="true" customHeight="false" outlineLevel="0" collapsed="false">
      <c r="A47" s="15" t="n">
        <v>45</v>
      </c>
      <c r="B47" s="13"/>
      <c r="C47" s="13" t="s">
        <v>28</v>
      </c>
      <c r="D47" s="13"/>
      <c r="E47" s="25"/>
      <c r="F47" s="26" t="n">
        <f aca="false">IF(E47&lt;1,0,$F$4)</f>
        <v>0</v>
      </c>
      <c r="G47" s="27" t="n">
        <f aca="false">D47*(F47-E47)</f>
        <v>0</v>
      </c>
      <c r="H47" s="13" t="n">
        <f aca="false">IF(D47&lt;0,ABS(D47),D47)</f>
        <v>0</v>
      </c>
      <c r="K47" s="19"/>
    </row>
    <row r="48" customFormat="false" ht="12.75" hidden="true" customHeight="false" outlineLevel="0" collapsed="false">
      <c r="A48" s="15" t="n">
        <v>46</v>
      </c>
      <c r="B48" s="15"/>
      <c r="C48" s="15" t="s">
        <v>28</v>
      </c>
      <c r="D48" s="15"/>
      <c r="E48" s="28"/>
      <c r="F48" s="26" t="n">
        <f aca="false">IF(E48&lt;1,0,$F$4)</f>
        <v>0</v>
      </c>
      <c r="G48" s="27" t="n">
        <f aca="false">D48*(F48-E48)</f>
        <v>0</v>
      </c>
      <c r="H48" s="13" t="n">
        <f aca="false">IF(D48&lt;0,ABS(D48),D48)</f>
        <v>0</v>
      </c>
      <c r="K48" s="19"/>
      <c r="M48" s="29"/>
    </row>
    <row r="49" customFormat="false" ht="12.75" hidden="false" customHeight="false" outlineLevel="0" collapsed="false">
      <c r="A49" s="15" t="n">
        <v>47</v>
      </c>
      <c r="B49" s="13" t="s">
        <v>58</v>
      </c>
      <c r="C49" s="13" t="s">
        <v>28</v>
      </c>
      <c r="D49" s="13" t="n">
        <v>-10000</v>
      </c>
      <c r="E49" s="25" t="n">
        <v>0.005</v>
      </c>
      <c r="F49" s="26" t="n">
        <f aca="false">IF(E49&lt;1,0,$F$4)</f>
        <v>0</v>
      </c>
      <c r="G49" s="27" t="n">
        <f aca="false">D49*(F49-E49)</f>
        <v>50</v>
      </c>
      <c r="H49" s="13" t="n">
        <f aca="false">IF(D49&lt;0,ABS(D49),D49)</f>
        <v>10000</v>
      </c>
      <c r="K49" s="19"/>
    </row>
    <row r="50" customFormat="false" ht="12.75" hidden="false" customHeight="false" outlineLevel="0" collapsed="false">
      <c r="A50" s="16" t="n">
        <v>48</v>
      </c>
      <c r="B50" s="16"/>
      <c r="C50" s="16" t="s">
        <v>28</v>
      </c>
      <c r="D50" s="16"/>
      <c r="E50" s="30"/>
      <c r="F50" s="17" t="n">
        <f aca="false">IF(E50&lt;1,0,$F$4)</f>
        <v>0</v>
      </c>
      <c r="G50" s="31" t="n">
        <f aca="false">D50*(F50-E50)</f>
        <v>0</v>
      </c>
      <c r="H50" s="16" t="n">
        <f aca="false">IF(D50&lt;0,ABS(D50),D50)</f>
        <v>0</v>
      </c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7"/>
      <c r="U50" s="32"/>
      <c r="V50" s="32"/>
      <c r="W50" s="32"/>
      <c r="X50" s="32"/>
    </row>
    <row r="51" customFormat="false" ht="15.75" hidden="false" customHeight="false" outlineLevel="0" collapsed="false">
      <c r="D51" s="20" t="n">
        <f aca="false">SUM(D4:D45)</f>
        <v>-164000</v>
      </c>
      <c r="G51" s="21" t="n">
        <f aca="false">SUM(G4:G50)</f>
        <v>-12500</v>
      </c>
      <c r="H51" s="1" t="n">
        <f aca="false">SUM(H4:H37)</f>
        <v>224000</v>
      </c>
      <c r="I51" s="1" t="s">
        <v>59</v>
      </c>
    </row>
    <row r="52" customFormat="false" ht="13.5" hidden="false" customHeight="false" outlineLevel="0" collapsed="false"/>
    <row r="53" customFormat="false" ht="18.75" hidden="false" customHeight="false" outlineLevel="0" collapsed="false">
      <c r="F53" s="22" t="s">
        <v>29</v>
      </c>
      <c r="G53" s="23" t="n">
        <f aca="false">'9-25-01'!D51*VLOOKUP((E1-1),[2]Historical!$A$3:$M$181,10)</f>
        <v>-114.000000000013</v>
      </c>
      <c r="L53" s="33" t="n">
        <f aca="false">G51+G53+Q35+Q37</f>
        <v>-27563.25</v>
      </c>
    </row>
    <row r="54" customFormat="false" ht="15" hidden="false" customHeight="false" outlineLevel="0" collapsed="false">
      <c r="D54" s="8"/>
      <c r="F54" s="22"/>
      <c r="N54" s="1" t="s">
        <v>60</v>
      </c>
      <c r="O54" s="1" t="n">
        <f aca="false">MIN(O4:O28)</f>
        <v>1.61</v>
      </c>
    </row>
    <row r="55" customFormat="false" ht="12.75" hidden="false" customHeight="false" outlineLevel="0" collapsed="false">
      <c r="D55" s="1" t="s">
        <v>61</v>
      </c>
      <c r="E55" s="1" t="n">
        <f aca="false">MIN(E4:E37)</f>
        <v>1.69</v>
      </c>
      <c r="N55" s="1" t="s">
        <v>62</v>
      </c>
      <c r="O55" s="1" t="n">
        <f aca="false">MAX(O4:O28)</f>
        <v>1.845</v>
      </c>
    </row>
    <row r="56" customFormat="false" ht="12.75" hidden="false" customHeight="false" outlineLevel="0" collapsed="false">
      <c r="D56" s="1" t="s">
        <v>63</v>
      </c>
      <c r="E56" s="1" t="n">
        <f aca="false">MAX(E4:E37)</f>
        <v>1.865</v>
      </c>
    </row>
    <row r="60" customFormat="false" ht="12.75" hidden="false" customHeight="false" outlineLevel="0" collapsed="false">
      <c r="M60" s="35"/>
    </row>
    <row r="68" customFormat="false" ht="12.75" hidden="false" customHeight="false" outlineLevel="0" collapsed="false">
      <c r="H68" s="35"/>
    </row>
    <row r="69" customFormat="false" ht="12.75" hidden="false" customHeight="false" outlineLevel="0" collapsed="false">
      <c r="H69" s="35"/>
    </row>
    <row r="70" customFormat="false" ht="12.75" hidden="false" customHeight="false" outlineLevel="0" collapsed="false">
      <c r="H70" s="35"/>
    </row>
    <row r="71" customFormat="false" ht="12.75" hidden="false" customHeight="false" outlineLevel="0" collapsed="false">
      <c r="H71" s="35"/>
    </row>
    <row r="72" customFormat="false" ht="12.75" hidden="false" customHeight="false" outlineLevel="0" collapsed="false">
      <c r="H72" s="35"/>
    </row>
    <row r="73" customFormat="false" ht="12.75" hidden="false" customHeight="false" outlineLevel="0" collapsed="false">
      <c r="H73" s="35"/>
    </row>
    <row r="74" customFormat="false" ht="12.75" hidden="false" customHeight="false" outlineLevel="0" collapsed="false">
      <c r="H74" s="35"/>
    </row>
    <row r="75" customFormat="false" ht="12.75" hidden="false" customHeight="false" outlineLevel="0" collapsed="false">
      <c r="H75" s="35"/>
    </row>
    <row r="76" customFormat="false" ht="12.75" hidden="false" customHeight="false" outlineLevel="0" collapsed="false">
      <c r="H76" s="35"/>
    </row>
    <row r="77" customFormat="false" ht="12.75" hidden="false" customHeight="false" outlineLevel="0" collapsed="false">
      <c r="H77" s="35"/>
    </row>
    <row r="78" customFormat="false" ht="12.75" hidden="false" customHeight="false" outlineLevel="0" collapsed="false">
      <c r="H78" s="35"/>
    </row>
    <row r="79" customFormat="false" ht="12.75" hidden="false" customHeight="false" outlineLevel="0" collapsed="false">
      <c r="H79" s="35"/>
    </row>
    <row r="80" customFormat="false" ht="12.75" hidden="false" customHeight="false" outlineLevel="0" collapsed="false">
      <c r="H80" s="35"/>
    </row>
    <row r="81" customFormat="false" ht="12.75" hidden="false" customHeight="false" outlineLevel="0" collapsed="false">
      <c r="H81" s="35"/>
    </row>
    <row r="82" customFormat="false" ht="12.75" hidden="false" customHeight="false" outlineLevel="0" collapsed="false">
      <c r="H82" s="35"/>
    </row>
    <row r="83" customFormat="false" ht="12.75" hidden="false" customHeight="false" outlineLevel="0" collapsed="false">
      <c r="H83" s="35"/>
    </row>
    <row r="84" customFormat="false" ht="12.75" hidden="false" customHeight="false" outlineLevel="0" collapsed="false">
      <c r="H84" s="35"/>
    </row>
    <row r="85" customFormat="false" ht="12.75" hidden="false" customHeight="false" outlineLevel="0" collapsed="false">
      <c r="H85" s="35"/>
    </row>
    <row r="86" customFormat="false" ht="12.75" hidden="false" customHeight="false" outlineLevel="0" collapsed="false">
      <c r="H86" s="35"/>
    </row>
    <row r="87" customFormat="false" ht="12.75" hidden="false" customHeight="false" outlineLevel="0" collapsed="false">
      <c r="H87" s="35"/>
    </row>
    <row r="88" customFormat="false" ht="12.75" hidden="false" customHeight="false" outlineLevel="0" collapsed="false">
      <c r="H88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92"/>
  <sheetViews>
    <sheetView showFormulas="false" showGridLines="true" showRowColHeaders="true" showZeros="true" rightToLeft="false" tabSelected="false" showOutlineSymbols="true" defaultGridColor="true" view="normal" topLeftCell="F1" colorId="64" zoomScale="80" zoomScaleNormal="80" zoomScalePageLayoutView="100" workbookViewId="0">
      <pane xSplit="0" ySplit="3" topLeftCell="BM22" activePane="bottomLeft" state="frozen"/>
      <selection pane="topLeft" activeCell="F1" activeCellId="0" sqref="F1"/>
      <selection pane="bottomLeft" activeCell="Q37" activeCellId="0" sqref="Q37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" width="7.56"/>
    <col collapsed="false" customWidth="true" hidden="false" outlineLevel="0" max="2" min="2" style="1" width="47.99"/>
    <col collapsed="false" customWidth="true" hidden="false" outlineLevel="0" max="3" min="3" style="1" width="6.56"/>
    <col collapsed="false" customWidth="true" hidden="false" outlineLevel="0" max="4" min="4" style="1" width="11.7"/>
    <col collapsed="false" customWidth="true" hidden="false" outlineLevel="0" max="5" min="5" style="1" width="12.42"/>
    <col collapsed="false" customWidth="true" hidden="false" outlineLevel="0" max="6" min="6" style="1" width="9.7"/>
    <col collapsed="false" customWidth="true" hidden="false" outlineLevel="0" max="7" min="7" style="1" width="14.85"/>
    <col collapsed="false" customWidth="true" hidden="false" outlineLevel="0" max="8" min="8" style="1" width="10.28"/>
    <col collapsed="false" customWidth="true" hidden="false" outlineLevel="0" max="9" min="9" style="1" width="8.7"/>
    <col collapsed="false" customWidth="true" hidden="false" outlineLevel="0" max="10" min="10" style="1" width="3.99"/>
    <col collapsed="false" customWidth="true" hidden="true" outlineLevel="0" max="11" min="11" style="1" width="7.85"/>
    <col collapsed="false" customWidth="true" hidden="false" outlineLevel="0" max="12" min="12" style="1" width="35.7"/>
    <col collapsed="false" customWidth="true" hidden="false" outlineLevel="0" max="13" min="13" style="1" width="8.7"/>
    <col collapsed="false" customWidth="true" hidden="false" outlineLevel="0" max="14" min="14" style="1" width="10.56"/>
    <col collapsed="false" customWidth="true" hidden="false" outlineLevel="0" max="15" min="15" style="1" width="8.7"/>
    <col collapsed="false" customWidth="true" hidden="false" outlineLevel="0" max="16" min="16" style="1" width="9.28"/>
    <col collapsed="false" customWidth="true" hidden="false" outlineLevel="0" max="17" min="17" style="1" width="17.28"/>
    <col collapsed="false" customWidth="true" hidden="false" outlineLevel="0" max="18" min="18" style="1" width="11.13"/>
    <col collapsed="false" customWidth="true" hidden="false" outlineLevel="0" max="19" min="19" style="36" width="8.7"/>
    <col collapsed="false" customWidth="true" hidden="false" outlineLevel="0" max="20" min="20" style="1" width="10.56"/>
    <col collapsed="false" customWidth="true" hidden="false" outlineLevel="0" max="22" min="21" style="1" width="6.56"/>
    <col collapsed="false" customWidth="true" hidden="false" outlineLevel="0" max="23" min="23" style="1" width="38.7"/>
    <col collapsed="false" customWidth="true" hidden="false" outlineLevel="0" max="24" min="24" style="1" width="9.14"/>
  </cols>
  <sheetData>
    <row r="1" customFormat="false" ht="18" hidden="false" customHeight="false" outlineLevel="0" collapsed="false">
      <c r="B1" s="2" t="s">
        <v>0</v>
      </c>
      <c r="D1" s="3" t="s">
        <v>1</v>
      </c>
      <c r="E1" s="4" t="n">
        <v>37165</v>
      </c>
      <c r="L1" s="2" t="s">
        <v>2</v>
      </c>
    </row>
    <row r="3" customFormat="false" ht="15" hidden="false" customHeight="false" outlineLevel="0" collapsed="false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/>
      <c r="I3" s="5"/>
      <c r="J3" s="5"/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5" t="s">
        <v>10</v>
      </c>
      <c r="Q3" s="5" t="s">
        <v>9</v>
      </c>
      <c r="R3" s="6"/>
      <c r="S3" s="5"/>
      <c r="U3" s="5"/>
      <c r="V3" s="5"/>
      <c r="W3" s="5"/>
      <c r="X3" s="5"/>
    </row>
    <row r="4" customFormat="false" ht="12.75" hidden="false" customHeight="false" outlineLevel="0" collapsed="false">
      <c r="A4" s="1" t="n">
        <v>1</v>
      </c>
      <c r="B4" s="1" t="s">
        <v>54</v>
      </c>
      <c r="C4" s="1" t="s">
        <v>12</v>
      </c>
      <c r="D4" s="1" t="n">
        <v>5000</v>
      </c>
      <c r="E4" s="1" t="n">
        <v>1.685</v>
      </c>
      <c r="F4" s="10" t="n">
        <v>1.645</v>
      </c>
      <c r="G4" s="11" t="n">
        <f aca="false">D4*(F4-E4)</f>
        <v>-200</v>
      </c>
      <c r="H4" s="1" t="n">
        <f aca="false">IF(D4&lt;0,ABS(D4),D4)</f>
        <v>5000</v>
      </c>
      <c r="I4" s="12" t="n">
        <f aca="false">SUMPRODUCT(E4:E50,H4:H50)/SUM(H4:H50)</f>
        <v>1.64735215053763</v>
      </c>
      <c r="J4" s="12"/>
      <c r="K4" s="1" t="n">
        <v>1</v>
      </c>
      <c r="L4" s="1" t="s">
        <v>18</v>
      </c>
      <c r="M4" s="1" t="s">
        <v>12</v>
      </c>
      <c r="N4" s="1" t="n">
        <v>5000</v>
      </c>
      <c r="O4" s="1" t="n">
        <v>1.64</v>
      </c>
      <c r="P4" s="10" t="n">
        <v>1.645</v>
      </c>
      <c r="Q4" s="11" t="n">
        <f aca="false">N4*(P4-O4)</f>
        <v>25.0000000000006</v>
      </c>
      <c r="R4" s="1" t="n">
        <f aca="false">IF(N4&lt;0,ABS(N4),N4)</f>
        <v>5000</v>
      </c>
      <c r="S4" s="12" t="n">
        <f aca="false">SUMPRODUCT(O4:O26,R4:R26)/SUM(R4:R26)</f>
        <v>1.64833143507973</v>
      </c>
    </row>
    <row r="5" customFormat="false" ht="12.75" hidden="false" customHeight="false" outlineLevel="0" collapsed="false">
      <c r="A5" s="1" t="n">
        <v>2</v>
      </c>
      <c r="B5" s="1" t="s">
        <v>50</v>
      </c>
      <c r="C5" s="1" t="s">
        <v>12</v>
      </c>
      <c r="D5" s="1" t="n">
        <v>5000</v>
      </c>
      <c r="E5" s="1" t="n">
        <v>1.685</v>
      </c>
      <c r="F5" s="12" t="n">
        <f aca="false">IF(E5&lt;1,0,$F$4)</f>
        <v>1.645</v>
      </c>
      <c r="G5" s="11" t="n">
        <f aca="false">D5*(F5-E5)</f>
        <v>-200</v>
      </c>
      <c r="H5" s="1" t="n">
        <f aca="false">IF(D5&lt;0,ABS(D5),D5)</f>
        <v>5000</v>
      </c>
      <c r="K5" s="1" t="n">
        <v>2</v>
      </c>
      <c r="L5" s="1" t="s">
        <v>22</v>
      </c>
      <c r="M5" s="1" t="s">
        <v>12</v>
      </c>
      <c r="N5" s="1" t="n">
        <v>5000</v>
      </c>
      <c r="O5" s="1" t="n">
        <v>1.62</v>
      </c>
      <c r="P5" s="12" t="n">
        <f aca="false">IF(O5&lt;1,0,$P$4)</f>
        <v>1.645</v>
      </c>
      <c r="Q5" s="11" t="n">
        <f aca="false">N5*(P5-O5)</f>
        <v>125</v>
      </c>
      <c r="R5" s="1" t="n">
        <f aca="false">IF(N5&lt;0,ABS(N5),N5)</f>
        <v>5000</v>
      </c>
    </row>
    <row r="6" customFormat="false" ht="12.75" hidden="false" customHeight="false" outlineLevel="0" collapsed="false">
      <c r="A6" s="1" t="n">
        <v>3</v>
      </c>
      <c r="B6" s="1" t="s">
        <v>50</v>
      </c>
      <c r="C6" s="1" t="s">
        <v>12</v>
      </c>
      <c r="D6" s="1" t="n">
        <v>5000</v>
      </c>
      <c r="E6" s="1" t="n">
        <v>1.67</v>
      </c>
      <c r="F6" s="12" t="n">
        <f aca="false">IF(E6&lt;1,0,$F$4)</f>
        <v>1.645</v>
      </c>
      <c r="G6" s="11" t="n">
        <f aca="false">D6*(F6-E6)</f>
        <v>-125</v>
      </c>
      <c r="H6" s="1" t="n">
        <f aca="false">IF(D6&lt;0,ABS(D6),D6)</f>
        <v>5000</v>
      </c>
      <c r="K6" s="1" t="n">
        <v>3</v>
      </c>
      <c r="L6" s="1" t="s">
        <v>15</v>
      </c>
      <c r="M6" s="1" t="s">
        <v>12</v>
      </c>
      <c r="N6" s="1" t="n">
        <v>5000</v>
      </c>
      <c r="O6" s="1" t="n">
        <v>1.6025</v>
      </c>
      <c r="P6" s="12" t="n">
        <f aca="false">IF(O6&lt;1,0,$P$4)</f>
        <v>1.645</v>
      </c>
      <c r="Q6" s="11" t="n">
        <f aca="false">N6*(P6-O6)</f>
        <v>212.5</v>
      </c>
      <c r="R6" s="1" t="n">
        <f aca="false">IF(N6&lt;0,ABS(N6),N6)</f>
        <v>5000</v>
      </c>
    </row>
    <row r="7" customFormat="false" ht="12.75" hidden="false" customHeight="false" outlineLevel="0" collapsed="false">
      <c r="A7" s="1" t="n">
        <v>4</v>
      </c>
      <c r="B7" s="1" t="s">
        <v>54</v>
      </c>
      <c r="C7" s="1" t="s">
        <v>12</v>
      </c>
      <c r="D7" s="1" t="n">
        <v>5000</v>
      </c>
      <c r="E7" s="1" t="n">
        <v>1.635</v>
      </c>
      <c r="F7" s="12" t="n">
        <f aca="false">IF(E7&lt;1,0,$F$4)</f>
        <v>1.645</v>
      </c>
      <c r="G7" s="11" t="n">
        <f aca="false">D7*(F7-E7)</f>
        <v>50</v>
      </c>
      <c r="H7" s="1" t="n">
        <f aca="false">IF(D7&lt;0,ABS(D7),D7)</f>
        <v>5000</v>
      </c>
      <c r="K7" s="1" t="n">
        <v>4</v>
      </c>
      <c r="L7" s="1" t="s">
        <v>20</v>
      </c>
      <c r="M7" s="1" t="s">
        <v>12</v>
      </c>
      <c r="N7" s="1" t="n">
        <v>5000</v>
      </c>
      <c r="O7" s="1" t="n">
        <v>1.64</v>
      </c>
      <c r="P7" s="12" t="n">
        <f aca="false">IF(O7&lt;1,0,$P$4)</f>
        <v>1.645</v>
      </c>
      <c r="Q7" s="11" t="n">
        <f aca="false">N7*(P7-O7)</f>
        <v>25.0000000000006</v>
      </c>
      <c r="R7" s="1" t="n">
        <f aca="false">IF(N7&lt;0,ABS(N7),N7)</f>
        <v>5000</v>
      </c>
    </row>
    <row r="8" customFormat="false" ht="12.75" hidden="false" customHeight="false" outlineLevel="0" collapsed="false">
      <c r="A8" s="1" t="n">
        <v>5</v>
      </c>
      <c r="B8" s="1" t="s">
        <v>50</v>
      </c>
      <c r="C8" s="1" t="s">
        <v>12</v>
      </c>
      <c r="D8" s="1" t="n">
        <v>5000</v>
      </c>
      <c r="E8" s="1" t="n">
        <v>1.635</v>
      </c>
      <c r="F8" s="12" t="n">
        <f aca="false">IF(E8&lt;1,0,$F$4)</f>
        <v>1.645</v>
      </c>
      <c r="G8" s="11" t="n">
        <f aca="false">D8*(F8-E8)</f>
        <v>50</v>
      </c>
      <c r="H8" s="1" t="n">
        <f aca="false">IF(D8&lt;0,ABS(D8),D8)</f>
        <v>5000</v>
      </c>
      <c r="K8" s="1" t="n">
        <v>5</v>
      </c>
      <c r="L8" s="1" t="s">
        <v>51</v>
      </c>
      <c r="M8" s="1" t="s">
        <v>12</v>
      </c>
      <c r="N8" s="1" t="n">
        <v>10000</v>
      </c>
      <c r="O8" s="1" t="n">
        <v>1.6325</v>
      </c>
      <c r="P8" s="12" t="n">
        <f aca="false">IF(O8&lt;1,0,$P$4)</f>
        <v>1.645</v>
      </c>
      <c r="Q8" s="11" t="n">
        <f aca="false">N8*(P8-O8)</f>
        <v>125</v>
      </c>
      <c r="R8" s="1" t="n">
        <f aca="false">IF(N8&lt;0,ABS(N8),N8)</f>
        <v>10000</v>
      </c>
    </row>
    <row r="9" customFormat="false" ht="12.75" hidden="false" customHeight="false" outlineLevel="0" collapsed="false">
      <c r="A9" s="1" t="n">
        <v>6</v>
      </c>
      <c r="B9" s="1" t="s">
        <v>50</v>
      </c>
      <c r="C9" s="1" t="s">
        <v>12</v>
      </c>
      <c r="D9" s="1" t="n">
        <v>5000</v>
      </c>
      <c r="E9" s="1" t="n">
        <v>1.63</v>
      </c>
      <c r="F9" s="12" t="n">
        <f aca="false">IF(E9&lt;1,0,$F$4)</f>
        <v>1.645</v>
      </c>
      <c r="G9" s="11" t="n">
        <f aca="false">D9*(F9-E9)</f>
        <v>75.0000000000006</v>
      </c>
      <c r="H9" s="1" t="n">
        <f aca="false">IF(D9&lt;0,ABS(D9),D9)</f>
        <v>5000</v>
      </c>
      <c r="K9" s="1" t="n">
        <v>6</v>
      </c>
      <c r="L9" s="1" t="s">
        <v>51</v>
      </c>
      <c r="M9" s="1" t="s">
        <v>12</v>
      </c>
      <c r="N9" s="1" t="n">
        <v>19350</v>
      </c>
      <c r="O9" s="1" t="n">
        <v>1.68</v>
      </c>
      <c r="P9" s="12" t="n">
        <f aca="false">IF(O9&lt;1,0,$P$4)</f>
        <v>1.645</v>
      </c>
      <c r="Q9" s="11" t="n">
        <f aca="false">N9*(P9-O9)</f>
        <v>-677.249999999998</v>
      </c>
      <c r="R9" s="1" t="n">
        <f aca="false">IF(N9&lt;0,ABS(N9),N9)</f>
        <v>19350</v>
      </c>
    </row>
    <row r="10" customFormat="false" ht="12.75" hidden="false" customHeight="false" outlineLevel="0" collapsed="false">
      <c r="A10" s="1" t="n">
        <v>7</v>
      </c>
      <c r="B10" s="1" t="s">
        <v>50</v>
      </c>
      <c r="C10" s="1" t="s">
        <v>12</v>
      </c>
      <c r="D10" s="1" t="n">
        <v>5000</v>
      </c>
      <c r="E10" s="1" t="n">
        <v>1.62</v>
      </c>
      <c r="F10" s="12" t="n">
        <f aca="false">IF(E10&lt;1,0,$F$4)</f>
        <v>1.645</v>
      </c>
      <c r="G10" s="11" t="n">
        <f aca="false">D10*(F10-E10)</f>
        <v>125</v>
      </c>
      <c r="H10" s="1" t="n">
        <f aca="false">IF(D10&lt;0,ABS(D10),D10)</f>
        <v>5000</v>
      </c>
      <c r="K10" s="1" t="n">
        <v>7</v>
      </c>
      <c r="L10" s="1" t="s">
        <v>76</v>
      </c>
      <c r="M10" s="1" t="s">
        <v>12</v>
      </c>
      <c r="N10" s="1" t="n">
        <v>650</v>
      </c>
      <c r="O10" s="1" t="n">
        <v>1.66</v>
      </c>
      <c r="P10" s="12" t="n">
        <f aca="false">IF(O10&lt;1,0,$P$4)</f>
        <v>1.645</v>
      </c>
      <c r="Q10" s="11" t="n">
        <f aca="false">N10*(P10-O10)</f>
        <v>-9.74999999999994</v>
      </c>
      <c r="R10" s="1" t="n">
        <f aca="false">IF(N10&lt;0,ABS(N10),N10)</f>
        <v>650</v>
      </c>
    </row>
    <row r="11" customFormat="false" ht="12.75" hidden="false" customHeight="false" outlineLevel="0" collapsed="false">
      <c r="A11" s="1" t="n">
        <v>8</v>
      </c>
      <c r="B11" s="1" t="s">
        <v>50</v>
      </c>
      <c r="C11" s="1" t="s">
        <v>12</v>
      </c>
      <c r="D11" s="1" t="n">
        <v>5000</v>
      </c>
      <c r="E11" s="1" t="n">
        <v>1.6325</v>
      </c>
      <c r="F11" s="12" t="n">
        <f aca="false">IF(E11&lt;1,0,$F$4)</f>
        <v>1.645</v>
      </c>
      <c r="G11" s="11" t="n">
        <f aca="false">D11*(F11-E11)</f>
        <v>62.4999999999998</v>
      </c>
      <c r="H11" s="1" t="n">
        <f aca="false">IF(D11&lt;0,ABS(D11),D11)</f>
        <v>5000</v>
      </c>
      <c r="K11" s="1" t="n">
        <v>8</v>
      </c>
      <c r="L11" s="1" t="s">
        <v>18</v>
      </c>
      <c r="M11" s="1" t="s">
        <v>12</v>
      </c>
      <c r="N11" s="1" t="n">
        <v>-5000</v>
      </c>
      <c r="O11" s="1" t="n">
        <v>1.62</v>
      </c>
      <c r="P11" s="12" t="n">
        <f aca="false">IF(O11&lt;1,0,$P$4)</f>
        <v>1.645</v>
      </c>
      <c r="Q11" s="11" t="n">
        <f aca="false">N11*(P11-O11)</f>
        <v>-125</v>
      </c>
      <c r="R11" s="1" t="n">
        <f aca="false">IF(N11&lt;0,ABS(N11),N11)</f>
        <v>5000</v>
      </c>
    </row>
    <row r="12" customFormat="false" ht="12.75" hidden="false" customHeight="false" outlineLevel="0" collapsed="false">
      <c r="A12" s="1" t="n">
        <v>9</v>
      </c>
      <c r="B12" s="1" t="s">
        <v>50</v>
      </c>
      <c r="C12" s="1" t="s">
        <v>12</v>
      </c>
      <c r="D12" s="1" t="n">
        <v>5000</v>
      </c>
      <c r="E12" s="1" t="n">
        <v>1.635</v>
      </c>
      <c r="F12" s="12" t="n">
        <f aca="false">IF(E12&lt;1,0,$F$4)</f>
        <v>1.645</v>
      </c>
      <c r="G12" s="11" t="n">
        <f aca="false">D12*(F12-E12)</f>
        <v>50</v>
      </c>
      <c r="H12" s="1" t="n">
        <f aca="false">IF(D12&lt;0,ABS(D12),D12)</f>
        <v>5000</v>
      </c>
      <c r="K12" s="1" t="n">
        <v>9</v>
      </c>
      <c r="L12" s="1" t="s">
        <v>77</v>
      </c>
      <c r="M12" s="1" t="s">
        <v>12</v>
      </c>
      <c r="N12" s="1" t="n">
        <v>-5000</v>
      </c>
      <c r="O12" s="1" t="n">
        <v>1.6525</v>
      </c>
      <c r="P12" s="12" t="n">
        <f aca="false">IF(O12&lt;1,0,$P$4)</f>
        <v>1.645</v>
      </c>
      <c r="Q12" s="11" t="n">
        <f aca="false">N12*(P12-O12)</f>
        <v>37.5000000000003</v>
      </c>
      <c r="R12" s="1" t="n">
        <f aca="false">IF(N12&lt;0,ABS(N12),N12)</f>
        <v>5000</v>
      </c>
    </row>
    <row r="13" customFormat="false" ht="12.75" hidden="false" customHeight="false" outlineLevel="0" collapsed="false">
      <c r="A13" s="1" t="n">
        <v>10</v>
      </c>
      <c r="B13" s="1" t="s">
        <v>50</v>
      </c>
      <c r="C13" s="1" t="s">
        <v>12</v>
      </c>
      <c r="D13" s="1" t="n">
        <v>5000</v>
      </c>
      <c r="E13" s="1" t="n">
        <v>1.64</v>
      </c>
      <c r="F13" s="12" t="n">
        <f aca="false">IF(E13&lt;1,0,$F$4)</f>
        <v>1.645</v>
      </c>
      <c r="G13" s="11" t="n">
        <f aca="false">D13*(F13-E13)</f>
        <v>25.0000000000006</v>
      </c>
      <c r="H13" s="1" t="n">
        <f aca="false">IF(D13&lt;0,ABS(D13),D13)</f>
        <v>5000</v>
      </c>
      <c r="K13" s="1" t="n">
        <v>10</v>
      </c>
      <c r="L13" s="1" t="s">
        <v>66</v>
      </c>
      <c r="M13" s="1" t="s">
        <v>12</v>
      </c>
      <c r="N13" s="1" t="n">
        <v>-5000</v>
      </c>
      <c r="O13" s="1" t="n">
        <v>1.6575</v>
      </c>
      <c r="P13" s="12" t="n">
        <f aca="false">IF(O13&lt;1,0,$P$4)</f>
        <v>1.645</v>
      </c>
      <c r="Q13" s="11" t="n">
        <f aca="false">N13*(P13-O13)</f>
        <v>62.4999999999998</v>
      </c>
      <c r="R13" s="1" t="n">
        <f aca="false">IF(N13&lt;0,ABS(N13),N13)</f>
        <v>5000</v>
      </c>
    </row>
    <row r="14" customFormat="false" ht="12.75" hidden="false" customHeight="false" outlineLevel="0" collapsed="false">
      <c r="A14" s="1" t="n">
        <v>11</v>
      </c>
      <c r="B14" s="1" t="s">
        <v>58</v>
      </c>
      <c r="C14" s="1" t="s">
        <v>12</v>
      </c>
      <c r="D14" s="1" t="n">
        <v>-5000</v>
      </c>
      <c r="E14" s="1" t="n">
        <v>1.685</v>
      </c>
      <c r="F14" s="12" t="n">
        <f aca="false">IF(E14&lt;1,0,$F$4)</f>
        <v>1.645</v>
      </c>
      <c r="G14" s="11" t="n">
        <f aca="false">D14*(F14-E14)</f>
        <v>200</v>
      </c>
      <c r="H14" s="1" t="n">
        <f aca="false">IF(D14&lt;0,ABS(D14),D14)</f>
        <v>5000</v>
      </c>
      <c r="K14" s="1" t="n">
        <v>11</v>
      </c>
      <c r="L14" s="1" t="s">
        <v>23</v>
      </c>
      <c r="M14" s="1" t="s">
        <v>12</v>
      </c>
      <c r="N14" s="1" t="n">
        <v>-1700</v>
      </c>
      <c r="O14" s="1" t="n">
        <v>1.66</v>
      </c>
      <c r="P14" s="12" t="n">
        <f aca="false">IF(O14&lt;1,0,$P$4)</f>
        <v>1.645</v>
      </c>
      <c r="Q14" s="11" t="n">
        <f aca="false">N14*(P14-O14)</f>
        <v>25.4999999999998</v>
      </c>
      <c r="R14" s="1" t="n">
        <f aca="false">IF(N14&lt;0,ABS(N14),N14)</f>
        <v>1700</v>
      </c>
    </row>
    <row r="15" customFormat="false" ht="12.75" hidden="false" customHeight="false" outlineLevel="0" collapsed="false">
      <c r="A15" s="1" t="n">
        <v>12</v>
      </c>
      <c r="B15" s="1" t="s">
        <v>68</v>
      </c>
      <c r="C15" s="1" t="s">
        <v>12</v>
      </c>
      <c r="D15" s="1" t="n">
        <v>-5000</v>
      </c>
      <c r="E15" s="1" t="n">
        <v>1.67</v>
      </c>
      <c r="F15" s="12" t="n">
        <f aca="false">IF(E15&lt;1,0,$F$4)</f>
        <v>1.645</v>
      </c>
      <c r="G15" s="11" t="n">
        <f aca="false">D15*(F15-E15)</f>
        <v>125</v>
      </c>
      <c r="H15" s="1" t="n">
        <f aca="false">IF(D15&lt;0,ABS(D15),D15)</f>
        <v>5000</v>
      </c>
      <c r="K15" s="1" t="n">
        <v>12</v>
      </c>
      <c r="L15" s="1" t="s">
        <v>23</v>
      </c>
      <c r="M15" s="1" t="s">
        <v>12</v>
      </c>
      <c r="N15" s="1" t="n">
        <v>-3300</v>
      </c>
      <c r="O15" s="1" t="n">
        <v>1.66</v>
      </c>
      <c r="P15" s="12" t="n">
        <f aca="false">IF(O15&lt;1,0,$P$4)</f>
        <v>1.645</v>
      </c>
      <c r="Q15" s="11" t="n">
        <f aca="false">N15*(P15-O15)</f>
        <v>49.4999999999997</v>
      </c>
      <c r="R15" s="1" t="n">
        <f aca="false">IF(N15&lt;0,ABS(N15),N15)</f>
        <v>3300</v>
      </c>
    </row>
    <row r="16" customFormat="false" ht="12.75" hidden="false" customHeight="false" outlineLevel="0" collapsed="false">
      <c r="A16" s="1" t="n">
        <v>13</v>
      </c>
      <c r="B16" s="1" t="s">
        <v>50</v>
      </c>
      <c r="C16" s="1" t="s">
        <v>12</v>
      </c>
      <c r="D16" s="1" t="n">
        <v>-5000</v>
      </c>
      <c r="E16" s="1" t="n">
        <v>1.635</v>
      </c>
      <c r="F16" s="12" t="n">
        <f aca="false">IF(E16&lt;1,0,$F$4)</f>
        <v>1.645</v>
      </c>
      <c r="G16" s="11" t="n">
        <f aca="false">D16*(F16-E16)</f>
        <v>-50</v>
      </c>
      <c r="H16" s="1" t="n">
        <f aca="false">IF(D16&lt;0,ABS(D16),D16)</f>
        <v>5000</v>
      </c>
      <c r="K16" s="1" t="n">
        <v>13</v>
      </c>
      <c r="L16" s="1" t="s">
        <v>14</v>
      </c>
      <c r="M16" s="1" t="s">
        <v>12</v>
      </c>
      <c r="N16" s="1" t="n">
        <v>-1700</v>
      </c>
      <c r="O16" s="1" t="n">
        <v>1.6975</v>
      </c>
      <c r="P16" s="12" t="n">
        <f aca="false">IF(O16&lt;1,0,$P$4)</f>
        <v>1.645</v>
      </c>
      <c r="Q16" s="11" t="n">
        <f aca="false">N16*(P16-O16)</f>
        <v>89.25</v>
      </c>
      <c r="R16" s="1" t="n">
        <f aca="false">IF(N16&lt;0,ABS(N16),N16)</f>
        <v>1700</v>
      </c>
    </row>
    <row r="17" customFormat="false" ht="12.75" hidden="false" customHeight="false" outlineLevel="0" collapsed="false">
      <c r="A17" s="1" t="n">
        <v>14</v>
      </c>
      <c r="B17" s="1" t="s">
        <v>58</v>
      </c>
      <c r="C17" s="1" t="s">
        <v>12</v>
      </c>
      <c r="D17" s="1" t="n">
        <v>-10000</v>
      </c>
      <c r="E17" s="1" t="n">
        <v>1.6375</v>
      </c>
      <c r="F17" s="12" t="n">
        <f aca="false">IF(E17&lt;1,0,$F$4)</f>
        <v>1.645</v>
      </c>
      <c r="G17" s="11" t="n">
        <f aca="false">D17*(F17-E17)</f>
        <v>-75.0000000000006</v>
      </c>
      <c r="H17" s="1" t="n">
        <f aca="false">IF(D17&lt;0,ABS(D17),D17)</f>
        <v>10000</v>
      </c>
      <c r="K17" s="1" t="n">
        <v>14</v>
      </c>
      <c r="L17" s="1" t="s">
        <v>14</v>
      </c>
      <c r="M17" s="1" t="s">
        <v>12</v>
      </c>
      <c r="N17" s="1" t="n">
        <v>-5000</v>
      </c>
      <c r="O17" s="1" t="n">
        <v>1.7</v>
      </c>
      <c r="P17" s="12" t="n">
        <f aca="false">IF(O17&lt;1,0,$P$4)</f>
        <v>1.645</v>
      </c>
      <c r="Q17" s="11" t="n">
        <f aca="false">N17*(P17-O17)</f>
        <v>275</v>
      </c>
      <c r="R17" s="1" t="n">
        <f aca="false">IF(N17&lt;0,ABS(N17),N17)</f>
        <v>5000</v>
      </c>
    </row>
    <row r="18" customFormat="false" ht="12.75" hidden="false" customHeight="false" outlineLevel="0" collapsed="false">
      <c r="A18" s="1" t="n">
        <v>15</v>
      </c>
      <c r="B18" s="1" t="s">
        <v>18</v>
      </c>
      <c r="C18" s="1" t="s">
        <v>12</v>
      </c>
      <c r="D18" s="1" t="n">
        <v>-15000</v>
      </c>
      <c r="E18" s="1" t="n">
        <v>1.635</v>
      </c>
      <c r="F18" s="12" t="n">
        <f aca="false">IF(E18&lt;1,0,$F$4)</f>
        <v>1.645</v>
      </c>
      <c r="G18" s="11" t="n">
        <f aca="false">D18*(F18-E18)</f>
        <v>-150</v>
      </c>
      <c r="H18" s="1" t="n">
        <f aca="false">IF(D18&lt;0,ABS(D18),D18)</f>
        <v>15000</v>
      </c>
      <c r="K18" s="1" t="n">
        <v>15</v>
      </c>
      <c r="L18" s="1" t="s">
        <v>52</v>
      </c>
      <c r="M18" s="1" t="s">
        <v>12</v>
      </c>
      <c r="N18" s="1" t="n">
        <v>-5000</v>
      </c>
      <c r="O18" s="1" t="n">
        <v>1.72</v>
      </c>
      <c r="P18" s="12" t="n">
        <f aca="false">IF(O18&lt;1,0,$P$4)</f>
        <v>1.645</v>
      </c>
      <c r="Q18" s="11" t="n">
        <f aca="false">N18*(P18-O18)</f>
        <v>375</v>
      </c>
      <c r="R18" s="1" t="n">
        <f aca="false">IF(N18&lt;0,ABS(N18),N18)</f>
        <v>5000</v>
      </c>
    </row>
    <row r="19" customFormat="false" ht="12.75" hidden="false" customHeight="false" outlineLevel="0" collapsed="false">
      <c r="A19" s="1" t="n">
        <v>16</v>
      </c>
      <c r="B19" s="1" t="s">
        <v>18</v>
      </c>
      <c r="C19" s="1" t="s">
        <v>12</v>
      </c>
      <c r="D19" s="1" t="n">
        <v>-5000</v>
      </c>
      <c r="E19" s="1" t="n">
        <v>1.63</v>
      </c>
      <c r="F19" s="12" t="n">
        <f aca="false">IF(E19&lt;1,0,$F$4)</f>
        <v>1.645</v>
      </c>
      <c r="G19" s="11" t="n">
        <f aca="false">D19*(F19-E19)</f>
        <v>-75.0000000000006</v>
      </c>
      <c r="H19" s="1" t="n">
        <f aca="false">IF(D19&lt;0,ABS(D19),D19)</f>
        <v>5000</v>
      </c>
      <c r="K19" s="1" t="n">
        <v>16</v>
      </c>
      <c r="L19" s="1" t="s">
        <v>51</v>
      </c>
      <c r="M19" s="1" t="s">
        <v>12</v>
      </c>
      <c r="N19" s="1" t="n">
        <v>-20000</v>
      </c>
      <c r="O19" s="1" t="n">
        <v>1.63</v>
      </c>
      <c r="P19" s="12" t="n">
        <f aca="false">IF(O19&lt;1,0,$P$4)</f>
        <v>1.645</v>
      </c>
      <c r="Q19" s="11" t="n">
        <f aca="false">N19*(P19-O19)</f>
        <v>-300.000000000003</v>
      </c>
      <c r="R19" s="1" t="n">
        <f aca="false">IF(N19&lt;0,ABS(N19),N19)</f>
        <v>20000</v>
      </c>
    </row>
    <row r="20" customFormat="false" ht="12.75" hidden="false" customHeight="false" outlineLevel="0" collapsed="false">
      <c r="A20" s="1" t="n">
        <v>17</v>
      </c>
      <c r="B20" s="1" t="s">
        <v>68</v>
      </c>
      <c r="C20" s="1" t="s">
        <v>12</v>
      </c>
      <c r="D20" s="1" t="n">
        <v>-5000</v>
      </c>
      <c r="E20" s="1" t="n">
        <v>1.62</v>
      </c>
      <c r="F20" s="12" t="n">
        <f aca="false">IF(E20&lt;1,0,$F$4)</f>
        <v>1.645</v>
      </c>
      <c r="G20" s="11" t="n">
        <f aca="false">D20*(F20-E20)</f>
        <v>-125</v>
      </c>
      <c r="H20" s="1" t="n">
        <f aca="false">IF(D20&lt;0,ABS(D20),D20)</f>
        <v>5000</v>
      </c>
      <c r="K20" s="1" t="n">
        <v>17</v>
      </c>
      <c r="L20" s="1" t="s">
        <v>51</v>
      </c>
      <c r="M20" s="1" t="s">
        <v>12</v>
      </c>
      <c r="N20" s="1" t="n">
        <v>-20000</v>
      </c>
      <c r="O20" s="1" t="n">
        <v>1.64</v>
      </c>
      <c r="P20" s="12" t="n">
        <f aca="false">IF(O20&lt;1,0,$P$4)</f>
        <v>1.645</v>
      </c>
      <c r="Q20" s="11" t="n">
        <f aca="false">N20*(P20-O20)</f>
        <v>-100.000000000002</v>
      </c>
      <c r="R20" s="1" t="n">
        <f aca="false">IF(N20&lt;0,ABS(N20),N20)</f>
        <v>20000</v>
      </c>
    </row>
    <row r="21" customFormat="false" ht="12.75" hidden="false" customHeight="false" outlineLevel="0" collapsed="false">
      <c r="A21" s="1" t="n">
        <v>18</v>
      </c>
      <c r="B21" s="1" t="s">
        <v>54</v>
      </c>
      <c r="C21" s="1" t="s">
        <v>12</v>
      </c>
      <c r="D21" s="1" t="n">
        <v>-10000</v>
      </c>
      <c r="E21" s="1" t="n">
        <v>1.62</v>
      </c>
      <c r="F21" s="12" t="n">
        <f aca="false">IF(E21&lt;1,0,$F$4)</f>
        <v>1.645</v>
      </c>
      <c r="G21" s="11" t="n">
        <f aca="false">D21*(F21-E21)</f>
        <v>-249.999999999999</v>
      </c>
      <c r="H21" s="1" t="n">
        <f aca="false">IF(D21&lt;0,ABS(D21),D21)</f>
        <v>10000</v>
      </c>
      <c r="K21" s="1" t="n">
        <v>18</v>
      </c>
      <c r="L21" s="1" t="s">
        <v>51</v>
      </c>
      <c r="M21" s="1" t="s">
        <v>12</v>
      </c>
      <c r="N21" s="1" t="n">
        <v>-10000</v>
      </c>
      <c r="O21" s="1" t="n">
        <v>1.6325</v>
      </c>
      <c r="P21" s="12" t="n">
        <f aca="false">IF(O21&lt;1,0,$P$4)</f>
        <v>1.645</v>
      </c>
      <c r="Q21" s="11" t="n">
        <f aca="false">N21*(P21-O21)</f>
        <v>-125</v>
      </c>
      <c r="R21" s="1" t="n">
        <f aca="false">IF(N21&lt;0,ABS(N21),N21)</f>
        <v>10000</v>
      </c>
    </row>
    <row r="22" customFormat="false" ht="12.75" hidden="false" customHeight="false" outlineLevel="0" collapsed="false">
      <c r="A22" s="1" t="n">
        <v>19</v>
      </c>
      <c r="B22" s="1" t="s">
        <v>25</v>
      </c>
      <c r="C22" s="1" t="s">
        <v>12</v>
      </c>
      <c r="D22" s="1" t="n">
        <v>-10000</v>
      </c>
      <c r="E22" s="1" t="n">
        <v>1.6225</v>
      </c>
      <c r="F22" s="12" t="n">
        <f aca="false">IF(E22&lt;1,0,$F$4)</f>
        <v>1.645</v>
      </c>
      <c r="G22" s="11" t="n">
        <f aca="false">D22*(F22-E22)</f>
        <v>-225</v>
      </c>
      <c r="H22" s="1" t="n">
        <f aca="false">IF(D22&lt;0,ABS(D22),D22)</f>
        <v>10000</v>
      </c>
      <c r="K22" s="1" t="n">
        <v>19</v>
      </c>
      <c r="M22" s="1" t="s">
        <v>12</v>
      </c>
      <c r="O22" s="9"/>
      <c r="P22" s="12" t="n">
        <f aca="false">IF(O22&lt;1,0,$P$4)</f>
        <v>0</v>
      </c>
      <c r="Q22" s="11" t="n">
        <f aca="false">N22*(P22-O22)</f>
        <v>0</v>
      </c>
      <c r="R22" s="1" t="n">
        <f aca="false">IF(N22&lt;0,ABS(N22),N22)</f>
        <v>0</v>
      </c>
    </row>
    <row r="23" customFormat="false" ht="12.75" hidden="false" customHeight="false" outlineLevel="0" collapsed="false">
      <c r="A23" s="1" t="n">
        <v>20</v>
      </c>
      <c r="B23" s="1" t="s">
        <v>25</v>
      </c>
      <c r="C23" s="1" t="s">
        <v>12</v>
      </c>
      <c r="D23" s="1" t="n">
        <v>-10000</v>
      </c>
      <c r="E23" s="1" t="n">
        <v>1.625</v>
      </c>
      <c r="F23" s="12" t="n">
        <f aca="false">IF(E23&lt;1,0,$F$4)</f>
        <v>1.645</v>
      </c>
      <c r="G23" s="11" t="n">
        <f aca="false">D23*(F23-E23)</f>
        <v>-200</v>
      </c>
      <c r="H23" s="1" t="n">
        <f aca="false">IF(D23&lt;0,ABS(D23),D23)</f>
        <v>10000</v>
      </c>
      <c r="K23" s="1" t="n">
        <v>20</v>
      </c>
      <c r="M23" s="1" t="s">
        <v>12</v>
      </c>
      <c r="N23" s="35"/>
      <c r="O23" s="9"/>
      <c r="P23" s="12" t="n">
        <f aca="false">IF(O23&lt;1,0,$P$4)</f>
        <v>0</v>
      </c>
      <c r="Q23" s="11" t="n">
        <f aca="false">N23*(P23-O23)</f>
        <v>0</v>
      </c>
      <c r="R23" s="1" t="n">
        <f aca="false">IF(N23&lt;0,ABS(N23),N23)</f>
        <v>0</v>
      </c>
    </row>
    <row r="24" customFormat="false" ht="12.75" hidden="false" customHeight="false" outlineLevel="0" collapsed="false">
      <c r="A24" s="1" t="n">
        <v>21</v>
      </c>
      <c r="B24" s="1" t="s">
        <v>25</v>
      </c>
      <c r="C24" s="1" t="s">
        <v>12</v>
      </c>
      <c r="D24" s="1" t="n">
        <v>-10000</v>
      </c>
      <c r="E24" s="1" t="n">
        <v>1.63</v>
      </c>
      <c r="F24" s="12" t="n">
        <f aca="false">IF(E24&lt;1,0,$F$4)</f>
        <v>1.645</v>
      </c>
      <c r="G24" s="11" t="n">
        <f aca="false">D24*(F24-E24)</f>
        <v>-150.000000000001</v>
      </c>
      <c r="H24" s="1" t="n">
        <f aca="false">IF(D24&lt;0,ABS(D24),D24)</f>
        <v>10000</v>
      </c>
      <c r="K24" s="1" t="n">
        <v>21</v>
      </c>
      <c r="M24" s="1" t="s">
        <v>12</v>
      </c>
      <c r="N24" s="35"/>
      <c r="O24" s="9"/>
      <c r="P24" s="12" t="n">
        <f aca="false">IF(O24&lt;1,0,$P$4)</f>
        <v>0</v>
      </c>
      <c r="Q24" s="11" t="n">
        <f aca="false">N24*(P24-O24)</f>
        <v>0</v>
      </c>
      <c r="R24" s="1" t="n">
        <f aca="false">IF(N24&lt;0,ABS(N24),N24)</f>
        <v>0</v>
      </c>
    </row>
    <row r="25" customFormat="false" ht="12.75" hidden="false" customHeight="false" outlineLevel="0" collapsed="false">
      <c r="A25" s="1" t="n">
        <v>22</v>
      </c>
      <c r="B25" s="1" t="s">
        <v>20</v>
      </c>
      <c r="C25" s="1" t="s">
        <v>12</v>
      </c>
      <c r="D25" s="1" t="n">
        <v>-10000</v>
      </c>
      <c r="E25" s="1" t="n">
        <v>1.635</v>
      </c>
      <c r="F25" s="12" t="n">
        <f aca="false">IF(E25&lt;1,0,$F$4)</f>
        <v>1.645</v>
      </c>
      <c r="G25" s="11" t="n">
        <f aca="false">D25*(F25-E25)</f>
        <v>-100</v>
      </c>
      <c r="H25" s="1" t="n">
        <f aca="false">IF(D25&lt;0,ABS(D25),D25)</f>
        <v>10000</v>
      </c>
      <c r="K25" s="1" t="n">
        <v>22</v>
      </c>
      <c r="M25" s="1" t="s">
        <v>12</v>
      </c>
      <c r="O25" s="9"/>
      <c r="P25" s="12" t="n">
        <f aca="false">IF(O25&lt;1,0,$P$4)</f>
        <v>0</v>
      </c>
      <c r="Q25" s="11" t="n">
        <f aca="false">N25*(P25-O25)</f>
        <v>0</v>
      </c>
      <c r="R25" s="1" t="n">
        <f aca="false">IF(N25&lt;0,ABS(N25),N25)</f>
        <v>0</v>
      </c>
    </row>
    <row r="26" customFormat="false" ht="12.75" hidden="false" customHeight="false" outlineLevel="0" collapsed="false">
      <c r="A26" s="1" t="n">
        <v>23</v>
      </c>
      <c r="B26" s="1" t="s">
        <v>20</v>
      </c>
      <c r="C26" s="1" t="s">
        <v>12</v>
      </c>
      <c r="D26" s="1" t="n">
        <v>-10000</v>
      </c>
      <c r="E26" s="1" t="n">
        <v>1.64</v>
      </c>
      <c r="F26" s="12" t="n">
        <f aca="false">IF(E26&lt;1,0,$F$4)</f>
        <v>1.645</v>
      </c>
      <c r="G26" s="11" t="n">
        <f aca="false">D26*(F26-E26)</f>
        <v>-50.0000000000012</v>
      </c>
      <c r="H26" s="1" t="n">
        <f aca="false">IF(D26&lt;0,ABS(D26),D26)</f>
        <v>10000</v>
      </c>
      <c r="K26" s="1" t="n">
        <v>23</v>
      </c>
      <c r="M26" s="1" t="s">
        <v>12</v>
      </c>
      <c r="O26" s="9"/>
      <c r="P26" s="12" t="n">
        <f aca="false">IF(O26&lt;1,0,$P$4)</f>
        <v>0</v>
      </c>
      <c r="Q26" s="11" t="n">
        <f aca="false">N26*(P26-O26)</f>
        <v>0</v>
      </c>
      <c r="R26" s="1" t="n">
        <f aca="false">IF(N26&lt;0,ABS(N26),N26)</f>
        <v>0</v>
      </c>
    </row>
    <row r="27" customFormat="false" ht="12.75" hidden="false" customHeight="false" outlineLevel="0" collapsed="false">
      <c r="A27" s="1" t="n">
        <v>24</v>
      </c>
      <c r="B27" s="1" t="s">
        <v>25</v>
      </c>
      <c r="C27" s="1" t="s">
        <v>12</v>
      </c>
      <c r="D27" s="1" t="n">
        <v>-10000</v>
      </c>
      <c r="E27" s="1" t="n">
        <v>1.6325</v>
      </c>
      <c r="F27" s="12" t="n">
        <f aca="false">IF(E27&lt;1,0,$F$4)</f>
        <v>1.645</v>
      </c>
      <c r="G27" s="11" t="n">
        <f aca="false">D27*(F27-E27)</f>
        <v>-125</v>
      </c>
      <c r="H27" s="1" t="n">
        <f aca="false">IF(D27&lt;0,ABS(D27),D27)</f>
        <v>10000</v>
      </c>
      <c r="K27" s="1" t="n">
        <v>24</v>
      </c>
      <c r="M27" s="1" t="s">
        <v>12</v>
      </c>
      <c r="P27" s="12" t="n">
        <f aca="false">IF(O27&lt;1,0,$P$4)</f>
        <v>0</v>
      </c>
      <c r="Q27" s="11" t="n">
        <f aca="false">N27*(P27-O27)</f>
        <v>0</v>
      </c>
      <c r="R27" s="1" t="n">
        <f aca="false">IF(N27&lt;0,ABS(N27),N27)</f>
        <v>0</v>
      </c>
    </row>
    <row r="28" customFormat="false" ht="12.75" hidden="false" customHeight="false" outlineLevel="0" collapsed="false">
      <c r="A28" s="1" t="n">
        <v>25</v>
      </c>
      <c r="B28" s="1" t="s">
        <v>25</v>
      </c>
      <c r="C28" s="1" t="s">
        <v>12</v>
      </c>
      <c r="D28" s="1" t="n">
        <v>-5000</v>
      </c>
      <c r="E28" s="1" t="n">
        <v>1.635</v>
      </c>
      <c r="F28" s="12" t="n">
        <f aca="false">IF(E28&lt;1,0,$F$4)</f>
        <v>1.645</v>
      </c>
      <c r="G28" s="11" t="n">
        <f aca="false">D28*(F28-E28)</f>
        <v>-50</v>
      </c>
      <c r="H28" s="1" t="n">
        <f aca="false">IF(D28&lt;0,ABS(D28),D28)</f>
        <v>5000</v>
      </c>
      <c r="K28" s="1" t="n">
        <v>25</v>
      </c>
      <c r="M28" s="1" t="s">
        <v>12</v>
      </c>
      <c r="P28" s="12" t="n">
        <f aca="false">IF(O28&lt;1,0,$P$4)</f>
        <v>0</v>
      </c>
      <c r="Q28" s="11" t="n">
        <f aca="false">N28*(P28-O28)</f>
        <v>0</v>
      </c>
      <c r="R28" s="1" t="n">
        <f aca="false">IF(N28&lt;0,ABS(N28),N28)</f>
        <v>0</v>
      </c>
    </row>
    <row r="29" customFormat="false" ht="12.75" hidden="false" customHeight="false" outlineLevel="0" collapsed="false">
      <c r="A29" s="1" t="n">
        <v>26</v>
      </c>
      <c r="B29" s="1" t="s">
        <v>54</v>
      </c>
      <c r="C29" s="1" t="s">
        <v>12</v>
      </c>
      <c r="D29" s="1" t="n">
        <v>-10000</v>
      </c>
      <c r="E29" s="1" t="n">
        <v>1.635</v>
      </c>
      <c r="F29" s="12" t="n">
        <f aca="false">IF(E29&lt;1,0,$F$4)</f>
        <v>1.645</v>
      </c>
      <c r="G29" s="11" t="n">
        <f aca="false">D29*(F29-E29)</f>
        <v>-100</v>
      </c>
      <c r="H29" s="1" t="n">
        <f aca="false">IF(D29&lt;0,ABS(D29),D29)</f>
        <v>10000</v>
      </c>
      <c r="K29" s="13" t="n">
        <v>26</v>
      </c>
      <c r="L29" s="13" t="s">
        <v>73</v>
      </c>
      <c r="M29" s="13" t="s">
        <v>28</v>
      </c>
      <c r="N29" s="13" t="n">
        <v>-5000</v>
      </c>
      <c r="O29" s="13" t="n">
        <v>0.0025</v>
      </c>
      <c r="P29" s="14" t="n">
        <v>0</v>
      </c>
      <c r="Q29" s="27" t="n">
        <f aca="false">N29*(P29-O29)</f>
        <v>12.5</v>
      </c>
      <c r="R29" s="13" t="n">
        <f aca="false">IF(N29&lt;0,ABS(N29),N29)</f>
        <v>5000</v>
      </c>
    </row>
    <row r="30" customFormat="false" ht="12.75" hidden="true" customHeight="false" outlineLevel="0" collapsed="false">
      <c r="A30" s="1" t="n">
        <v>27</v>
      </c>
      <c r="B30" s="1" t="s">
        <v>54</v>
      </c>
      <c r="C30" s="1" t="s">
        <v>12</v>
      </c>
      <c r="D30" s="1" t="n">
        <v>-5000</v>
      </c>
      <c r="E30" s="1" t="n">
        <v>1.64</v>
      </c>
      <c r="F30" s="12" t="n">
        <f aca="false">IF(E30&lt;1,0,$F$4)</f>
        <v>1.645</v>
      </c>
      <c r="G30" s="11" t="n">
        <f aca="false">D30*(F30-E30)</f>
        <v>-25.0000000000006</v>
      </c>
      <c r="H30" s="1" t="n">
        <f aca="false">IF(D30&lt;0,ABS(D30),D30)</f>
        <v>5000</v>
      </c>
      <c r="K30" s="13" t="n">
        <v>27</v>
      </c>
      <c r="L30" s="13"/>
      <c r="M30" s="13" t="s">
        <v>28</v>
      </c>
      <c r="N30" s="13"/>
      <c r="O30" s="13"/>
      <c r="P30" s="14" t="n">
        <f aca="false">IF(O30&lt;1,0,$P$4)</f>
        <v>0</v>
      </c>
      <c r="Q30" s="27" t="n">
        <f aca="false">N30*(P30-O30)</f>
        <v>0</v>
      </c>
      <c r="R30" s="13" t="n">
        <f aca="false">IF(N30&lt;0,ABS(N30),N30)</f>
        <v>0</v>
      </c>
    </row>
    <row r="31" customFormat="false" ht="12.75" hidden="true" customHeight="false" outlineLevel="0" collapsed="false">
      <c r="A31" s="1" t="n">
        <v>28</v>
      </c>
      <c r="B31" s="1" t="s">
        <v>54</v>
      </c>
      <c r="C31" s="1" t="s">
        <v>12</v>
      </c>
      <c r="D31" s="1" t="n">
        <v>-2500</v>
      </c>
      <c r="E31" s="1" t="n">
        <v>1.645</v>
      </c>
      <c r="F31" s="12" t="n">
        <f aca="false">IF(E31&lt;1,0,$F$4)</f>
        <v>1.645</v>
      </c>
      <c r="G31" s="11" t="n">
        <f aca="false">D31*(F31-E31)</f>
        <v>-0</v>
      </c>
      <c r="H31" s="1" t="n">
        <f aca="false">IF(D31&lt;0,ABS(D31),D31)</f>
        <v>2500</v>
      </c>
      <c r="K31" s="13" t="n">
        <v>28</v>
      </c>
      <c r="L31" s="13"/>
      <c r="M31" s="13" t="s">
        <v>28</v>
      </c>
      <c r="N31" s="13"/>
      <c r="O31" s="13"/>
      <c r="P31" s="14" t="n">
        <f aca="false">IF(O31&lt;1,0,$P$4)</f>
        <v>0</v>
      </c>
      <c r="Q31" s="27" t="n">
        <f aca="false">N31*(P31-O31)</f>
        <v>0</v>
      </c>
      <c r="R31" s="13" t="n">
        <f aca="false">IF(N31&lt;0,ABS(N31),N31)</f>
        <v>0</v>
      </c>
    </row>
    <row r="32" customFormat="false" ht="12.75" hidden="false" customHeight="false" outlineLevel="0" collapsed="false">
      <c r="A32" s="1" t="n">
        <v>29</v>
      </c>
      <c r="B32" s="1" t="s">
        <v>21</v>
      </c>
      <c r="C32" s="1" t="s">
        <v>12</v>
      </c>
      <c r="D32" s="1" t="n">
        <v>-5000</v>
      </c>
      <c r="E32" s="1" t="n">
        <v>1.6375</v>
      </c>
      <c r="F32" s="12" t="n">
        <f aca="false">IF(E32&lt;1,0,$F$4)</f>
        <v>1.645</v>
      </c>
      <c r="G32" s="11" t="n">
        <f aca="false">D32*(F32-E32)</f>
        <v>-37.5000000000003</v>
      </c>
      <c r="H32" s="1" t="n">
        <f aca="false">IF(D32&lt;0,ABS(D32),D32)</f>
        <v>5000</v>
      </c>
      <c r="K32" s="13" t="n">
        <v>29</v>
      </c>
      <c r="L32" s="13"/>
      <c r="M32" s="13" t="s">
        <v>28</v>
      </c>
      <c r="N32" s="13"/>
      <c r="O32" s="13"/>
      <c r="P32" s="14" t="n">
        <f aca="false">IF(O32&lt;1,0,$P$4)</f>
        <v>0</v>
      </c>
      <c r="Q32" s="27" t="n">
        <f aca="false">N32*(P32-O32)</f>
        <v>0</v>
      </c>
      <c r="R32" s="13"/>
    </row>
    <row r="33" customFormat="false" ht="12.75" hidden="false" customHeight="false" outlineLevel="0" collapsed="false">
      <c r="A33" s="1" t="n">
        <v>30</v>
      </c>
      <c r="B33" s="1" t="s">
        <v>78</v>
      </c>
      <c r="C33" s="1" t="s">
        <v>12</v>
      </c>
      <c r="D33" s="1" t="n">
        <v>-5000</v>
      </c>
      <c r="E33" s="1" t="n">
        <v>1.64</v>
      </c>
      <c r="F33" s="12" t="n">
        <f aca="false">IF(E33&lt;1,0,$F$4)</f>
        <v>1.645</v>
      </c>
      <c r="G33" s="11" t="n">
        <f aca="false">D33*(F33-E33)</f>
        <v>-25.0000000000006</v>
      </c>
      <c r="H33" s="1" t="n">
        <f aca="false">IF(D33&lt;0,ABS(D33),D33)</f>
        <v>5000</v>
      </c>
      <c r="K33" s="13" t="n">
        <v>30</v>
      </c>
      <c r="L33" s="13"/>
      <c r="M33" s="13" t="s">
        <v>28</v>
      </c>
      <c r="N33" s="13"/>
      <c r="O33" s="13"/>
      <c r="P33" s="14" t="n">
        <f aca="false">IF(O33&lt;1,0,$P$4)</f>
        <v>0</v>
      </c>
      <c r="Q33" s="27" t="n">
        <f aca="false">N33*(P33-O33)</f>
        <v>0</v>
      </c>
      <c r="R33" s="13"/>
    </row>
    <row r="34" customFormat="false" ht="12.75" hidden="false" customHeight="false" outlineLevel="0" collapsed="false">
      <c r="A34" s="1" t="n">
        <v>31</v>
      </c>
      <c r="B34" s="1" t="s">
        <v>68</v>
      </c>
      <c r="C34" s="1" t="s">
        <v>12</v>
      </c>
      <c r="D34" s="1" t="n">
        <v>-5000</v>
      </c>
      <c r="E34" s="1" t="n">
        <v>1.6425</v>
      </c>
      <c r="F34" s="12" t="n">
        <f aca="false">IF(E34&lt;1,0,$F$4)</f>
        <v>1.645</v>
      </c>
      <c r="G34" s="11" t="n">
        <f aca="false">D34*(F34-E34)</f>
        <v>-12.4999999999997</v>
      </c>
      <c r="H34" s="1" t="n">
        <f aca="false">IF(D34&lt;0,ABS(D34),D34)</f>
        <v>5000</v>
      </c>
      <c r="K34" s="16" t="n">
        <v>31</v>
      </c>
      <c r="L34" s="16"/>
      <c r="M34" s="16" t="s">
        <v>28</v>
      </c>
      <c r="N34" s="16"/>
      <c r="O34" s="16"/>
      <c r="P34" s="17" t="n">
        <f aca="false">IF(O34&lt;1,0,$P$4)</f>
        <v>0</v>
      </c>
      <c r="Q34" s="31" t="n">
        <f aca="false">N34*(P34-O34)</f>
        <v>0</v>
      </c>
      <c r="R34" s="16"/>
    </row>
    <row r="35" customFormat="false" ht="15.75" hidden="false" customHeight="false" outlineLevel="0" collapsed="false">
      <c r="A35" s="1" t="n">
        <v>32</v>
      </c>
      <c r="B35" s="1" t="s">
        <v>52</v>
      </c>
      <c r="C35" s="1" t="s">
        <v>12</v>
      </c>
      <c r="D35" s="1" t="n">
        <v>-5000</v>
      </c>
      <c r="E35" s="1" t="n">
        <v>1.645</v>
      </c>
      <c r="F35" s="12" t="n">
        <f aca="false">IF(E35&lt;1,0,$F$4)</f>
        <v>1.645</v>
      </c>
      <c r="G35" s="11" t="n">
        <f aca="false">D35*(F35-E35)</f>
        <v>-0</v>
      </c>
      <c r="H35" s="1" t="n">
        <f aca="false">IF(D35&lt;0,ABS(D35),D35)</f>
        <v>5000</v>
      </c>
      <c r="K35" s="19"/>
      <c r="N35" s="20" t="n">
        <f aca="false">SUM(N4:N34)</f>
        <v>-36700</v>
      </c>
      <c r="Q35" s="21" t="n">
        <f aca="false">SUM(Q4:Q31)</f>
        <v>102.249999999997</v>
      </c>
      <c r="R35" s="1" t="n">
        <f aca="false">SUM(R4:R28)</f>
        <v>131700</v>
      </c>
      <c r="S35" s="36" t="s">
        <v>59</v>
      </c>
    </row>
    <row r="36" customFormat="false" ht="12.75" hidden="false" customHeight="false" outlineLevel="0" collapsed="false">
      <c r="A36" s="1" t="n">
        <v>33</v>
      </c>
      <c r="B36" s="1" t="s">
        <v>54</v>
      </c>
      <c r="C36" s="1" t="s">
        <v>12</v>
      </c>
      <c r="D36" s="1" t="n">
        <v>-5000</v>
      </c>
      <c r="E36" s="1" t="n">
        <v>1.655</v>
      </c>
      <c r="F36" s="12" t="n">
        <f aca="false">IF(E36&lt;1,0,$F$4)</f>
        <v>1.645</v>
      </c>
      <c r="G36" s="11" t="n">
        <f aca="false">D36*(F36-E36)</f>
        <v>50</v>
      </c>
      <c r="H36" s="1" t="n">
        <f aca="false">IF(D36&lt;0,ABS(D36),D36)</f>
        <v>5000</v>
      </c>
      <c r="K36" s="19"/>
    </row>
    <row r="37" customFormat="false" ht="15.75" hidden="false" customHeight="false" outlineLevel="0" collapsed="false">
      <c r="A37" s="1" t="n">
        <v>34</v>
      </c>
      <c r="B37" s="1" t="s">
        <v>25</v>
      </c>
      <c r="C37" s="1" t="s">
        <v>12</v>
      </c>
      <c r="D37" s="1" t="n">
        <v>-5000</v>
      </c>
      <c r="E37" s="1" t="n">
        <v>1.66</v>
      </c>
      <c r="F37" s="12" t="n">
        <f aca="false">IF(E37&lt;1,0,$F$4)</f>
        <v>1.645</v>
      </c>
      <c r="G37" s="11" t="n">
        <f aca="false">D37*(F37-E37)</f>
        <v>74.9999999999995</v>
      </c>
      <c r="H37" s="1" t="n">
        <f aca="false">IF(D37&lt;0,ABS(D37),D37)</f>
        <v>5000</v>
      </c>
      <c r="K37" s="19"/>
      <c r="P37" s="22" t="s">
        <v>29</v>
      </c>
      <c r="Q37" s="23" t="n">
        <f aca="false">'9-28-01'!N35*VLOOKUP((E1-1),[2]Historical!$A$3:$M$212,7)</f>
        <v>8190</v>
      </c>
    </row>
    <row r="38" customFormat="false" ht="12.75" hidden="false" customHeight="false" outlineLevel="0" collapsed="false">
      <c r="A38" s="1" t="n">
        <v>35</v>
      </c>
      <c r="B38" s="1" t="s">
        <v>55</v>
      </c>
      <c r="C38" s="1" t="s">
        <v>12</v>
      </c>
      <c r="D38" s="1" t="n">
        <v>-5000</v>
      </c>
      <c r="E38" s="1" t="n">
        <v>1.665</v>
      </c>
      <c r="F38" s="12" t="n">
        <f aca="false">IF(E38&lt;1,0,$F$4)</f>
        <v>1.645</v>
      </c>
      <c r="G38" s="11" t="n">
        <f aca="false">D38*(F38-E38)</f>
        <v>100</v>
      </c>
      <c r="H38" s="1" t="n">
        <f aca="false">IF(D38&lt;0,ABS(D38),D38)</f>
        <v>5000</v>
      </c>
      <c r="K38" s="19"/>
    </row>
    <row r="39" customFormat="false" ht="12.75" hidden="false" customHeight="false" outlineLevel="0" collapsed="false">
      <c r="A39" s="1" t="n">
        <v>36</v>
      </c>
      <c r="B39" s="1" t="s">
        <v>21</v>
      </c>
      <c r="C39" s="1" t="s">
        <v>12</v>
      </c>
      <c r="D39" s="1" t="n">
        <v>-5000</v>
      </c>
      <c r="E39" s="1" t="n">
        <v>1.675</v>
      </c>
      <c r="F39" s="12" t="n">
        <f aca="false">IF(E39&lt;1,0,$F$4)</f>
        <v>1.645</v>
      </c>
      <c r="G39" s="11" t="n">
        <f aca="false">D39*(F39-E39)</f>
        <v>150</v>
      </c>
      <c r="H39" s="1" t="n">
        <f aca="false">IF(D39&lt;0,ABS(D39),D39)</f>
        <v>5000</v>
      </c>
      <c r="K39" s="19"/>
    </row>
    <row r="40" customFormat="false" ht="12.75" hidden="false" customHeight="false" outlineLevel="0" collapsed="false">
      <c r="A40" s="1" t="n">
        <v>37</v>
      </c>
      <c r="B40" s="1" t="s">
        <v>52</v>
      </c>
      <c r="C40" s="1" t="s">
        <v>12</v>
      </c>
      <c r="D40" s="1" t="n">
        <v>-5000</v>
      </c>
      <c r="E40" s="1" t="n">
        <v>1.68</v>
      </c>
      <c r="F40" s="12" t="n">
        <f aca="false">IF(E40&lt;1,0,$F$4)</f>
        <v>1.645</v>
      </c>
      <c r="G40" s="11" t="n">
        <f aca="false">D40*(F40-E40)</f>
        <v>175</v>
      </c>
      <c r="H40" s="1" t="n">
        <f aca="false">IF(D40&lt;0,ABS(D40),D40)</f>
        <v>5000</v>
      </c>
      <c r="K40" s="19"/>
    </row>
    <row r="41" customFormat="false" ht="12.75" hidden="false" customHeight="false" outlineLevel="0" collapsed="false">
      <c r="A41" s="1" t="n">
        <v>38</v>
      </c>
      <c r="B41" s="1" t="s">
        <v>50</v>
      </c>
      <c r="C41" s="1" t="s">
        <v>12</v>
      </c>
      <c r="D41" s="1" t="n">
        <v>-2500</v>
      </c>
      <c r="E41" s="1" t="n">
        <v>1.685</v>
      </c>
      <c r="F41" s="12" t="n">
        <f aca="false">IF(E41&lt;1,0,$F$4)</f>
        <v>1.645</v>
      </c>
      <c r="G41" s="11" t="n">
        <f aca="false">D41*(F41-E41)</f>
        <v>100</v>
      </c>
      <c r="H41" s="1" t="n">
        <f aca="false">IF(D41&lt;0,ABS(D41),D41)</f>
        <v>2500</v>
      </c>
      <c r="K41" s="19"/>
    </row>
    <row r="42" customFormat="false" ht="12.75" hidden="false" customHeight="false" outlineLevel="0" collapsed="false">
      <c r="A42" s="1" t="n">
        <v>39</v>
      </c>
      <c r="B42" s="1" t="s">
        <v>50</v>
      </c>
      <c r="C42" s="1" t="s">
        <v>12</v>
      </c>
      <c r="D42" s="1" t="n">
        <v>-1500</v>
      </c>
      <c r="E42" s="1" t="n">
        <v>1.6875</v>
      </c>
      <c r="F42" s="12" t="n">
        <f aca="false">IF(E42&lt;1,0,$F$4)</f>
        <v>1.645</v>
      </c>
      <c r="G42" s="11" t="n">
        <f aca="false">D42*(F42-E42)</f>
        <v>63.75</v>
      </c>
      <c r="H42" s="1" t="n">
        <f aca="false">IF(D42&lt;0,ABS(D42),D42)</f>
        <v>1500</v>
      </c>
      <c r="K42" s="19"/>
    </row>
    <row r="43" customFormat="false" ht="12.75" hidden="false" customHeight="false" outlineLevel="0" collapsed="false">
      <c r="A43" s="1" t="n">
        <v>40</v>
      </c>
      <c r="B43" s="1" t="s">
        <v>50</v>
      </c>
      <c r="C43" s="1" t="s">
        <v>12</v>
      </c>
      <c r="D43" s="1" t="n">
        <v>-2500</v>
      </c>
      <c r="E43" s="1" t="n">
        <v>1.6925</v>
      </c>
      <c r="F43" s="12" t="n">
        <f aca="false">IF(E43&lt;1,0,$F$4)</f>
        <v>1.645</v>
      </c>
      <c r="G43" s="11" t="n">
        <f aca="false">D43*(F43-E43)</f>
        <v>118.75</v>
      </c>
      <c r="H43" s="1" t="n">
        <f aca="false">IF(D43&lt;0,ABS(D43),D43)</f>
        <v>2500</v>
      </c>
      <c r="K43" s="19"/>
    </row>
    <row r="44" customFormat="false" ht="12.75" hidden="false" customHeight="false" outlineLevel="0" collapsed="false">
      <c r="A44" s="1" t="n">
        <v>41</v>
      </c>
      <c r="B44" s="1" t="s">
        <v>50</v>
      </c>
      <c r="C44" s="1" t="s">
        <v>12</v>
      </c>
      <c r="D44" s="1" t="n">
        <v>-2500</v>
      </c>
      <c r="E44" s="1" t="n">
        <v>1.6975</v>
      </c>
      <c r="F44" s="12" t="n">
        <f aca="false">IF(E44&lt;1,0,$F$4)</f>
        <v>1.645</v>
      </c>
      <c r="G44" s="11" t="n">
        <f aca="false">D44*(F44-E44)</f>
        <v>131.25</v>
      </c>
      <c r="H44" s="1" t="n">
        <f aca="false">IF(D44&lt;0,ABS(D44),D44)</f>
        <v>2500</v>
      </c>
      <c r="K44" s="19"/>
    </row>
    <row r="45" customFormat="false" ht="12.75" hidden="false" customHeight="false" outlineLevel="0" collapsed="false">
      <c r="B45" s="1" t="s">
        <v>50</v>
      </c>
      <c r="C45" s="1" t="s">
        <v>12</v>
      </c>
      <c r="D45" s="1" t="n">
        <v>-2500</v>
      </c>
      <c r="E45" s="1" t="n">
        <v>1.71</v>
      </c>
      <c r="F45" s="12" t="n">
        <f aca="false">IF(E45&lt;1,0,$F$4)</f>
        <v>1.645</v>
      </c>
      <c r="G45" s="11" t="n">
        <f aca="false">D45*(F45-E45)</f>
        <v>162.5</v>
      </c>
      <c r="H45" s="1" t="n">
        <f aca="false">IF(D45&lt;0,ABS(D45),D45)</f>
        <v>2500</v>
      </c>
      <c r="K45" s="19"/>
    </row>
    <row r="46" customFormat="false" ht="12.75" hidden="false" customHeight="false" outlineLevel="0" collapsed="false">
      <c r="B46" s="1" t="s">
        <v>23</v>
      </c>
      <c r="C46" s="1" t="s">
        <v>12</v>
      </c>
      <c r="D46" s="1" t="n">
        <v>-5000</v>
      </c>
      <c r="E46" s="1" t="n">
        <v>1.72</v>
      </c>
      <c r="F46" s="12" t="n">
        <f aca="false">IF(E46&lt;1,0,$F$4)</f>
        <v>1.645</v>
      </c>
      <c r="G46" s="11" t="n">
        <f aca="false">D46*(F46-E46)</f>
        <v>375</v>
      </c>
      <c r="H46" s="1" t="n">
        <f aca="false">IF(D46&lt;0,ABS(D46),D46)</f>
        <v>5000</v>
      </c>
      <c r="K46" s="19"/>
    </row>
    <row r="47" customFormat="false" ht="12.75" hidden="false" customHeight="false" outlineLevel="0" collapsed="false">
      <c r="B47" s="1" t="s">
        <v>50</v>
      </c>
      <c r="C47" s="1" t="s">
        <v>12</v>
      </c>
      <c r="D47" s="1" t="n">
        <v>-1000</v>
      </c>
      <c r="E47" s="1" t="n">
        <v>1.7425</v>
      </c>
      <c r="F47" s="12" t="n">
        <f aca="false">IF(E47&lt;1,0,$F$4)</f>
        <v>1.645</v>
      </c>
      <c r="G47" s="11" t="n">
        <f aca="false">D47*(F47-E47)</f>
        <v>97.4999999999999</v>
      </c>
      <c r="H47" s="1" t="n">
        <f aca="false">IF(D47&lt;0,ABS(D47),D47)</f>
        <v>1000</v>
      </c>
      <c r="K47" s="19"/>
    </row>
    <row r="48" customFormat="false" ht="12.75" hidden="false" customHeight="false" outlineLevel="0" collapsed="false">
      <c r="B48" s="1" t="s">
        <v>55</v>
      </c>
      <c r="C48" s="1" t="s">
        <v>12</v>
      </c>
      <c r="D48" s="1" t="n">
        <v>-4000</v>
      </c>
      <c r="E48" s="1" t="n">
        <v>1.75</v>
      </c>
      <c r="F48" s="12" t="n">
        <f aca="false">IF(E48&lt;1,0,$F$4)</f>
        <v>1.645</v>
      </c>
      <c r="G48" s="11" t="n">
        <f aca="false">D48*(F48-E48)</f>
        <v>420</v>
      </c>
      <c r="H48" s="1" t="n">
        <f aca="false">IF(D48&lt;0,ABS(D48),D48)</f>
        <v>4000</v>
      </c>
      <c r="K48" s="19"/>
    </row>
    <row r="49" customFormat="false" ht="12.75" hidden="false" customHeight="false" outlineLevel="0" collapsed="false">
      <c r="B49" s="1" t="s">
        <v>37</v>
      </c>
      <c r="C49" s="1" t="s">
        <v>12</v>
      </c>
      <c r="D49" s="1" t="n">
        <v>10000</v>
      </c>
      <c r="E49" s="1" t="n">
        <v>1.66</v>
      </c>
      <c r="F49" s="12" t="n">
        <f aca="false">IF(E49&lt;1,0,$F$4)</f>
        <v>1.645</v>
      </c>
      <c r="G49" s="11" t="n">
        <f aca="false">D49*(F49-E49)</f>
        <v>-149.999999999999</v>
      </c>
      <c r="H49" s="1" t="n">
        <f aca="false">IF(D49&lt;0,ABS(D49),D49)</f>
        <v>10000</v>
      </c>
      <c r="K49" s="19"/>
    </row>
    <row r="50" customFormat="false" ht="12.75" hidden="false" customHeight="false" outlineLevel="0" collapsed="false">
      <c r="B50" s="1" t="s">
        <v>37</v>
      </c>
      <c r="C50" s="1" t="s">
        <v>12</v>
      </c>
      <c r="D50" s="1" t="n">
        <v>-10000</v>
      </c>
      <c r="E50" s="1" t="n">
        <v>1.635</v>
      </c>
      <c r="F50" s="12" t="n">
        <f aca="false">IF(E50&lt;1,0,$F$4)</f>
        <v>1.645</v>
      </c>
      <c r="G50" s="11" t="n">
        <f aca="false">D50*(F50-E50)</f>
        <v>-100</v>
      </c>
      <c r="H50" s="1" t="n">
        <f aca="false">IF(D50&lt;0,ABS(D50),D50)</f>
        <v>10000</v>
      </c>
      <c r="K50" s="19"/>
    </row>
    <row r="51" customFormat="false" ht="12.75" hidden="false" customHeight="false" outlineLevel="0" collapsed="false">
      <c r="A51" s="15" t="n">
        <v>45</v>
      </c>
      <c r="B51" s="13"/>
      <c r="C51" s="13" t="s">
        <v>28</v>
      </c>
      <c r="D51" s="13"/>
      <c r="E51" s="25"/>
      <c r="F51" s="26" t="n">
        <f aca="false">IF(E51&lt;1,0,$F$4)</f>
        <v>0</v>
      </c>
      <c r="G51" s="27" t="n">
        <f aca="false">D51*(F51-E51)</f>
        <v>0</v>
      </c>
      <c r="H51" s="13" t="n">
        <f aca="false">IF(D51&lt;0,ABS(D51),D51)</f>
        <v>0</v>
      </c>
      <c r="K51" s="19"/>
    </row>
    <row r="52" customFormat="false" ht="12.75" hidden="false" customHeight="false" outlineLevel="0" collapsed="false">
      <c r="A52" s="15" t="n">
        <v>46</v>
      </c>
      <c r="B52" s="15"/>
      <c r="C52" s="15" t="s">
        <v>28</v>
      </c>
      <c r="D52" s="15"/>
      <c r="E52" s="28"/>
      <c r="F52" s="26" t="n">
        <f aca="false">IF(E52&lt;1,0,$F$4)</f>
        <v>0</v>
      </c>
      <c r="G52" s="27" t="n">
        <f aca="false">D52*(F52-E52)</f>
        <v>0</v>
      </c>
      <c r="H52" s="13" t="n">
        <f aca="false">IF(D52&lt;0,ABS(D52),D52)</f>
        <v>0</v>
      </c>
      <c r="K52" s="19"/>
      <c r="M52" s="29"/>
    </row>
    <row r="53" customFormat="false" ht="12.75" hidden="false" customHeight="false" outlineLevel="0" collapsed="false">
      <c r="A53" s="15" t="n">
        <v>47</v>
      </c>
      <c r="B53" s="13"/>
      <c r="C53" s="13" t="s">
        <v>28</v>
      </c>
      <c r="D53" s="13"/>
      <c r="E53" s="25"/>
      <c r="F53" s="26" t="n">
        <f aca="false">IF(E53&lt;1,0,$F$4)</f>
        <v>0</v>
      </c>
      <c r="G53" s="27" t="n">
        <f aca="false">D53*(F53-E53)</f>
        <v>0</v>
      </c>
      <c r="H53" s="13" t="n">
        <f aca="false">IF(D53&lt;0,ABS(D53),D53)</f>
        <v>0</v>
      </c>
      <c r="K53" s="19"/>
    </row>
    <row r="54" customFormat="false" ht="12.75" hidden="false" customHeight="false" outlineLevel="0" collapsed="false">
      <c r="A54" s="16" t="n">
        <v>48</v>
      </c>
      <c r="B54" s="16" t="s">
        <v>23</v>
      </c>
      <c r="C54" s="16" t="s">
        <v>28</v>
      </c>
      <c r="D54" s="16" t="n">
        <v>-15000</v>
      </c>
      <c r="E54" s="30" t="n">
        <v>0.0025</v>
      </c>
      <c r="F54" s="26" t="n">
        <f aca="false">IF(E54&lt;1,0,$F$4)</f>
        <v>0</v>
      </c>
      <c r="G54" s="31" t="n">
        <f aca="false">D54*(F54-E54)</f>
        <v>37.5</v>
      </c>
      <c r="H54" s="16" t="n">
        <f aca="false">IF(D54&lt;0,ABS(D54),D54)</f>
        <v>15000</v>
      </c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7"/>
      <c r="U54" s="32"/>
      <c r="V54" s="32"/>
      <c r="W54" s="32"/>
      <c r="X54" s="32"/>
    </row>
    <row r="55" customFormat="false" ht="15.75" hidden="false" customHeight="false" outlineLevel="0" collapsed="false">
      <c r="D55" s="20" t="n">
        <f aca="false">SUM(D4:D54)</f>
        <v>-174000</v>
      </c>
      <c r="G55" s="21" t="n">
        <f aca="false">SUM(G4:G54)</f>
        <v>218.749999999997</v>
      </c>
      <c r="H55" s="1" t="n">
        <f aca="false">SUM(H4:H37)</f>
        <v>222500</v>
      </c>
      <c r="I55" s="1" t="s">
        <v>59</v>
      </c>
    </row>
    <row r="56" customFormat="false" ht="13.5" hidden="false" customHeight="false" outlineLevel="0" collapsed="false"/>
    <row r="57" customFormat="false" ht="18.75" hidden="false" customHeight="false" outlineLevel="0" collapsed="false">
      <c r="F57" s="22" t="s">
        <v>29</v>
      </c>
      <c r="G57" s="21" t="n">
        <f aca="false">'9-28-01'!D51*VLOOKUP((E1-1),[2]Historical!$A$3:$M$181,10)</f>
        <v>15580</v>
      </c>
      <c r="L57" s="33" t="n">
        <f aca="false">G55+G57+Q35+Q37</f>
        <v>24091</v>
      </c>
    </row>
    <row r="58" customFormat="false" ht="15" hidden="false" customHeight="false" outlineLevel="0" collapsed="false">
      <c r="D58" s="8"/>
      <c r="F58" s="22"/>
      <c r="N58" s="1" t="s">
        <v>60</v>
      </c>
      <c r="O58" s="1" t="n">
        <f aca="false">MIN(O4:O28)</f>
        <v>1.6025</v>
      </c>
    </row>
    <row r="59" customFormat="false" ht="12.75" hidden="false" customHeight="false" outlineLevel="0" collapsed="false">
      <c r="D59" s="1" t="s">
        <v>61</v>
      </c>
      <c r="E59" s="1" t="n">
        <f aca="false">MIN(E4:E37)</f>
        <v>1.62</v>
      </c>
      <c r="N59" s="1" t="s">
        <v>62</v>
      </c>
      <c r="O59" s="1" t="n">
        <f aca="false">MAX(O4:O28)</f>
        <v>1.72</v>
      </c>
    </row>
    <row r="60" customFormat="false" ht="12.75" hidden="false" customHeight="false" outlineLevel="0" collapsed="false">
      <c r="D60" s="1" t="s">
        <v>63</v>
      </c>
      <c r="E60" s="1" t="n">
        <f aca="false">MAX(E4:E37)</f>
        <v>1.685</v>
      </c>
    </row>
    <row r="64" customFormat="false" ht="12.75" hidden="false" customHeight="false" outlineLevel="0" collapsed="false">
      <c r="M64" s="35"/>
    </row>
    <row r="72" customFormat="false" ht="12.75" hidden="false" customHeight="false" outlineLevel="0" collapsed="false">
      <c r="H72" s="35"/>
    </row>
    <row r="73" customFormat="false" ht="12.75" hidden="false" customHeight="false" outlineLevel="0" collapsed="false">
      <c r="H73" s="35"/>
    </row>
    <row r="74" customFormat="false" ht="12.75" hidden="false" customHeight="false" outlineLevel="0" collapsed="false">
      <c r="H74" s="35"/>
    </row>
    <row r="75" customFormat="false" ht="12.75" hidden="false" customHeight="false" outlineLevel="0" collapsed="false">
      <c r="H75" s="35"/>
    </row>
    <row r="76" customFormat="false" ht="12.75" hidden="false" customHeight="false" outlineLevel="0" collapsed="false">
      <c r="H76" s="35"/>
    </row>
    <row r="77" customFormat="false" ht="12.75" hidden="false" customHeight="false" outlineLevel="0" collapsed="false">
      <c r="H77" s="35"/>
    </row>
    <row r="78" customFormat="false" ht="12.75" hidden="false" customHeight="false" outlineLevel="0" collapsed="false">
      <c r="H78" s="35"/>
    </row>
    <row r="79" customFormat="false" ht="12.75" hidden="false" customHeight="false" outlineLevel="0" collapsed="false">
      <c r="H79" s="35"/>
    </row>
    <row r="80" customFormat="false" ht="12.75" hidden="false" customHeight="false" outlineLevel="0" collapsed="false">
      <c r="H80" s="35"/>
    </row>
    <row r="81" customFormat="false" ht="12.75" hidden="false" customHeight="false" outlineLevel="0" collapsed="false">
      <c r="H81" s="35"/>
    </row>
    <row r="82" customFormat="false" ht="12.75" hidden="false" customHeight="false" outlineLevel="0" collapsed="false">
      <c r="H82" s="35"/>
    </row>
    <row r="83" customFormat="false" ht="12.75" hidden="false" customHeight="false" outlineLevel="0" collapsed="false">
      <c r="H83" s="35"/>
    </row>
    <row r="84" customFormat="false" ht="12.75" hidden="false" customHeight="false" outlineLevel="0" collapsed="false">
      <c r="H84" s="35"/>
    </row>
    <row r="85" customFormat="false" ht="12.75" hidden="false" customHeight="false" outlineLevel="0" collapsed="false">
      <c r="H85" s="35"/>
    </row>
    <row r="86" customFormat="false" ht="12.75" hidden="false" customHeight="false" outlineLevel="0" collapsed="false">
      <c r="H86" s="35"/>
    </row>
    <row r="87" customFormat="false" ht="12.75" hidden="false" customHeight="false" outlineLevel="0" collapsed="false">
      <c r="H87" s="35"/>
    </row>
    <row r="88" customFormat="false" ht="12.75" hidden="false" customHeight="false" outlineLevel="0" collapsed="false">
      <c r="H88" s="35"/>
    </row>
    <row r="89" customFormat="false" ht="12.75" hidden="false" customHeight="false" outlineLevel="0" collapsed="false">
      <c r="H89" s="35"/>
    </row>
    <row r="90" customFormat="false" ht="12.75" hidden="false" customHeight="false" outlineLevel="0" collapsed="false">
      <c r="H90" s="35"/>
    </row>
    <row r="91" customFormat="false" ht="12.75" hidden="false" customHeight="false" outlineLevel="0" collapsed="false">
      <c r="H91" s="35"/>
    </row>
    <row r="92" customFormat="false" ht="12.75" hidden="false" customHeight="false" outlineLevel="0" collapsed="false">
      <c r="H92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2001-09-18T18:00:51Z</dcterms:created>
  <dc:creator>vweldon</dc:creator>
  <dc:description/>
  <dc:language>en-US</dc:language>
  <cp:lastModifiedBy>vweldon</cp:lastModifiedBy>
  <cp:lastPrinted>2001-09-24T15:32:14Z</cp:lastPrinted>
  <dcterms:modified xsi:type="dcterms:W3CDTF">2001-10-03T19:55:12Z</dcterms:modified>
  <cp:revision>0</cp:revision>
  <dc:subject/>
  <dc:title/>
</cp:coreProperties>
</file>