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 II" sheetId="1" state="visible" r:id="rId3"/>
    <sheet name="Data" sheetId="2" state="visible" r:id="rId4"/>
    <sheet name="Chart" sheetId="3" state="visible" r:id="rId5"/>
  </sheets>
  <definedNames>
    <definedName function="false" hidden="false" localSheetId="1" name="_xlnm.Print_Area" vbProcedure="false">Data!$A:$P</definedName>
    <definedName function="false" hidden="false" localSheetId="0" name="_xlnm.Print_Area" vbProcedure="false">'Data II'!$T$42:$AQ$82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<sst xmlns="http://schemas.openxmlformats.org/spreadsheetml/2006/main" count="48" uniqueCount="43">
  <si>
    <t xml:space="preserve">Cumulative </t>
  </si>
  <si>
    <t xml:space="preserve">Cash Balance</t>
  </si>
  <si>
    <t xml:space="preserve">Date</t>
  </si>
  <si>
    <t xml:space="preserve">Recurring</t>
  </si>
  <si>
    <t xml:space="preserve">Upper Limit</t>
  </si>
  <si>
    <t xml:space="preserve">Lower Limit</t>
  </si>
  <si>
    <t xml:space="preserve">Non-Recurring</t>
  </si>
  <si>
    <t xml:space="preserve">Daily Change-Actual</t>
  </si>
  <si>
    <t xml:space="preserve">Daily Change-Forecast</t>
  </si>
  <si>
    <t xml:space="preserve">November Cash Forecasting</t>
  </si>
  <si>
    <t xml:space="preserve">Note:  Assumes $10 milliion/day cash burn rate based upon historical data for the months of September and October.</t>
  </si>
  <si>
    <t xml:space="preserve">Cash Burn Forecast</t>
  </si>
  <si>
    <t xml:space="preserve">September &amp; October Actual Usage</t>
  </si>
  <si>
    <t xml:space="preserve">November &amp; December Forecast</t>
  </si>
  <si>
    <t xml:space="preserve">Daily</t>
  </si>
  <si>
    <t xml:space="preserve">Margin</t>
  </si>
  <si>
    <t xml:space="preserve">Daily Delta</t>
  </si>
  <si>
    <t xml:space="preserve">Settlement</t>
  </si>
  <si>
    <t xml:space="preserve">Sept</t>
  </si>
  <si>
    <t xml:space="preserve">Oct</t>
  </si>
  <si>
    <t xml:space="preserve">Average</t>
  </si>
  <si>
    <t xml:space="preserve">Delta Cash</t>
  </si>
  <si>
    <t xml:space="preserve">Trans.</t>
  </si>
  <si>
    <t xml:space="preserve">Activity</t>
  </si>
  <si>
    <t xml:space="preserve">Cash w/o Margins</t>
  </si>
  <si>
    <t xml:space="preserve">Cash w/o Sett</t>
  </si>
  <si>
    <t xml:space="preserve">Comments</t>
  </si>
  <si>
    <t xml:space="preserve">Bond payment</t>
  </si>
  <si>
    <t xml:space="preserve">Stadacona</t>
  </si>
  <si>
    <t xml:space="preserve">CSFB -153, New Albany 135 </t>
  </si>
  <si>
    <t xml:space="preserve">Canada</t>
  </si>
  <si>
    <t xml:space="preserve">Nikita 80, Duferco -11.8, Chase 349, CSFB 150, Nile 25, ServiceCO -15, Barclays 138, Wimpy 220, Raptor -38, Citrus -35, Trayka 42</t>
  </si>
  <si>
    <t xml:space="preserve">Avici unwind -34</t>
  </si>
  <si>
    <t xml:space="preserve">A/R -60, MG -114</t>
  </si>
  <si>
    <t xml:space="preserve">Yosemite I</t>
  </si>
  <si>
    <t xml:space="preserve">MG -96, Canada -30</t>
  </si>
  <si>
    <t xml:space="preserve">Yos IV -14, A/R -9</t>
  </si>
  <si>
    <t xml:space="preserve">Vitro</t>
  </si>
  <si>
    <t xml:space="preserve">T-bill</t>
  </si>
  <si>
    <t xml:space="preserve">COLI</t>
  </si>
  <si>
    <t xml:space="preserve">USB-158, Equity swap -24</t>
  </si>
  <si>
    <t xml:space="preserve">Lehman</t>
  </si>
  <si>
    <t xml:space="preserve">American Coal 113, PR-30, COLI 43, Metals -43, EGM 14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</si>
</sst>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m/d"/>
    <numFmt numFmtId="167" formatCode="_(* #,##0.00_);_(* \(#,##0.00\);_(* \-??_);_(@_)"/>
    <numFmt numFmtId="168" formatCode="_(* #,##0.0_);_(* \(#,##0.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23"/>
      <color rgb="FF000000"/>
      <name val="Arial"/>
      <family val="2"/>
    </font>
    <font>
      <b val="true"/>
      <sz val="18.5"/>
      <color rgb="FF000000"/>
      <name val="Arial"/>
      <family val="2"/>
    </font>
    <font>
      <b val="true"/>
      <sz val="11.5"/>
      <color rgb="FF000000"/>
      <name val="Arial"/>
      <family val="2"/>
    </font>
    <font>
      <sz val="22.75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Daily Cash Changes with Cumulative Cash Balance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9149372277735"/>
          <c:y val="0.140939200378519"/>
          <c:w val="0.783320522674866"/>
          <c:h val="0.78217411876035"/>
        </c:manualLayout>
      </c:layout>
      <c:lineChart>
        <c:grouping val="standard"/>
        <c:varyColors val="0"/>
        <c:ser>
          <c:idx val="0"/>
          <c:order val="0"/>
          <c:tx>
            <c:strRef>
              <c:f>'Data II'!$E$3</c:f>
              <c:strCache>
                <c:ptCount val="1"/>
                <c:pt idx="0">
                  <c:v> Upper Limit 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II'!$E$5:$E$56</c:f>
              <c:numCache>
                <c:formatCode>_(* #,##0.0_);_(* \(#,##0.0\);_(* \-??_);_(@_)</c:formatCode>
                <c:ptCount val="5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250</c:v>
                </c:pt>
                <c:pt idx="28">
                  <c:v>250</c:v>
                </c:pt>
                <c:pt idx="29">
                  <c:v>250</c:v>
                </c:pt>
                <c:pt idx="30">
                  <c:v>250</c:v>
                </c:pt>
                <c:pt idx="31">
                  <c:v>250</c:v>
                </c:pt>
                <c:pt idx="32">
                  <c:v>250</c:v>
                </c:pt>
                <c:pt idx="33">
                  <c:v>250</c:v>
                </c:pt>
                <c:pt idx="34">
                  <c:v>250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250</c:v>
                </c:pt>
                <c:pt idx="39">
                  <c:v>250</c:v>
                </c:pt>
                <c:pt idx="40">
                  <c:v>250</c:v>
                </c:pt>
                <c:pt idx="41">
                  <c:v>250</c:v>
                </c:pt>
                <c:pt idx="42">
                  <c:v>250</c:v>
                </c:pt>
                <c:pt idx="43">
                  <c:v>250</c:v>
                </c:pt>
                <c:pt idx="44">
                  <c:v>250</c:v>
                </c:pt>
                <c:pt idx="45">
                  <c:v>250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II'!$G$3</c:f>
              <c:strCache>
                <c:ptCount val="1"/>
                <c:pt idx="0">
                  <c:v> Lower Limit 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II'!$G$5:$G$56</c:f>
              <c:numCache>
                <c:formatCode>_(* #,##0.0_);_(* \(#,##0.0\);_(* \-??_);_(@_)</c:formatCode>
                <c:ptCount val="52"/>
                <c:pt idx="0">
                  <c:v>-200</c:v>
                </c:pt>
                <c:pt idx="1">
                  <c:v>-200</c:v>
                </c:pt>
                <c:pt idx="2">
                  <c:v>-200</c:v>
                </c:pt>
                <c:pt idx="3">
                  <c:v>-200</c:v>
                </c:pt>
                <c:pt idx="4">
                  <c:v>-200</c:v>
                </c:pt>
                <c:pt idx="5">
                  <c:v>-200</c:v>
                </c:pt>
                <c:pt idx="6">
                  <c:v>-200</c:v>
                </c:pt>
                <c:pt idx="7">
                  <c:v>-200</c:v>
                </c:pt>
                <c:pt idx="8">
                  <c:v>-200</c:v>
                </c:pt>
                <c:pt idx="9">
                  <c:v>-200</c:v>
                </c:pt>
                <c:pt idx="10">
                  <c:v>-200</c:v>
                </c:pt>
                <c:pt idx="11">
                  <c:v>-200</c:v>
                </c:pt>
                <c:pt idx="12">
                  <c:v>-200</c:v>
                </c:pt>
                <c:pt idx="13">
                  <c:v>-200</c:v>
                </c:pt>
                <c:pt idx="14">
                  <c:v>-200</c:v>
                </c:pt>
                <c:pt idx="15">
                  <c:v>-200</c:v>
                </c:pt>
                <c:pt idx="16">
                  <c:v>-200</c:v>
                </c:pt>
                <c:pt idx="17">
                  <c:v>-200</c:v>
                </c:pt>
                <c:pt idx="18">
                  <c:v>-200</c:v>
                </c:pt>
                <c:pt idx="19">
                  <c:v>-200</c:v>
                </c:pt>
                <c:pt idx="20">
                  <c:v>-200</c:v>
                </c:pt>
                <c:pt idx="21">
                  <c:v>-200</c:v>
                </c:pt>
                <c:pt idx="22">
                  <c:v>-200</c:v>
                </c:pt>
                <c:pt idx="23">
                  <c:v>-200</c:v>
                </c:pt>
                <c:pt idx="24">
                  <c:v>-200</c:v>
                </c:pt>
                <c:pt idx="25">
                  <c:v>-200</c:v>
                </c:pt>
                <c:pt idx="26">
                  <c:v>-200</c:v>
                </c:pt>
                <c:pt idx="27">
                  <c:v>-200</c:v>
                </c:pt>
                <c:pt idx="28">
                  <c:v>-200</c:v>
                </c:pt>
                <c:pt idx="29">
                  <c:v>-200</c:v>
                </c:pt>
                <c:pt idx="30">
                  <c:v>-200</c:v>
                </c:pt>
                <c:pt idx="31">
                  <c:v>-200</c:v>
                </c:pt>
                <c:pt idx="32">
                  <c:v>-200</c:v>
                </c:pt>
                <c:pt idx="33">
                  <c:v>-200</c:v>
                </c:pt>
                <c:pt idx="34">
                  <c:v>-200</c:v>
                </c:pt>
                <c:pt idx="35">
                  <c:v>-200</c:v>
                </c:pt>
                <c:pt idx="36">
                  <c:v>-200</c:v>
                </c:pt>
                <c:pt idx="37">
                  <c:v>-200</c:v>
                </c:pt>
                <c:pt idx="38">
                  <c:v>-200</c:v>
                </c:pt>
                <c:pt idx="39">
                  <c:v>-200</c:v>
                </c:pt>
                <c:pt idx="40">
                  <c:v>-200</c:v>
                </c:pt>
                <c:pt idx="41">
                  <c:v>-200</c:v>
                </c:pt>
                <c:pt idx="42">
                  <c:v>-200</c:v>
                </c:pt>
                <c:pt idx="43">
                  <c:v>-200</c:v>
                </c:pt>
                <c:pt idx="44">
                  <c:v>-200</c:v>
                </c:pt>
                <c:pt idx="45">
                  <c:v>-200</c:v>
                </c:pt>
                <c:pt idx="46">
                  <c:v>-200</c:v>
                </c:pt>
                <c:pt idx="47">
                  <c:v>-200</c:v>
                </c:pt>
                <c:pt idx="48">
                  <c:v>-200</c:v>
                </c:pt>
                <c:pt idx="49">
                  <c:v>-200</c:v>
                </c:pt>
                <c:pt idx="50">
                  <c:v>-200</c:v>
                </c:pt>
                <c:pt idx="51">
                  <c:v>-200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II'!$K$3</c:f>
              <c:strCache>
                <c:ptCount val="1"/>
                <c:pt idx="0">
                  <c:v> Daily Change-Actual 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II'!$K$4:$K$5</c:f>
              <c:numCache>
                <c:formatCode>_(* #,##0.0_);_(* \(#,##0.0\);_(* \-??_);_(@_)</c:formatCode>
                <c:ptCount val="2"/>
                <c:pt idx="0">
                  <c:v>73.7</c:v>
                </c:pt>
                <c:pt idx="1">
                  <c:v>-78.7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II'!$O$3</c:f>
              <c:strCache>
                <c:ptCount val="1"/>
                <c:pt idx="0">
                  <c:v> Daily Change-Forecast 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II'!$O$4:$O$56</c:f>
              <c:numCache>
                <c:formatCode>_(* #,##0.00_);_(* \(#,##0.00\);_(* \-??_);_(@_)</c:formatCode>
                <c:ptCount val="5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</c:v>
                </c:pt>
                <c:pt idx="5">
                  <c:v>-10</c:v>
                </c:pt>
                <c:pt idx="6">
                  <c:v>-10</c:v>
                </c:pt>
                <c:pt idx="7">
                  <c:v>-10.7</c:v>
                </c:pt>
                <c:pt idx="8">
                  <c:v>-10.1</c:v>
                </c:pt>
                <c:pt idx="9">
                  <c:v>18.7</c:v>
                </c:pt>
                <c:pt idx="10">
                  <c:v>-10</c:v>
                </c:pt>
                <c:pt idx="11">
                  <c:v>255.5</c:v>
                </c:pt>
                <c:pt idx="12">
                  <c:v>-388</c:v>
                </c:pt>
                <c:pt idx="13">
                  <c:v>-10</c:v>
                </c:pt>
                <c:pt idx="14">
                  <c:v>-10</c:v>
                </c:pt>
                <c:pt idx="15">
                  <c:v>234</c:v>
                </c:pt>
                <c:pt idx="16">
                  <c:v>-10</c:v>
                </c:pt>
                <c:pt idx="17">
                  <c:v>-10</c:v>
                </c:pt>
                <c:pt idx="18">
                  <c:v>-10</c:v>
                </c:pt>
                <c:pt idx="19">
                  <c:v>-10</c:v>
                </c:pt>
                <c:pt idx="20">
                  <c:v>-9.7</c:v>
                </c:pt>
                <c:pt idx="21">
                  <c:v>-10</c:v>
                </c:pt>
                <c:pt idx="22">
                  <c:v>-10</c:v>
                </c:pt>
                <c:pt idx="23">
                  <c:v>-10</c:v>
                </c:pt>
                <c:pt idx="24">
                  <c:v>-18.7</c:v>
                </c:pt>
                <c:pt idx="25">
                  <c:v>-10</c:v>
                </c:pt>
                <c:pt idx="26">
                  <c:v>-10</c:v>
                </c:pt>
                <c:pt idx="27">
                  <c:v>-10</c:v>
                </c:pt>
                <c:pt idx="28">
                  <c:v>-145</c:v>
                </c:pt>
                <c:pt idx="29">
                  <c:v>-10</c:v>
                </c:pt>
                <c:pt idx="30">
                  <c:v>-10</c:v>
                </c:pt>
                <c:pt idx="31">
                  <c:v>-22.2</c:v>
                </c:pt>
                <c:pt idx="32">
                  <c:v>-10</c:v>
                </c:pt>
                <c:pt idx="33">
                  <c:v>-10</c:v>
                </c:pt>
                <c:pt idx="34">
                  <c:v>-10</c:v>
                </c:pt>
                <c:pt idx="35">
                  <c:v>-10</c:v>
                </c:pt>
                <c:pt idx="36">
                  <c:v>-10</c:v>
                </c:pt>
                <c:pt idx="37">
                  <c:v>-10</c:v>
                </c:pt>
                <c:pt idx="38">
                  <c:v>-10</c:v>
                </c:pt>
                <c:pt idx="39">
                  <c:v>-24.2</c:v>
                </c:pt>
                <c:pt idx="40">
                  <c:v>-10</c:v>
                </c:pt>
                <c:pt idx="41">
                  <c:v>-112.5</c:v>
                </c:pt>
                <c:pt idx="42">
                  <c:v>-10</c:v>
                </c:pt>
                <c:pt idx="43">
                  <c:v>-10</c:v>
                </c:pt>
                <c:pt idx="44">
                  <c:v>-10</c:v>
                </c:pt>
                <c:pt idx="45">
                  <c:v>-22.9</c:v>
                </c:pt>
                <c:pt idx="46">
                  <c:v>-10</c:v>
                </c:pt>
                <c:pt idx="47">
                  <c:v>-10</c:v>
                </c:pt>
                <c:pt idx="48">
                  <c:v>-9.7</c:v>
                </c:pt>
                <c:pt idx="49">
                  <c:v>-260</c:v>
                </c:pt>
                <c:pt idx="50">
                  <c:v>-10</c:v>
                </c:pt>
                <c:pt idx="51">
                  <c:v>-10</c:v>
                </c:pt>
                <c:pt idx="52">
                  <c:v>20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652632"/>
        <c:axId val="52640069"/>
      </c:lineChart>
      <c:lineChart>
        <c:grouping val="standard"/>
        <c:varyColors val="0"/>
        <c:ser>
          <c:idx val="4"/>
          <c:order val="4"/>
          <c:tx>
            <c:strRef>
              <c:f>'Data II'!$M$1:$M$2</c:f>
              <c:strCache>
                <c:ptCount val="1"/>
                <c:pt idx="0">
                  <c:v> Cumulative   Cash Balance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II'!$M$3:$M$56</c:f>
              <c:numCache>
                <c:formatCode>_(* #,##0.0_);_(* \(#,##0.0\);_(* \-??_);_(@_)</c:formatCode>
                <c:ptCount val="54"/>
                <c:pt idx="0">
                  <c:v>1203.22429048</c:v>
                </c:pt>
                <c:pt idx="1">
                  <c:v>1276.92429048</c:v>
                </c:pt>
                <c:pt idx="2">
                  <c:v>1198.22429048</c:v>
                </c:pt>
                <c:pt idx="3">
                  <c:v>1198.22429048</c:v>
                </c:pt>
                <c:pt idx="4">
                  <c:v>1198.22429048</c:v>
                </c:pt>
                <c:pt idx="5">
                  <c:v>1188.22429048</c:v>
                </c:pt>
                <c:pt idx="6">
                  <c:v>1178.22429048</c:v>
                </c:pt>
                <c:pt idx="7">
                  <c:v>1168.22429048</c:v>
                </c:pt>
                <c:pt idx="8">
                  <c:v>1157.52429048</c:v>
                </c:pt>
                <c:pt idx="9">
                  <c:v>1147.42429048</c:v>
                </c:pt>
                <c:pt idx="10">
                  <c:v>1166.12429048</c:v>
                </c:pt>
                <c:pt idx="11">
                  <c:v>1156.12429048</c:v>
                </c:pt>
                <c:pt idx="12">
                  <c:v>1411.62429048</c:v>
                </c:pt>
                <c:pt idx="13">
                  <c:v>1023.62429048</c:v>
                </c:pt>
                <c:pt idx="14">
                  <c:v>1013.62429048</c:v>
                </c:pt>
                <c:pt idx="15">
                  <c:v>1003.62429048</c:v>
                </c:pt>
                <c:pt idx="16">
                  <c:v>1237.62429048</c:v>
                </c:pt>
                <c:pt idx="17">
                  <c:v>1227.62429048</c:v>
                </c:pt>
                <c:pt idx="18">
                  <c:v>1217.62429048</c:v>
                </c:pt>
                <c:pt idx="19">
                  <c:v>1207.62429048</c:v>
                </c:pt>
                <c:pt idx="20">
                  <c:v>1197.62429048</c:v>
                </c:pt>
                <c:pt idx="21">
                  <c:v>1187.92429048</c:v>
                </c:pt>
                <c:pt idx="22">
                  <c:v>1177.92429048</c:v>
                </c:pt>
                <c:pt idx="23">
                  <c:v>1167.92429048</c:v>
                </c:pt>
                <c:pt idx="24">
                  <c:v>1157.92429048</c:v>
                </c:pt>
                <c:pt idx="25">
                  <c:v>1139.22429048</c:v>
                </c:pt>
                <c:pt idx="26">
                  <c:v>1129.22429048</c:v>
                </c:pt>
                <c:pt idx="27">
                  <c:v>1119.22429048</c:v>
                </c:pt>
                <c:pt idx="28">
                  <c:v>1109.22429048</c:v>
                </c:pt>
                <c:pt idx="29">
                  <c:v>964.22429048</c:v>
                </c:pt>
                <c:pt idx="30">
                  <c:v>954.22429048</c:v>
                </c:pt>
                <c:pt idx="31">
                  <c:v>944.22429048</c:v>
                </c:pt>
                <c:pt idx="32">
                  <c:v>922.02429048</c:v>
                </c:pt>
                <c:pt idx="33">
                  <c:v>912.02429048</c:v>
                </c:pt>
                <c:pt idx="34">
                  <c:v>902.02429048</c:v>
                </c:pt>
                <c:pt idx="35">
                  <c:v>892.02429048</c:v>
                </c:pt>
                <c:pt idx="36">
                  <c:v>882.02429048</c:v>
                </c:pt>
                <c:pt idx="37">
                  <c:v>872.02429048</c:v>
                </c:pt>
                <c:pt idx="38">
                  <c:v>862.02429048</c:v>
                </c:pt>
                <c:pt idx="39">
                  <c:v>852.02429048</c:v>
                </c:pt>
                <c:pt idx="40">
                  <c:v>827.82429048</c:v>
                </c:pt>
                <c:pt idx="41">
                  <c:v>817.82429048</c:v>
                </c:pt>
                <c:pt idx="42">
                  <c:v>705.32429048</c:v>
                </c:pt>
                <c:pt idx="43">
                  <c:v>695.32429048</c:v>
                </c:pt>
                <c:pt idx="44">
                  <c:v>685.32429048</c:v>
                </c:pt>
                <c:pt idx="45">
                  <c:v>675.32429048</c:v>
                </c:pt>
                <c:pt idx="46">
                  <c:v>652.42429048</c:v>
                </c:pt>
                <c:pt idx="47">
                  <c:v>642.42429048</c:v>
                </c:pt>
                <c:pt idx="48">
                  <c:v>632.42429048</c:v>
                </c:pt>
                <c:pt idx="49">
                  <c:v>622.72429048</c:v>
                </c:pt>
                <c:pt idx="50">
                  <c:v>362.72429048</c:v>
                </c:pt>
                <c:pt idx="51">
                  <c:v>352.72429048</c:v>
                </c:pt>
                <c:pt idx="52">
                  <c:v>342.72429048</c:v>
                </c:pt>
                <c:pt idx="53">
                  <c:v>362.72429048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519074"/>
        <c:axId val="43710643"/>
      </c:lineChart>
      <c:catAx>
        <c:axId val="46526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372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40069"/>
        <c:crossesAt val="0"/>
        <c:auto val="1"/>
        <c:lblAlgn val="ctr"/>
        <c:lblOffset val="100"/>
        <c:noMultiLvlLbl val="0"/>
      </c:catAx>
      <c:valAx>
        <c:axId val="526400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Millions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_);_(* \(#,##0.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2632"/>
        <c:crossesAt val="1"/>
        <c:crossBetween val="midCat"/>
      </c:valAx>
      <c:catAx>
        <c:axId val="36519074"/>
        <c:scaling>
          <c:orientation val="minMax"/>
        </c:scaling>
        <c:delete val="1"/>
        <c:axPos val="t"/>
        <c:numFmt formatCode="m/d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3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10643"/>
        <c:auto val="1"/>
        <c:lblAlgn val="ctr"/>
        <c:lblOffset val="100"/>
        <c:noMultiLvlLbl val="0"/>
      </c:catAx>
      <c:valAx>
        <c:axId val="43710643"/>
        <c:scaling>
          <c:orientation val="minMax"/>
        </c:scaling>
        <c:delete val="0"/>
        <c:axPos val="r"/>
        <c:numFmt formatCode="_(* #,##0.0_);_(* \(#,##0.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19074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977709454266"/>
          <c:y val="0.3881594511473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50" strike="noStrike" u="none">
                <a:solidFill>
                  <a:srgbClr val="000000"/>
                </a:solidFill>
                <a:uFillTx/>
                <a:latin typeface="Arial"/>
              </a:rPr>
              <a:t>Daily Cash Changes with Cumulative Cash Balance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782608695652"/>
          <c:y val="0.142924948086621"/>
          <c:w val="0.789368129147272"/>
          <c:h val="0.777988727380599"/>
        </c:manualLayout>
      </c:layout>
      <c:lineChart>
        <c:grouping val="standard"/>
        <c:varyColors val="0"/>
        <c:ser>
          <c:idx val="0"/>
          <c:order val="0"/>
          <c:tx>
            <c:strRef>
              <c:f>'Data II'!$E$3</c:f>
              <c:strCache>
                <c:ptCount val="1"/>
                <c:pt idx="0">
                  <c:v> Upper Limit </c:v>
                </c:pt>
              </c:strCache>
            </c:strRef>
          </c:tx>
          <c:spPr>
            <a:solidFill>
              <a:srgbClr val="800000"/>
            </a:solidFill>
            <a:ln w="252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II'!$E$4:$E$27</c:f>
              <c:numCache>
                <c:formatCode>_(* #,##0.0_);_(* \(#,##0.0\);_(* \-??_);_(@_)</c:formatCode>
                <c:ptCount val="24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  <c:pt idx="18">
                  <c:v>250</c:v>
                </c:pt>
                <c:pt idx="19">
                  <c:v>250</c:v>
                </c:pt>
                <c:pt idx="20">
                  <c:v>250</c:v>
                </c:pt>
                <c:pt idx="21">
                  <c:v>250</c:v>
                </c:pt>
                <c:pt idx="22">
                  <c:v>250</c:v>
                </c:pt>
                <c:pt idx="23">
                  <c:v>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II'!$G$3</c:f>
              <c:strCache>
                <c:ptCount val="1"/>
                <c:pt idx="0">
                  <c:v> Lower Limit 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II'!$G$4:$G$27</c:f>
              <c:numCache>
                <c:formatCode>_(* #,##0.0_);_(* \(#,##0.0\);_(* \-??_);_(@_)</c:formatCode>
                <c:ptCount val="24"/>
                <c:pt idx="0">
                  <c:v>-200</c:v>
                </c:pt>
                <c:pt idx="1">
                  <c:v>-200</c:v>
                </c:pt>
                <c:pt idx="2">
                  <c:v>-200</c:v>
                </c:pt>
                <c:pt idx="3">
                  <c:v>-200</c:v>
                </c:pt>
                <c:pt idx="4">
                  <c:v>-200</c:v>
                </c:pt>
                <c:pt idx="5">
                  <c:v>-200</c:v>
                </c:pt>
                <c:pt idx="6">
                  <c:v>-200</c:v>
                </c:pt>
                <c:pt idx="7">
                  <c:v>-200</c:v>
                </c:pt>
                <c:pt idx="8">
                  <c:v>-200</c:v>
                </c:pt>
                <c:pt idx="9">
                  <c:v>-200</c:v>
                </c:pt>
                <c:pt idx="10">
                  <c:v>-200</c:v>
                </c:pt>
                <c:pt idx="11">
                  <c:v>-200</c:v>
                </c:pt>
                <c:pt idx="12">
                  <c:v>-200</c:v>
                </c:pt>
                <c:pt idx="13">
                  <c:v>-200</c:v>
                </c:pt>
                <c:pt idx="14">
                  <c:v>-200</c:v>
                </c:pt>
                <c:pt idx="15">
                  <c:v>-200</c:v>
                </c:pt>
                <c:pt idx="16">
                  <c:v>-200</c:v>
                </c:pt>
                <c:pt idx="17">
                  <c:v>-200</c:v>
                </c:pt>
                <c:pt idx="18">
                  <c:v>-200</c:v>
                </c:pt>
                <c:pt idx="19">
                  <c:v>-200</c:v>
                </c:pt>
                <c:pt idx="20">
                  <c:v>-200</c:v>
                </c:pt>
                <c:pt idx="21">
                  <c:v>-200</c:v>
                </c:pt>
                <c:pt idx="22">
                  <c:v>-200</c:v>
                </c:pt>
                <c:pt idx="23">
                  <c:v>-200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II'!$K$3</c:f>
              <c:strCache>
                <c:ptCount val="1"/>
                <c:pt idx="0">
                  <c:v> Daily Change-Actual 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II'!$K$4:$K$5</c:f>
              <c:numCache>
                <c:formatCode>_(* #,##0.0_);_(* \(#,##0.0\);_(* \-??_);_(@_)</c:formatCode>
                <c:ptCount val="2"/>
                <c:pt idx="0">
                  <c:v>73.7</c:v>
                </c:pt>
                <c:pt idx="1">
                  <c:v>-78.7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II'!$O$3</c:f>
              <c:strCache>
                <c:ptCount val="1"/>
                <c:pt idx="0">
                  <c:v> Daily Change-Forecast 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0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1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II'!$O$4:$O$27</c:f>
              <c:numCache>
                <c:formatCode>_(* #,##0.00_);_(* \(#,##0.00\);_(* \-??_);_(@_)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</c:v>
                </c:pt>
                <c:pt idx="5">
                  <c:v>-10</c:v>
                </c:pt>
                <c:pt idx="6">
                  <c:v>-10</c:v>
                </c:pt>
                <c:pt idx="7">
                  <c:v>-10.7</c:v>
                </c:pt>
                <c:pt idx="8">
                  <c:v>-10.1</c:v>
                </c:pt>
                <c:pt idx="9">
                  <c:v>18.7</c:v>
                </c:pt>
                <c:pt idx="10">
                  <c:v>-10</c:v>
                </c:pt>
                <c:pt idx="11">
                  <c:v>255.5</c:v>
                </c:pt>
                <c:pt idx="12">
                  <c:v>-388</c:v>
                </c:pt>
                <c:pt idx="13">
                  <c:v>-10</c:v>
                </c:pt>
                <c:pt idx="14">
                  <c:v>-10</c:v>
                </c:pt>
                <c:pt idx="15">
                  <c:v>234</c:v>
                </c:pt>
                <c:pt idx="16">
                  <c:v>-10</c:v>
                </c:pt>
                <c:pt idx="17">
                  <c:v>-10</c:v>
                </c:pt>
                <c:pt idx="18">
                  <c:v>-10</c:v>
                </c:pt>
                <c:pt idx="19">
                  <c:v>-10</c:v>
                </c:pt>
                <c:pt idx="20">
                  <c:v>-9.7</c:v>
                </c:pt>
                <c:pt idx="21">
                  <c:v>-10</c:v>
                </c:pt>
                <c:pt idx="22">
                  <c:v>-10</c:v>
                </c:pt>
                <c:pt idx="23">
                  <c:v>-10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383043"/>
        <c:axId val="50723572"/>
      </c:lineChart>
      <c:lineChart>
        <c:grouping val="standard"/>
        <c:varyColors val="0"/>
        <c:ser>
          <c:idx val="4"/>
          <c:order val="4"/>
          <c:tx>
            <c:strRef>
              <c:f>'Data II'!$M$1:$M$2</c:f>
              <c:strCache>
                <c:ptCount val="1"/>
                <c:pt idx="0">
                  <c:v> Cumulative   Cash Balance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II'!$A$4:$A$56</c:f>
              <c:strCache>
                <c:ptCount val="53"/>
                <c:pt idx="0">
                  <c:v>11/1</c:v>
                </c:pt>
                <c:pt idx="1">
                  <c:v>11/2</c:v>
                </c:pt>
                <c:pt idx="2">
                  <c:v>11/3</c:v>
                </c:pt>
                <c:pt idx="3">
                  <c:v>11/4</c:v>
                </c:pt>
                <c:pt idx="4">
                  <c:v>11/5</c:v>
                </c:pt>
                <c:pt idx="5">
                  <c:v>11/6</c:v>
                </c:pt>
                <c:pt idx="6">
                  <c:v>11/7</c:v>
                </c:pt>
                <c:pt idx="7">
                  <c:v>11/8</c:v>
                </c:pt>
                <c:pt idx="8">
                  <c:v>11/9</c:v>
                </c:pt>
                <c:pt idx="9">
                  <c:v>11/12</c:v>
                </c:pt>
                <c:pt idx="10">
                  <c:v>11/13</c:v>
                </c:pt>
                <c:pt idx="11">
                  <c:v>11/14</c:v>
                </c:pt>
                <c:pt idx="12">
                  <c:v>11/15</c:v>
                </c:pt>
                <c:pt idx="13">
                  <c:v>11/16</c:v>
                </c:pt>
                <c:pt idx="14">
                  <c:v>11/19</c:v>
                </c:pt>
                <c:pt idx="15">
                  <c:v>11/20</c:v>
                </c:pt>
                <c:pt idx="16">
                  <c:v>11/21</c:v>
                </c:pt>
                <c:pt idx="17">
                  <c:v>11/22</c:v>
                </c:pt>
                <c:pt idx="18">
                  <c:v>11/23</c:v>
                </c:pt>
                <c:pt idx="19">
                  <c:v>11/26</c:v>
                </c:pt>
                <c:pt idx="20">
                  <c:v>11/27</c:v>
                </c:pt>
                <c:pt idx="21">
                  <c:v>11/28</c:v>
                </c:pt>
                <c:pt idx="22">
                  <c:v>11/29</c:v>
                </c:pt>
                <c:pt idx="23">
                  <c:v>11/30</c:v>
                </c:pt>
                <c:pt idx="24">
                  <c:v>12/3</c:v>
                </c:pt>
                <c:pt idx="25">
                  <c:v>12/4</c:v>
                </c:pt>
                <c:pt idx="26">
                  <c:v>12/5</c:v>
                </c:pt>
                <c:pt idx="27">
                  <c:v>12/6</c:v>
                </c:pt>
                <c:pt idx="28">
                  <c:v>12/7</c:v>
                </c:pt>
                <c:pt idx="29">
                  <c:v>12/8</c:v>
                </c:pt>
                <c:pt idx="30">
                  <c:v>12/9</c:v>
                </c:pt>
                <c:pt idx="31">
                  <c:v>12/10</c:v>
                </c:pt>
                <c:pt idx="32">
                  <c:v>12/11</c:v>
                </c:pt>
                <c:pt idx="33">
                  <c:v>12/12</c:v>
                </c:pt>
                <c:pt idx="34">
                  <c:v>12/13</c:v>
                </c:pt>
                <c:pt idx="35">
                  <c:v>12/14</c:v>
                </c:pt>
                <c:pt idx="36">
                  <c:v>12/15</c:v>
                </c:pt>
                <c:pt idx="37">
                  <c:v>12/16</c:v>
                </c:pt>
                <c:pt idx="38">
                  <c:v>12/17</c:v>
                </c:pt>
                <c:pt idx="39">
                  <c:v>12/18</c:v>
                </c:pt>
                <c:pt idx="40">
                  <c:v>12/19</c:v>
                </c:pt>
                <c:pt idx="41">
                  <c:v>12/20</c:v>
                </c:pt>
                <c:pt idx="42">
                  <c:v>12/21</c:v>
                </c:pt>
                <c:pt idx="43">
                  <c:v>12/22</c:v>
                </c:pt>
                <c:pt idx="44">
                  <c:v>12/23</c:v>
                </c:pt>
                <c:pt idx="45">
                  <c:v>12/24</c:v>
                </c:pt>
                <c:pt idx="46">
                  <c:v>12/25</c:v>
                </c:pt>
                <c:pt idx="47">
                  <c:v>12/26</c:v>
                </c:pt>
                <c:pt idx="48">
                  <c:v>12/27</c:v>
                </c:pt>
                <c:pt idx="49">
                  <c:v>12/28</c:v>
                </c:pt>
                <c:pt idx="50">
                  <c:v>12/29</c:v>
                </c:pt>
                <c:pt idx="51">
                  <c:v>12/30</c:v>
                </c:pt>
                <c:pt idx="52">
                  <c:v>12/31</c:v>
                </c:pt>
              </c:strCache>
            </c:strRef>
          </c:cat>
          <c:val>
            <c:numRef>
              <c:f>'Data II'!$M$3:$M$27</c:f>
              <c:numCache>
                <c:formatCode>_(* #,##0.0_);_(* \(#,##0.0\);_(* \-??_);_(@_)</c:formatCode>
                <c:ptCount val="25"/>
                <c:pt idx="0">
                  <c:v>1203.22429048</c:v>
                </c:pt>
                <c:pt idx="1">
                  <c:v>1276.92429048</c:v>
                </c:pt>
                <c:pt idx="2">
                  <c:v>1198.22429048</c:v>
                </c:pt>
                <c:pt idx="3">
                  <c:v>1198.22429048</c:v>
                </c:pt>
                <c:pt idx="4">
                  <c:v>1198.22429048</c:v>
                </c:pt>
                <c:pt idx="5">
                  <c:v>1188.22429048</c:v>
                </c:pt>
                <c:pt idx="6">
                  <c:v>1178.22429048</c:v>
                </c:pt>
                <c:pt idx="7">
                  <c:v>1168.22429048</c:v>
                </c:pt>
                <c:pt idx="8">
                  <c:v>1157.52429048</c:v>
                </c:pt>
                <c:pt idx="9">
                  <c:v>1147.42429048</c:v>
                </c:pt>
                <c:pt idx="10">
                  <c:v>1166.12429048</c:v>
                </c:pt>
                <c:pt idx="11">
                  <c:v>1156.12429048</c:v>
                </c:pt>
                <c:pt idx="12">
                  <c:v>1411.62429048</c:v>
                </c:pt>
                <c:pt idx="13">
                  <c:v>1023.62429048</c:v>
                </c:pt>
                <c:pt idx="14">
                  <c:v>1013.62429048</c:v>
                </c:pt>
                <c:pt idx="15">
                  <c:v>1003.62429048</c:v>
                </c:pt>
                <c:pt idx="16">
                  <c:v>1237.62429048</c:v>
                </c:pt>
                <c:pt idx="17">
                  <c:v>1227.62429048</c:v>
                </c:pt>
                <c:pt idx="18">
                  <c:v>1217.62429048</c:v>
                </c:pt>
                <c:pt idx="19">
                  <c:v>1207.62429048</c:v>
                </c:pt>
                <c:pt idx="20">
                  <c:v>1197.62429048</c:v>
                </c:pt>
                <c:pt idx="21">
                  <c:v>1187.92429048</c:v>
                </c:pt>
                <c:pt idx="22">
                  <c:v>1177.92429048</c:v>
                </c:pt>
                <c:pt idx="23">
                  <c:v>1167.92429048</c:v>
                </c:pt>
                <c:pt idx="24">
                  <c:v>1157.92429048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770072"/>
        <c:axId val="71028281"/>
      </c:lineChart>
      <c:catAx>
        <c:axId val="163830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3720000"/>
          <a:lstStyle/>
          <a:p>
            <a:pPr>
              <a:defRPr b="1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23572"/>
        <c:crossesAt val="0"/>
        <c:auto val="1"/>
        <c:lblAlgn val="ctr"/>
        <c:lblOffset val="100"/>
        <c:noMultiLvlLbl val="0"/>
      </c:catAx>
      <c:valAx>
        <c:axId val="507235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Millions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_);_(* \(#,##0.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83043"/>
        <c:crossesAt val="1"/>
        <c:crossBetween val="midCat"/>
      </c:valAx>
      <c:catAx>
        <c:axId val="84770072"/>
        <c:scaling>
          <c:orientation val="minMax"/>
        </c:scaling>
        <c:delete val="1"/>
        <c:axPos val="t"/>
        <c:numFmt formatCode="m/d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22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28281"/>
        <c:auto val="1"/>
        <c:lblAlgn val="ctr"/>
        <c:lblOffset val="100"/>
        <c:noMultiLvlLbl val="0"/>
      </c:catAx>
      <c:valAx>
        <c:axId val="71028281"/>
        <c:scaling>
          <c:orientation val="minMax"/>
        </c:scaling>
        <c:delete val="0"/>
        <c:axPos val="r"/>
        <c:numFmt formatCode="_(* #,##0.0_);_(* \(#,##0.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70072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455481826285"/>
          <c:y val="0.3869474933254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Daily Cash Use
September &amp; October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4426580921758"/>
          <c:y val="0.197932649600258"/>
          <c:w val="0.823151125401929"/>
          <c:h val="0.776144714527982"/>
        </c:manualLayout>
      </c:layout>
      <c:lineChart>
        <c:grouping val="standard"/>
        <c:varyColors val="0"/>
        <c:ser>
          <c:idx val="0"/>
          <c:order val="0"/>
          <c:tx>
            <c:strRef>
              <c:f>Data!$H$5:$H$6</c:f>
              <c:strCache>
                <c:ptCount val="1"/>
                <c:pt idx="0">
                  <c:v>Daily Delta Cash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Data!$B$7:$B$47</c:f>
              <c:strCache>
                <c:ptCount val="41"/>
                <c:pt idx="0">
                  <c:v>9/4</c:v>
                </c:pt>
                <c:pt idx="1">
                  <c:v>9/5</c:v>
                </c:pt>
                <c:pt idx="2">
                  <c:v>9/6</c:v>
                </c:pt>
                <c:pt idx="3">
                  <c:v>9/7</c:v>
                </c:pt>
                <c:pt idx="4">
                  <c:v>9/10</c:v>
                </c:pt>
                <c:pt idx="5">
                  <c:v>9/11</c:v>
                </c:pt>
                <c:pt idx="6">
                  <c:v>9/12</c:v>
                </c:pt>
                <c:pt idx="7">
                  <c:v>9/13</c:v>
                </c:pt>
                <c:pt idx="8">
                  <c:v>9/14</c:v>
                </c:pt>
                <c:pt idx="9">
                  <c:v>9/17</c:v>
                </c:pt>
                <c:pt idx="10">
                  <c:v>9/18</c:v>
                </c:pt>
                <c:pt idx="11">
                  <c:v>9/19</c:v>
                </c:pt>
                <c:pt idx="12">
                  <c:v>9/20</c:v>
                </c:pt>
                <c:pt idx="13">
                  <c:v>9/21</c:v>
                </c:pt>
                <c:pt idx="14">
                  <c:v>9/24</c:v>
                </c:pt>
                <c:pt idx="15">
                  <c:v>9/25</c:v>
                </c:pt>
                <c:pt idx="16">
                  <c:v>9/26</c:v>
                </c:pt>
                <c:pt idx="17">
                  <c:v>9/27</c:v>
                </c:pt>
                <c:pt idx="18">
                  <c:v>9/28</c:v>
                </c:pt>
                <c:pt idx="19">
                  <c:v>10/1</c:v>
                </c:pt>
                <c:pt idx="20">
                  <c:v>10/2</c:v>
                </c:pt>
                <c:pt idx="21">
                  <c:v>10/3</c:v>
                </c:pt>
                <c:pt idx="22">
                  <c:v>10/4</c:v>
                </c:pt>
                <c:pt idx="23">
                  <c:v>10/5</c:v>
                </c:pt>
                <c:pt idx="24">
                  <c:v>10/9</c:v>
                </c:pt>
                <c:pt idx="25">
                  <c:v>10/10</c:v>
                </c:pt>
                <c:pt idx="26">
                  <c:v>10/11</c:v>
                </c:pt>
                <c:pt idx="27">
                  <c:v>10/12</c:v>
                </c:pt>
                <c:pt idx="28">
                  <c:v>10/15</c:v>
                </c:pt>
                <c:pt idx="29">
                  <c:v>10/16</c:v>
                </c:pt>
                <c:pt idx="30">
                  <c:v>10/17</c:v>
                </c:pt>
                <c:pt idx="31">
                  <c:v>10/18</c:v>
                </c:pt>
                <c:pt idx="32">
                  <c:v>10/19</c:v>
                </c:pt>
                <c:pt idx="33">
                  <c:v>10/22</c:v>
                </c:pt>
                <c:pt idx="34">
                  <c:v>10/23</c:v>
                </c:pt>
                <c:pt idx="35">
                  <c:v>10/24</c:v>
                </c:pt>
                <c:pt idx="36">
                  <c:v>10/25</c:v>
                </c:pt>
                <c:pt idx="37">
                  <c:v>10/26</c:v>
                </c:pt>
                <c:pt idx="38">
                  <c:v>10/29</c:v>
                </c:pt>
                <c:pt idx="39">
                  <c:v>10/30</c:v>
                </c:pt>
                <c:pt idx="40">
                  <c:v>10/31</c:v>
                </c:pt>
              </c:strCache>
            </c:strRef>
          </c:cat>
          <c:val>
            <c:numRef>
              <c:f>Data!$H$6:$H$47</c:f>
              <c:numCache>
                <c:formatCode>_(* #,##0.0_);_(* \(#,##0.0\);_(* \-??_);_(@_)</c:formatCode>
                <c:ptCount val="42"/>
                <c:pt idx="1">
                  <c:v>48.1</c:v>
                </c:pt>
                <c:pt idx="2">
                  <c:v>-37.13258389</c:v>
                </c:pt>
                <c:pt idx="3">
                  <c:v>271.06343416</c:v>
                </c:pt>
                <c:pt idx="4">
                  <c:v>35.9010207100001</c:v>
                </c:pt>
                <c:pt idx="5">
                  <c:v>-5.02903562999995</c:v>
                </c:pt>
                <c:pt idx="6">
                  <c:v>-99.77581181</c:v>
                </c:pt>
                <c:pt idx="7">
                  <c:v>253.6</c:v>
                </c:pt>
                <c:pt idx="8">
                  <c:v>47.94015603</c:v>
                </c:pt>
                <c:pt idx="9">
                  <c:v>-106.64531337</c:v>
                </c:pt>
                <c:pt idx="10">
                  <c:v>78.7462075600001</c:v>
                </c:pt>
                <c:pt idx="11">
                  <c:v>-21.0675510500002</c:v>
                </c:pt>
                <c:pt idx="12">
                  <c:v>-33.9947070999995</c:v>
                </c:pt>
                <c:pt idx="13">
                  <c:v>-76.8525365500002</c:v>
                </c:pt>
                <c:pt idx="14">
                  <c:v>-103.22156926</c:v>
                </c:pt>
                <c:pt idx="15">
                  <c:v>202.85176993</c:v>
                </c:pt>
                <c:pt idx="16">
                  <c:v>-214.3295186</c:v>
                </c:pt>
                <c:pt idx="17">
                  <c:v>-13.0218312900003</c:v>
                </c:pt>
                <c:pt idx="18">
                  <c:v>2.30381372000018</c:v>
                </c:pt>
                <c:pt idx="19">
                  <c:v>3.90719375000003</c:v>
                </c:pt>
                <c:pt idx="20">
                  <c:v>32.8</c:v>
                </c:pt>
                <c:pt idx="21">
                  <c:v>-202.52740114</c:v>
                </c:pt>
                <c:pt idx="22">
                  <c:v>-10.9373057300001</c:v>
                </c:pt>
                <c:pt idx="23">
                  <c:v>-65.5088560500001</c:v>
                </c:pt>
                <c:pt idx="24">
                  <c:v>168.17356987</c:v>
                </c:pt>
                <c:pt idx="25">
                  <c:v>-190.61483509</c:v>
                </c:pt>
                <c:pt idx="26">
                  <c:v>21.99817221</c:v>
                </c:pt>
                <c:pt idx="27">
                  <c:v>-162.5798295</c:v>
                </c:pt>
                <c:pt idx="28">
                  <c:v>45.4141066999996</c:v>
                </c:pt>
                <c:pt idx="29">
                  <c:v>-122.63524438</c:v>
                </c:pt>
                <c:pt idx="30">
                  <c:v>-101.1406691</c:v>
                </c:pt>
                <c:pt idx="31">
                  <c:v>-46.45167903</c:v>
                </c:pt>
                <c:pt idx="32">
                  <c:v>-55.3986440100002</c:v>
                </c:pt>
                <c:pt idx="33">
                  <c:v>182.64764738</c:v>
                </c:pt>
                <c:pt idx="34">
                  <c:v>119.00046275</c:v>
                </c:pt>
                <c:pt idx="35">
                  <c:v>-42.3226277399999</c:v>
                </c:pt>
                <c:pt idx="36">
                  <c:v>-31.6643152740003</c:v>
                </c:pt>
                <c:pt idx="37">
                  <c:v>256.207132594</c:v>
                </c:pt>
                <c:pt idx="38">
                  <c:v>5.5</c:v>
                </c:pt>
                <c:pt idx="39">
                  <c:v>-191.3</c:v>
                </c:pt>
                <c:pt idx="40">
                  <c:v>124.1</c:v>
                </c:pt>
                <c:pt idx="41">
                  <c:v>-221.3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Data!$L$5:$L$6</c:f>
              <c:strCache>
                <c:ptCount val="1"/>
                <c:pt idx="0">
                  <c:v>Daily Delta Cash w/o Margins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Data!$B$7:$B$47</c:f>
              <c:strCache>
                <c:ptCount val="41"/>
                <c:pt idx="0">
                  <c:v>9/4</c:v>
                </c:pt>
                <c:pt idx="1">
                  <c:v>9/5</c:v>
                </c:pt>
                <c:pt idx="2">
                  <c:v>9/6</c:v>
                </c:pt>
                <c:pt idx="3">
                  <c:v>9/7</c:v>
                </c:pt>
                <c:pt idx="4">
                  <c:v>9/10</c:v>
                </c:pt>
                <c:pt idx="5">
                  <c:v>9/11</c:v>
                </c:pt>
                <c:pt idx="6">
                  <c:v>9/12</c:v>
                </c:pt>
                <c:pt idx="7">
                  <c:v>9/13</c:v>
                </c:pt>
                <c:pt idx="8">
                  <c:v>9/14</c:v>
                </c:pt>
                <c:pt idx="9">
                  <c:v>9/17</c:v>
                </c:pt>
                <c:pt idx="10">
                  <c:v>9/18</c:v>
                </c:pt>
                <c:pt idx="11">
                  <c:v>9/19</c:v>
                </c:pt>
                <c:pt idx="12">
                  <c:v>9/20</c:v>
                </c:pt>
                <c:pt idx="13">
                  <c:v>9/21</c:v>
                </c:pt>
                <c:pt idx="14">
                  <c:v>9/24</c:v>
                </c:pt>
                <c:pt idx="15">
                  <c:v>9/25</c:v>
                </c:pt>
                <c:pt idx="16">
                  <c:v>9/26</c:v>
                </c:pt>
                <c:pt idx="17">
                  <c:v>9/27</c:v>
                </c:pt>
                <c:pt idx="18">
                  <c:v>9/28</c:v>
                </c:pt>
                <c:pt idx="19">
                  <c:v>10/1</c:v>
                </c:pt>
                <c:pt idx="20">
                  <c:v>10/2</c:v>
                </c:pt>
                <c:pt idx="21">
                  <c:v>10/3</c:v>
                </c:pt>
                <c:pt idx="22">
                  <c:v>10/4</c:v>
                </c:pt>
                <c:pt idx="23">
                  <c:v>10/5</c:v>
                </c:pt>
                <c:pt idx="24">
                  <c:v>10/9</c:v>
                </c:pt>
                <c:pt idx="25">
                  <c:v>10/10</c:v>
                </c:pt>
                <c:pt idx="26">
                  <c:v>10/11</c:v>
                </c:pt>
                <c:pt idx="27">
                  <c:v>10/12</c:v>
                </c:pt>
                <c:pt idx="28">
                  <c:v>10/15</c:v>
                </c:pt>
                <c:pt idx="29">
                  <c:v>10/16</c:v>
                </c:pt>
                <c:pt idx="30">
                  <c:v>10/17</c:v>
                </c:pt>
                <c:pt idx="31">
                  <c:v>10/18</c:v>
                </c:pt>
                <c:pt idx="32">
                  <c:v>10/19</c:v>
                </c:pt>
                <c:pt idx="33">
                  <c:v>10/22</c:v>
                </c:pt>
                <c:pt idx="34">
                  <c:v>10/23</c:v>
                </c:pt>
                <c:pt idx="35">
                  <c:v>10/24</c:v>
                </c:pt>
                <c:pt idx="36">
                  <c:v>10/25</c:v>
                </c:pt>
                <c:pt idx="37">
                  <c:v>10/26</c:v>
                </c:pt>
                <c:pt idx="38">
                  <c:v>10/29</c:v>
                </c:pt>
                <c:pt idx="39">
                  <c:v>10/30</c:v>
                </c:pt>
                <c:pt idx="40">
                  <c:v>10/31</c:v>
                </c:pt>
              </c:strCache>
            </c:strRef>
          </c:cat>
          <c:val>
            <c:numRef>
              <c:f>Data!$L$7:$L$47</c:f>
              <c:numCache>
                <c:formatCode>_(* #,##0.0_);_(* \(#,##0.0\);_(* \-??_);_(@_)</c:formatCode>
                <c:ptCount val="41"/>
                <c:pt idx="0">
                  <c:v>-85.8</c:v>
                </c:pt>
                <c:pt idx="1">
                  <c:v>-12.73258389</c:v>
                </c:pt>
                <c:pt idx="2">
                  <c:v>259.36343416</c:v>
                </c:pt>
                <c:pt idx="3">
                  <c:v>-8.19897928999992</c:v>
                </c:pt>
                <c:pt idx="4">
                  <c:v>-23.22903563</c:v>
                </c:pt>
                <c:pt idx="5">
                  <c:v>-119.07581181</c:v>
                </c:pt>
                <c:pt idx="6">
                  <c:v>272.1</c:v>
                </c:pt>
                <c:pt idx="7">
                  <c:v>-75.85984397</c:v>
                </c:pt>
                <c:pt idx="8">
                  <c:v>-82.5453133700001</c:v>
                </c:pt>
                <c:pt idx="9">
                  <c:v>36.7462075600001</c:v>
                </c:pt>
                <c:pt idx="10">
                  <c:v>62.3324489499998</c:v>
                </c:pt>
                <c:pt idx="11">
                  <c:v>-105.5947071</c:v>
                </c:pt>
                <c:pt idx="12">
                  <c:v>-103.95253655</c:v>
                </c:pt>
                <c:pt idx="13">
                  <c:v>-116.32156926</c:v>
                </c:pt>
                <c:pt idx="14">
                  <c:v>100.65176993</c:v>
                </c:pt>
                <c:pt idx="15">
                  <c:v>-157.8295186</c:v>
                </c:pt>
                <c:pt idx="16">
                  <c:v>19.5781687099997</c:v>
                </c:pt>
                <c:pt idx="17">
                  <c:v>42.8038137200002</c:v>
                </c:pt>
                <c:pt idx="18">
                  <c:v>7.60719375000003</c:v>
                </c:pt>
                <c:pt idx="19">
                  <c:v>22.3</c:v>
                </c:pt>
                <c:pt idx="20">
                  <c:v>-126.12740114</c:v>
                </c:pt>
                <c:pt idx="21">
                  <c:v>121.36269427</c:v>
                </c:pt>
                <c:pt idx="22">
                  <c:v>-111.60885605</c:v>
                </c:pt>
                <c:pt idx="23">
                  <c:v>23.37356987</c:v>
                </c:pt>
                <c:pt idx="24">
                  <c:v>-242.11483509</c:v>
                </c:pt>
                <c:pt idx="25">
                  <c:v>-24.70182779</c:v>
                </c:pt>
                <c:pt idx="26">
                  <c:v>116.9201705</c:v>
                </c:pt>
                <c:pt idx="27">
                  <c:v>-42.3858933000004</c:v>
                </c:pt>
                <c:pt idx="28">
                  <c:v>-34.8352443799996</c:v>
                </c:pt>
                <c:pt idx="29">
                  <c:v>-112.5406691</c:v>
                </c:pt>
                <c:pt idx="30">
                  <c:v>-84.15167903</c:v>
                </c:pt>
                <c:pt idx="31">
                  <c:v>-48.7986440100002</c:v>
                </c:pt>
                <c:pt idx="32">
                  <c:v>71.3476473799999</c:v>
                </c:pt>
                <c:pt idx="33">
                  <c:v>140.40046275</c:v>
                </c:pt>
                <c:pt idx="34">
                  <c:v>-60.6226277399999</c:v>
                </c:pt>
                <c:pt idx="35">
                  <c:v>10.4356847259997</c:v>
                </c:pt>
                <c:pt idx="36">
                  <c:v>169.307132594</c:v>
                </c:pt>
                <c:pt idx="37">
                  <c:v>68.5</c:v>
                </c:pt>
                <c:pt idx="38">
                  <c:v>-53.9</c:v>
                </c:pt>
                <c:pt idx="39">
                  <c:v>100</c:v>
                </c:pt>
                <c:pt idx="40">
                  <c:v>-126.7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Data!$P$5:$P$6</c:f>
              <c:strCache>
                <c:ptCount val="1"/>
                <c:pt idx="0">
                  <c:v>Daily Delta Cash w/o Sett</c:v>
                </c:pt>
              </c:strCache>
            </c:strRef>
          </c:tx>
          <c:spPr>
            <a:solidFill>
              <a:srgbClr val="ffff00"/>
            </a:solidFill>
            <a:ln w="378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Data!$B$7:$B$47</c:f>
              <c:strCache>
                <c:ptCount val="41"/>
                <c:pt idx="0">
                  <c:v>9/4</c:v>
                </c:pt>
                <c:pt idx="1">
                  <c:v>9/5</c:v>
                </c:pt>
                <c:pt idx="2">
                  <c:v>9/6</c:v>
                </c:pt>
                <c:pt idx="3">
                  <c:v>9/7</c:v>
                </c:pt>
                <c:pt idx="4">
                  <c:v>9/10</c:v>
                </c:pt>
                <c:pt idx="5">
                  <c:v>9/11</c:v>
                </c:pt>
                <c:pt idx="6">
                  <c:v>9/12</c:v>
                </c:pt>
                <c:pt idx="7">
                  <c:v>9/13</c:v>
                </c:pt>
                <c:pt idx="8">
                  <c:v>9/14</c:v>
                </c:pt>
                <c:pt idx="9">
                  <c:v>9/17</c:v>
                </c:pt>
                <c:pt idx="10">
                  <c:v>9/18</c:v>
                </c:pt>
                <c:pt idx="11">
                  <c:v>9/19</c:v>
                </c:pt>
                <c:pt idx="12">
                  <c:v>9/20</c:v>
                </c:pt>
                <c:pt idx="13">
                  <c:v>9/21</c:v>
                </c:pt>
                <c:pt idx="14">
                  <c:v>9/24</c:v>
                </c:pt>
                <c:pt idx="15">
                  <c:v>9/25</c:v>
                </c:pt>
                <c:pt idx="16">
                  <c:v>9/26</c:v>
                </c:pt>
                <c:pt idx="17">
                  <c:v>9/27</c:v>
                </c:pt>
                <c:pt idx="18">
                  <c:v>9/28</c:v>
                </c:pt>
                <c:pt idx="19">
                  <c:v>10/1</c:v>
                </c:pt>
                <c:pt idx="20">
                  <c:v>10/2</c:v>
                </c:pt>
                <c:pt idx="21">
                  <c:v>10/3</c:v>
                </c:pt>
                <c:pt idx="22">
                  <c:v>10/4</c:v>
                </c:pt>
                <c:pt idx="23">
                  <c:v>10/5</c:v>
                </c:pt>
                <c:pt idx="24">
                  <c:v>10/9</c:v>
                </c:pt>
                <c:pt idx="25">
                  <c:v>10/10</c:v>
                </c:pt>
                <c:pt idx="26">
                  <c:v>10/11</c:v>
                </c:pt>
                <c:pt idx="27">
                  <c:v>10/12</c:v>
                </c:pt>
                <c:pt idx="28">
                  <c:v>10/15</c:v>
                </c:pt>
                <c:pt idx="29">
                  <c:v>10/16</c:v>
                </c:pt>
                <c:pt idx="30">
                  <c:v>10/17</c:v>
                </c:pt>
                <c:pt idx="31">
                  <c:v>10/18</c:v>
                </c:pt>
                <c:pt idx="32">
                  <c:v>10/19</c:v>
                </c:pt>
                <c:pt idx="33">
                  <c:v>10/22</c:v>
                </c:pt>
                <c:pt idx="34">
                  <c:v>10/23</c:v>
                </c:pt>
                <c:pt idx="35">
                  <c:v>10/24</c:v>
                </c:pt>
                <c:pt idx="36">
                  <c:v>10/25</c:v>
                </c:pt>
                <c:pt idx="37">
                  <c:v>10/26</c:v>
                </c:pt>
                <c:pt idx="38">
                  <c:v>10/29</c:v>
                </c:pt>
                <c:pt idx="39">
                  <c:v>10/30</c:v>
                </c:pt>
                <c:pt idx="40">
                  <c:v>10/31</c:v>
                </c:pt>
              </c:strCache>
            </c:strRef>
          </c:cat>
          <c:val>
            <c:numRef>
              <c:f>Data!$P$7:$P$47</c:f>
              <c:numCache>
                <c:formatCode>_(* #,##0.0_);_(* \(#,##0.0\);_(* \-??_);_(@_)</c:formatCode>
                <c:ptCount val="41"/>
                <c:pt idx="0">
                  <c:v>-92</c:v>
                </c:pt>
                <c:pt idx="1">
                  <c:v>-34.33258389</c:v>
                </c:pt>
                <c:pt idx="2">
                  <c:v>1.16343416000012</c:v>
                </c:pt>
                <c:pt idx="3">
                  <c:v>-57.5989792899999</c:v>
                </c:pt>
                <c:pt idx="4">
                  <c:v>12.3709643700001</c:v>
                </c:pt>
                <c:pt idx="5">
                  <c:v>17.52418819</c:v>
                </c:pt>
                <c:pt idx="6">
                  <c:v>166.2</c:v>
                </c:pt>
                <c:pt idx="7">
                  <c:v>-17.75984397</c:v>
                </c:pt>
                <c:pt idx="8">
                  <c:v>-96.5453133700001</c:v>
                </c:pt>
                <c:pt idx="9">
                  <c:v>108.84620756</c:v>
                </c:pt>
                <c:pt idx="10">
                  <c:v>75.7324489499998</c:v>
                </c:pt>
                <c:pt idx="11">
                  <c:v>-48.7947070999995</c:v>
                </c:pt>
                <c:pt idx="12">
                  <c:v>-297.75253655</c:v>
                </c:pt>
                <c:pt idx="13">
                  <c:v>-128.32156926</c:v>
                </c:pt>
                <c:pt idx="14">
                  <c:v>130.95176993</c:v>
                </c:pt>
                <c:pt idx="15">
                  <c:v>-112.4295186</c:v>
                </c:pt>
                <c:pt idx="16">
                  <c:v>9.87816870999972</c:v>
                </c:pt>
                <c:pt idx="17">
                  <c:v>31.2038137200002</c:v>
                </c:pt>
                <c:pt idx="18">
                  <c:v>-77.99280625</c:v>
                </c:pt>
                <c:pt idx="19">
                  <c:v>19.3</c:v>
                </c:pt>
                <c:pt idx="20">
                  <c:v>30.9725988599999</c:v>
                </c:pt>
                <c:pt idx="21">
                  <c:v>-20.7373057300001</c:v>
                </c:pt>
                <c:pt idx="22">
                  <c:v>-5.50885605000005</c:v>
                </c:pt>
                <c:pt idx="23">
                  <c:v>145.27356987</c:v>
                </c:pt>
                <c:pt idx="24">
                  <c:v>-148.31483509</c:v>
                </c:pt>
                <c:pt idx="25">
                  <c:v>-0.601827789999955</c:v>
                </c:pt>
                <c:pt idx="26">
                  <c:v>110.7201705</c:v>
                </c:pt>
                <c:pt idx="27">
                  <c:v>-50.7858933000004</c:v>
                </c:pt>
                <c:pt idx="28">
                  <c:v>27.5647556200004</c:v>
                </c:pt>
                <c:pt idx="29">
                  <c:v>-88.2406691</c:v>
                </c:pt>
                <c:pt idx="30">
                  <c:v>-83.25167903</c:v>
                </c:pt>
                <c:pt idx="31">
                  <c:v>-32.8986440100002</c:v>
                </c:pt>
                <c:pt idx="32">
                  <c:v>40.3476473799999</c:v>
                </c:pt>
                <c:pt idx="33">
                  <c:v>-27.6995372499999</c:v>
                </c:pt>
                <c:pt idx="34">
                  <c:v>-52.4226277399999</c:v>
                </c:pt>
                <c:pt idx="35">
                  <c:v>10.4356847259997</c:v>
                </c:pt>
                <c:pt idx="36">
                  <c:v>99.8071325939998</c:v>
                </c:pt>
                <c:pt idx="37">
                  <c:v>62.1</c:v>
                </c:pt>
                <c:pt idx="38">
                  <c:v>-90.3</c:v>
                </c:pt>
                <c:pt idx="39">
                  <c:v>221.4</c:v>
                </c:pt>
                <c:pt idx="40">
                  <c:v>-163.2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560553"/>
        <c:axId val="33990377"/>
      </c:lineChart>
      <c:catAx>
        <c:axId val="385605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m/d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90377"/>
        <c:crossesAt val="0"/>
        <c:auto val="1"/>
        <c:lblAlgn val="ctr"/>
        <c:lblOffset val="100"/>
        <c:noMultiLvlLbl val="0"/>
      </c:catAx>
      <c:valAx>
        <c:axId val="33990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 Millions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_);_(* \(#,##0.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6055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33161843515541"/>
          <c:y val="0.0223693773722038"/>
          <c:w val="0.234426580921758"/>
          <c:h val="0.1680529758539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388800</xdr:colOff>
      <xdr:row>3</xdr:row>
      <xdr:rowOff>9720</xdr:rowOff>
    </xdr:from>
    <xdr:to>
      <xdr:col>41</xdr:col>
      <xdr:colOff>399600</xdr:colOff>
      <xdr:row>40</xdr:row>
      <xdr:rowOff>104760</xdr:rowOff>
    </xdr:to>
    <xdr:graphicFrame>
      <xdr:nvGraphicFramePr>
        <xdr:cNvPr id="0" name="Chart 1"/>
        <xdr:cNvGraphicFramePr/>
      </xdr:nvGraphicFramePr>
      <xdr:xfrm>
        <a:off x="12056400" y="495360"/>
        <a:ext cx="14050440" cy="60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408600</xdr:colOff>
      <xdr:row>42</xdr:row>
      <xdr:rowOff>114480</xdr:rowOff>
    </xdr:from>
    <xdr:to>
      <xdr:col>42</xdr:col>
      <xdr:colOff>270000</xdr:colOff>
      <xdr:row>80</xdr:row>
      <xdr:rowOff>28440</xdr:rowOff>
    </xdr:to>
    <xdr:graphicFrame>
      <xdr:nvGraphicFramePr>
        <xdr:cNvPr id="7" name="Chart 4"/>
        <xdr:cNvGraphicFramePr/>
      </xdr:nvGraphicFramePr>
      <xdr:xfrm>
        <a:off x="12076200" y="6981840"/>
        <a:ext cx="14539320" cy="606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0.322469894952601</cdr:x>
      <cdr:y>0.22273480009463</cdr:y>
    </cdr:from>
    <cdr:to>
      <cdr:x>0.381219574686139</cdr:x>
      <cdr:y>0.255500354861604</cdr:y>
    </cdr:to>
    <cdr:sp>
      <cdr:nvSpPr>
        <cdr:cNvPr id="1" name="Line 3"/>
        <cdr:cNvSpPr/>
      </cdr:nvSpPr>
      <cdr:spPr>
        <a:xfrm flipH="1" flipV="1">
          <a:off x="4530960" y="1355760"/>
          <a:ext cx="825480" cy="19944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0.258237253394825</cdr:x>
      <cdr:y>0.731251478590017</cdr:y>
    </cdr:from>
    <cdr:to>
      <cdr:x>0.294004611837048</cdr:x>
      <cdr:y>0.757274662881476</cdr:y>
    </cdr:to>
    <cdr:sp>
      <cdr:nvSpPr>
        <cdr:cNvPr id="2" name="Line 5"/>
        <cdr:cNvSpPr/>
      </cdr:nvSpPr>
      <cdr:spPr>
        <a:xfrm flipH="1" flipV="1">
          <a:off x="3628440" y="4451040"/>
          <a:ext cx="502560" cy="158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0.455751985652063</cdr:x>
      <cdr:y>0.547078306127277</cdr:y>
    </cdr:from>
    <cdr:to>
      <cdr:x>0.492774788624135</cdr:x>
      <cdr:y>0.608232789212207</cdr:y>
    </cdr:to>
    <cdr:sp>
      <cdr:nvSpPr>
        <cdr:cNvPr id="3" name="Line 6"/>
        <cdr:cNvSpPr/>
      </cdr:nvSpPr>
      <cdr:spPr>
        <a:xfrm flipV="1">
          <a:off x="6477480" y="3256200"/>
          <a:ext cx="372240" cy="5202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0.620010248526774</cdr:x>
      <cdr:y>0.501774308019872</cdr:y>
    </cdr:from>
    <cdr:to>
      <cdr:x>0.642249551626954</cdr:x>
      <cdr:y>0.562987934705465</cdr:y>
    </cdr:to>
    <cdr:sp>
      <cdr:nvSpPr>
        <cdr:cNvPr id="4" name="AutoShape 7"/>
        <cdr:cNvSpPr/>
      </cdr:nvSpPr>
      <cdr:spPr>
        <a:xfrm>
          <a:off x="8711640" y="3054240"/>
          <a:ext cx="312480" cy="372600"/>
        </a:xfrm>
        <a:custGeom>
          <a:avLst/>
          <a:gdLst/>
          <a:ahLst/>
          <a:rect l="l" t="t" r="r" b="b"/>
          <a:pathLst>
            <a:path w="203200" h="355796">
              <a:moveTo>
                <a:pt x="0" y="355796"/>
              </a:moveTo>
              <a:lnTo>
                <a:pt x="20320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sm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0.703740712272611</cdr:x>
      <cdr:y>0.625029571800331</cdr:y>
    </cdr:from>
    <cdr:to>
      <cdr:x>0.731001793492186</cdr:x>
      <cdr:y>0.67926425360776</cdr:y>
    </cdr:to>
    <cdr:sp>
      <cdr:nvSpPr>
        <cdr:cNvPr id="5" name="AutoShape 8"/>
        <cdr:cNvSpPr/>
      </cdr:nvSpPr>
      <cdr:spPr>
        <a:xfrm>
          <a:off x="9888120" y="3804480"/>
          <a:ext cx="383040" cy="330120"/>
        </a:xfrm>
        <a:custGeom>
          <a:avLst/>
          <a:gdLst/>
          <a:ahLst/>
          <a:rect l="l" t="t" r="r" b="b"/>
          <a:pathLst>
            <a:path w="368300" h="317674">
              <a:moveTo>
                <a:pt x="0" y="317674"/>
              </a:moveTo>
              <a:lnTo>
                <a:pt x="368300" y="0"/>
              </a:lnTo>
            </a:path>
          </a:pathLst>
        </a:custGeom>
        <a:noFill/>
        <a:ln w="9360">
          <a:solidFill>
            <a:srgbClr val="000000"/>
          </a:solidFill>
          <a:round/>
          <a:tailEnd len="sm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0.194004611837048</cdr:x>
      <cdr:y>0.182753726046842</cdr:y>
    </cdr:from>
    <cdr:to>
      <cdr:x>0.234511913912375</cdr:x>
      <cdr:y>0.193991010172699</cdr:y>
    </cdr:to>
    <cdr:sp>
      <cdr:nvSpPr>
        <cdr:cNvPr id="6" name="Line 9"/>
        <cdr:cNvSpPr/>
      </cdr:nvSpPr>
      <cdr:spPr>
        <a:xfrm>
          <a:off x="2725920" y="1112400"/>
          <a:ext cx="569160" cy="684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med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518400</xdr:colOff>
      <xdr:row>1</xdr:row>
      <xdr:rowOff>104760</xdr:rowOff>
    </xdr:from>
    <xdr:to>
      <xdr:col>13</xdr:col>
      <xdr:colOff>618840</xdr:colOff>
      <xdr:row>29</xdr:row>
      <xdr:rowOff>28440</xdr:rowOff>
    </xdr:to>
    <xdr:graphicFrame>
      <xdr:nvGraphicFramePr>
        <xdr:cNvPr id="8" name="Chart 1"/>
        <xdr:cNvGraphicFramePr/>
      </xdr:nvGraphicFramePr>
      <xdr:xfrm>
        <a:off x="518400" y="266760"/>
        <a:ext cx="8396640" cy="445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56"/>
    <col collapsed="false" customWidth="true" hidden="false" outlineLevel="0" max="3" min="3" style="0" width="10.99"/>
    <col collapsed="false" customWidth="true" hidden="false" outlineLevel="0" max="4" min="4" style="0" width="3.7"/>
    <col collapsed="false" customWidth="true" hidden="false" outlineLevel="0" max="5" min="5" style="0" width="12.7"/>
    <col collapsed="false" customWidth="true" hidden="false" outlineLevel="0" max="6" min="6" style="0" width="3.7"/>
    <col collapsed="false" customWidth="true" hidden="false" outlineLevel="0" max="7" min="7" style="0" width="13.14"/>
    <col collapsed="false" customWidth="true" hidden="false" outlineLevel="0" max="8" min="8" style="0" width="3.7"/>
    <col collapsed="false" customWidth="true" hidden="false" outlineLevel="0" max="9" min="9" style="0" width="15.28"/>
    <col collapsed="false" customWidth="true" hidden="false" outlineLevel="0" max="10" min="10" style="0" width="3.7"/>
    <col collapsed="false" customWidth="true" hidden="false" outlineLevel="0" max="11" min="11" style="0" width="14.41"/>
    <col collapsed="false" customWidth="true" hidden="false" outlineLevel="0" max="12" min="12" style="0" width="3.7"/>
    <col collapsed="false" customWidth="true" hidden="false" outlineLevel="0" max="13" min="13" style="0" width="13.56"/>
  </cols>
  <sheetData>
    <row r="1" customFormat="false" ht="12.75" hidden="false" customHeight="false" outlineLevel="0" collapsed="false">
      <c r="A1" s="1"/>
      <c r="C1" s="2"/>
      <c r="D1" s="2"/>
      <c r="E1" s="2"/>
      <c r="F1" s="2"/>
      <c r="G1" s="2"/>
      <c r="I1" s="2"/>
      <c r="K1" s="2"/>
      <c r="L1" s="2"/>
      <c r="M1" s="3" t="s">
        <v>0</v>
      </c>
    </row>
    <row r="2" customFormat="false" ht="12.75" hidden="false" customHeight="false" outlineLevel="0" collapsed="false">
      <c r="A2" s="1"/>
      <c r="C2" s="2"/>
      <c r="D2" s="2"/>
      <c r="E2" s="2"/>
      <c r="F2" s="2"/>
      <c r="G2" s="2"/>
      <c r="I2" s="2"/>
      <c r="K2" s="2"/>
      <c r="L2" s="2"/>
      <c r="M2" s="4" t="s">
        <v>1</v>
      </c>
    </row>
    <row r="3" customFormat="false" ht="12.75" hidden="false" customHeight="false" outlineLevel="0" collapsed="false">
      <c r="A3" s="5" t="s">
        <v>2</v>
      </c>
      <c r="B3" s="6"/>
      <c r="C3" s="7" t="s">
        <v>3</v>
      </c>
      <c r="D3" s="3"/>
      <c r="E3" s="7" t="s">
        <v>4</v>
      </c>
      <c r="F3" s="3"/>
      <c r="G3" s="7" t="s">
        <v>5</v>
      </c>
      <c r="H3" s="6"/>
      <c r="I3" s="7" t="s">
        <v>6</v>
      </c>
      <c r="J3" s="6"/>
      <c r="K3" s="7" t="s">
        <v>7</v>
      </c>
      <c r="L3" s="2"/>
      <c r="M3" s="2" t="n">
        <v>1203.22429048</v>
      </c>
      <c r="O3" s="7" t="s">
        <v>8</v>
      </c>
    </row>
    <row r="4" customFormat="false" ht="12.75" hidden="false" customHeight="false" outlineLevel="0" collapsed="false">
      <c r="A4" s="1" t="n">
        <v>37196</v>
      </c>
      <c r="C4" s="2" t="n">
        <v>73.7</v>
      </c>
      <c r="D4" s="2"/>
      <c r="E4" s="2" t="n">
        <v>250</v>
      </c>
      <c r="F4" s="2"/>
      <c r="G4" s="2" t="n">
        <v>-200</v>
      </c>
      <c r="I4" s="2" t="n">
        <v>0</v>
      </c>
      <c r="K4" s="2" t="n">
        <f aca="false">C4+I4</f>
        <v>73.7</v>
      </c>
      <c r="M4" s="8" t="n">
        <f aca="false">M3+K4</f>
        <v>1276.92429048</v>
      </c>
    </row>
    <row r="5" customFormat="false" ht="12.75" hidden="false" customHeight="false" outlineLevel="0" collapsed="false">
      <c r="A5" s="1" t="n">
        <v>37197</v>
      </c>
      <c r="C5" s="2" t="n">
        <v>-49.1</v>
      </c>
      <c r="D5" s="2"/>
      <c r="E5" s="2" t="n">
        <v>250</v>
      </c>
      <c r="F5" s="2"/>
      <c r="G5" s="2" t="n">
        <v>-200</v>
      </c>
      <c r="I5" s="2" t="n">
        <v>-29.6</v>
      </c>
      <c r="K5" s="2" t="n">
        <f aca="false">C5+I5</f>
        <v>-78.7</v>
      </c>
      <c r="M5" s="8" t="n">
        <f aca="false">M4+K5</f>
        <v>1198.22429048</v>
      </c>
      <c r="O5" s="9" t="n">
        <v>0</v>
      </c>
    </row>
    <row r="6" customFormat="false" ht="12.75" hidden="false" customHeight="false" outlineLevel="0" collapsed="false">
      <c r="A6" s="1" t="n">
        <v>37198</v>
      </c>
      <c r="C6" s="2" t="n">
        <v>0</v>
      </c>
      <c r="D6" s="2"/>
      <c r="E6" s="2" t="n">
        <v>250</v>
      </c>
      <c r="F6" s="2"/>
      <c r="G6" s="2" t="n">
        <v>-200</v>
      </c>
      <c r="I6" s="2" t="n">
        <v>0</v>
      </c>
      <c r="K6" s="2" t="n">
        <v>0</v>
      </c>
      <c r="M6" s="8" t="n">
        <f aca="false">M5</f>
        <v>1198.22429048</v>
      </c>
      <c r="O6" s="9" t="n">
        <v>0</v>
      </c>
    </row>
    <row r="7" customFormat="false" ht="12.75" hidden="false" customHeight="false" outlineLevel="0" collapsed="false">
      <c r="A7" s="1" t="n">
        <v>37199</v>
      </c>
      <c r="C7" s="2" t="n">
        <v>0</v>
      </c>
      <c r="D7" s="2"/>
      <c r="E7" s="2" t="n">
        <v>250</v>
      </c>
      <c r="F7" s="2"/>
      <c r="G7" s="2" t="n">
        <v>-200</v>
      </c>
      <c r="I7" s="2" t="n">
        <v>0</v>
      </c>
      <c r="K7" s="2" t="n">
        <v>0</v>
      </c>
      <c r="M7" s="8" t="n">
        <f aca="false">M6</f>
        <v>1198.22429048</v>
      </c>
      <c r="O7" s="9" t="n">
        <v>0</v>
      </c>
    </row>
    <row r="8" customFormat="false" ht="12.75" hidden="false" customHeight="false" outlineLevel="0" collapsed="false">
      <c r="A8" s="1" t="n">
        <v>37200</v>
      </c>
      <c r="C8" s="2" t="n">
        <v>-10</v>
      </c>
      <c r="D8" s="2"/>
      <c r="E8" s="2" t="n">
        <v>250</v>
      </c>
      <c r="F8" s="2"/>
      <c r="G8" s="2" t="n">
        <v>-200</v>
      </c>
      <c r="I8" s="2" t="n">
        <v>0</v>
      </c>
      <c r="K8" s="2" t="n">
        <f aca="false">C8+I8</f>
        <v>-10</v>
      </c>
      <c r="M8" s="8" t="n">
        <f aca="false">M5+K8</f>
        <v>1188.22429048</v>
      </c>
      <c r="O8" s="2" t="n">
        <v>-10</v>
      </c>
    </row>
    <row r="9" customFormat="false" ht="12.75" hidden="false" customHeight="false" outlineLevel="0" collapsed="false">
      <c r="A9" s="1" t="n">
        <v>37201</v>
      </c>
      <c r="C9" s="2" t="n">
        <v>-10</v>
      </c>
      <c r="D9" s="2"/>
      <c r="E9" s="2" t="n">
        <v>250</v>
      </c>
      <c r="F9" s="2"/>
      <c r="G9" s="2" t="n">
        <v>-200</v>
      </c>
      <c r="I9" s="2" t="n">
        <v>0</v>
      </c>
      <c r="K9" s="2" t="n">
        <f aca="false">C9+I9</f>
        <v>-10</v>
      </c>
      <c r="M9" s="8" t="n">
        <f aca="false">M8+K9</f>
        <v>1178.22429048</v>
      </c>
      <c r="O9" s="2" t="n">
        <v>-10</v>
      </c>
    </row>
    <row r="10" customFormat="false" ht="12.75" hidden="false" customHeight="false" outlineLevel="0" collapsed="false">
      <c r="A10" s="1" t="n">
        <v>37202</v>
      </c>
      <c r="C10" s="2" t="n">
        <v>-10</v>
      </c>
      <c r="D10" s="2"/>
      <c r="E10" s="2" t="n">
        <v>250</v>
      </c>
      <c r="F10" s="2"/>
      <c r="G10" s="2" t="n">
        <v>-200</v>
      </c>
      <c r="I10" s="2" t="n">
        <v>0</v>
      </c>
      <c r="K10" s="2" t="n">
        <f aca="false">C10+I10</f>
        <v>-10</v>
      </c>
      <c r="M10" s="8" t="n">
        <f aca="false">M9+K10</f>
        <v>1168.22429048</v>
      </c>
      <c r="O10" s="2" t="n">
        <v>-10</v>
      </c>
    </row>
    <row r="11" customFormat="false" ht="12.75" hidden="false" customHeight="false" outlineLevel="0" collapsed="false">
      <c r="A11" s="1" t="n">
        <v>37203</v>
      </c>
      <c r="C11" s="2" t="n">
        <v>-10</v>
      </c>
      <c r="D11" s="2"/>
      <c r="E11" s="2" t="n">
        <v>250</v>
      </c>
      <c r="F11" s="2"/>
      <c r="G11" s="2" t="n">
        <v>-200</v>
      </c>
      <c r="I11" s="2" t="n">
        <v>-0.7</v>
      </c>
      <c r="K11" s="2" t="n">
        <f aca="false">C11+I11</f>
        <v>-10.7</v>
      </c>
      <c r="M11" s="8" t="n">
        <f aca="false">M10+K11</f>
        <v>1157.52429048</v>
      </c>
      <c r="O11" s="2" t="n">
        <v>-10.7</v>
      </c>
    </row>
    <row r="12" customFormat="false" ht="12.75" hidden="false" customHeight="false" outlineLevel="0" collapsed="false">
      <c r="A12" s="1" t="n">
        <v>37204</v>
      </c>
      <c r="C12" s="2" t="n">
        <v>-10</v>
      </c>
      <c r="D12" s="2"/>
      <c r="E12" s="2" t="n">
        <v>250</v>
      </c>
      <c r="F12" s="2"/>
      <c r="G12" s="2" t="n">
        <v>-200</v>
      </c>
      <c r="I12" s="2" t="n">
        <v>-0.1</v>
      </c>
      <c r="K12" s="2" t="n">
        <f aca="false">C12+I12</f>
        <v>-10.1</v>
      </c>
      <c r="M12" s="8" t="n">
        <f aca="false">M11+K12</f>
        <v>1147.42429048</v>
      </c>
      <c r="O12" s="2" t="n">
        <v>-10.1</v>
      </c>
    </row>
    <row r="13" customFormat="false" ht="12.75" hidden="false" customHeight="false" outlineLevel="0" collapsed="false">
      <c r="A13" s="1" t="n">
        <v>37207</v>
      </c>
      <c r="C13" s="2" t="n">
        <v>-10</v>
      </c>
      <c r="D13" s="2"/>
      <c r="E13" s="2" t="n">
        <v>250</v>
      </c>
      <c r="F13" s="2"/>
      <c r="G13" s="2" t="n">
        <v>-200</v>
      </c>
      <c r="I13" s="2" t="n">
        <f aca="false">-42+70.7</f>
        <v>28.7</v>
      </c>
      <c r="K13" s="2" t="n">
        <f aca="false">C13+I13</f>
        <v>18.7</v>
      </c>
      <c r="M13" s="8" t="n">
        <f aca="false">M12+K13</f>
        <v>1166.12429048</v>
      </c>
      <c r="O13" s="2" t="n">
        <v>18.7</v>
      </c>
    </row>
    <row r="14" customFormat="false" ht="12.75" hidden="false" customHeight="false" outlineLevel="0" collapsed="false">
      <c r="A14" s="1" t="n">
        <v>37208</v>
      </c>
      <c r="C14" s="2" t="n">
        <v>-10</v>
      </c>
      <c r="D14" s="2"/>
      <c r="E14" s="2" t="n">
        <v>250</v>
      </c>
      <c r="F14" s="2"/>
      <c r="G14" s="2" t="n">
        <v>-200</v>
      </c>
      <c r="I14" s="2" t="n">
        <v>0</v>
      </c>
      <c r="K14" s="2" t="n">
        <f aca="false">C14+I14</f>
        <v>-10</v>
      </c>
      <c r="M14" s="8" t="n">
        <f aca="false">M13+K14</f>
        <v>1156.12429048</v>
      </c>
      <c r="O14" s="2" t="n">
        <v>-10</v>
      </c>
    </row>
    <row r="15" customFormat="false" ht="12.75" hidden="false" customHeight="false" outlineLevel="0" collapsed="false">
      <c r="A15" s="1" t="n">
        <v>37209</v>
      </c>
      <c r="C15" s="2" t="n">
        <v>-10</v>
      </c>
      <c r="D15" s="2"/>
      <c r="E15" s="2" t="n">
        <v>250</v>
      </c>
      <c r="F15" s="2"/>
      <c r="G15" s="2" t="n">
        <v>-200</v>
      </c>
      <c r="I15" s="2" t="n">
        <f aca="false">266-0.5</f>
        <v>265.5</v>
      </c>
      <c r="K15" s="2" t="n">
        <f aca="false">C15+I15</f>
        <v>255.5</v>
      </c>
      <c r="M15" s="8" t="n">
        <f aca="false">M14+K15</f>
        <v>1411.62429048</v>
      </c>
      <c r="O15" s="2" t="n">
        <v>255.5</v>
      </c>
    </row>
    <row r="16" customFormat="false" ht="12.75" hidden="false" customHeight="false" outlineLevel="0" collapsed="false">
      <c r="A16" s="1" t="n">
        <v>37210</v>
      </c>
      <c r="C16" s="2" t="n">
        <v>-10</v>
      </c>
      <c r="D16" s="2"/>
      <c r="E16" s="2" t="n">
        <v>250</v>
      </c>
      <c r="F16" s="2"/>
      <c r="G16" s="2" t="n">
        <v>-200</v>
      </c>
      <c r="I16" s="2" t="n">
        <f aca="false">-300-78</f>
        <v>-378</v>
      </c>
      <c r="K16" s="2" t="n">
        <f aca="false">C16+I16</f>
        <v>-388</v>
      </c>
      <c r="M16" s="8" t="n">
        <f aca="false">M15+K16</f>
        <v>1023.62429048</v>
      </c>
      <c r="O16" s="2" t="n">
        <v>-388</v>
      </c>
    </row>
    <row r="17" customFormat="false" ht="12.75" hidden="false" customHeight="false" outlineLevel="0" collapsed="false">
      <c r="A17" s="1" t="n">
        <v>37211</v>
      </c>
      <c r="C17" s="2" t="n">
        <v>-10</v>
      </c>
      <c r="D17" s="2"/>
      <c r="E17" s="2" t="n">
        <v>250</v>
      </c>
      <c r="F17" s="2"/>
      <c r="G17" s="2" t="n">
        <v>-200</v>
      </c>
      <c r="I17" s="2" t="n">
        <v>0</v>
      </c>
      <c r="K17" s="2" t="n">
        <f aca="false">C17+I17</f>
        <v>-10</v>
      </c>
      <c r="M17" s="8" t="n">
        <f aca="false">M16+K17</f>
        <v>1013.62429048</v>
      </c>
      <c r="O17" s="2" t="n">
        <v>-10</v>
      </c>
    </row>
    <row r="18" customFormat="false" ht="12.75" hidden="false" customHeight="false" outlineLevel="0" collapsed="false">
      <c r="A18" s="1" t="n">
        <v>37214</v>
      </c>
      <c r="C18" s="2" t="n">
        <v>-10</v>
      </c>
      <c r="D18" s="2"/>
      <c r="E18" s="2" t="n">
        <v>250</v>
      </c>
      <c r="F18" s="2"/>
      <c r="G18" s="2" t="n">
        <v>-200</v>
      </c>
      <c r="I18" s="2" t="n">
        <v>0</v>
      </c>
      <c r="K18" s="2" t="n">
        <f aca="false">C18+I18</f>
        <v>-10</v>
      </c>
      <c r="M18" s="8" t="n">
        <f aca="false">M17+K18</f>
        <v>1003.62429048</v>
      </c>
      <c r="O18" s="2" t="n">
        <v>-10</v>
      </c>
    </row>
    <row r="19" customFormat="false" ht="12.75" hidden="false" customHeight="false" outlineLevel="0" collapsed="false">
      <c r="A19" s="1" t="n">
        <v>37215</v>
      </c>
      <c r="C19" s="2" t="n">
        <v>-10</v>
      </c>
      <c r="D19" s="2"/>
      <c r="E19" s="2" t="n">
        <v>250</v>
      </c>
      <c r="F19" s="2"/>
      <c r="G19" s="2" t="n">
        <v>-200</v>
      </c>
      <c r="I19" s="2" t="n">
        <f aca="false">250-6</f>
        <v>244</v>
      </c>
      <c r="K19" s="2" t="n">
        <f aca="false">C19+I19</f>
        <v>234</v>
      </c>
      <c r="M19" s="8" t="n">
        <f aca="false">M18+K19</f>
        <v>1237.62429048</v>
      </c>
      <c r="O19" s="2" t="n">
        <v>234</v>
      </c>
    </row>
    <row r="20" customFormat="false" ht="12.75" hidden="false" customHeight="false" outlineLevel="0" collapsed="false">
      <c r="A20" s="1" t="n">
        <v>37216</v>
      </c>
      <c r="C20" s="2" t="n">
        <v>-10</v>
      </c>
      <c r="D20" s="2"/>
      <c r="E20" s="2" t="n">
        <v>250</v>
      </c>
      <c r="F20" s="2"/>
      <c r="G20" s="2" t="n">
        <v>-200</v>
      </c>
      <c r="I20" s="2" t="n">
        <v>0</v>
      </c>
      <c r="K20" s="2" t="n">
        <f aca="false">C20+I20</f>
        <v>-10</v>
      </c>
      <c r="M20" s="8" t="n">
        <f aca="false">M19+K20</f>
        <v>1227.62429048</v>
      </c>
      <c r="O20" s="2" t="n">
        <v>-10</v>
      </c>
    </row>
    <row r="21" customFormat="false" ht="12.75" hidden="false" customHeight="false" outlineLevel="0" collapsed="false">
      <c r="A21" s="1" t="n">
        <v>37217</v>
      </c>
      <c r="C21" s="2" t="n">
        <v>-10</v>
      </c>
      <c r="D21" s="2"/>
      <c r="E21" s="2" t="n">
        <v>250</v>
      </c>
      <c r="F21" s="2"/>
      <c r="G21" s="2" t="n">
        <v>-200</v>
      </c>
      <c r="I21" s="2" t="n">
        <v>0</v>
      </c>
      <c r="K21" s="2" t="n">
        <f aca="false">C21+I21</f>
        <v>-10</v>
      </c>
      <c r="M21" s="8" t="n">
        <f aca="false">M20+K21</f>
        <v>1217.62429048</v>
      </c>
      <c r="O21" s="2" t="n">
        <v>-10</v>
      </c>
    </row>
    <row r="22" customFormat="false" ht="12.75" hidden="false" customHeight="false" outlineLevel="0" collapsed="false">
      <c r="A22" s="1" t="n">
        <v>37218</v>
      </c>
      <c r="C22" s="2" t="n">
        <v>-10</v>
      </c>
      <c r="D22" s="2"/>
      <c r="E22" s="2" t="n">
        <v>250</v>
      </c>
      <c r="F22" s="2"/>
      <c r="G22" s="2" t="n">
        <v>-200</v>
      </c>
      <c r="I22" s="2" t="n">
        <v>0</v>
      </c>
      <c r="K22" s="2" t="n">
        <f aca="false">C22+I22</f>
        <v>-10</v>
      </c>
      <c r="M22" s="8" t="n">
        <f aca="false">M21+K22</f>
        <v>1207.62429048</v>
      </c>
      <c r="O22" s="2" t="n">
        <v>-10</v>
      </c>
    </row>
    <row r="23" customFormat="false" ht="12.75" hidden="false" customHeight="false" outlineLevel="0" collapsed="false">
      <c r="A23" s="1" t="n">
        <v>37221</v>
      </c>
      <c r="C23" s="2" t="n">
        <v>-10</v>
      </c>
      <c r="D23" s="2"/>
      <c r="E23" s="2" t="n">
        <v>250</v>
      </c>
      <c r="F23" s="2"/>
      <c r="G23" s="2" t="n">
        <v>-200</v>
      </c>
      <c r="I23" s="2" t="n">
        <v>0</v>
      </c>
      <c r="K23" s="2" t="n">
        <f aca="false">C23+I23</f>
        <v>-10</v>
      </c>
      <c r="M23" s="8" t="n">
        <f aca="false">M22+K23</f>
        <v>1197.62429048</v>
      </c>
      <c r="O23" s="2" t="n">
        <v>-10</v>
      </c>
    </row>
    <row r="24" customFormat="false" ht="12.75" hidden="false" customHeight="false" outlineLevel="0" collapsed="false">
      <c r="A24" s="1" t="n">
        <v>37222</v>
      </c>
      <c r="C24" s="2" t="n">
        <v>-10</v>
      </c>
      <c r="D24" s="2"/>
      <c r="E24" s="2" t="n">
        <v>250</v>
      </c>
      <c r="F24" s="2"/>
      <c r="G24" s="2" t="n">
        <v>-200</v>
      </c>
      <c r="I24" s="2" t="n">
        <v>0.3</v>
      </c>
      <c r="K24" s="2" t="n">
        <f aca="false">C24+I24</f>
        <v>-9.7</v>
      </c>
      <c r="M24" s="8" t="n">
        <f aca="false">M23+K24</f>
        <v>1187.92429048</v>
      </c>
      <c r="O24" s="2" t="n">
        <v>-9.7</v>
      </c>
    </row>
    <row r="25" customFormat="false" ht="12.75" hidden="false" customHeight="false" outlineLevel="0" collapsed="false">
      <c r="A25" s="1" t="n">
        <v>37223</v>
      </c>
      <c r="C25" s="2" t="n">
        <v>-10</v>
      </c>
      <c r="D25" s="2"/>
      <c r="E25" s="2" t="n">
        <v>250</v>
      </c>
      <c r="F25" s="2"/>
      <c r="G25" s="2" t="n">
        <v>-200</v>
      </c>
      <c r="I25" s="2" t="n">
        <v>0</v>
      </c>
      <c r="K25" s="2" t="n">
        <f aca="false">C25+I25</f>
        <v>-10</v>
      </c>
      <c r="M25" s="8" t="n">
        <f aca="false">M24+K25</f>
        <v>1177.92429048</v>
      </c>
      <c r="O25" s="2" t="n">
        <v>-10</v>
      </c>
    </row>
    <row r="26" customFormat="false" ht="12.75" hidden="false" customHeight="false" outlineLevel="0" collapsed="false">
      <c r="A26" s="1" t="n">
        <v>37224</v>
      </c>
      <c r="C26" s="2" t="n">
        <v>-10</v>
      </c>
      <c r="D26" s="2"/>
      <c r="E26" s="2" t="n">
        <v>250</v>
      </c>
      <c r="F26" s="2"/>
      <c r="G26" s="2" t="n">
        <v>-200</v>
      </c>
      <c r="I26" s="2" t="n">
        <v>0</v>
      </c>
      <c r="K26" s="2" t="n">
        <f aca="false">C26+I26</f>
        <v>-10</v>
      </c>
      <c r="M26" s="8" t="n">
        <f aca="false">M25+K26</f>
        <v>1167.92429048</v>
      </c>
      <c r="O26" s="2" t="n">
        <v>-10</v>
      </c>
    </row>
    <row r="27" customFormat="false" ht="12.75" hidden="false" customHeight="false" outlineLevel="0" collapsed="false">
      <c r="A27" s="1" t="n">
        <v>37225</v>
      </c>
      <c r="C27" s="2" t="n">
        <v>-10</v>
      </c>
      <c r="D27" s="2"/>
      <c r="E27" s="2" t="n">
        <v>250</v>
      </c>
      <c r="F27" s="2"/>
      <c r="G27" s="2" t="n">
        <v>-200</v>
      </c>
      <c r="I27" s="2" t="n">
        <v>0</v>
      </c>
      <c r="K27" s="2" t="n">
        <f aca="false">C27+I27</f>
        <v>-10</v>
      </c>
      <c r="M27" s="8" t="n">
        <f aca="false">M26+K27</f>
        <v>1157.92429048</v>
      </c>
      <c r="O27" s="2" t="n">
        <v>-10</v>
      </c>
    </row>
    <row r="28" customFormat="false" ht="12.75" hidden="false" customHeight="false" outlineLevel="0" collapsed="false">
      <c r="A28" s="1" t="n">
        <v>37228</v>
      </c>
      <c r="C28" s="2" t="n">
        <v>-10</v>
      </c>
      <c r="D28" s="2"/>
      <c r="E28" s="2" t="n">
        <v>250</v>
      </c>
      <c r="F28" s="2"/>
      <c r="G28" s="2" t="n">
        <v>-200</v>
      </c>
      <c r="I28" s="2" t="n">
        <v>-8.7</v>
      </c>
      <c r="K28" s="2" t="n">
        <f aca="false">C28+I28</f>
        <v>-18.7</v>
      </c>
      <c r="M28" s="8" t="n">
        <f aca="false">M27+K28</f>
        <v>1139.22429048</v>
      </c>
      <c r="O28" s="2" t="n">
        <v>-18.7</v>
      </c>
    </row>
    <row r="29" customFormat="false" ht="12.75" hidden="false" customHeight="false" outlineLevel="0" collapsed="false">
      <c r="A29" s="1" t="n">
        <v>37229</v>
      </c>
      <c r="C29" s="2" t="n">
        <v>-10</v>
      </c>
      <c r="D29" s="2"/>
      <c r="E29" s="2" t="n">
        <v>250</v>
      </c>
      <c r="F29" s="2"/>
      <c r="G29" s="2" t="n">
        <v>-200</v>
      </c>
      <c r="I29" s="2" t="n">
        <v>0</v>
      </c>
      <c r="K29" s="2" t="n">
        <f aca="false">C29+I29</f>
        <v>-10</v>
      </c>
      <c r="M29" s="8" t="n">
        <f aca="false">M28+K29</f>
        <v>1129.22429048</v>
      </c>
      <c r="O29" s="2" t="n">
        <v>-10</v>
      </c>
    </row>
    <row r="30" customFormat="false" ht="12.75" hidden="false" customHeight="false" outlineLevel="0" collapsed="false">
      <c r="A30" s="1" t="n">
        <v>37230</v>
      </c>
      <c r="C30" s="2" t="n">
        <v>-10</v>
      </c>
      <c r="D30" s="2"/>
      <c r="E30" s="2" t="n">
        <v>250</v>
      </c>
      <c r="F30" s="2"/>
      <c r="G30" s="2" t="n">
        <v>-200</v>
      </c>
      <c r="I30" s="2" t="n">
        <v>0</v>
      </c>
      <c r="K30" s="2" t="n">
        <f aca="false">C30+I30</f>
        <v>-10</v>
      </c>
      <c r="M30" s="8" t="n">
        <f aca="false">M29+K30</f>
        <v>1119.22429048</v>
      </c>
      <c r="O30" s="2" t="n">
        <v>-10</v>
      </c>
    </row>
    <row r="31" customFormat="false" ht="12.75" hidden="false" customHeight="false" outlineLevel="0" collapsed="false">
      <c r="A31" s="1" t="n">
        <v>37231</v>
      </c>
      <c r="C31" s="2" t="n">
        <v>-10</v>
      </c>
      <c r="D31" s="2"/>
      <c r="E31" s="2" t="n">
        <v>250</v>
      </c>
      <c r="F31" s="2"/>
      <c r="G31" s="2" t="n">
        <v>-200</v>
      </c>
      <c r="I31" s="2" t="n">
        <v>0</v>
      </c>
      <c r="K31" s="2" t="n">
        <f aca="false">C31+I31</f>
        <v>-10</v>
      </c>
      <c r="M31" s="8" t="n">
        <f aca="false">M30+K31</f>
        <v>1109.22429048</v>
      </c>
      <c r="O31" s="2" t="n">
        <v>-10</v>
      </c>
    </row>
    <row r="32" customFormat="false" ht="12.75" hidden="false" customHeight="false" outlineLevel="0" collapsed="false">
      <c r="A32" s="1" t="n">
        <v>37232</v>
      </c>
      <c r="C32" s="2" t="n">
        <v>-10</v>
      </c>
      <c r="D32" s="2"/>
      <c r="E32" s="2" t="n">
        <v>250</v>
      </c>
      <c r="F32" s="2"/>
      <c r="G32" s="2" t="n">
        <v>-200</v>
      </c>
      <c r="I32" s="2" t="n">
        <v>-135</v>
      </c>
      <c r="K32" s="2" t="n">
        <f aca="false">C32+I32</f>
        <v>-145</v>
      </c>
      <c r="M32" s="8" t="n">
        <f aca="false">M31+K32</f>
        <v>964.22429048</v>
      </c>
      <c r="O32" s="2" t="n">
        <v>-145</v>
      </c>
    </row>
    <row r="33" customFormat="false" ht="12.75" hidden="false" customHeight="false" outlineLevel="0" collapsed="false">
      <c r="A33" s="1" t="n">
        <v>37233</v>
      </c>
      <c r="C33" s="2" t="n">
        <v>-10</v>
      </c>
      <c r="D33" s="2"/>
      <c r="E33" s="2" t="n">
        <v>250</v>
      </c>
      <c r="F33" s="2"/>
      <c r="G33" s="2" t="n">
        <v>-200</v>
      </c>
      <c r="I33" s="2"/>
      <c r="K33" s="2" t="n">
        <f aca="false">C33+I33</f>
        <v>-10</v>
      </c>
      <c r="M33" s="8" t="n">
        <f aca="false">M32+K33</f>
        <v>954.22429048</v>
      </c>
      <c r="O33" s="2" t="n">
        <v>-10</v>
      </c>
    </row>
    <row r="34" customFormat="false" ht="12.75" hidden="false" customHeight="false" outlineLevel="0" collapsed="false">
      <c r="A34" s="1" t="n">
        <v>37234</v>
      </c>
      <c r="C34" s="2" t="n">
        <v>-10</v>
      </c>
      <c r="D34" s="2"/>
      <c r="E34" s="2" t="n">
        <v>250</v>
      </c>
      <c r="F34" s="2"/>
      <c r="G34" s="2" t="n">
        <v>-200</v>
      </c>
      <c r="I34" s="2"/>
      <c r="K34" s="2" t="n">
        <f aca="false">C34+I34</f>
        <v>-10</v>
      </c>
      <c r="M34" s="8" t="n">
        <f aca="false">M33+K34</f>
        <v>944.22429048</v>
      </c>
      <c r="O34" s="2" t="n">
        <v>-10</v>
      </c>
    </row>
    <row r="35" customFormat="false" ht="12.75" hidden="false" customHeight="false" outlineLevel="0" collapsed="false">
      <c r="A35" s="1" t="n">
        <v>37235</v>
      </c>
      <c r="C35" s="2" t="n">
        <v>-10</v>
      </c>
      <c r="D35" s="2"/>
      <c r="E35" s="2" t="n">
        <v>250</v>
      </c>
      <c r="F35" s="2"/>
      <c r="G35" s="2" t="n">
        <v>-200</v>
      </c>
      <c r="I35" s="2" t="n">
        <v>-12.2</v>
      </c>
      <c r="K35" s="2" t="n">
        <f aca="false">C35+I35</f>
        <v>-22.2</v>
      </c>
      <c r="M35" s="8" t="n">
        <f aca="false">M34+K35</f>
        <v>922.02429048</v>
      </c>
      <c r="O35" s="2" t="n">
        <v>-22.2</v>
      </c>
    </row>
    <row r="36" customFormat="false" ht="12.75" hidden="false" customHeight="false" outlineLevel="0" collapsed="false">
      <c r="A36" s="1" t="n">
        <v>37236</v>
      </c>
      <c r="C36" s="2" t="n">
        <v>-10</v>
      </c>
      <c r="D36" s="2"/>
      <c r="E36" s="2" t="n">
        <v>250</v>
      </c>
      <c r="F36" s="2"/>
      <c r="G36" s="2" t="n">
        <v>-200</v>
      </c>
      <c r="I36" s="2" t="n">
        <v>0</v>
      </c>
      <c r="K36" s="2" t="n">
        <f aca="false">C36+I36</f>
        <v>-10</v>
      </c>
      <c r="M36" s="8" t="n">
        <f aca="false">M35+K36</f>
        <v>912.02429048</v>
      </c>
      <c r="O36" s="2" t="n">
        <v>-10</v>
      </c>
    </row>
    <row r="37" customFormat="false" ht="12.75" hidden="false" customHeight="false" outlineLevel="0" collapsed="false">
      <c r="A37" s="1" t="n">
        <v>37237</v>
      </c>
      <c r="C37" s="2" t="n">
        <v>-10</v>
      </c>
      <c r="D37" s="2"/>
      <c r="E37" s="2" t="n">
        <v>250</v>
      </c>
      <c r="F37" s="2"/>
      <c r="G37" s="2" t="n">
        <v>-200</v>
      </c>
      <c r="I37" s="2" t="n">
        <v>0</v>
      </c>
      <c r="K37" s="2" t="n">
        <f aca="false">C37+I37</f>
        <v>-10</v>
      </c>
      <c r="M37" s="8" t="n">
        <f aca="false">M36+K37</f>
        <v>902.02429048</v>
      </c>
      <c r="O37" s="2" t="n">
        <v>-10</v>
      </c>
    </row>
    <row r="38" customFormat="false" ht="12.75" hidden="false" customHeight="false" outlineLevel="0" collapsed="false">
      <c r="A38" s="1" t="n">
        <v>37238</v>
      </c>
      <c r="C38" s="2" t="n">
        <v>-10</v>
      </c>
      <c r="D38" s="2"/>
      <c r="E38" s="2" t="n">
        <v>250</v>
      </c>
      <c r="F38" s="2"/>
      <c r="G38" s="2" t="n">
        <v>-200</v>
      </c>
      <c r="I38" s="2" t="n">
        <v>0</v>
      </c>
      <c r="K38" s="2" t="n">
        <f aca="false">C38+I38</f>
        <v>-10</v>
      </c>
      <c r="M38" s="8" t="n">
        <f aca="false">M37+K38</f>
        <v>892.02429048</v>
      </c>
      <c r="O38" s="2" t="n">
        <v>-10</v>
      </c>
    </row>
    <row r="39" customFormat="false" ht="12.75" hidden="false" customHeight="false" outlineLevel="0" collapsed="false">
      <c r="A39" s="1" t="n">
        <v>37239</v>
      </c>
      <c r="C39" s="2" t="n">
        <v>-10</v>
      </c>
      <c r="D39" s="2"/>
      <c r="E39" s="2" t="n">
        <v>250</v>
      </c>
      <c r="F39" s="2"/>
      <c r="G39" s="2" t="n">
        <v>-200</v>
      </c>
      <c r="I39" s="2" t="n">
        <v>0</v>
      </c>
      <c r="K39" s="2" t="n">
        <f aca="false">C39+I39</f>
        <v>-10</v>
      </c>
      <c r="M39" s="8" t="n">
        <f aca="false">M38+K39</f>
        <v>882.02429048</v>
      </c>
      <c r="O39" s="2" t="n">
        <v>-10</v>
      </c>
    </row>
    <row r="40" customFormat="false" ht="12.75" hidden="false" customHeight="false" outlineLevel="0" collapsed="false">
      <c r="A40" s="1" t="n">
        <v>37240</v>
      </c>
      <c r="C40" s="2" t="n">
        <v>-10</v>
      </c>
      <c r="D40" s="2"/>
      <c r="E40" s="2" t="n">
        <v>250</v>
      </c>
      <c r="F40" s="2"/>
      <c r="G40" s="2" t="n">
        <v>-200</v>
      </c>
      <c r="I40" s="2"/>
      <c r="K40" s="2" t="n">
        <f aca="false">C40+I40</f>
        <v>-10</v>
      </c>
      <c r="M40" s="8" t="n">
        <f aca="false">M39+K40</f>
        <v>872.02429048</v>
      </c>
      <c r="O40" s="2" t="n">
        <v>-10</v>
      </c>
    </row>
    <row r="41" customFormat="false" ht="12.75" hidden="false" customHeight="false" outlineLevel="0" collapsed="false">
      <c r="A41" s="1" t="n">
        <v>37241</v>
      </c>
      <c r="C41" s="2" t="n">
        <v>-10</v>
      </c>
      <c r="D41" s="2"/>
      <c r="E41" s="2" t="n">
        <v>250</v>
      </c>
      <c r="F41" s="2"/>
      <c r="G41" s="2" t="n">
        <v>-200</v>
      </c>
      <c r="I41" s="2"/>
      <c r="K41" s="2" t="n">
        <f aca="false">C41+I41</f>
        <v>-10</v>
      </c>
      <c r="M41" s="8" t="n">
        <f aca="false">M40+K41</f>
        <v>862.02429048</v>
      </c>
      <c r="O41" s="2" t="n">
        <v>-10</v>
      </c>
    </row>
    <row r="42" customFormat="false" ht="18" hidden="false" customHeight="false" outlineLevel="0" collapsed="false">
      <c r="A42" s="1" t="n">
        <v>37242</v>
      </c>
      <c r="C42" s="2" t="n">
        <v>-10</v>
      </c>
      <c r="D42" s="2"/>
      <c r="E42" s="2" t="n">
        <v>250</v>
      </c>
      <c r="F42" s="2"/>
      <c r="G42" s="2" t="n">
        <v>-200</v>
      </c>
      <c r="I42" s="2" t="n">
        <v>0</v>
      </c>
      <c r="K42" s="2" t="n">
        <f aca="false">C42+I42</f>
        <v>-10</v>
      </c>
      <c r="M42" s="8" t="n">
        <f aca="false">M41+K42</f>
        <v>852.02429048</v>
      </c>
      <c r="O42" s="2" t="n">
        <v>-10</v>
      </c>
      <c r="U42" s="10" t="s">
        <v>9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customFormat="false" ht="12.75" hidden="false" customHeight="false" outlineLevel="0" collapsed="false">
      <c r="A43" s="1" t="n">
        <v>37243</v>
      </c>
      <c r="C43" s="2" t="n">
        <v>-10</v>
      </c>
      <c r="D43" s="2"/>
      <c r="E43" s="2" t="n">
        <v>250</v>
      </c>
      <c r="F43" s="2"/>
      <c r="G43" s="2" t="n">
        <v>-200</v>
      </c>
      <c r="I43" s="2" t="n">
        <v>-14.2</v>
      </c>
      <c r="K43" s="2" t="n">
        <f aca="false">C43+I43</f>
        <v>-24.2</v>
      </c>
      <c r="M43" s="8" t="n">
        <f aca="false">M42+K43</f>
        <v>827.82429048</v>
      </c>
      <c r="O43" s="2" t="n">
        <v>-24.2</v>
      </c>
    </row>
    <row r="44" customFormat="false" ht="12.75" hidden="false" customHeight="false" outlineLevel="0" collapsed="false">
      <c r="A44" s="1" t="n">
        <v>37244</v>
      </c>
      <c r="C44" s="2" t="n">
        <v>-10</v>
      </c>
      <c r="D44" s="2"/>
      <c r="E44" s="2" t="n">
        <v>250</v>
      </c>
      <c r="F44" s="2"/>
      <c r="G44" s="2" t="n">
        <v>-200</v>
      </c>
      <c r="I44" s="2" t="n">
        <v>0</v>
      </c>
      <c r="K44" s="2" t="n">
        <f aca="false">C44+I44</f>
        <v>-10</v>
      </c>
      <c r="M44" s="8" t="n">
        <f aca="false">M43+K44</f>
        <v>817.82429048</v>
      </c>
      <c r="O44" s="2" t="n">
        <v>-10</v>
      </c>
    </row>
    <row r="45" customFormat="false" ht="12.75" hidden="false" customHeight="false" outlineLevel="0" collapsed="false">
      <c r="A45" s="1" t="n">
        <v>37245</v>
      </c>
      <c r="C45" s="2" t="n">
        <v>-10</v>
      </c>
      <c r="D45" s="2"/>
      <c r="E45" s="2" t="n">
        <v>250</v>
      </c>
      <c r="F45" s="2"/>
      <c r="G45" s="2" t="n">
        <v>-200</v>
      </c>
      <c r="I45" s="2" t="n">
        <f aca="false">-90-12.5</f>
        <v>-102.5</v>
      </c>
      <c r="K45" s="2" t="n">
        <f aca="false">C45+I45</f>
        <v>-112.5</v>
      </c>
      <c r="M45" s="8" t="n">
        <f aca="false">M44+K45</f>
        <v>705.32429048</v>
      </c>
      <c r="O45" s="2" t="n">
        <v>-112.5</v>
      </c>
    </row>
    <row r="46" customFormat="false" ht="12.75" hidden="false" customHeight="false" outlineLevel="0" collapsed="false">
      <c r="A46" s="1" t="n">
        <v>37246</v>
      </c>
      <c r="C46" s="2" t="n">
        <v>-10</v>
      </c>
      <c r="D46" s="2"/>
      <c r="E46" s="2" t="n">
        <v>250</v>
      </c>
      <c r="F46" s="2"/>
      <c r="G46" s="2" t="n">
        <v>-200</v>
      </c>
      <c r="I46" s="2"/>
      <c r="K46" s="2" t="n">
        <f aca="false">C46+I46</f>
        <v>-10</v>
      </c>
      <c r="M46" s="8" t="n">
        <f aca="false">M45+K46</f>
        <v>695.32429048</v>
      </c>
      <c r="O46" s="2" t="n">
        <v>-10</v>
      </c>
    </row>
    <row r="47" customFormat="false" ht="12.75" hidden="false" customHeight="false" outlineLevel="0" collapsed="false">
      <c r="A47" s="1" t="n">
        <v>37247</v>
      </c>
      <c r="C47" s="2" t="n">
        <v>-10</v>
      </c>
      <c r="D47" s="2"/>
      <c r="E47" s="2" t="n">
        <v>250</v>
      </c>
      <c r="F47" s="2"/>
      <c r="G47" s="2" t="n">
        <v>-200</v>
      </c>
      <c r="I47" s="2"/>
      <c r="K47" s="2" t="n">
        <f aca="false">C47+I47</f>
        <v>-10</v>
      </c>
      <c r="M47" s="8" t="n">
        <f aca="false">M46+K47</f>
        <v>685.32429048</v>
      </c>
      <c r="O47" s="2" t="n">
        <v>-10</v>
      </c>
    </row>
    <row r="48" customFormat="false" ht="12.75" hidden="false" customHeight="false" outlineLevel="0" collapsed="false">
      <c r="A48" s="1" t="n">
        <v>37248</v>
      </c>
      <c r="C48" s="2" t="n">
        <v>-10</v>
      </c>
      <c r="D48" s="2"/>
      <c r="E48" s="2" t="n">
        <v>250</v>
      </c>
      <c r="F48" s="2"/>
      <c r="G48" s="2" t="n">
        <v>-200</v>
      </c>
      <c r="I48" s="2"/>
      <c r="K48" s="2" t="n">
        <f aca="false">C48+I48</f>
        <v>-10</v>
      </c>
      <c r="M48" s="8" t="n">
        <f aca="false">M47+K48</f>
        <v>675.32429048</v>
      </c>
      <c r="O48" s="2" t="n">
        <v>-10</v>
      </c>
    </row>
    <row r="49" customFormat="false" ht="12.75" hidden="false" customHeight="false" outlineLevel="0" collapsed="false">
      <c r="A49" s="1" t="n">
        <v>37249</v>
      </c>
      <c r="C49" s="2" t="n">
        <v>-10</v>
      </c>
      <c r="D49" s="2"/>
      <c r="E49" s="2" t="n">
        <v>250</v>
      </c>
      <c r="F49" s="2"/>
      <c r="G49" s="2" t="n">
        <v>-200</v>
      </c>
      <c r="I49" s="2" t="n">
        <v>-12.9</v>
      </c>
      <c r="K49" s="2" t="n">
        <f aca="false">C49+I49</f>
        <v>-22.9</v>
      </c>
      <c r="M49" s="8" t="n">
        <f aca="false">M48+K49</f>
        <v>652.42429048</v>
      </c>
      <c r="O49" s="2" t="n">
        <v>-22.9</v>
      </c>
    </row>
    <row r="50" customFormat="false" ht="12.75" hidden="false" customHeight="false" outlineLevel="0" collapsed="false">
      <c r="A50" s="1" t="n">
        <v>37250</v>
      </c>
      <c r="C50" s="2" t="n">
        <v>-10</v>
      </c>
      <c r="D50" s="2"/>
      <c r="E50" s="2" t="n">
        <v>250</v>
      </c>
      <c r="F50" s="2"/>
      <c r="G50" s="2" t="n">
        <v>-200</v>
      </c>
      <c r="I50" s="2"/>
      <c r="K50" s="2" t="n">
        <f aca="false">C50+I50</f>
        <v>-10</v>
      </c>
      <c r="M50" s="8" t="n">
        <f aca="false">M49+K50</f>
        <v>642.42429048</v>
      </c>
      <c r="O50" s="2" t="n">
        <v>-10</v>
      </c>
    </row>
    <row r="51" customFormat="false" ht="12.75" hidden="false" customHeight="false" outlineLevel="0" collapsed="false">
      <c r="A51" s="1" t="n">
        <v>37251</v>
      </c>
      <c r="C51" s="2" t="n">
        <v>-10</v>
      </c>
      <c r="D51" s="2"/>
      <c r="E51" s="2" t="n">
        <v>250</v>
      </c>
      <c r="F51" s="2"/>
      <c r="G51" s="2" t="n">
        <v>-200</v>
      </c>
      <c r="I51" s="2"/>
      <c r="K51" s="2" t="n">
        <f aca="false">C51+I51</f>
        <v>-10</v>
      </c>
      <c r="M51" s="8" t="n">
        <f aca="false">M50+K51</f>
        <v>632.42429048</v>
      </c>
      <c r="O51" s="2" t="n">
        <v>-10</v>
      </c>
    </row>
    <row r="52" customFormat="false" ht="12.75" hidden="false" customHeight="false" outlineLevel="0" collapsed="false">
      <c r="A52" s="1" t="n">
        <v>37252</v>
      </c>
      <c r="C52" s="2" t="n">
        <v>-10</v>
      </c>
      <c r="D52" s="2"/>
      <c r="E52" s="2" t="n">
        <v>250</v>
      </c>
      <c r="F52" s="2"/>
      <c r="G52" s="2" t="n">
        <v>-200</v>
      </c>
      <c r="I52" s="2" t="n">
        <v>0.3</v>
      </c>
      <c r="K52" s="2" t="n">
        <f aca="false">C52+I52</f>
        <v>-9.7</v>
      </c>
      <c r="M52" s="8" t="n">
        <f aca="false">M51+K52</f>
        <v>622.72429048</v>
      </c>
      <c r="O52" s="2" t="n">
        <v>-9.7</v>
      </c>
    </row>
    <row r="53" customFormat="false" ht="12.75" hidden="false" customHeight="false" outlineLevel="0" collapsed="false">
      <c r="A53" s="1" t="n">
        <v>37253</v>
      </c>
      <c r="C53" s="2" t="n">
        <v>-10</v>
      </c>
      <c r="D53" s="2"/>
      <c r="E53" s="2" t="n">
        <v>250</v>
      </c>
      <c r="F53" s="2"/>
      <c r="G53" s="2" t="n">
        <v>-200</v>
      </c>
      <c r="I53" s="2" t="n">
        <v>-250</v>
      </c>
      <c r="K53" s="2" t="n">
        <f aca="false">C53+I53</f>
        <v>-260</v>
      </c>
      <c r="M53" s="8" t="n">
        <f aca="false">M52+K53</f>
        <v>362.72429048</v>
      </c>
      <c r="O53" s="2" t="n">
        <v>-260</v>
      </c>
    </row>
    <row r="54" customFormat="false" ht="12.75" hidden="false" customHeight="false" outlineLevel="0" collapsed="false">
      <c r="A54" s="1" t="n">
        <v>37254</v>
      </c>
      <c r="C54" s="2" t="n">
        <v>-10</v>
      </c>
      <c r="D54" s="2"/>
      <c r="E54" s="2" t="n">
        <v>250</v>
      </c>
      <c r="F54" s="2"/>
      <c r="G54" s="2" t="n">
        <v>-200</v>
      </c>
      <c r="I54" s="2"/>
      <c r="K54" s="2" t="n">
        <f aca="false">C54+I54</f>
        <v>-10</v>
      </c>
      <c r="M54" s="8" t="n">
        <f aca="false">M53+K54</f>
        <v>352.72429048</v>
      </c>
      <c r="O54" s="2" t="n">
        <v>-10</v>
      </c>
    </row>
    <row r="55" customFormat="false" ht="12.75" hidden="false" customHeight="false" outlineLevel="0" collapsed="false">
      <c r="A55" s="1" t="n">
        <v>37255</v>
      </c>
      <c r="C55" s="2" t="n">
        <v>-10</v>
      </c>
      <c r="D55" s="2"/>
      <c r="E55" s="2" t="n">
        <v>250</v>
      </c>
      <c r="F55" s="2"/>
      <c r="G55" s="2" t="n">
        <v>-200</v>
      </c>
      <c r="I55" s="2"/>
      <c r="K55" s="2" t="n">
        <f aca="false">C55+I55</f>
        <v>-10</v>
      </c>
      <c r="M55" s="8" t="n">
        <f aca="false">M54+K55</f>
        <v>342.72429048</v>
      </c>
      <c r="O55" s="2" t="n">
        <v>-10</v>
      </c>
    </row>
    <row r="56" customFormat="false" ht="12.75" hidden="false" customHeight="false" outlineLevel="0" collapsed="false">
      <c r="A56" s="1" t="n">
        <v>37256</v>
      </c>
      <c r="C56" s="2" t="n">
        <v>-10</v>
      </c>
      <c r="D56" s="2"/>
      <c r="E56" s="2" t="n">
        <v>250</v>
      </c>
      <c r="F56" s="2"/>
      <c r="G56" s="2" t="n">
        <v>-200</v>
      </c>
      <c r="I56" s="2" t="n">
        <f aca="false">-100+130</f>
        <v>30</v>
      </c>
      <c r="K56" s="2" t="n">
        <f aca="false">C56+I56</f>
        <v>20</v>
      </c>
      <c r="M56" s="8" t="n">
        <f aca="false">M55+K56</f>
        <v>362.72429048</v>
      </c>
      <c r="O56" s="2" t="n">
        <v>20</v>
      </c>
    </row>
    <row r="82" customFormat="false" ht="15.75" hidden="false" customHeight="false" outlineLevel="0" collapsed="false">
      <c r="U82" s="11" t="s">
        <v>10</v>
      </c>
    </row>
  </sheetData>
  <mergeCells count="1">
    <mergeCell ref="U42:AP42"/>
  </mergeCells>
  <printOptions headings="false" gridLines="false" gridLinesSet="true" horizontalCentered="false" verticalCentered="false"/>
  <pageMargins left="0.320138888888889" right="0.209722222222222" top="0.620138888888889" bottom="0.6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14" activePane="bottomRight" state="frozen"/>
      <selection pane="topLeft" activeCell="A1" activeCellId="0" sqref="A1"/>
      <selection pane="topRight" activeCell="C1" activeCellId="0" sqref="C1"/>
      <selection pane="bottomLeft" activeCell="A14" activeCellId="0" sqref="A14"/>
      <selection pane="bottomRight" activeCell="B49" activeCellId="0" sqref="B49:J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.56"/>
    <col collapsed="false" customWidth="true" hidden="false" outlineLevel="0" max="4" min="4" style="0" width="10.99"/>
    <col collapsed="false" customWidth="true" hidden="false" outlineLevel="0" max="5" min="5" style="0" width="3.42"/>
    <col collapsed="false" customWidth="true" hidden="false" outlineLevel="0" max="6" min="6" style="0" width="15.28"/>
    <col collapsed="false" customWidth="true" hidden="false" outlineLevel="0" max="7" min="7" style="0" width="3.42"/>
    <col collapsed="false" customWidth="true" hidden="false" outlineLevel="0" max="8" min="8" style="0" width="14.41"/>
    <col collapsed="false" customWidth="true" hidden="false" outlineLevel="0" max="9" min="9" style="0" width="3.28"/>
    <col collapsed="false" customWidth="true" hidden="false" outlineLevel="0" max="10" min="10" style="0" width="13.56"/>
    <col collapsed="false" customWidth="true" hidden="false" outlineLevel="0" max="11" min="11" style="0" width="3.42"/>
    <col collapsed="false" customWidth="true" hidden="false" outlineLevel="0" max="12" min="12" style="0" width="17.28"/>
    <col collapsed="false" customWidth="true" hidden="false" outlineLevel="0" max="13" min="13" style="0" width="3.42"/>
    <col collapsed="false" customWidth="true" hidden="false" outlineLevel="0" max="14" min="14" style="0" width="17.28"/>
    <col collapsed="false" customWidth="true" hidden="false" outlineLevel="0" max="15" min="15" style="0" width="3.42"/>
    <col collapsed="false" customWidth="true" hidden="false" outlineLevel="0" max="16" min="16" style="0" width="13.56"/>
    <col collapsed="false" customWidth="true" hidden="false" outlineLevel="0" max="19" min="17" style="0" width="10.71"/>
    <col collapsed="false" customWidth="true" hidden="true" outlineLevel="0" max="21" min="21" style="0" width="10.56"/>
  </cols>
  <sheetData>
    <row r="1" customFormat="false" ht="15.75" hidden="false" customHeight="false" outlineLevel="0" collapsed="false">
      <c r="A1" s="11" t="s">
        <v>11</v>
      </c>
    </row>
    <row r="2" customFormat="false" ht="15.75" hidden="false" customHeight="false" outlineLevel="0" collapsed="false">
      <c r="A2" s="11" t="s">
        <v>12</v>
      </c>
    </row>
    <row r="3" customFormat="false" ht="15.75" hidden="false" customHeight="false" outlineLevel="0" collapsed="false">
      <c r="A3" s="11" t="s">
        <v>13</v>
      </c>
    </row>
    <row r="5" customFormat="false" ht="12.75" hidden="false" customHeight="false" outlineLevel="0" collapsed="false">
      <c r="D5" s="12"/>
      <c r="F5" s="12" t="s">
        <v>6</v>
      </c>
      <c r="H5" s="12" t="s">
        <v>14</v>
      </c>
      <c r="I5" s="12"/>
      <c r="J5" s="12" t="s">
        <v>15</v>
      </c>
      <c r="K5" s="12"/>
      <c r="L5" s="12" t="s">
        <v>16</v>
      </c>
      <c r="M5" s="12"/>
      <c r="N5" s="12" t="s">
        <v>17</v>
      </c>
      <c r="O5" s="12"/>
      <c r="P5" s="12" t="s">
        <v>16</v>
      </c>
      <c r="Q5" s="6" t="s">
        <v>18</v>
      </c>
      <c r="R5" s="6" t="s">
        <v>19</v>
      </c>
      <c r="S5" s="6" t="s">
        <v>20</v>
      </c>
    </row>
    <row r="6" customFormat="false" ht="13.5" hidden="false" customHeight="true" outlineLevel="0" collapsed="false">
      <c r="B6" s="4" t="s">
        <v>2</v>
      </c>
      <c r="D6" s="4" t="s">
        <v>21</v>
      </c>
      <c r="F6" s="4" t="s">
        <v>22</v>
      </c>
      <c r="H6" s="4" t="s">
        <v>21</v>
      </c>
      <c r="I6" s="6"/>
      <c r="J6" s="4" t="s">
        <v>23</v>
      </c>
      <c r="K6" s="6"/>
      <c r="L6" s="4" t="s">
        <v>24</v>
      </c>
      <c r="M6" s="6"/>
      <c r="N6" s="4" t="s">
        <v>23</v>
      </c>
      <c r="O6" s="6"/>
      <c r="P6" s="4" t="s">
        <v>25</v>
      </c>
      <c r="Q6" s="9" t="n">
        <f aca="false">SUM(H7:H25)</f>
        <v>233.34313731</v>
      </c>
      <c r="R6" s="2" t="n">
        <f aca="false">SUM(H26:H47)</f>
        <v>-488.540315540001</v>
      </c>
      <c r="S6" s="9" t="n">
        <f aca="false">(R6+Q6)/40</f>
        <v>-6.37992945575001</v>
      </c>
      <c r="U6" s="13" t="s">
        <v>26</v>
      </c>
    </row>
    <row r="7" customFormat="false" ht="12.75" hidden="false" customHeight="false" outlineLevel="0" collapsed="false">
      <c r="B7" s="1" t="n">
        <v>37138</v>
      </c>
      <c r="D7" s="2" t="n">
        <v>48.1</v>
      </c>
      <c r="F7" s="14" t="n">
        <v>0</v>
      </c>
      <c r="H7" s="2" t="n">
        <f aca="false">D7-F7</f>
        <v>48.1</v>
      </c>
      <c r="I7" s="2"/>
      <c r="J7" s="2" t="n">
        <v>133.9</v>
      </c>
      <c r="K7" s="2"/>
      <c r="L7" s="2" t="n">
        <f aca="false">H7-J7</f>
        <v>-85.8</v>
      </c>
      <c r="M7" s="2"/>
      <c r="N7" s="2" t="n">
        <v>6.2</v>
      </c>
      <c r="O7" s="2"/>
      <c r="P7" s="2" t="n">
        <f aca="false">L7-N7</f>
        <v>-92</v>
      </c>
      <c r="Q7" s="2"/>
      <c r="R7" s="2"/>
      <c r="S7" s="2"/>
    </row>
    <row r="8" customFormat="false" ht="12.75" hidden="false" customHeight="false" outlineLevel="0" collapsed="false">
      <c r="B8" s="1" t="n">
        <v>37139</v>
      </c>
      <c r="D8" s="2" t="n">
        <v>-37.13258389</v>
      </c>
      <c r="F8" s="15" t="n">
        <v>0</v>
      </c>
      <c r="H8" s="2" t="n">
        <f aca="false">D8-F8</f>
        <v>-37.13258389</v>
      </c>
      <c r="I8" s="2"/>
      <c r="J8" s="2" t="n">
        <v>-24.4</v>
      </c>
      <c r="K8" s="2"/>
      <c r="L8" s="2" t="n">
        <f aca="false">H8-J8</f>
        <v>-12.73258389</v>
      </c>
      <c r="M8" s="2"/>
      <c r="N8" s="2" t="n">
        <v>21.6</v>
      </c>
      <c r="O8" s="2"/>
      <c r="P8" s="2" t="n">
        <f aca="false">L8-N8</f>
        <v>-34.33258389</v>
      </c>
      <c r="Q8" s="2"/>
      <c r="R8" s="2"/>
      <c r="S8" s="2"/>
    </row>
    <row r="9" customFormat="false" ht="12.75" hidden="false" customHeight="false" outlineLevel="0" collapsed="false">
      <c r="B9" s="1" t="n">
        <v>37140</v>
      </c>
      <c r="D9" s="2" t="n">
        <v>271.06343416</v>
      </c>
      <c r="F9" s="15" t="n">
        <v>0</v>
      </c>
      <c r="H9" s="2" t="n">
        <f aca="false">D9-F9</f>
        <v>271.06343416</v>
      </c>
      <c r="I9" s="2"/>
      <c r="J9" s="2" t="n">
        <v>11.7</v>
      </c>
      <c r="K9" s="2"/>
      <c r="L9" s="2" t="n">
        <f aca="false">H9-J9</f>
        <v>259.36343416</v>
      </c>
      <c r="M9" s="2"/>
      <c r="N9" s="2" t="n">
        <v>258.2</v>
      </c>
      <c r="O9" s="2"/>
      <c r="P9" s="2" t="n">
        <f aca="false">L9-N9</f>
        <v>1.16343416000012</v>
      </c>
      <c r="Q9" s="2"/>
      <c r="R9" s="2"/>
      <c r="S9" s="2"/>
    </row>
    <row r="10" customFormat="false" ht="12.75" hidden="false" customHeight="false" outlineLevel="0" collapsed="false">
      <c r="B10" s="1" t="n">
        <v>37141</v>
      </c>
      <c r="D10" s="2" t="n">
        <v>35.9010207100001</v>
      </c>
      <c r="F10" s="15" t="n">
        <v>0</v>
      </c>
      <c r="H10" s="2" t="n">
        <f aca="false">D10-F10</f>
        <v>35.9010207100001</v>
      </c>
      <c r="I10" s="2"/>
      <c r="J10" s="2" t="n">
        <v>44.1</v>
      </c>
      <c r="K10" s="2"/>
      <c r="L10" s="2" t="n">
        <f aca="false">H10-J10</f>
        <v>-8.19897928999992</v>
      </c>
      <c r="M10" s="2"/>
      <c r="N10" s="2" t="n">
        <v>49.4</v>
      </c>
      <c r="O10" s="2"/>
      <c r="P10" s="2" t="n">
        <f aca="false">L10-N10</f>
        <v>-57.5989792899999</v>
      </c>
      <c r="Q10" s="2"/>
      <c r="R10" s="2"/>
      <c r="S10" s="2"/>
    </row>
    <row r="11" customFormat="false" ht="12.75" hidden="false" customHeight="false" outlineLevel="0" collapsed="false">
      <c r="B11" s="1" t="n">
        <v>37144</v>
      </c>
      <c r="D11" s="2" t="n">
        <v>-952.02903563</v>
      </c>
      <c r="F11" s="15" t="n">
        <v>-947</v>
      </c>
      <c r="H11" s="2" t="n">
        <f aca="false">D11-F11</f>
        <v>-5.02903562999995</v>
      </c>
      <c r="I11" s="2"/>
      <c r="J11" s="2" t="n">
        <v>18.2</v>
      </c>
      <c r="K11" s="2"/>
      <c r="L11" s="2" t="n">
        <f aca="false">H11-J11</f>
        <v>-23.22903563</v>
      </c>
      <c r="M11" s="2"/>
      <c r="N11" s="2" t="n">
        <v>-35.6</v>
      </c>
      <c r="O11" s="2"/>
      <c r="P11" s="2" t="n">
        <f aca="false">L11-N11</f>
        <v>12.3709643700001</v>
      </c>
      <c r="Q11" s="2"/>
      <c r="R11" s="2"/>
      <c r="S11" s="2"/>
      <c r="U11" s="0" t="s">
        <v>27</v>
      </c>
    </row>
    <row r="12" customFormat="false" ht="12.75" hidden="false" customHeight="false" outlineLevel="0" collapsed="false">
      <c r="B12" s="1" t="n">
        <v>37145</v>
      </c>
      <c r="D12" s="2" t="n">
        <v>-99.77581181</v>
      </c>
      <c r="F12" s="15" t="n">
        <v>0</v>
      </c>
      <c r="H12" s="2" t="n">
        <f aca="false">D12-F12</f>
        <v>-99.77581181</v>
      </c>
      <c r="I12" s="2"/>
      <c r="J12" s="2" t="n">
        <v>19.3</v>
      </c>
      <c r="K12" s="2"/>
      <c r="L12" s="2" t="n">
        <f aca="false">H12-J12</f>
        <v>-119.07581181</v>
      </c>
      <c r="M12" s="2"/>
      <c r="N12" s="2" t="n">
        <v>-136.6</v>
      </c>
      <c r="O12" s="2"/>
      <c r="P12" s="2" t="n">
        <f aca="false">L12-N12</f>
        <v>17.52418819</v>
      </c>
      <c r="Q12" s="2"/>
      <c r="R12" s="2"/>
      <c r="S12" s="2"/>
    </row>
    <row r="13" customFormat="false" ht="12.75" hidden="false" customHeight="false" outlineLevel="0" collapsed="false">
      <c r="B13" s="1" t="n">
        <v>37146</v>
      </c>
      <c r="D13" s="2" t="n">
        <v>253.6</v>
      </c>
      <c r="F13" s="15" t="n">
        <v>0</v>
      </c>
      <c r="H13" s="2" t="n">
        <f aca="false">D13-F13</f>
        <v>253.6</v>
      </c>
      <c r="I13" s="2"/>
      <c r="J13" s="2" t="n">
        <v>-18.5</v>
      </c>
      <c r="K13" s="2"/>
      <c r="L13" s="2" t="n">
        <f aca="false">H13-J13</f>
        <v>272.1</v>
      </c>
      <c r="M13" s="2"/>
      <c r="N13" s="2" t="n">
        <v>105.9</v>
      </c>
      <c r="O13" s="2"/>
      <c r="P13" s="2" t="n">
        <f aca="false">L13-N13</f>
        <v>166.2</v>
      </c>
      <c r="Q13" s="2"/>
      <c r="R13" s="2"/>
      <c r="S13" s="2"/>
    </row>
    <row r="14" customFormat="false" ht="12.75" hidden="false" customHeight="false" outlineLevel="0" collapsed="false">
      <c r="B14" s="1" t="n">
        <v>37147</v>
      </c>
      <c r="D14" s="2" t="n">
        <v>47.94015603</v>
      </c>
      <c r="F14" s="15" t="n">
        <v>0</v>
      </c>
      <c r="H14" s="2" t="n">
        <f aca="false">D14-F14</f>
        <v>47.94015603</v>
      </c>
      <c r="I14" s="2"/>
      <c r="J14" s="2" t="n">
        <v>123.8</v>
      </c>
      <c r="K14" s="2"/>
      <c r="L14" s="2" t="n">
        <f aca="false">H14-J14</f>
        <v>-75.85984397</v>
      </c>
      <c r="M14" s="2"/>
      <c r="N14" s="2" t="n">
        <v>-58.1</v>
      </c>
      <c r="O14" s="2"/>
      <c r="P14" s="2" t="n">
        <f aca="false">L14-N14</f>
        <v>-17.75984397</v>
      </c>
      <c r="Q14" s="2"/>
      <c r="R14" s="2"/>
      <c r="S14" s="2"/>
    </row>
    <row r="15" customFormat="false" ht="12.75" hidden="false" customHeight="false" outlineLevel="0" collapsed="false">
      <c r="B15" s="1" t="n">
        <v>37148</v>
      </c>
      <c r="D15" s="2" t="n">
        <v>-106.64531337</v>
      </c>
      <c r="F15" s="15" t="n">
        <v>0</v>
      </c>
      <c r="H15" s="2" t="n">
        <f aca="false">D15-F15</f>
        <v>-106.64531337</v>
      </c>
      <c r="I15" s="2"/>
      <c r="J15" s="2" t="n">
        <v>-24.1</v>
      </c>
      <c r="K15" s="2"/>
      <c r="L15" s="2" t="n">
        <f aca="false">H15-J15</f>
        <v>-82.5453133700001</v>
      </c>
      <c r="M15" s="2"/>
      <c r="N15" s="2" t="n">
        <v>14</v>
      </c>
      <c r="O15" s="2"/>
      <c r="P15" s="2" t="n">
        <f aca="false">L15-N15</f>
        <v>-96.5453133700001</v>
      </c>
      <c r="Q15" s="2"/>
      <c r="R15" s="2"/>
      <c r="S15" s="2"/>
    </row>
    <row r="16" customFormat="false" ht="12.75" hidden="false" customHeight="false" outlineLevel="0" collapsed="false">
      <c r="B16" s="1" t="n">
        <v>37151</v>
      </c>
      <c r="D16" s="2" t="n">
        <v>78.7462075600001</v>
      </c>
      <c r="F16" s="15" t="n">
        <v>0</v>
      </c>
      <c r="H16" s="2" t="n">
        <f aca="false">D16-F16</f>
        <v>78.7462075600001</v>
      </c>
      <c r="I16" s="2"/>
      <c r="J16" s="2" t="n">
        <v>42</v>
      </c>
      <c r="K16" s="2"/>
      <c r="L16" s="2" t="n">
        <f aca="false">H16-J16</f>
        <v>36.7462075600001</v>
      </c>
      <c r="M16" s="2"/>
      <c r="N16" s="2" t="n">
        <v>-72.1</v>
      </c>
      <c r="O16" s="2"/>
      <c r="P16" s="2" t="n">
        <f aca="false">L16-N16</f>
        <v>108.84620756</v>
      </c>
      <c r="Q16" s="2"/>
      <c r="R16" s="2"/>
      <c r="S16" s="2"/>
    </row>
    <row r="17" customFormat="false" ht="12.75" hidden="false" customHeight="false" outlineLevel="0" collapsed="false">
      <c r="B17" s="1" t="n">
        <v>37152</v>
      </c>
      <c r="D17" s="2" t="n">
        <v>-21.0675510500002</v>
      </c>
      <c r="F17" s="15" t="n">
        <v>0</v>
      </c>
      <c r="H17" s="2" t="n">
        <f aca="false">D17-F17</f>
        <v>-21.0675510500002</v>
      </c>
      <c r="I17" s="2"/>
      <c r="J17" s="2" t="n">
        <v>-83.4</v>
      </c>
      <c r="K17" s="2"/>
      <c r="L17" s="2" t="n">
        <f aca="false">H17-J17</f>
        <v>62.3324489499998</v>
      </c>
      <c r="M17" s="2"/>
      <c r="N17" s="2" t="n">
        <v>-13.4</v>
      </c>
      <c r="O17" s="2"/>
      <c r="P17" s="2" t="n">
        <f aca="false">L17-N17</f>
        <v>75.7324489499998</v>
      </c>
      <c r="Q17" s="2"/>
      <c r="R17" s="2"/>
      <c r="S17" s="2"/>
    </row>
    <row r="18" customFormat="false" ht="12.75" hidden="false" customHeight="false" outlineLevel="0" collapsed="false">
      <c r="B18" s="1" t="n">
        <v>37153</v>
      </c>
      <c r="D18" s="2" t="n">
        <v>-33.9947070999995</v>
      </c>
      <c r="F18" s="15" t="n">
        <v>0</v>
      </c>
      <c r="H18" s="2" t="n">
        <f aca="false">D18-F18</f>
        <v>-33.9947070999995</v>
      </c>
      <c r="I18" s="2"/>
      <c r="J18" s="2" t="n">
        <v>71.6</v>
      </c>
      <c r="K18" s="2"/>
      <c r="L18" s="2" t="n">
        <f aca="false">H18-J18</f>
        <v>-105.5947071</v>
      </c>
      <c r="M18" s="2"/>
      <c r="N18" s="2" t="n">
        <v>-56.8</v>
      </c>
      <c r="O18" s="2"/>
      <c r="P18" s="2" t="n">
        <f aca="false">L18-N18</f>
        <v>-48.7947070999995</v>
      </c>
      <c r="Q18" s="2"/>
      <c r="R18" s="2"/>
      <c r="S18" s="2"/>
    </row>
    <row r="19" customFormat="false" ht="12.75" hidden="false" customHeight="false" outlineLevel="0" collapsed="false">
      <c r="B19" s="1" t="n">
        <v>37154</v>
      </c>
      <c r="D19" s="2" t="n">
        <v>-76.8525365500002</v>
      </c>
      <c r="F19" s="15" t="n">
        <v>0</v>
      </c>
      <c r="H19" s="2" t="n">
        <f aca="false">D19-F19</f>
        <v>-76.8525365500002</v>
      </c>
      <c r="I19" s="2"/>
      <c r="J19" s="2" t="n">
        <v>27.1</v>
      </c>
      <c r="K19" s="2"/>
      <c r="L19" s="2" t="n">
        <f aca="false">H19-J19</f>
        <v>-103.95253655</v>
      </c>
      <c r="M19" s="2"/>
      <c r="N19" s="2" t="n">
        <v>193.8</v>
      </c>
      <c r="O19" s="2"/>
      <c r="P19" s="2" t="n">
        <f aca="false">L19-N19</f>
        <v>-297.75253655</v>
      </c>
      <c r="Q19" s="2"/>
      <c r="R19" s="2"/>
      <c r="S19" s="2"/>
    </row>
    <row r="20" customFormat="false" ht="12.75" hidden="false" customHeight="false" outlineLevel="0" collapsed="false">
      <c r="B20" s="1" t="n">
        <v>37155</v>
      </c>
      <c r="D20" s="2" t="n">
        <v>-103.22156926</v>
      </c>
      <c r="F20" s="15" t="n">
        <v>0</v>
      </c>
      <c r="H20" s="2" t="n">
        <f aca="false">D20-F20</f>
        <v>-103.22156926</v>
      </c>
      <c r="I20" s="2"/>
      <c r="J20" s="2" t="n">
        <v>13.1</v>
      </c>
      <c r="K20" s="2"/>
      <c r="L20" s="2" t="n">
        <f aca="false">H20-J20</f>
        <v>-116.32156926</v>
      </c>
      <c r="M20" s="2"/>
      <c r="N20" s="2" t="n">
        <v>12</v>
      </c>
      <c r="O20" s="2"/>
      <c r="P20" s="2" t="n">
        <f aca="false">L20-N20</f>
        <v>-128.32156926</v>
      </c>
      <c r="Q20" s="2"/>
      <c r="R20" s="2"/>
      <c r="S20" s="2"/>
    </row>
    <row r="21" customFormat="false" ht="12.75" hidden="false" customHeight="false" outlineLevel="0" collapsed="false">
      <c r="B21" s="1" t="n">
        <v>37158</v>
      </c>
      <c r="D21" s="2" t="n">
        <v>180.05176993</v>
      </c>
      <c r="F21" s="15" t="n">
        <v>-22.8</v>
      </c>
      <c r="H21" s="2" t="n">
        <f aca="false">D21-F21</f>
        <v>202.85176993</v>
      </c>
      <c r="I21" s="2"/>
      <c r="J21" s="2" t="n">
        <v>102.2</v>
      </c>
      <c r="K21" s="2"/>
      <c r="L21" s="2" t="n">
        <f aca="false">H21-J21</f>
        <v>100.65176993</v>
      </c>
      <c r="M21" s="2"/>
      <c r="N21" s="2" t="n">
        <v>-30.3</v>
      </c>
      <c r="O21" s="2"/>
      <c r="P21" s="2" t="n">
        <f aca="false">L21-N21</f>
        <v>130.95176993</v>
      </c>
      <c r="Q21" s="2"/>
      <c r="R21" s="2"/>
      <c r="S21" s="2"/>
      <c r="U21" s="16" t="s">
        <v>28</v>
      </c>
    </row>
    <row r="22" customFormat="false" ht="12.75" hidden="false" customHeight="false" outlineLevel="0" collapsed="false">
      <c r="B22" s="1" t="n">
        <v>37159</v>
      </c>
      <c r="D22" s="2" t="n">
        <v>-214.3295186</v>
      </c>
      <c r="F22" s="15" t="n">
        <v>0</v>
      </c>
      <c r="H22" s="2" t="n">
        <f aca="false">D22-F22</f>
        <v>-214.3295186</v>
      </c>
      <c r="I22" s="2"/>
      <c r="J22" s="2" t="n">
        <v>-56.5</v>
      </c>
      <c r="K22" s="2"/>
      <c r="L22" s="2" t="n">
        <f aca="false">H22-J22</f>
        <v>-157.8295186</v>
      </c>
      <c r="M22" s="2"/>
      <c r="N22" s="2" t="n">
        <v>-45.4</v>
      </c>
      <c r="O22" s="2"/>
      <c r="P22" s="2" t="n">
        <f aca="false">L22-N22</f>
        <v>-112.4295186</v>
      </c>
      <c r="Q22" s="2"/>
      <c r="R22" s="2"/>
      <c r="S22" s="2"/>
      <c r="U22" s="16"/>
    </row>
    <row r="23" customFormat="false" ht="12.75" hidden="false" customHeight="false" outlineLevel="0" collapsed="false">
      <c r="B23" s="1" t="n">
        <v>37160</v>
      </c>
      <c r="D23" s="2" t="n">
        <v>-31.0218312900003</v>
      </c>
      <c r="F23" s="15" t="n">
        <v>-18</v>
      </c>
      <c r="H23" s="2" t="n">
        <f aca="false">D23-F23</f>
        <v>-13.0218312900003</v>
      </c>
      <c r="I23" s="2"/>
      <c r="J23" s="2" t="n">
        <v>-32.6</v>
      </c>
      <c r="K23" s="2"/>
      <c r="L23" s="2" t="n">
        <f aca="false">H23-J23</f>
        <v>19.5781687099997</v>
      </c>
      <c r="M23" s="2"/>
      <c r="N23" s="2" t="n">
        <v>9.7</v>
      </c>
      <c r="O23" s="2"/>
      <c r="P23" s="2" t="n">
        <f aca="false">L23-N23</f>
        <v>9.87816870999972</v>
      </c>
      <c r="Q23" s="2"/>
      <c r="R23" s="2"/>
      <c r="S23" s="2"/>
      <c r="U23" s="16" t="s">
        <v>29</v>
      </c>
    </row>
    <row r="24" customFormat="false" ht="12.75" hidden="false" customHeight="false" outlineLevel="0" collapsed="false">
      <c r="B24" s="1" t="n">
        <v>37161</v>
      </c>
      <c r="D24" s="2" t="n">
        <v>-121.39618628</v>
      </c>
      <c r="F24" s="15" t="n">
        <v>-123.7</v>
      </c>
      <c r="H24" s="2" t="n">
        <f aca="false">D24-F24</f>
        <v>2.30381372000018</v>
      </c>
      <c r="I24" s="2"/>
      <c r="J24" s="2" t="n">
        <v>-40.5</v>
      </c>
      <c r="K24" s="2"/>
      <c r="L24" s="2" t="n">
        <f aca="false">H24-J24</f>
        <v>42.8038137200002</v>
      </c>
      <c r="M24" s="2"/>
      <c r="N24" s="2" t="n">
        <v>11.6</v>
      </c>
      <c r="O24" s="2"/>
      <c r="P24" s="2" t="n">
        <f aca="false">L24-N24</f>
        <v>31.2038137200002</v>
      </c>
      <c r="Q24" s="2"/>
      <c r="R24" s="2"/>
      <c r="S24" s="2"/>
      <c r="U24" s="16" t="s">
        <v>30</v>
      </c>
    </row>
    <row r="25" customFormat="false" ht="12.75" hidden="false" customHeight="false" outlineLevel="0" collapsed="false">
      <c r="B25" s="1" t="n">
        <v>37162</v>
      </c>
      <c r="D25" s="2" t="n">
        <v>908.10719375</v>
      </c>
      <c r="F25" s="15" t="n">
        <v>904.2</v>
      </c>
      <c r="H25" s="2" t="n">
        <f aca="false">D25-F25</f>
        <v>3.90719375000003</v>
      </c>
      <c r="I25" s="2"/>
      <c r="J25" s="2" t="n">
        <v>-3.7</v>
      </c>
      <c r="K25" s="2"/>
      <c r="L25" s="2" t="n">
        <f aca="false">H25-J25</f>
        <v>7.60719375000003</v>
      </c>
      <c r="M25" s="2"/>
      <c r="N25" s="2" t="n">
        <v>85.6</v>
      </c>
      <c r="O25" s="2"/>
      <c r="P25" s="2" t="n">
        <f aca="false">L25-N25</f>
        <v>-77.99280625</v>
      </c>
      <c r="Q25" s="2"/>
      <c r="R25" s="2"/>
      <c r="S25" s="2"/>
      <c r="U25" s="16" t="s">
        <v>31</v>
      </c>
    </row>
    <row r="26" customFormat="false" ht="12.75" hidden="false" customHeight="false" outlineLevel="0" collapsed="false">
      <c r="B26" s="1" t="n">
        <v>37165</v>
      </c>
      <c r="D26" s="2" t="n">
        <v>32.8</v>
      </c>
      <c r="F26" s="2" t="n">
        <v>0</v>
      </c>
      <c r="H26" s="2" t="n">
        <f aca="false">D26-F26</f>
        <v>32.8</v>
      </c>
      <c r="I26" s="2"/>
      <c r="J26" s="2" t="n">
        <v>10.5</v>
      </c>
      <c r="K26" s="2"/>
      <c r="L26" s="2" t="n">
        <f aca="false">H26-J26</f>
        <v>22.3</v>
      </c>
      <c r="M26" s="2"/>
      <c r="N26" s="2" t="n">
        <v>3</v>
      </c>
      <c r="O26" s="2"/>
      <c r="P26" s="2" t="n">
        <f aca="false">L26-N26</f>
        <v>19.3</v>
      </c>
      <c r="S26" s="2"/>
    </row>
    <row r="27" customFormat="false" ht="12.75" hidden="false" customHeight="false" outlineLevel="0" collapsed="false">
      <c r="B27" s="1" t="n">
        <v>37166</v>
      </c>
      <c r="D27" s="2" t="n">
        <v>-202.52740114</v>
      </c>
      <c r="F27" s="2" t="n">
        <v>0</v>
      </c>
      <c r="H27" s="2" t="n">
        <f aca="false">D27-F27</f>
        <v>-202.52740114</v>
      </c>
      <c r="I27" s="2"/>
      <c r="J27" s="2" t="n">
        <v>-76.4</v>
      </c>
      <c r="K27" s="2"/>
      <c r="L27" s="2" t="n">
        <f aca="false">H27-J27</f>
        <v>-126.12740114</v>
      </c>
      <c r="M27" s="2"/>
      <c r="N27" s="2" t="n">
        <v>-157.1</v>
      </c>
      <c r="O27" s="2"/>
      <c r="P27" s="2" t="n">
        <f aca="false">L27-N27</f>
        <v>30.9725988599999</v>
      </c>
      <c r="Q27" s="2"/>
      <c r="R27" s="2"/>
      <c r="S27" s="2"/>
    </row>
    <row r="28" customFormat="false" ht="12.75" hidden="false" customHeight="false" outlineLevel="0" collapsed="false">
      <c r="B28" s="1" t="n">
        <v>37167</v>
      </c>
      <c r="D28" s="2" t="n">
        <v>-10.9373057300001</v>
      </c>
      <c r="F28" s="2" t="n">
        <v>0</v>
      </c>
      <c r="H28" s="2" t="n">
        <f aca="false">D28-F28</f>
        <v>-10.9373057300001</v>
      </c>
      <c r="I28" s="2"/>
      <c r="J28" s="2" t="n">
        <v>-132.3</v>
      </c>
      <c r="K28" s="2"/>
      <c r="L28" s="2" t="n">
        <f aca="false">H28-J28</f>
        <v>121.36269427</v>
      </c>
      <c r="M28" s="2"/>
      <c r="N28" s="2" t="n">
        <v>142.1</v>
      </c>
      <c r="O28" s="2"/>
      <c r="P28" s="2" t="n">
        <f aca="false">L28-N28</f>
        <v>-20.7373057300001</v>
      </c>
      <c r="Q28" s="2"/>
      <c r="R28" s="2"/>
      <c r="S28" s="2"/>
    </row>
    <row r="29" customFormat="false" ht="12.75" hidden="false" customHeight="false" outlineLevel="0" collapsed="false">
      <c r="B29" s="1" t="n">
        <v>37168</v>
      </c>
      <c r="D29" s="2" t="n">
        <v>-99.5088560500001</v>
      </c>
      <c r="F29" s="2" t="n">
        <v>-34</v>
      </c>
      <c r="H29" s="2" t="n">
        <f aca="false">D29-F29</f>
        <v>-65.5088560500001</v>
      </c>
      <c r="I29" s="2"/>
      <c r="J29" s="2" t="n">
        <v>46.1</v>
      </c>
      <c r="K29" s="2"/>
      <c r="L29" s="2" t="n">
        <f aca="false">H29-J29</f>
        <v>-111.60885605</v>
      </c>
      <c r="M29" s="2"/>
      <c r="N29" s="2" t="n">
        <v>-106.1</v>
      </c>
      <c r="O29" s="2"/>
      <c r="P29" s="2" t="n">
        <f aca="false">L29-N29</f>
        <v>-5.50885605000005</v>
      </c>
      <c r="Q29" s="2"/>
      <c r="R29" s="2"/>
      <c r="S29" s="2"/>
      <c r="U29" s="16" t="s">
        <v>32</v>
      </c>
    </row>
    <row r="30" customFormat="false" ht="12.75" hidden="false" customHeight="false" outlineLevel="0" collapsed="false">
      <c r="B30" s="1" t="n">
        <v>37169</v>
      </c>
      <c r="D30" s="2" t="n">
        <v>168.17356987</v>
      </c>
      <c r="F30" s="2" t="n">
        <v>0</v>
      </c>
      <c r="H30" s="2" t="n">
        <f aca="false">D30-F30</f>
        <v>168.17356987</v>
      </c>
      <c r="I30" s="2"/>
      <c r="J30" s="2" t="n">
        <v>144.8</v>
      </c>
      <c r="K30" s="2"/>
      <c r="L30" s="2" t="n">
        <f aca="false">H30-J30</f>
        <v>23.37356987</v>
      </c>
      <c r="M30" s="2"/>
      <c r="N30" s="2" t="n">
        <v>-121.9</v>
      </c>
      <c r="O30" s="2"/>
      <c r="P30" s="2" t="n">
        <f aca="false">L30-N30</f>
        <v>145.27356987</v>
      </c>
      <c r="Q30" s="2"/>
      <c r="R30" s="2"/>
      <c r="S30" s="2"/>
      <c r="U30" s="16"/>
    </row>
    <row r="31" customFormat="false" ht="12.75" hidden="false" customHeight="false" outlineLevel="0" collapsed="false">
      <c r="B31" s="1" t="n">
        <v>37173</v>
      </c>
      <c r="D31" s="2" t="n">
        <v>-369.61483509</v>
      </c>
      <c r="F31" s="2" t="n">
        <v>-179</v>
      </c>
      <c r="H31" s="2" t="n">
        <f aca="false">D31-F31</f>
        <v>-190.61483509</v>
      </c>
      <c r="I31" s="2"/>
      <c r="J31" s="2" t="n">
        <v>51.5</v>
      </c>
      <c r="K31" s="2"/>
      <c r="L31" s="2" t="n">
        <f aca="false">H31-J31</f>
        <v>-242.11483509</v>
      </c>
      <c r="M31" s="2"/>
      <c r="N31" s="2" t="n">
        <v>-93.8</v>
      </c>
      <c r="O31" s="2"/>
      <c r="P31" s="2" t="n">
        <f aca="false">L31-N31</f>
        <v>-148.31483509</v>
      </c>
      <c r="Q31" s="2"/>
      <c r="R31" s="2"/>
      <c r="S31" s="2"/>
      <c r="U31" s="16" t="s">
        <v>33</v>
      </c>
    </row>
    <row r="32" customFormat="false" ht="12.75" hidden="false" customHeight="false" outlineLevel="0" collapsed="false">
      <c r="B32" s="1" t="n">
        <v>37174</v>
      </c>
      <c r="D32" s="2" t="n">
        <v>21.99817221</v>
      </c>
      <c r="F32" s="2" t="n">
        <v>0</v>
      </c>
      <c r="H32" s="2" t="n">
        <f aca="false">D32-F32</f>
        <v>21.99817221</v>
      </c>
      <c r="I32" s="2"/>
      <c r="J32" s="2" t="n">
        <v>46.7</v>
      </c>
      <c r="K32" s="2"/>
      <c r="L32" s="2" t="n">
        <f aca="false">H32-J32</f>
        <v>-24.70182779</v>
      </c>
      <c r="M32" s="2"/>
      <c r="N32" s="2" t="n">
        <v>-24.1</v>
      </c>
      <c r="O32" s="2"/>
      <c r="P32" s="2" t="n">
        <f aca="false">L32-N32</f>
        <v>-0.601827789999955</v>
      </c>
      <c r="Q32" s="2"/>
      <c r="R32" s="2"/>
      <c r="S32" s="2"/>
      <c r="U32" s="16"/>
    </row>
    <row r="33" customFormat="false" ht="12.75" hidden="false" customHeight="false" outlineLevel="0" collapsed="false">
      <c r="B33" s="1" t="n">
        <v>37175</v>
      </c>
      <c r="D33" s="2" t="n">
        <v>-162.5798295</v>
      </c>
      <c r="F33" s="2" t="n">
        <v>0</v>
      </c>
      <c r="H33" s="2" t="n">
        <f aca="false">D33-F33</f>
        <v>-162.5798295</v>
      </c>
      <c r="I33" s="2"/>
      <c r="J33" s="2" t="n">
        <v>-279.5</v>
      </c>
      <c r="K33" s="2"/>
      <c r="L33" s="2" t="n">
        <f aca="false">H33-J33</f>
        <v>116.9201705</v>
      </c>
      <c r="M33" s="2"/>
      <c r="N33" s="2" t="n">
        <v>6.2</v>
      </c>
      <c r="O33" s="2"/>
      <c r="P33" s="2" t="n">
        <f aca="false">L33-N33</f>
        <v>110.7201705</v>
      </c>
      <c r="Q33" s="2"/>
      <c r="R33" s="2"/>
      <c r="S33" s="2"/>
      <c r="U33" s="16"/>
    </row>
    <row r="34" customFormat="false" ht="12.75" hidden="false" customHeight="false" outlineLevel="0" collapsed="false">
      <c r="B34" s="1" t="n">
        <v>37176</v>
      </c>
      <c r="D34" s="2" t="n">
        <v>16.4141066999996</v>
      </c>
      <c r="F34" s="2" t="n">
        <v>-29</v>
      </c>
      <c r="H34" s="2" t="n">
        <f aca="false">D34-F34</f>
        <v>45.4141066999996</v>
      </c>
      <c r="I34" s="2"/>
      <c r="J34" s="2" t="n">
        <v>87.8</v>
      </c>
      <c r="K34" s="2"/>
      <c r="L34" s="2" t="n">
        <f aca="false">H34-J34</f>
        <v>-42.3858933000004</v>
      </c>
      <c r="M34" s="2"/>
      <c r="N34" s="2" t="n">
        <v>8.4</v>
      </c>
      <c r="O34" s="2"/>
      <c r="P34" s="2" t="n">
        <f aca="false">L34-N34</f>
        <v>-50.7858933000004</v>
      </c>
      <c r="Q34" s="2"/>
      <c r="R34" s="2"/>
      <c r="S34" s="2"/>
      <c r="U34" s="16" t="s">
        <v>34</v>
      </c>
    </row>
    <row r="35" customFormat="false" ht="12.75" hidden="false" customHeight="false" outlineLevel="0" collapsed="false">
      <c r="B35" s="1" t="n">
        <v>37179</v>
      </c>
      <c r="D35" s="2" t="n">
        <v>-248.63524438</v>
      </c>
      <c r="F35" s="2" t="n">
        <v>-126</v>
      </c>
      <c r="H35" s="2" t="n">
        <f aca="false">D35-F35</f>
        <v>-122.63524438</v>
      </c>
      <c r="I35" s="2"/>
      <c r="J35" s="2" t="n">
        <v>-87.8</v>
      </c>
      <c r="K35" s="2"/>
      <c r="L35" s="2" t="n">
        <f aca="false">H35-J35</f>
        <v>-34.8352443799996</v>
      </c>
      <c r="M35" s="2"/>
      <c r="N35" s="2" t="n">
        <v>-62.4</v>
      </c>
      <c r="O35" s="2"/>
      <c r="P35" s="2" t="n">
        <f aca="false">L35-N35</f>
        <v>27.5647556200004</v>
      </c>
      <c r="Q35" s="2"/>
      <c r="R35" s="2"/>
      <c r="S35" s="2"/>
      <c r="U35" s="16" t="s">
        <v>35</v>
      </c>
    </row>
    <row r="36" customFormat="false" ht="12.75" hidden="false" customHeight="false" outlineLevel="0" collapsed="false">
      <c r="B36" s="1" t="n">
        <v>37180</v>
      </c>
      <c r="D36" s="2" t="n">
        <v>-101.1406691</v>
      </c>
      <c r="F36" s="2" t="n">
        <v>0</v>
      </c>
      <c r="H36" s="2" t="n">
        <f aca="false">D36-F36</f>
        <v>-101.1406691</v>
      </c>
      <c r="I36" s="2"/>
      <c r="J36" s="2" t="n">
        <v>11.4</v>
      </c>
      <c r="K36" s="2"/>
      <c r="L36" s="2" t="n">
        <f aca="false">H36-J36</f>
        <v>-112.5406691</v>
      </c>
      <c r="M36" s="2"/>
      <c r="N36" s="2" t="n">
        <v>-24.3</v>
      </c>
      <c r="O36" s="2"/>
      <c r="P36" s="2" t="n">
        <f aca="false">L36-N36</f>
        <v>-88.2406691</v>
      </c>
      <c r="Q36" s="2"/>
      <c r="R36" s="2"/>
      <c r="S36" s="2"/>
      <c r="U36" s="16"/>
    </row>
    <row r="37" customFormat="false" ht="12.75" hidden="false" customHeight="false" outlineLevel="0" collapsed="false">
      <c r="B37" s="1" t="n">
        <v>37181</v>
      </c>
      <c r="D37" s="2" t="n">
        <v>-46.45167903</v>
      </c>
      <c r="F37" s="2" t="n">
        <v>0</v>
      </c>
      <c r="H37" s="2" t="n">
        <f aca="false">D37-F37</f>
        <v>-46.45167903</v>
      </c>
      <c r="I37" s="2"/>
      <c r="J37" s="2" t="n">
        <v>37.7</v>
      </c>
      <c r="K37" s="2"/>
      <c r="L37" s="2" t="n">
        <f aca="false">H37-J37</f>
        <v>-84.15167903</v>
      </c>
      <c r="M37" s="2"/>
      <c r="N37" s="2" t="n">
        <v>-0.9</v>
      </c>
      <c r="O37" s="2"/>
      <c r="P37" s="2" t="n">
        <f aca="false">L37-N37</f>
        <v>-83.25167903</v>
      </c>
      <c r="Q37" s="2"/>
      <c r="R37" s="2"/>
      <c r="S37" s="2"/>
      <c r="U37" s="16"/>
    </row>
    <row r="38" customFormat="false" ht="12.75" hidden="false" customHeight="false" outlineLevel="0" collapsed="false">
      <c r="B38" s="1" t="n">
        <v>37182</v>
      </c>
      <c r="D38" s="2" t="n">
        <v>-78.3986440100002</v>
      </c>
      <c r="F38" s="2" t="n">
        <v>-23</v>
      </c>
      <c r="H38" s="2" t="n">
        <f aca="false">D38-F38</f>
        <v>-55.3986440100002</v>
      </c>
      <c r="I38" s="2"/>
      <c r="J38" s="2" t="n">
        <v>-6.6</v>
      </c>
      <c r="K38" s="2"/>
      <c r="L38" s="2" t="n">
        <f aca="false">H38-J38</f>
        <v>-48.7986440100002</v>
      </c>
      <c r="M38" s="2"/>
      <c r="N38" s="2" t="n">
        <v>-15.9</v>
      </c>
      <c r="O38" s="2"/>
      <c r="P38" s="2" t="n">
        <f aca="false">L38-N38</f>
        <v>-32.8986440100002</v>
      </c>
      <c r="Q38" s="2"/>
      <c r="R38" s="2"/>
      <c r="S38" s="2"/>
      <c r="U38" s="16" t="s">
        <v>36</v>
      </c>
    </row>
    <row r="39" customFormat="false" ht="12.75" hidden="false" customHeight="false" outlineLevel="0" collapsed="false">
      <c r="B39" s="1" t="n">
        <v>37183</v>
      </c>
      <c r="D39" s="2" t="n">
        <v>222.64764738</v>
      </c>
      <c r="F39" s="2" t="n">
        <v>40</v>
      </c>
      <c r="H39" s="2" t="n">
        <f aca="false">D39-F39</f>
        <v>182.64764738</v>
      </c>
      <c r="I39" s="2"/>
      <c r="J39" s="2" t="n">
        <v>111.3</v>
      </c>
      <c r="K39" s="2"/>
      <c r="L39" s="2" t="n">
        <f aca="false">H39-J39</f>
        <v>71.3476473799999</v>
      </c>
      <c r="M39" s="2"/>
      <c r="N39" s="2" t="n">
        <v>31</v>
      </c>
      <c r="O39" s="2"/>
      <c r="P39" s="2" t="n">
        <f aca="false">L39-N39</f>
        <v>40.3476473799999</v>
      </c>
      <c r="Q39" s="2"/>
      <c r="R39" s="2"/>
      <c r="S39" s="2"/>
      <c r="U39" s="16" t="s">
        <v>37</v>
      </c>
    </row>
    <row r="40" customFormat="false" ht="12.75" hidden="false" customHeight="false" outlineLevel="0" collapsed="false">
      <c r="B40" s="1" t="n">
        <v>37186</v>
      </c>
      <c r="D40" s="2" t="n">
        <v>119.00046275</v>
      </c>
      <c r="F40" s="2" t="n">
        <v>0</v>
      </c>
      <c r="H40" s="2" t="n">
        <f aca="false">D40-F40</f>
        <v>119.00046275</v>
      </c>
      <c r="I40" s="2"/>
      <c r="J40" s="2" t="n">
        <v>-21.4</v>
      </c>
      <c r="K40" s="2"/>
      <c r="L40" s="2" t="n">
        <f aca="false">H40-J40</f>
        <v>140.40046275</v>
      </c>
      <c r="M40" s="2"/>
      <c r="N40" s="2" t="n">
        <v>168.1</v>
      </c>
      <c r="O40" s="2"/>
      <c r="P40" s="2" t="n">
        <f aca="false">L40-N40</f>
        <v>-27.6995372499999</v>
      </c>
      <c r="Q40" s="2"/>
      <c r="R40" s="2"/>
      <c r="S40" s="2"/>
      <c r="U40" s="16"/>
    </row>
    <row r="41" customFormat="false" ht="12.75" hidden="false" customHeight="false" outlineLevel="0" collapsed="false">
      <c r="B41" s="1" t="n">
        <v>37187</v>
      </c>
      <c r="D41" s="2" t="n">
        <v>-42.3226277399999</v>
      </c>
      <c r="F41" s="2" t="n">
        <v>0</v>
      </c>
      <c r="H41" s="2" t="n">
        <f aca="false">D41-F41</f>
        <v>-42.3226277399999</v>
      </c>
      <c r="I41" s="2"/>
      <c r="J41" s="2" t="n">
        <v>18.3</v>
      </c>
      <c r="K41" s="2"/>
      <c r="L41" s="2" t="n">
        <f aca="false">H41-J41</f>
        <v>-60.6226277399999</v>
      </c>
      <c r="M41" s="2"/>
      <c r="N41" s="2" t="n">
        <v>-8.2</v>
      </c>
      <c r="O41" s="2"/>
      <c r="P41" s="2" t="n">
        <f aca="false">L41-N41</f>
        <v>-52.4226277399999</v>
      </c>
      <c r="Q41" s="2"/>
      <c r="R41" s="2"/>
      <c r="S41" s="2"/>
      <c r="U41" s="16"/>
    </row>
    <row r="42" customFormat="false" ht="12.75" hidden="false" customHeight="false" outlineLevel="0" collapsed="false">
      <c r="B42" s="1" t="n">
        <v>37188</v>
      </c>
      <c r="D42" s="2" t="n">
        <v>-31.6643152740003</v>
      </c>
      <c r="F42" s="2" t="n">
        <v>0</v>
      </c>
      <c r="H42" s="2" t="n">
        <f aca="false">D42-F42</f>
        <v>-31.6643152740003</v>
      </c>
      <c r="I42" s="2"/>
      <c r="J42" s="2" t="n">
        <v>-42.1</v>
      </c>
      <c r="K42" s="2"/>
      <c r="L42" s="2" t="n">
        <f aca="false">H42-J42</f>
        <v>10.4356847259997</v>
      </c>
      <c r="M42" s="2"/>
      <c r="N42" s="2" t="n">
        <v>0</v>
      </c>
      <c r="O42" s="2"/>
      <c r="P42" s="2" t="n">
        <f aca="false">L42-N42</f>
        <v>10.4356847259997</v>
      </c>
      <c r="Q42" s="2"/>
      <c r="R42" s="2"/>
      <c r="S42" s="2"/>
      <c r="U42" s="16"/>
    </row>
    <row r="43" customFormat="false" ht="12.75" hidden="false" customHeight="false" outlineLevel="0" collapsed="false">
      <c r="B43" s="1" t="n">
        <v>37189</v>
      </c>
      <c r="D43" s="2" t="n">
        <v>283.207132594</v>
      </c>
      <c r="F43" s="2" t="n">
        <v>27</v>
      </c>
      <c r="H43" s="2" t="n">
        <f aca="false">D43-F43</f>
        <v>256.207132594</v>
      </c>
      <c r="I43" s="2"/>
      <c r="J43" s="2" t="n">
        <v>86.9</v>
      </c>
      <c r="K43" s="2"/>
      <c r="L43" s="2" t="n">
        <f aca="false">H43-J43</f>
        <v>169.307132594</v>
      </c>
      <c r="M43" s="2"/>
      <c r="N43" s="2" t="n">
        <v>69.5</v>
      </c>
      <c r="O43" s="2"/>
      <c r="P43" s="2" t="n">
        <f aca="false">L43-N43</f>
        <v>99.8071325939998</v>
      </c>
      <c r="Q43" s="2"/>
      <c r="R43" s="2"/>
      <c r="S43" s="2"/>
      <c r="U43" s="16" t="s">
        <v>38</v>
      </c>
    </row>
    <row r="44" customFormat="false" ht="12.75" hidden="false" customHeight="false" outlineLevel="0" collapsed="false">
      <c r="B44" s="1" t="n">
        <v>37190</v>
      </c>
      <c r="D44" s="2" t="n">
        <v>31.1</v>
      </c>
      <c r="F44" s="2" t="n">
        <v>25.6</v>
      </c>
      <c r="H44" s="2" t="n">
        <f aca="false">D44-F44</f>
        <v>5.5</v>
      </c>
      <c r="I44" s="2"/>
      <c r="J44" s="2" t="n">
        <v>-63</v>
      </c>
      <c r="K44" s="2"/>
      <c r="L44" s="2" t="n">
        <f aca="false">H44-J44</f>
        <v>68.5</v>
      </c>
      <c r="M44" s="2"/>
      <c r="N44" s="2" t="n">
        <v>6.4</v>
      </c>
      <c r="O44" s="2"/>
      <c r="P44" s="2" t="n">
        <f aca="false">L44-N44</f>
        <v>62.1</v>
      </c>
      <c r="Q44" s="2"/>
      <c r="R44" s="2"/>
      <c r="S44" s="2"/>
      <c r="U44" s="16" t="s">
        <v>39</v>
      </c>
    </row>
    <row r="45" customFormat="false" ht="12.75" hidden="false" customHeight="false" outlineLevel="0" collapsed="false">
      <c r="B45" s="1" t="n">
        <v>37193</v>
      </c>
      <c r="D45" s="2" t="n">
        <v>-373.3</v>
      </c>
      <c r="F45" s="2" t="n">
        <v>-182</v>
      </c>
      <c r="H45" s="2" t="n">
        <f aca="false">D45-F45</f>
        <v>-191.3</v>
      </c>
      <c r="I45" s="2"/>
      <c r="J45" s="2" t="n">
        <v>-137.4</v>
      </c>
      <c r="K45" s="2"/>
      <c r="L45" s="2" t="n">
        <f aca="false">H45-J45</f>
        <v>-53.9</v>
      </c>
      <c r="M45" s="2"/>
      <c r="N45" s="2" t="n">
        <v>36.4</v>
      </c>
      <c r="O45" s="2"/>
      <c r="P45" s="2" t="n">
        <f aca="false">L45-N45</f>
        <v>-90.3</v>
      </c>
      <c r="Q45" s="2"/>
      <c r="R45" s="2"/>
      <c r="S45" s="2"/>
      <c r="U45" s="16" t="s">
        <v>40</v>
      </c>
    </row>
    <row r="46" customFormat="false" ht="12.75" hidden="false" customHeight="false" outlineLevel="0" collapsed="false">
      <c r="B46" s="1" t="n">
        <v>37194</v>
      </c>
      <c r="D46" s="2" t="n">
        <v>-25.9</v>
      </c>
      <c r="F46" s="2" t="n">
        <v>-150</v>
      </c>
      <c r="H46" s="2" t="n">
        <f aca="false">D46-F46</f>
        <v>124.1</v>
      </c>
      <c r="I46" s="2"/>
      <c r="J46" s="2" t="n">
        <v>24.1</v>
      </c>
      <c r="K46" s="2"/>
      <c r="L46" s="2" t="n">
        <f aca="false">H46-J46</f>
        <v>100</v>
      </c>
      <c r="M46" s="2"/>
      <c r="N46" s="2" t="n">
        <v>-121.4</v>
      </c>
      <c r="O46" s="2"/>
      <c r="P46" s="2" t="n">
        <f aca="false">L46-N46</f>
        <v>221.4</v>
      </c>
      <c r="Q46" s="2"/>
      <c r="R46" s="2"/>
      <c r="S46" s="2"/>
      <c r="U46" s="16" t="s">
        <v>41</v>
      </c>
    </row>
    <row r="47" customFormat="false" ht="12.75" hidden="false" customHeight="false" outlineLevel="0" collapsed="false">
      <c r="B47" s="1" t="n">
        <v>37195</v>
      </c>
      <c r="D47" s="2" t="n">
        <v>-124.3</v>
      </c>
      <c r="F47" s="2" t="n">
        <v>97</v>
      </c>
      <c r="H47" s="2" t="n">
        <f aca="false">D47-F47</f>
        <v>-221.3</v>
      </c>
      <c r="I47" s="2"/>
      <c r="J47" s="2" t="n">
        <v>-94.6</v>
      </c>
      <c r="K47" s="2"/>
      <c r="L47" s="2" t="n">
        <f aca="false">H47-J47</f>
        <v>-126.7</v>
      </c>
      <c r="M47" s="2"/>
      <c r="N47" s="2" t="n">
        <v>36.5</v>
      </c>
      <c r="O47" s="2"/>
      <c r="P47" s="2" t="n">
        <f aca="false">L47-N47</f>
        <v>-163.2</v>
      </c>
      <c r="Q47" s="2"/>
      <c r="R47" s="2"/>
      <c r="S47" s="2"/>
      <c r="U47" s="16" t="s">
        <v>42</v>
      </c>
    </row>
    <row r="48" customFormat="false" ht="12.75" hidden="false" customHeight="false" outlineLevel="0" collapsed="false">
      <c r="B48" s="1"/>
      <c r="D48" s="2"/>
      <c r="F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U48" s="16"/>
    </row>
    <row r="49" customFormat="false" ht="12.75" hidden="false" customHeight="false" outlineLevel="0" collapsed="false">
      <c r="K49" s="2"/>
      <c r="L49" s="2"/>
      <c r="M49" s="2"/>
      <c r="N49" s="2"/>
      <c r="O49" s="2"/>
      <c r="P49" s="2"/>
      <c r="Q49" s="2"/>
      <c r="R49" s="2"/>
      <c r="S49" s="2"/>
      <c r="U49" s="16"/>
    </row>
    <row r="50" customFormat="false" ht="12.75" hidden="false" customHeight="false" outlineLevel="0" collapsed="false">
      <c r="K50" s="2"/>
      <c r="L50" s="2"/>
      <c r="M50" s="2"/>
      <c r="N50" s="2"/>
      <c r="O50" s="2"/>
      <c r="P50" s="2"/>
      <c r="Q50" s="2"/>
      <c r="R50" s="2"/>
      <c r="S50" s="2"/>
      <c r="U50" s="16"/>
    </row>
    <row r="51" customFormat="false" ht="12.75" hidden="false" customHeight="false" outlineLevel="0" collapsed="false">
      <c r="K51" s="2"/>
      <c r="L51" s="2"/>
      <c r="M51" s="2"/>
      <c r="N51" s="2"/>
      <c r="O51" s="2"/>
      <c r="P51" s="2"/>
      <c r="Q51" s="2"/>
      <c r="R51" s="2"/>
      <c r="S51" s="2"/>
      <c r="U51" s="16"/>
    </row>
    <row r="52" customFormat="false" ht="12.75" hidden="false" customHeight="false" outlineLevel="0" collapsed="false">
      <c r="U52" s="16"/>
    </row>
    <row r="53" customFormat="false" ht="12.75" hidden="false" customHeight="false" outlineLevel="0" collapsed="false">
      <c r="U53" s="16"/>
    </row>
    <row r="54" customFormat="false" ht="12.75" hidden="false" customHeight="false" outlineLevel="0" collapsed="false">
      <c r="U54" s="16"/>
    </row>
    <row r="55" customFormat="false" ht="12.75" hidden="false" customHeight="false" outlineLevel="0" collapsed="false">
      <c r="U55" s="16"/>
    </row>
    <row r="56" customFormat="false" ht="12.75" hidden="false" customHeight="false" outlineLevel="0" collapsed="false">
      <c r="U56" s="16"/>
    </row>
    <row r="57" customFormat="false" ht="12.75" hidden="false" customHeight="false" outlineLevel="0" collapsed="false">
      <c r="U57" s="16"/>
    </row>
    <row r="58" customFormat="false" ht="12.75" hidden="false" customHeight="false" outlineLevel="0" collapsed="false">
      <c r="U58" s="16"/>
    </row>
    <row r="59" customFormat="false" ht="12.75" hidden="false" customHeight="false" outlineLevel="0" collapsed="false">
      <c r="U59" s="16"/>
    </row>
    <row r="60" customFormat="false" ht="12.75" hidden="false" customHeight="false" outlineLevel="0" collapsed="false">
      <c r="U60" s="16"/>
    </row>
    <row r="61" customFormat="false" ht="12.75" hidden="false" customHeight="false" outlineLevel="0" collapsed="false">
      <c r="U61" s="16"/>
    </row>
    <row r="62" customFormat="false" ht="12.75" hidden="false" customHeight="false" outlineLevel="0" collapsed="false">
      <c r="U62" s="16"/>
    </row>
    <row r="63" customFormat="false" ht="12.75" hidden="false" customHeight="false" outlineLevel="0" collapsed="false">
      <c r="U63" s="16"/>
    </row>
    <row r="64" customFormat="false" ht="12.75" hidden="false" customHeight="false" outlineLevel="0" collapsed="false">
      <c r="U64" s="16"/>
    </row>
    <row r="65" customFormat="false" ht="12.75" hidden="false" customHeight="false" outlineLevel="0" collapsed="false">
      <c r="U65" s="16"/>
    </row>
    <row r="66" customFormat="false" ht="12.75" hidden="false" customHeight="false" outlineLevel="0" collapsed="false">
      <c r="U66" s="16"/>
    </row>
    <row r="67" customFormat="false" ht="12.75" hidden="false" customHeight="false" outlineLevel="0" collapsed="false">
      <c r="U67" s="16"/>
    </row>
    <row r="68" customFormat="false" ht="12.75" hidden="false" customHeight="false" outlineLevel="0" collapsed="false">
      <c r="U68" s="16"/>
    </row>
    <row r="69" customFormat="false" ht="12.75" hidden="false" customHeight="false" outlineLevel="0" collapsed="false">
      <c r="U69" s="16"/>
    </row>
    <row r="70" customFormat="false" ht="12.75" hidden="false" customHeight="false" outlineLevel="0" collapsed="false">
      <c r="U70" s="16"/>
    </row>
    <row r="71" customFormat="false" ht="12.75" hidden="false" customHeight="false" outlineLevel="0" collapsed="false">
      <c r="U71" s="16"/>
    </row>
    <row r="72" customFormat="false" ht="12.75" hidden="false" customHeight="false" outlineLevel="0" collapsed="false">
      <c r="U72" s="16"/>
    </row>
    <row r="73" customFormat="false" ht="12.75" hidden="false" customHeight="false" outlineLevel="0" collapsed="false">
      <c r="U73" s="16"/>
    </row>
    <row r="74" customFormat="false" ht="12.75" hidden="false" customHeight="false" outlineLevel="0" collapsed="false">
      <c r="U74" s="16"/>
    </row>
    <row r="75" customFormat="false" ht="12.75" hidden="false" customHeight="false" outlineLevel="0" collapsed="false">
      <c r="U75" s="16"/>
    </row>
    <row r="76" customFormat="false" ht="12.75" hidden="false" customHeight="false" outlineLevel="0" collapsed="false">
      <c r="U76" s="16"/>
    </row>
    <row r="77" customFormat="false" ht="12.75" hidden="false" customHeight="false" outlineLevel="0" collapsed="false">
      <c r="U77" s="16"/>
    </row>
    <row r="78" customFormat="false" ht="12.75" hidden="false" customHeight="false" outlineLevel="0" collapsed="false">
      <c r="U78" s="16"/>
    </row>
    <row r="79" customFormat="false" ht="12.75" hidden="true" customHeight="false" outlineLevel="0" collapsed="false">
      <c r="U79" s="16"/>
    </row>
    <row r="80" customFormat="false" ht="12.75" hidden="true" customHeight="false" outlineLevel="0" collapsed="false">
      <c r="U80" s="16"/>
    </row>
    <row r="81" customFormat="false" ht="12.75" hidden="false" customHeight="false" outlineLevel="0" collapsed="false">
      <c r="U81" s="16"/>
    </row>
    <row r="82" customFormat="false" ht="12.75" hidden="false" customHeight="false" outlineLevel="0" collapsed="false">
      <c r="U82" s="16"/>
    </row>
    <row r="83" customFormat="false" ht="12.75" hidden="false" customHeight="false" outlineLevel="0" collapsed="false">
      <c r="U83" s="16"/>
    </row>
    <row r="84" customFormat="false" ht="12.75" hidden="false" customHeight="false" outlineLevel="0" collapsed="false">
      <c r="U84" s="16"/>
    </row>
    <row r="85" customFormat="false" ht="12.75" hidden="false" customHeight="false" outlineLevel="0" collapsed="false">
      <c r="U85" s="16"/>
    </row>
    <row r="86" customFormat="false" ht="12.75" hidden="true" customHeight="false" outlineLevel="0" collapsed="false">
      <c r="U86" s="16"/>
    </row>
    <row r="87" customFormat="false" ht="12.75" hidden="true" customHeight="false" outlineLevel="0" collapsed="false">
      <c r="U87" s="16"/>
    </row>
    <row r="88" customFormat="false" ht="12.75" hidden="false" customHeight="false" outlineLevel="0" collapsed="false">
      <c r="U88" s="16"/>
    </row>
    <row r="89" customFormat="false" ht="12.75" hidden="false" customHeight="false" outlineLevel="0" collapsed="false">
      <c r="U89" s="16"/>
    </row>
    <row r="90" customFormat="false" ht="12.75" hidden="false" customHeight="false" outlineLevel="0" collapsed="false">
      <c r="U90" s="16"/>
    </row>
    <row r="91" customFormat="false" ht="12.75" hidden="false" customHeight="false" outlineLevel="0" collapsed="false">
      <c r="U91" s="16"/>
    </row>
    <row r="92" customFormat="false" ht="12.75" hidden="false" customHeight="false" outlineLevel="0" collapsed="false">
      <c r="U92" s="16"/>
    </row>
    <row r="93" customFormat="false" ht="12.75" hidden="true" customHeight="false" outlineLevel="0" collapsed="false">
      <c r="U93" s="16"/>
    </row>
    <row r="94" customFormat="false" ht="12.75" hidden="true" customHeight="false" outlineLevel="0" collapsed="false">
      <c r="U94" s="16"/>
    </row>
    <row r="95" customFormat="false" ht="12.75" hidden="false" customHeight="false" outlineLevel="0" collapsed="false">
      <c r="U95" s="16"/>
    </row>
    <row r="96" customFormat="false" ht="12.75" hidden="false" customHeight="false" outlineLevel="0" collapsed="false">
      <c r="U96" s="16"/>
    </row>
    <row r="97" customFormat="false" ht="12.75" hidden="false" customHeight="false" outlineLevel="0" collapsed="false">
      <c r="U97" s="16"/>
    </row>
    <row r="98" customFormat="false" ht="12.75" hidden="false" customHeight="false" outlineLevel="0" collapsed="false">
      <c r="U98" s="16"/>
    </row>
    <row r="99" customFormat="false" ht="12.75" hidden="false" customHeight="false" outlineLevel="0" collapsed="false">
      <c r="U99" s="16"/>
    </row>
    <row r="100" customFormat="false" ht="12.75" hidden="true" customHeight="false" outlineLevel="0" collapsed="false">
      <c r="U100" s="16"/>
    </row>
    <row r="101" customFormat="false" ht="12.75" hidden="true" customHeight="false" outlineLevel="0" collapsed="false">
      <c r="U101" s="16"/>
    </row>
    <row r="102" customFormat="false" ht="12.75" hidden="false" customHeight="false" outlineLevel="0" collapsed="false">
      <c r="U102" s="16"/>
    </row>
    <row r="103" customFormat="false" ht="12.75" hidden="false" customHeight="false" outlineLevel="0" collapsed="false">
      <c r="U103" s="16"/>
    </row>
    <row r="104" customFormat="false" ht="12.75" hidden="false" customHeight="false" outlineLevel="0" collapsed="false">
      <c r="U104" s="16"/>
    </row>
    <row r="105" customFormat="false" ht="12.75" hidden="false" customHeight="false" outlineLevel="0" collapsed="false">
      <c r="U105" s="16"/>
    </row>
    <row r="106" customFormat="false" ht="12.75" hidden="false" customHeight="false" outlineLevel="0" collapsed="false">
      <c r="U106" s="16"/>
    </row>
    <row r="107" customFormat="false" ht="12.75" hidden="false" customHeight="false" outlineLevel="0" collapsed="false">
      <c r="U107" s="16"/>
    </row>
    <row r="108" customFormat="false" ht="12.75" hidden="false" customHeight="false" outlineLevel="0" collapsed="false">
      <c r="U108" s="16"/>
    </row>
    <row r="109" customFormat="false" ht="12.75" hidden="false" customHeight="false" outlineLevel="0" collapsed="false">
      <c r="U109" s="16"/>
    </row>
    <row r="110" customFormat="false" ht="12.75" hidden="false" customHeight="false" outlineLevel="0" collapsed="false">
      <c r="U110" s="16"/>
    </row>
    <row r="111" customFormat="false" ht="12.75" hidden="false" customHeight="false" outlineLevel="0" collapsed="false">
      <c r="U111" s="16"/>
    </row>
    <row r="112" customFormat="false" ht="12.75" hidden="false" customHeight="false" outlineLevel="0" collapsed="false">
      <c r="U112" s="16"/>
    </row>
    <row r="113" customFormat="false" ht="12.75" hidden="false" customHeight="false" outlineLevel="0" collapsed="false">
      <c r="U113" s="16"/>
    </row>
    <row r="114" customFormat="false" ht="12.75" hidden="false" customHeight="false" outlineLevel="0" collapsed="false">
      <c r="U114" s="16"/>
    </row>
    <row r="115" customFormat="false" ht="12.75" hidden="false" customHeight="false" outlineLevel="0" collapsed="false">
      <c r="U115" s="16"/>
    </row>
    <row r="116" customFormat="false" ht="12.75" hidden="false" customHeight="false" outlineLevel="0" collapsed="false">
      <c r="U116" s="16"/>
    </row>
    <row r="117" customFormat="false" ht="12.75" hidden="false" customHeight="false" outlineLevel="0" collapsed="false">
      <c r="U117" s="16"/>
    </row>
    <row r="118" customFormat="false" ht="12.75" hidden="false" customHeight="false" outlineLevel="0" collapsed="false">
      <c r="U118" s="16"/>
    </row>
    <row r="119" customFormat="false" ht="12.75" hidden="false" customHeight="false" outlineLevel="0" collapsed="false">
      <c r="U119" s="16"/>
    </row>
    <row r="120" customFormat="false" ht="12.75" hidden="false" customHeight="false" outlineLevel="0" collapsed="false">
      <c r="U120" s="16"/>
    </row>
    <row r="121" customFormat="false" ht="12.75" hidden="false" customHeight="false" outlineLevel="0" collapsed="false">
      <c r="U121" s="16"/>
    </row>
    <row r="122" customFormat="false" ht="12.75" hidden="false" customHeight="false" outlineLevel="0" collapsed="false">
      <c r="U122" s="16"/>
    </row>
    <row r="123" customFormat="false" ht="12.75" hidden="false" customHeight="false" outlineLevel="0" collapsed="false">
      <c r="U123" s="16"/>
    </row>
    <row r="124" customFormat="false" ht="12.75" hidden="false" customHeight="false" outlineLevel="0" collapsed="false">
      <c r="U124" s="16"/>
    </row>
    <row r="125" customFormat="false" ht="12.75" hidden="false" customHeight="false" outlineLevel="0" collapsed="false">
      <c r="U125" s="16"/>
    </row>
    <row r="126" customFormat="false" ht="12.75" hidden="false" customHeight="false" outlineLevel="0" collapsed="false">
      <c r="U126" s="16"/>
    </row>
    <row r="127" customFormat="false" ht="12.75" hidden="false" customHeight="false" outlineLevel="0" collapsed="false">
      <c r="U127" s="16"/>
    </row>
    <row r="128" customFormat="false" ht="12.75" hidden="false" customHeight="false" outlineLevel="0" collapsed="false">
      <c r="U128" s="16"/>
    </row>
    <row r="129" customFormat="false" ht="12.75" hidden="false" customHeight="false" outlineLevel="0" collapsed="false">
      <c r="U129" s="16"/>
    </row>
    <row r="130" customFormat="false" ht="12.75" hidden="false" customHeight="false" outlineLevel="0" collapsed="false">
      <c r="U130" s="16"/>
    </row>
    <row r="131" customFormat="false" ht="12.75" hidden="false" customHeight="false" outlineLevel="0" collapsed="false">
      <c r="U131" s="16"/>
    </row>
    <row r="132" customFormat="false" ht="12.75" hidden="false" customHeight="false" outlineLevel="0" collapsed="false">
      <c r="U132" s="16"/>
    </row>
    <row r="133" customFormat="false" ht="12.75" hidden="false" customHeight="false" outlineLevel="0" collapsed="false">
      <c r="U133" s="16"/>
    </row>
    <row r="134" customFormat="false" ht="12.75" hidden="false" customHeight="false" outlineLevel="0" collapsed="false">
      <c r="U134" s="16"/>
    </row>
    <row r="135" customFormat="false" ht="12.75" hidden="false" customHeight="false" outlineLevel="0" collapsed="false">
      <c r="U135" s="16"/>
    </row>
    <row r="136" customFormat="false" ht="12.75" hidden="false" customHeight="false" outlineLevel="0" collapsed="false">
      <c r="U136" s="16"/>
    </row>
    <row r="137" customFormat="false" ht="12.75" hidden="false" customHeight="false" outlineLevel="0" collapsed="false">
      <c r="U137" s="16"/>
    </row>
    <row r="138" customFormat="false" ht="12.75" hidden="false" customHeight="false" outlineLevel="0" collapsed="false">
      <c r="U138" s="16"/>
    </row>
    <row r="139" customFormat="false" ht="12.75" hidden="false" customHeight="false" outlineLevel="0" collapsed="false">
      <c r="U139" s="16"/>
    </row>
    <row r="140" customFormat="false" ht="12.75" hidden="false" customHeight="false" outlineLevel="0" collapsed="false">
      <c r="U140" s="16"/>
    </row>
    <row r="141" customFormat="false" ht="12.75" hidden="false" customHeight="false" outlineLevel="0" collapsed="false">
      <c r="U141" s="16"/>
    </row>
    <row r="142" customFormat="false" ht="12.75" hidden="false" customHeight="false" outlineLevel="0" collapsed="false">
      <c r="U142" s="16"/>
    </row>
    <row r="143" customFormat="false" ht="12.75" hidden="false" customHeight="false" outlineLevel="0" collapsed="false">
      <c r="U143" s="16"/>
    </row>
    <row r="144" customFormat="false" ht="12.75" hidden="false" customHeight="false" outlineLevel="0" collapsed="false">
      <c r="U144" s="16"/>
    </row>
    <row r="145" customFormat="false" ht="12.75" hidden="false" customHeight="false" outlineLevel="0" collapsed="false">
      <c r="U145" s="16"/>
    </row>
    <row r="146" customFormat="false" ht="12.75" hidden="false" customHeight="false" outlineLevel="0" collapsed="false">
      <c r="U146" s="16"/>
    </row>
    <row r="147" customFormat="false" ht="12.75" hidden="false" customHeight="false" outlineLevel="0" collapsed="false">
      <c r="U147" s="16"/>
    </row>
    <row r="148" customFormat="false" ht="12.75" hidden="false" customHeight="false" outlineLevel="0" collapsed="false">
      <c r="U148" s="16"/>
    </row>
    <row r="149" customFormat="false" ht="12.75" hidden="false" customHeight="false" outlineLevel="0" collapsed="false">
      <c r="U149" s="16"/>
    </row>
    <row r="150" customFormat="false" ht="12.75" hidden="false" customHeight="false" outlineLevel="0" collapsed="false">
      <c r="U150" s="16"/>
    </row>
    <row r="151" customFormat="false" ht="12.75" hidden="false" customHeight="false" outlineLevel="0" collapsed="false">
      <c r="U151" s="16"/>
    </row>
    <row r="152" customFormat="false" ht="12.75" hidden="false" customHeight="false" outlineLevel="0" collapsed="false">
      <c r="U152" s="16"/>
    </row>
    <row r="153" customFormat="false" ht="12.75" hidden="false" customHeight="false" outlineLevel="0" collapsed="false">
      <c r="U153" s="16"/>
    </row>
    <row r="154" customFormat="false" ht="12.75" hidden="false" customHeight="false" outlineLevel="0" collapsed="false">
      <c r="U154" s="16"/>
    </row>
    <row r="155" customFormat="false" ht="12.75" hidden="false" customHeight="false" outlineLevel="0" collapsed="false">
      <c r="U155" s="16"/>
    </row>
    <row r="156" customFormat="false" ht="12.75" hidden="false" customHeight="false" outlineLevel="0" collapsed="false">
      <c r="U156" s="16"/>
    </row>
    <row r="157" customFormat="false" ht="12.75" hidden="false" customHeight="false" outlineLevel="0" collapsed="false">
      <c r="U157" s="16"/>
    </row>
    <row r="158" customFormat="false" ht="12.75" hidden="false" customHeight="false" outlineLevel="0" collapsed="false">
      <c r="U158" s="16"/>
    </row>
    <row r="159" customFormat="false" ht="12.75" hidden="false" customHeight="false" outlineLevel="0" collapsed="false">
      <c r="U159" s="16"/>
    </row>
    <row r="160" customFormat="false" ht="12.75" hidden="false" customHeight="false" outlineLevel="0" collapsed="false">
      <c r="U160" s="16"/>
    </row>
    <row r="161" customFormat="false" ht="12.75" hidden="false" customHeight="false" outlineLevel="0" collapsed="false">
      <c r="U161" s="16"/>
    </row>
    <row r="162" customFormat="false" ht="12.75" hidden="false" customHeight="false" outlineLevel="0" collapsed="false">
      <c r="U162" s="16"/>
    </row>
    <row r="163" customFormat="false" ht="12.75" hidden="false" customHeight="false" outlineLevel="0" collapsed="false">
      <c r="U163" s="16"/>
    </row>
    <row r="164" customFormat="false" ht="12.75" hidden="false" customHeight="false" outlineLevel="0" collapsed="false">
      <c r="U164" s="16"/>
    </row>
    <row r="165" customFormat="false" ht="12.75" hidden="false" customHeight="false" outlineLevel="0" collapsed="false">
      <c r="U165" s="16"/>
    </row>
    <row r="166" customFormat="false" ht="12.75" hidden="false" customHeight="false" outlineLevel="0" collapsed="false">
      <c r="U166" s="16"/>
    </row>
    <row r="167" customFormat="false" ht="12.75" hidden="false" customHeight="false" outlineLevel="0" collapsed="false">
      <c r="U167" s="16"/>
    </row>
    <row r="168" customFormat="false" ht="12.75" hidden="false" customHeight="false" outlineLevel="0" collapsed="false">
      <c r="U168" s="16"/>
    </row>
    <row r="169" customFormat="false" ht="12.75" hidden="false" customHeight="false" outlineLevel="0" collapsed="false">
      <c r="U169" s="16"/>
    </row>
    <row r="170" customFormat="false" ht="12.75" hidden="false" customHeight="false" outlineLevel="0" collapsed="false">
      <c r="U170" s="16"/>
    </row>
    <row r="171" customFormat="false" ht="12.75" hidden="false" customHeight="false" outlineLevel="0" collapsed="false">
      <c r="U171" s="16"/>
    </row>
    <row r="172" customFormat="false" ht="12.75" hidden="false" customHeight="false" outlineLevel="0" collapsed="false">
      <c r="U172" s="16"/>
    </row>
    <row r="173" customFormat="false" ht="12.75" hidden="false" customHeight="false" outlineLevel="0" collapsed="false">
      <c r="U173" s="16"/>
    </row>
    <row r="174" customFormat="false" ht="12.75" hidden="false" customHeight="false" outlineLevel="0" collapsed="false">
      <c r="U174" s="16"/>
    </row>
    <row r="175" customFormat="false" ht="12.75" hidden="false" customHeight="false" outlineLevel="0" collapsed="false">
      <c r="U175" s="16"/>
    </row>
    <row r="176" customFormat="false" ht="12.75" hidden="false" customHeight="false" outlineLevel="0" collapsed="false">
      <c r="U176" s="16"/>
    </row>
    <row r="177" customFormat="false" ht="12.75" hidden="false" customHeight="false" outlineLevel="0" collapsed="false">
      <c r="U177" s="16"/>
    </row>
    <row r="178" customFormat="false" ht="12.75" hidden="false" customHeight="false" outlineLevel="0" collapsed="false">
      <c r="U178" s="16"/>
    </row>
    <row r="179" customFormat="false" ht="12.75" hidden="false" customHeight="false" outlineLevel="0" collapsed="false">
      <c r="U179" s="16"/>
    </row>
    <row r="180" customFormat="false" ht="12.75" hidden="false" customHeight="false" outlineLevel="0" collapsed="false">
      <c r="U180" s="16"/>
    </row>
    <row r="181" customFormat="false" ht="12.75" hidden="false" customHeight="false" outlineLevel="0" collapsed="false">
      <c r="U181" s="16"/>
    </row>
    <row r="182" customFormat="false" ht="12.75" hidden="false" customHeight="false" outlineLevel="0" collapsed="false">
      <c r="U182" s="16"/>
    </row>
    <row r="183" customFormat="false" ht="12.75" hidden="false" customHeight="false" outlineLevel="0" collapsed="false">
      <c r="U183" s="16"/>
    </row>
    <row r="184" customFormat="false" ht="12.75" hidden="false" customHeight="false" outlineLevel="0" collapsed="false">
      <c r="U184" s="16"/>
    </row>
    <row r="185" customFormat="false" ht="12.75" hidden="false" customHeight="false" outlineLevel="0" collapsed="false">
      <c r="U185" s="16"/>
    </row>
    <row r="186" customFormat="false" ht="12.75" hidden="false" customHeight="false" outlineLevel="0" collapsed="false">
      <c r="U186" s="16"/>
    </row>
    <row r="187" customFormat="false" ht="12.75" hidden="false" customHeight="false" outlineLevel="0" collapsed="false">
      <c r="U187" s="16"/>
    </row>
    <row r="188" customFormat="false" ht="12.75" hidden="false" customHeight="false" outlineLevel="0" collapsed="false">
      <c r="U188" s="16"/>
    </row>
    <row r="189" customFormat="false" ht="12.75" hidden="false" customHeight="false" outlineLevel="0" collapsed="false">
      <c r="U189" s="16"/>
    </row>
    <row r="190" customFormat="false" ht="12.75" hidden="false" customHeight="false" outlineLevel="0" collapsed="false">
      <c r="U190" s="16"/>
    </row>
    <row r="191" customFormat="false" ht="12.75" hidden="false" customHeight="false" outlineLevel="0" collapsed="false">
      <c r="U191" s="16"/>
    </row>
    <row r="192" customFormat="false" ht="12.75" hidden="false" customHeight="false" outlineLevel="0" collapsed="false">
      <c r="U192" s="16"/>
    </row>
    <row r="193" customFormat="false" ht="12.75" hidden="false" customHeight="false" outlineLevel="0" collapsed="false">
      <c r="U193" s="16"/>
    </row>
    <row r="194" customFormat="false" ht="12.75" hidden="false" customHeight="false" outlineLevel="0" collapsed="false">
      <c r="U194" s="16"/>
    </row>
    <row r="195" customFormat="false" ht="12.75" hidden="false" customHeight="false" outlineLevel="0" collapsed="false">
      <c r="U195" s="16"/>
    </row>
    <row r="196" customFormat="false" ht="12.75" hidden="false" customHeight="false" outlineLevel="0" collapsed="false">
      <c r="U196" s="16"/>
    </row>
    <row r="197" customFormat="false" ht="12.75" hidden="false" customHeight="false" outlineLevel="0" collapsed="false">
      <c r="U197" s="16"/>
    </row>
    <row r="198" customFormat="false" ht="12.75" hidden="false" customHeight="false" outlineLevel="0" collapsed="false">
      <c r="U198" s="16"/>
    </row>
    <row r="199" customFormat="false" ht="12.75" hidden="false" customHeight="false" outlineLevel="0" collapsed="false">
      <c r="U199" s="16"/>
    </row>
    <row r="200" customFormat="false" ht="12.75" hidden="false" customHeight="false" outlineLevel="0" collapsed="false">
      <c r="U200" s="16"/>
    </row>
    <row r="201" customFormat="false" ht="12.75" hidden="false" customHeight="false" outlineLevel="0" collapsed="false">
      <c r="U201" s="16"/>
    </row>
    <row r="202" customFormat="false" ht="12.75" hidden="false" customHeight="false" outlineLevel="0" collapsed="false">
      <c r="U202" s="16"/>
    </row>
    <row r="203" customFormat="false" ht="12.75" hidden="false" customHeight="false" outlineLevel="0" collapsed="false">
      <c r="U203" s="16"/>
    </row>
    <row r="204" customFormat="false" ht="12.75" hidden="false" customHeight="false" outlineLevel="0" collapsed="false">
      <c r="U204" s="16"/>
    </row>
    <row r="205" customFormat="false" ht="12.75" hidden="false" customHeight="false" outlineLevel="0" collapsed="false">
      <c r="U205" s="16"/>
    </row>
    <row r="206" customFormat="false" ht="12.75" hidden="false" customHeight="false" outlineLevel="0" collapsed="false">
      <c r="U206" s="16"/>
    </row>
    <row r="207" customFormat="false" ht="12.75" hidden="false" customHeight="false" outlineLevel="0" collapsed="false">
      <c r="U207" s="16"/>
    </row>
    <row r="208" customFormat="false" ht="12.75" hidden="false" customHeight="false" outlineLevel="0" collapsed="false">
      <c r="U208" s="16"/>
    </row>
    <row r="209" customFormat="false" ht="12.75" hidden="false" customHeight="false" outlineLevel="0" collapsed="false">
      <c r="U209" s="16"/>
    </row>
    <row r="210" customFormat="false" ht="12.75" hidden="false" customHeight="false" outlineLevel="0" collapsed="false">
      <c r="U210" s="16"/>
    </row>
    <row r="211" customFormat="false" ht="12.75" hidden="false" customHeight="false" outlineLevel="0" collapsed="false">
      <c r="U211" s="16"/>
    </row>
    <row r="212" customFormat="false" ht="12.75" hidden="false" customHeight="false" outlineLevel="0" collapsed="false">
      <c r="U212" s="16"/>
    </row>
    <row r="213" customFormat="false" ht="12.75" hidden="false" customHeight="false" outlineLevel="0" collapsed="false">
      <c r="U213" s="16"/>
    </row>
    <row r="214" customFormat="false" ht="12.75" hidden="false" customHeight="false" outlineLevel="0" collapsed="false">
      <c r="U214" s="16"/>
    </row>
    <row r="215" customFormat="false" ht="12.75" hidden="false" customHeight="false" outlineLevel="0" collapsed="false">
      <c r="U215" s="16"/>
    </row>
    <row r="216" customFormat="false" ht="12.75" hidden="false" customHeight="false" outlineLevel="0" collapsed="false">
      <c r="U216" s="16"/>
    </row>
    <row r="217" customFormat="false" ht="12.75" hidden="false" customHeight="false" outlineLevel="0" collapsed="false">
      <c r="U21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9" activeCellId="0" sqref="O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2001-11-02T12:49:59Z</dcterms:created>
  <dc:creator>Rob Brown</dc:creator>
  <dc:description/>
  <dc:language>en-US</dc:language>
  <cp:lastModifiedBy>Rob Brown</cp:lastModifiedBy>
  <cp:lastPrinted>2001-11-06T18:40:09Z</cp:lastPrinted>
  <dcterms:modified xsi:type="dcterms:W3CDTF">2001-11-06T18:44:10Z</dcterms:modified>
  <cp:revision>0</cp:revision>
  <dc:subject/>
  <dc:title/>
</cp:coreProperties>
</file>