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M results" sheetId="1" state="visible" r:id="rId3"/>
    <sheet name="ENE results" sheetId="2" state="visible" r:id="rId4"/>
    <sheet name="Toll Info" sheetId="3" state="visible" r:id="rId5"/>
    <sheet name="Sheet3" sheetId="4" state="visible" r:id="rId6"/>
  </sheets>
  <externalReferences>
    <externalReference r:id="rId7"/>
  </externalReferences>
  <definedNames>
    <definedName function="false" hidden="false" name="DCRTable" vbProcedure="false">[1]Proforma!$AM$85:$AV$106</definedName>
    <definedName function="false" hidden="false" name="tollyears" vbProcedure="false">'TM results'!$AD$4</definedName>
    <definedName function="false" hidden="false" localSheetId="1" name="tollyears" vbProcedure="false">'ENE results'!$AD$4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<sst xmlns="http://schemas.openxmlformats.org/spreadsheetml/2006/main" count="217" uniqueCount="104">
  <si>
    <t xml:space="preserve">Case:</t>
  </si>
  <si>
    <t xml:space="preserve">Base provided by TM/AIG;  Toll 5 yrs for 50% of Cap'y &amp; Output, Mkt for 50%; Yr 6+  =100% Mkt.</t>
  </si>
  <si>
    <t xml:space="preserve">Structure:</t>
  </si>
  <si>
    <t xml:space="preserve">Percent</t>
  </si>
  <si>
    <t xml:space="preserve">Amount</t>
  </si>
  <si>
    <t xml:space="preserve">Revenue Factors</t>
  </si>
  <si>
    <t xml:space="preserve">Rate</t>
  </si>
  <si>
    <t xml:space="preserve">Equity (see below)</t>
  </si>
  <si>
    <t xml:space="preserve">Tolling/Cap'y Pmt, $/kw-mo</t>
  </si>
  <si>
    <t xml:space="preserve">Senior Debt</t>
  </si>
  <si>
    <t xml:space="preserve">Tolling Pmt1, $/kw-yr</t>
  </si>
  <si>
    <t xml:space="preserve">Subordinated Debt</t>
  </si>
  <si>
    <t xml:space="preserve">Tolling Pmt2, $/kw-yr</t>
  </si>
  <si>
    <t xml:space="preserve">Totals</t>
  </si>
  <si>
    <t xml:space="preserve">Variable O&amp;M Pmt, $/mwh</t>
  </si>
  <si>
    <t xml:space="preserve">Equity Distribution::</t>
  </si>
  <si>
    <t xml:space="preserve">Starts, $/starts/turbine/yr</t>
  </si>
  <si>
    <t xml:space="preserve">GenPower</t>
  </si>
  <si>
    <t xml:space="preserve">Fuel Passthru (toll only)</t>
  </si>
  <si>
    <t xml:space="preserve">GE</t>
  </si>
  <si>
    <t xml:space="preserve">All-In Market Price, $/mwh</t>
  </si>
  <si>
    <t xml:space="preserve">Other</t>
  </si>
  <si>
    <t xml:space="preserve">Total Electricity Revenue</t>
  </si>
  <si>
    <t xml:space="preserve">Financing:</t>
  </si>
  <si>
    <t xml:space="preserve">Returns: </t>
  </si>
  <si>
    <t xml:space="preserve">Senior Term Loan</t>
  </si>
  <si>
    <t xml:space="preserve">Level</t>
  </si>
  <si>
    <t xml:space="preserve">Project IRR, PTCF</t>
  </si>
  <si>
    <t xml:space="preserve">Interest Rate</t>
  </si>
  <si>
    <t xml:space="preserve">10yrTreas+280bps</t>
  </si>
  <si>
    <t xml:space="preserve">Term (years)</t>
  </si>
  <si>
    <t xml:space="preserve">Payments per year</t>
  </si>
  <si>
    <t xml:space="preserve">Typical Annual P+I</t>
  </si>
  <si>
    <t xml:space="preserve">Coverage Ratios:</t>
  </si>
  <si>
    <t xml:space="preserve">Sr Debt</t>
  </si>
  <si>
    <t xml:space="preserve">Toll-period Average: </t>
  </si>
  <si>
    <t xml:space="preserve">Toll-period Min/Max: </t>
  </si>
  <si>
    <t xml:space="preserve">1.78/1.84</t>
  </si>
  <si>
    <t xml:space="preserve">Post-Toll Avg: </t>
  </si>
  <si>
    <t xml:space="preserve">Post-Toll Min/Max: </t>
  </si>
  <si>
    <t xml:space="preserve">2.17/3.97</t>
  </si>
  <si>
    <t xml:space="preserve">Debt-period Avg: </t>
  </si>
  <si>
    <t xml:space="preserve">Debt-period Min/Max:</t>
  </si>
  <si>
    <t xml:space="preserve">1.78/3.97</t>
  </si>
  <si>
    <t xml:space="preserve">Comments:</t>
  </si>
  <si>
    <t xml:space="preserve">Our indications have been that min coverage for this amount of tolling would be closer to 2.0x during toll period.</t>
  </si>
  <si>
    <t xml:space="preserve">Haven't seen close to 25 yrs and they're only amortizing 7% during toll period - would be much higher.</t>
  </si>
  <si>
    <t xml:space="preserve">23% seems disproportionally generous given fixed return on half the plant.</t>
  </si>
  <si>
    <t xml:space="preserve">Leaving all variables the same except the term of the debt yields the following result:</t>
  </si>
  <si>
    <t xml:space="preserve">1.45/1.50</t>
  </si>
  <si>
    <t xml:space="preserve">1.77/2.12</t>
  </si>
  <si>
    <t xml:space="preserve">1.45/2.12</t>
  </si>
  <si>
    <t xml:space="preserve">Result:  Their model doesn't support this level of debt b/c coverage is way too tight.  This would be BB paper.</t>
  </si>
  <si>
    <t xml:space="preserve">Base provided by TM/AIG;  pure merchant with market debt structure</t>
  </si>
  <si>
    <t xml:space="preserve">2.27/2.96</t>
  </si>
  <si>
    <t xml:space="preserve">Our view of a 'baseline'</t>
  </si>
  <si>
    <t xml:space="preserve">Base provided by TM/AIG;  our collar on all 5*16 for 15 yrs.</t>
  </si>
  <si>
    <t xml:space="preserve">Collar (see terms)</t>
  </si>
  <si>
    <t xml:space="preserve">42.50 - 52.50</t>
  </si>
  <si>
    <t xml:space="preserve">10yrTreas+250bps</t>
  </si>
  <si>
    <t xml:space="preserve">Mezzanine Loan</t>
  </si>
  <si>
    <t xml:space="preserve">10yrTreas+400bps</t>
  </si>
  <si>
    <t xml:space="preserve">Premium</t>
  </si>
  <si>
    <t xml:space="preserve">11% make-whole at T+100 bps</t>
  </si>
  <si>
    <t xml:space="preserve">1.66/4.58</t>
  </si>
  <si>
    <t xml:space="preserve">Sub debt refinanced with $135MM in Senior with prepay; senior coverage is post take-out</t>
  </si>
  <si>
    <t xml:space="preserve">Background for our mezzanine case:</t>
  </si>
  <si>
    <t xml:space="preserve">Volume</t>
  </si>
  <si>
    <t xml:space="preserve">Pricing</t>
  </si>
  <si>
    <t xml:space="preserve">Annual collared volume from Ozzie's case</t>
  </si>
  <si>
    <t xml:space="preserve">Floats at TMs curve b/w collar</t>
  </si>
  <si>
    <t xml:space="preserve">Incremenal to get 5*16 on full 1217 MW</t>
  </si>
  <si>
    <t xml:space="preserve">Rough estimate of TMs weekend volume</t>
  </si>
  <si>
    <t xml:space="preserve">Floats at TMs weekend power curve</t>
  </si>
  <si>
    <t xml:space="preserve">Rough TM total dispatch estimate for BE collar</t>
  </si>
  <si>
    <t xml:space="preserve">Issues:</t>
  </si>
  <si>
    <t xml:space="preserve">More background on fuel and transport</t>
  </si>
  <si>
    <t xml:space="preserve">More detailed support of dispatch assumptions</t>
  </si>
  <si>
    <t xml:space="preserve">Collar MUST be refined further for this duration; merely an indication</t>
  </si>
  <si>
    <t xml:space="preserve">Start Date</t>
  </si>
  <si>
    <t xml:space="preserve">End Date</t>
  </si>
  <si>
    <t xml:space="preserve">Term </t>
  </si>
  <si>
    <t xml:space="preserve">Vol Curve</t>
  </si>
  <si>
    <t xml:space="preserve">Price Curve</t>
  </si>
  <si>
    <t xml:space="preserve">Hours</t>
  </si>
  <si>
    <t xml:space="preserve">Qty</t>
  </si>
  <si>
    <t xml:space="preserve">Nom Mwh</t>
  </si>
  <si>
    <t xml:space="preserve">Avg Option Strike</t>
  </si>
  <si>
    <t xml:space="preserve">Total Option Upfront Payment</t>
  </si>
  <si>
    <t xml:space="preserve">Option Intrinsic Value</t>
  </si>
  <si>
    <t xml:space="preserve">Ozzie's Collar:</t>
  </si>
  <si>
    <t xml:space="preserve">100% Buy Call</t>
  </si>
  <si>
    <t xml:space="preserve">Mid</t>
  </si>
  <si>
    <t xml:space="preserve">M-F; 5*16</t>
  </si>
  <si>
    <t xml:space="preserve">ENE Value</t>
  </si>
  <si>
    <t xml:space="preserve">100% Sell Put</t>
  </si>
  <si>
    <t xml:space="preserve">We needed a bump to cover the early years…</t>
  </si>
  <si>
    <t xml:space="preserve">Mezz Collar:</t>
  </si>
  <si>
    <t xml:space="preserve">Mezz investment with this collar adds additional $11MM in value…</t>
  </si>
  <si>
    <t xml:space="preserve">Enron Equity Value after Refinancing</t>
  </si>
  <si>
    <t xml:space="preserve">Enron Equity Investment</t>
  </si>
  <si>
    <t xml:space="preserve">Equates to 12.5% of total sub loan</t>
  </si>
  <si>
    <t xml:space="preserve">Net Value @ PV 12%</t>
  </si>
  <si>
    <t xml:space="preserve">IRR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</si>
</sst>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\$* #,##0.00_);_(\$* \(#,##0.00\);_(\$* \-??_);_(@_)"/>
    <numFmt numFmtId="169" formatCode="_(\$* #,##0_);_(\$* \(#,##0\);_(\$* \-??_);_(@_)"/>
    <numFmt numFmtId="170" formatCode="0.00%"/>
    <numFmt numFmtId="171" formatCode="0.00"/>
    <numFmt numFmtId="172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005307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echnical"/>
      <sheetName val="CapCosts"/>
      <sheetName val="ConSched"/>
      <sheetName val="Market"/>
      <sheetName val="Fuel"/>
      <sheetName val="Proforma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28"/>
    <col collapsed="false" customWidth="true" hidden="false" outlineLevel="0" max="3" min="3" style="0" width="21.99"/>
    <col collapsed="false" customWidth="true" hidden="false" outlineLevel="0" max="5" min="5" style="1" width="16.28"/>
    <col collapsed="false" customWidth="true" hidden="false" outlineLevel="0" max="7" min="6" style="0" width="4.41"/>
    <col collapsed="false" customWidth="true" hidden="false" outlineLevel="0" max="9" min="8" style="0" width="2.56"/>
    <col collapsed="false" customWidth="true" hidden="false" outlineLevel="0" max="14" min="14" style="1" width="14.85"/>
  </cols>
  <sheetData>
    <row r="1" customFormat="false" ht="12.75" hidden="false" customHeight="false" outlineLevel="0" collapsed="false">
      <c r="A1" s="0" t="s">
        <v>0</v>
      </c>
      <c r="C1" s="2" t="s">
        <v>1</v>
      </c>
    </row>
    <row r="3" customFormat="false" ht="12.75" hidden="false" customHeight="false" outlineLevel="0" collapsed="false">
      <c r="A3" s="0" t="s">
        <v>2</v>
      </c>
      <c r="D3" s="0" t="s">
        <v>3</v>
      </c>
      <c r="E3" s="1" t="s">
        <v>4</v>
      </c>
      <c r="I3" s="0" t="s">
        <v>5</v>
      </c>
      <c r="M3" s="3" t="s">
        <v>6</v>
      </c>
    </row>
    <row r="4" customFormat="false" ht="12.75" hidden="false" customHeight="false" outlineLevel="0" collapsed="false">
      <c r="B4" s="0" t="s">
        <v>7</v>
      </c>
      <c r="D4" s="4" t="n">
        <v>0.3</v>
      </c>
      <c r="E4" s="5" t="n">
        <v>198304019.026934</v>
      </c>
      <c r="J4" s="0" t="s">
        <v>8</v>
      </c>
      <c r="M4" s="6" t="n">
        <v>6.5</v>
      </c>
    </row>
    <row r="5" customFormat="false" ht="12.75" hidden="false" customHeight="false" outlineLevel="0" collapsed="false">
      <c r="B5" s="0" t="s">
        <v>9</v>
      </c>
      <c r="D5" s="7" t="n">
        <v>0.7</v>
      </c>
      <c r="E5" s="8" t="n">
        <v>462709377.729512</v>
      </c>
      <c r="J5" s="0" t="s">
        <v>10</v>
      </c>
      <c r="M5" s="6" t="n">
        <v>78</v>
      </c>
    </row>
    <row r="6" customFormat="false" ht="12.75" hidden="false" customHeight="false" outlineLevel="0" collapsed="false">
      <c r="B6" s="0" t="s">
        <v>11</v>
      </c>
      <c r="D6" s="9" t="n">
        <v>0</v>
      </c>
      <c r="E6" s="10" t="n">
        <v>0</v>
      </c>
      <c r="J6" s="0" t="s">
        <v>12</v>
      </c>
      <c r="M6" s="6" t="n">
        <v>0</v>
      </c>
    </row>
    <row r="7" customFormat="false" ht="12.75" hidden="false" customHeight="false" outlineLevel="0" collapsed="false">
      <c r="C7" s="0" t="s">
        <v>13</v>
      </c>
      <c r="D7" s="11" t="n">
        <v>1</v>
      </c>
      <c r="E7" s="12" t="n">
        <v>661013396.756446</v>
      </c>
      <c r="J7" s="0" t="s">
        <v>14</v>
      </c>
      <c r="M7" s="6" t="n">
        <v>2.1</v>
      </c>
    </row>
    <row r="8" customFormat="false" ht="12.75" hidden="false" customHeight="false" outlineLevel="0" collapsed="false">
      <c r="B8" s="0" t="s">
        <v>15</v>
      </c>
      <c r="D8" s="4"/>
      <c r="E8" s="5"/>
      <c r="J8" s="0" t="s">
        <v>16</v>
      </c>
      <c r="M8" s="6" t="n">
        <v>5000</v>
      </c>
    </row>
    <row r="9" customFormat="false" ht="12.75" hidden="false" customHeight="false" outlineLevel="0" collapsed="false">
      <c r="C9" s="0" t="s">
        <v>17</v>
      </c>
      <c r="D9" s="4" t="n">
        <v>0.6</v>
      </c>
      <c r="E9" s="5" t="n">
        <v>118982411.41616</v>
      </c>
      <c r="J9" s="0" t="s">
        <v>18</v>
      </c>
      <c r="M9" s="6" t="n">
        <v>25.1059550593642</v>
      </c>
    </row>
    <row r="10" customFormat="false" ht="12.75" hidden="false" customHeight="false" outlineLevel="0" collapsed="false">
      <c r="C10" s="0" t="s">
        <v>19</v>
      </c>
      <c r="D10" s="4" t="n">
        <v>0.4</v>
      </c>
      <c r="E10" s="5" t="n">
        <v>79321607.6107735</v>
      </c>
      <c r="J10" s="0" t="s">
        <v>20</v>
      </c>
      <c r="M10" s="6" t="n">
        <v>49.1320385799593</v>
      </c>
    </row>
    <row r="11" customFormat="false" ht="12.75" hidden="false" customHeight="false" outlineLevel="0" collapsed="false">
      <c r="C11" s="0" t="s">
        <v>21</v>
      </c>
      <c r="D11" s="4" t="n">
        <v>0</v>
      </c>
      <c r="E11" s="5" t="n">
        <v>0</v>
      </c>
      <c r="J11" s="0" t="s">
        <v>22</v>
      </c>
      <c r="M11" s="6" t="n">
        <v>47.3250518678794</v>
      </c>
    </row>
    <row r="13" customFormat="false" ht="12.75" hidden="false" customHeight="false" outlineLevel="0" collapsed="false">
      <c r="A13" s="0" t="s">
        <v>23</v>
      </c>
      <c r="I13" s="0" t="s">
        <v>24</v>
      </c>
    </row>
    <row r="14" customFormat="false" ht="12.75" hidden="false" customHeight="false" outlineLevel="0" collapsed="false">
      <c r="B14" s="0" t="s">
        <v>25</v>
      </c>
      <c r="D14" s="0" t="s">
        <v>26</v>
      </c>
      <c r="J14" s="2" t="s">
        <v>27</v>
      </c>
      <c r="M14" s="13" t="n">
        <v>0.234384705527525</v>
      </c>
    </row>
    <row r="15" customFormat="false" ht="12.75" hidden="false" customHeight="false" outlineLevel="0" collapsed="false">
      <c r="C15" s="0" t="s">
        <v>4</v>
      </c>
      <c r="E15" s="5" t="n">
        <v>462709377.729512</v>
      </c>
      <c r="M15" s="14"/>
    </row>
    <row r="16" customFormat="false" ht="12.75" hidden="false" customHeight="false" outlineLevel="0" collapsed="false">
      <c r="C16" s="0" t="s">
        <v>28</v>
      </c>
      <c r="D16" s="14" t="n">
        <v>0.0867697674418605</v>
      </c>
      <c r="E16" s="1" t="s">
        <v>29</v>
      </c>
    </row>
    <row r="17" customFormat="false" ht="12.75" hidden="false" customHeight="false" outlineLevel="0" collapsed="false">
      <c r="C17" s="15" t="s">
        <v>30</v>
      </c>
      <c r="D17" s="16" t="n">
        <v>25</v>
      </c>
    </row>
    <row r="18" customFormat="false" ht="12.75" hidden="false" customHeight="false" outlineLevel="0" collapsed="false">
      <c r="C18" s="0" t="s">
        <v>31</v>
      </c>
      <c r="D18" s="0" t="n">
        <v>2</v>
      </c>
    </row>
    <row r="19" customFormat="false" ht="12.75" hidden="false" customHeight="false" outlineLevel="0" collapsed="false">
      <c r="C19" s="0" t="s">
        <v>32</v>
      </c>
      <c r="E19" s="5" t="n">
        <v>45374477.0949817</v>
      </c>
    </row>
    <row r="22" customFormat="false" ht="12.75" hidden="false" customHeight="false" outlineLevel="0" collapsed="false">
      <c r="B22" s="0" t="s">
        <v>33</v>
      </c>
      <c r="D22" s="0" t="s">
        <v>34</v>
      </c>
    </row>
    <row r="23" customFormat="false" ht="12.75" hidden="false" customHeight="false" outlineLevel="0" collapsed="false">
      <c r="C23" s="15" t="s">
        <v>35</v>
      </c>
      <c r="D23" s="17" t="n">
        <v>1.81195027309368</v>
      </c>
    </row>
    <row r="24" customFormat="false" ht="12.75" hidden="false" customHeight="false" outlineLevel="0" collapsed="false">
      <c r="C24" s="0" t="s">
        <v>36</v>
      </c>
      <c r="D24" s="0" t="s">
        <v>37</v>
      </c>
    </row>
    <row r="25" customFormat="false" ht="12.75" hidden="false" customHeight="false" outlineLevel="0" collapsed="false">
      <c r="C25" s="15" t="s">
        <v>38</v>
      </c>
      <c r="D25" s="18" t="n">
        <v>2.86985898233278</v>
      </c>
    </row>
    <row r="26" customFormat="false" ht="12.75" hidden="false" customHeight="false" outlineLevel="0" collapsed="false">
      <c r="C26" s="19" t="s">
        <v>39</v>
      </c>
      <c r="D26" s="19" t="s">
        <v>40</v>
      </c>
    </row>
    <row r="27" customFormat="false" ht="12.75" hidden="false" customHeight="false" outlineLevel="0" collapsed="false">
      <c r="C27" s="0" t="s">
        <v>41</v>
      </c>
      <c r="D27" s="20" t="n">
        <v>2.65827724048496</v>
      </c>
    </row>
    <row r="28" customFormat="false" ht="12.75" hidden="false" customHeight="false" outlineLevel="0" collapsed="false">
      <c r="C28" s="0" t="s">
        <v>42</v>
      </c>
      <c r="D28" s="0" t="s">
        <v>43</v>
      </c>
    </row>
    <row r="30" customFormat="false" ht="12.75" hidden="false" customHeight="false" outlineLevel="0" collapsed="false">
      <c r="A30" s="0" t="s">
        <v>44</v>
      </c>
    </row>
    <row r="31" customFormat="false" ht="12.75" hidden="false" customHeight="false" outlineLevel="0" collapsed="false">
      <c r="A31" s="0" t="s">
        <v>45</v>
      </c>
      <c r="E31" s="14"/>
    </row>
    <row r="32" customFormat="false" ht="12.75" hidden="false" customHeight="false" outlineLevel="0" collapsed="false">
      <c r="A32" s="0" t="s">
        <v>46</v>
      </c>
      <c r="E32" s="14"/>
    </row>
    <row r="33" customFormat="false" ht="12.75" hidden="false" customHeight="false" outlineLevel="0" collapsed="false">
      <c r="A33" s="19" t="s">
        <v>47</v>
      </c>
      <c r="B33" s="19"/>
      <c r="C33" s="19"/>
      <c r="D33" s="19"/>
      <c r="E33" s="14"/>
      <c r="F33" s="19"/>
      <c r="G33" s="19"/>
    </row>
    <row r="34" customFormat="false" ht="12.75" hidden="false" customHeight="false" outlineLevel="0" collapsed="false">
      <c r="A34" s="21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</row>
    <row r="35" customFormat="false" ht="12.75" hidden="false" customHeight="false" outlineLevel="0" collapsed="false">
      <c r="E35" s="14"/>
    </row>
    <row r="36" customFormat="false" ht="12.75" hidden="false" customHeight="false" outlineLevel="0" collapsed="false">
      <c r="A36" s="0" t="s">
        <v>48</v>
      </c>
      <c r="D36" s="23"/>
      <c r="E36" s="14"/>
    </row>
    <row r="37" customFormat="false" ht="12.75" hidden="false" customHeight="false" outlineLevel="0" collapsed="false">
      <c r="D37" s="23"/>
      <c r="E37" s="14"/>
    </row>
    <row r="38" customFormat="false" ht="12.75" hidden="false" customHeight="false" outlineLevel="0" collapsed="false">
      <c r="A38" s="0" t="s">
        <v>23</v>
      </c>
      <c r="I38" s="0" t="s">
        <v>24</v>
      </c>
    </row>
    <row r="39" customFormat="false" ht="12.75" hidden="false" customHeight="false" outlineLevel="0" collapsed="false">
      <c r="B39" s="0" t="s">
        <v>25</v>
      </c>
      <c r="D39" s="0" t="s">
        <v>26</v>
      </c>
      <c r="J39" s="2" t="s">
        <v>27</v>
      </c>
      <c r="M39" s="13" t="n">
        <v>0.2049</v>
      </c>
    </row>
    <row r="40" customFormat="false" ht="12.75" hidden="false" customHeight="false" outlineLevel="0" collapsed="false">
      <c r="C40" s="0" t="s">
        <v>4</v>
      </c>
      <c r="E40" s="5" t="n">
        <v>462709377.729512</v>
      </c>
      <c r="M40" s="14"/>
    </row>
    <row r="41" customFormat="false" ht="12.75" hidden="false" customHeight="false" outlineLevel="0" collapsed="false">
      <c r="C41" s="0" t="s">
        <v>28</v>
      </c>
      <c r="D41" s="14" t="n">
        <v>0.0867697674418605</v>
      </c>
      <c r="E41" s="1" t="s">
        <v>29</v>
      </c>
    </row>
    <row r="42" customFormat="false" ht="12.75" hidden="false" customHeight="false" outlineLevel="0" collapsed="false">
      <c r="C42" s="15" t="s">
        <v>30</v>
      </c>
      <c r="D42" s="16" t="n">
        <v>15</v>
      </c>
    </row>
    <row r="43" customFormat="false" ht="12.75" hidden="false" customHeight="false" outlineLevel="0" collapsed="false">
      <c r="C43" s="0" t="s">
        <v>31</v>
      </c>
      <c r="D43" s="0" t="n">
        <v>2</v>
      </c>
    </row>
    <row r="44" customFormat="false" ht="12.75" hidden="false" customHeight="false" outlineLevel="0" collapsed="false">
      <c r="C44" s="0" t="s">
        <v>32</v>
      </c>
      <c r="E44" s="5" t="n">
        <v>55259596</v>
      </c>
    </row>
    <row r="47" customFormat="false" ht="12.75" hidden="false" customHeight="false" outlineLevel="0" collapsed="false">
      <c r="B47" s="0" t="s">
        <v>33</v>
      </c>
      <c r="D47" s="0" t="s">
        <v>34</v>
      </c>
    </row>
    <row r="48" customFormat="false" ht="12.75" hidden="false" customHeight="false" outlineLevel="0" collapsed="false">
      <c r="C48" s="15" t="s">
        <v>35</v>
      </c>
      <c r="D48" s="17" t="n">
        <v>1.47623624982248</v>
      </c>
    </row>
    <row r="49" customFormat="false" ht="12.75" hidden="false" customHeight="false" outlineLevel="0" collapsed="false">
      <c r="C49" s="0" t="s">
        <v>36</v>
      </c>
      <c r="D49" s="0" t="s">
        <v>49</v>
      </c>
    </row>
    <row r="50" customFormat="false" ht="12.75" hidden="false" customHeight="false" outlineLevel="0" collapsed="false">
      <c r="C50" s="15" t="s">
        <v>38</v>
      </c>
      <c r="D50" s="18" t="n">
        <v>1.90924743729983</v>
      </c>
    </row>
    <row r="51" customFormat="false" ht="12.75" hidden="false" customHeight="false" outlineLevel="0" collapsed="false">
      <c r="C51" s="19" t="s">
        <v>39</v>
      </c>
      <c r="D51" s="19" t="s">
        <v>50</v>
      </c>
    </row>
    <row r="52" customFormat="false" ht="12.75" hidden="false" customHeight="false" outlineLevel="0" collapsed="false">
      <c r="C52" s="0" t="s">
        <v>41</v>
      </c>
      <c r="D52" s="20" t="n">
        <v>1.76491037480738</v>
      </c>
    </row>
    <row r="53" customFormat="false" ht="12.75" hidden="false" customHeight="false" outlineLevel="0" collapsed="false">
      <c r="C53" s="0" t="s">
        <v>42</v>
      </c>
      <c r="D53" s="0" t="s">
        <v>51</v>
      </c>
    </row>
    <row r="55" customFormat="false" ht="12.75" hidden="false" customHeight="false" outlineLevel="0" collapsed="false">
      <c r="A55" s="0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3" activeCellId="0" sqref="H43:I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28"/>
    <col collapsed="false" customWidth="true" hidden="false" outlineLevel="0" max="3" min="3" style="0" width="21.99"/>
    <col collapsed="false" customWidth="true" hidden="false" outlineLevel="0" max="4" min="4" style="0" width="10.85"/>
    <col collapsed="false" customWidth="true" hidden="false" outlineLevel="0" max="5" min="5" style="1" width="16.28"/>
    <col collapsed="false" customWidth="true" hidden="false" outlineLevel="0" max="7" min="6" style="0" width="4.41"/>
    <col collapsed="false" customWidth="true" hidden="false" outlineLevel="0" max="9" min="8" style="0" width="2.56"/>
    <col collapsed="false" customWidth="true" hidden="false" outlineLevel="0" max="14" min="14" style="1" width="14.85"/>
  </cols>
  <sheetData>
    <row r="1" customFormat="false" ht="12.75" hidden="false" customHeight="false" outlineLevel="0" collapsed="false">
      <c r="A1" s="0" t="s">
        <v>0</v>
      </c>
      <c r="C1" s="2" t="s">
        <v>53</v>
      </c>
    </row>
    <row r="3" customFormat="false" ht="12.75" hidden="false" customHeight="false" outlineLevel="0" collapsed="false">
      <c r="A3" s="0" t="s">
        <v>2</v>
      </c>
      <c r="D3" s="0" t="s">
        <v>3</v>
      </c>
      <c r="E3" s="1" t="s">
        <v>4</v>
      </c>
      <c r="I3" s="0" t="s">
        <v>5</v>
      </c>
      <c r="M3" s="3" t="s">
        <v>6</v>
      </c>
    </row>
    <row r="4" customFormat="false" ht="12.75" hidden="false" customHeight="false" outlineLevel="0" collapsed="false">
      <c r="B4" s="0" t="s">
        <v>7</v>
      </c>
      <c r="D4" s="4" t="n">
        <v>0.5</v>
      </c>
      <c r="E4" s="5" t="n">
        <f aca="false">D4*E7</f>
        <v>330491427</v>
      </c>
      <c r="J4" s="0" t="s">
        <v>8</v>
      </c>
      <c r="M4" s="6" t="n">
        <v>0</v>
      </c>
    </row>
    <row r="5" customFormat="false" ht="12.75" hidden="false" customHeight="false" outlineLevel="0" collapsed="false">
      <c r="B5" s="0" t="s">
        <v>9</v>
      </c>
      <c r="D5" s="7" t="n">
        <v>0.5</v>
      </c>
      <c r="E5" s="8" t="n">
        <f aca="false">E4</f>
        <v>330491427</v>
      </c>
      <c r="J5" s="0" t="s">
        <v>10</v>
      </c>
      <c r="M5" s="6" t="n">
        <v>0</v>
      </c>
    </row>
    <row r="6" customFormat="false" ht="12.75" hidden="false" customHeight="false" outlineLevel="0" collapsed="false">
      <c r="B6" s="0" t="s">
        <v>11</v>
      </c>
      <c r="D6" s="9" t="n">
        <v>0</v>
      </c>
      <c r="E6" s="10" t="n">
        <v>0</v>
      </c>
      <c r="J6" s="0" t="s">
        <v>12</v>
      </c>
      <c r="M6" s="6" t="n">
        <v>0</v>
      </c>
    </row>
    <row r="7" customFormat="false" ht="12.75" hidden="false" customHeight="false" outlineLevel="0" collapsed="false">
      <c r="C7" s="0" t="s">
        <v>13</v>
      </c>
      <c r="D7" s="11" t="n">
        <v>1</v>
      </c>
      <c r="E7" s="12" t="n">
        <v>660982854</v>
      </c>
      <c r="J7" s="0" t="s">
        <v>14</v>
      </c>
      <c r="M7" s="6" t="n">
        <v>0</v>
      </c>
    </row>
    <row r="8" customFormat="false" ht="12.75" hidden="false" customHeight="false" outlineLevel="0" collapsed="false">
      <c r="B8" s="0" t="s">
        <v>15</v>
      </c>
      <c r="D8" s="4"/>
      <c r="E8" s="5"/>
      <c r="J8" s="0" t="s">
        <v>16</v>
      </c>
      <c r="M8" s="6" t="n">
        <v>0</v>
      </c>
    </row>
    <row r="9" customFormat="false" ht="12.75" hidden="false" customHeight="false" outlineLevel="0" collapsed="false">
      <c r="C9" s="0" t="s">
        <v>17</v>
      </c>
      <c r="D9" s="4" t="n">
        <v>0.6</v>
      </c>
      <c r="E9" s="5" t="n">
        <f aca="false">D9*$E$4</f>
        <v>198294856.2</v>
      </c>
      <c r="J9" s="0" t="s">
        <v>18</v>
      </c>
      <c r="M9" s="6" t="n">
        <v>0</v>
      </c>
    </row>
    <row r="10" customFormat="false" ht="12.75" hidden="false" customHeight="false" outlineLevel="0" collapsed="false">
      <c r="C10" s="0" t="s">
        <v>19</v>
      </c>
      <c r="D10" s="4" t="n">
        <v>0.4</v>
      </c>
      <c r="E10" s="5" t="n">
        <f aca="false">D10*$E$4</f>
        <v>132196570.8</v>
      </c>
      <c r="J10" s="0" t="s">
        <v>20</v>
      </c>
      <c r="M10" s="24" t="n">
        <f aca="false">M11</f>
        <v>49.132</v>
      </c>
    </row>
    <row r="11" customFormat="false" ht="12.75" hidden="false" customHeight="false" outlineLevel="0" collapsed="false">
      <c r="C11" s="0" t="s">
        <v>21</v>
      </c>
      <c r="D11" s="4" t="n">
        <v>0</v>
      </c>
      <c r="E11" s="5" t="n">
        <v>0</v>
      </c>
      <c r="J11" s="0" t="s">
        <v>22</v>
      </c>
      <c r="M11" s="6" t="n">
        <v>49.132</v>
      </c>
    </row>
    <row r="13" customFormat="false" ht="12.75" hidden="false" customHeight="false" outlineLevel="0" collapsed="false">
      <c r="A13" s="0" t="s">
        <v>23</v>
      </c>
      <c r="I13" s="0" t="s">
        <v>24</v>
      </c>
    </row>
    <row r="14" customFormat="false" ht="12.75" hidden="false" customHeight="false" outlineLevel="0" collapsed="false">
      <c r="B14" s="0" t="s">
        <v>25</v>
      </c>
      <c r="D14" s="0" t="s">
        <v>26</v>
      </c>
      <c r="J14" s="2" t="s">
        <v>27</v>
      </c>
      <c r="M14" s="13" t="n">
        <v>0.1914</v>
      </c>
    </row>
    <row r="15" customFormat="false" ht="12.75" hidden="false" customHeight="false" outlineLevel="0" collapsed="false">
      <c r="C15" s="0" t="s">
        <v>4</v>
      </c>
      <c r="E15" s="5" t="n">
        <f aca="false">E5</f>
        <v>330491427</v>
      </c>
      <c r="M15" s="14"/>
    </row>
    <row r="16" customFormat="false" ht="12.75" hidden="false" customHeight="false" outlineLevel="0" collapsed="false">
      <c r="C16" s="0" t="s">
        <v>28</v>
      </c>
      <c r="D16" s="14" t="n">
        <v>0.0867697674418605</v>
      </c>
      <c r="E16" s="1" t="s">
        <v>29</v>
      </c>
    </row>
    <row r="17" customFormat="false" ht="12.75" hidden="false" customHeight="false" outlineLevel="0" collapsed="false">
      <c r="C17" s="15" t="s">
        <v>30</v>
      </c>
      <c r="D17" s="16" t="n">
        <v>15</v>
      </c>
    </row>
    <row r="18" customFormat="false" ht="12.75" hidden="false" customHeight="false" outlineLevel="0" collapsed="false">
      <c r="C18" s="0" t="s">
        <v>31</v>
      </c>
      <c r="D18" s="0" t="n">
        <v>2</v>
      </c>
    </row>
    <row r="19" customFormat="false" ht="12.75" hidden="false" customHeight="false" outlineLevel="0" collapsed="false">
      <c r="C19" s="0" t="s">
        <v>32</v>
      </c>
      <c r="E19" s="5" t="n">
        <v>39466265</v>
      </c>
    </row>
    <row r="22" customFormat="false" ht="12.75" hidden="false" customHeight="false" outlineLevel="0" collapsed="false">
      <c r="B22" s="0" t="s">
        <v>33</v>
      </c>
      <c r="D22" s="0" t="s">
        <v>34</v>
      </c>
    </row>
    <row r="23" customFormat="false" ht="12.75" hidden="false" customHeight="false" outlineLevel="0" collapsed="false">
      <c r="C23" s="15" t="s">
        <v>35</v>
      </c>
      <c r="D23" s="17" t="n">
        <v>2.56</v>
      </c>
    </row>
    <row r="24" customFormat="false" ht="12.75" hidden="false" customHeight="false" outlineLevel="0" collapsed="false">
      <c r="C24" s="0" t="s">
        <v>36</v>
      </c>
      <c r="D24" s="0" t="s">
        <v>54</v>
      </c>
    </row>
    <row r="25" customFormat="false" ht="12.75" hidden="false" customHeight="false" outlineLevel="0" collapsed="false">
      <c r="C25" s="15" t="s">
        <v>38</v>
      </c>
      <c r="D25" s="18" t="n">
        <v>2.56</v>
      </c>
    </row>
    <row r="26" customFormat="false" ht="12.75" hidden="false" customHeight="false" outlineLevel="0" collapsed="false">
      <c r="C26" s="19" t="s">
        <v>39</v>
      </c>
      <c r="D26" s="19" t="s">
        <v>54</v>
      </c>
    </row>
    <row r="27" customFormat="false" ht="12.75" hidden="false" customHeight="false" outlineLevel="0" collapsed="false">
      <c r="C27" s="0" t="s">
        <v>41</v>
      </c>
      <c r="D27" s="20" t="n">
        <v>2.56</v>
      </c>
    </row>
    <row r="28" customFormat="false" ht="12.75" hidden="false" customHeight="false" outlineLevel="0" collapsed="false">
      <c r="C28" s="0" t="s">
        <v>42</v>
      </c>
      <c r="D28" s="0" t="s">
        <v>54</v>
      </c>
    </row>
    <row r="30" customFormat="false" ht="12.75" hidden="false" customHeight="false" outlineLevel="0" collapsed="false">
      <c r="A30" s="0" t="s">
        <v>44</v>
      </c>
    </row>
    <row r="31" customFormat="false" ht="12.75" hidden="false" customHeight="false" outlineLevel="0" collapsed="false">
      <c r="A31" s="19" t="s">
        <v>55</v>
      </c>
      <c r="B31" s="19"/>
      <c r="C31" s="19"/>
    </row>
    <row r="32" customFormat="false" ht="12.75" hidden="false" customHeight="false" outlineLevel="0" collapsed="false">
      <c r="A32" s="21"/>
      <c r="B32" s="21"/>
      <c r="C32" s="21"/>
      <c r="D32" s="21"/>
      <c r="E32" s="25"/>
      <c r="F32" s="21"/>
      <c r="G32" s="21"/>
      <c r="H32" s="21"/>
      <c r="I32" s="21"/>
      <c r="J32" s="21"/>
      <c r="K32" s="21"/>
      <c r="L32" s="21"/>
      <c r="M32" s="21"/>
    </row>
    <row r="33" customFormat="false" ht="12.75" hidden="false" customHeight="false" outlineLevel="0" collapsed="false">
      <c r="E33" s="14"/>
    </row>
    <row r="34" customFormat="false" ht="12.75" hidden="false" customHeight="false" outlineLevel="0" collapsed="false">
      <c r="A34" s="0" t="s">
        <v>0</v>
      </c>
      <c r="C34" s="2" t="s">
        <v>56</v>
      </c>
    </row>
    <row r="36" customFormat="false" ht="12.75" hidden="false" customHeight="false" outlineLevel="0" collapsed="false">
      <c r="A36" s="0" t="s">
        <v>2</v>
      </c>
      <c r="D36" s="0" t="s">
        <v>3</v>
      </c>
      <c r="E36" s="1" t="s">
        <v>4</v>
      </c>
      <c r="I36" s="0" t="s">
        <v>5</v>
      </c>
      <c r="M36" s="3" t="s">
        <v>6</v>
      </c>
    </row>
    <row r="37" customFormat="false" ht="12.75" hidden="false" customHeight="false" outlineLevel="0" collapsed="false">
      <c r="B37" s="0" t="s">
        <v>7</v>
      </c>
      <c r="D37" s="4" t="n">
        <v>0.3185</v>
      </c>
      <c r="E37" s="26" t="n">
        <f aca="false">D37*$E$40</f>
        <v>210523038.999</v>
      </c>
      <c r="J37" s="0" t="s">
        <v>57</v>
      </c>
      <c r="M37" s="6" t="n">
        <v>0</v>
      </c>
    </row>
    <row r="38" customFormat="false" ht="12.75" hidden="false" customHeight="false" outlineLevel="0" collapsed="false">
      <c r="B38" s="0" t="s">
        <v>9</v>
      </c>
      <c r="D38" s="7" t="n">
        <v>0.5</v>
      </c>
      <c r="E38" s="27" t="n">
        <f aca="false">D38*$E$40</f>
        <v>330491427</v>
      </c>
      <c r="J38" s="0" t="s">
        <v>10</v>
      </c>
      <c r="M38" s="6" t="n">
        <v>0</v>
      </c>
    </row>
    <row r="39" customFormat="false" ht="12.75" hidden="false" customHeight="false" outlineLevel="0" collapsed="false">
      <c r="B39" s="0" t="s">
        <v>11</v>
      </c>
      <c r="D39" s="28" t="n">
        <v>0.1815</v>
      </c>
      <c r="E39" s="29" t="n">
        <f aca="false">D39*$E$40</f>
        <v>119968388.001</v>
      </c>
      <c r="J39" s="0" t="s">
        <v>12</v>
      </c>
      <c r="M39" s="6" t="n">
        <v>0</v>
      </c>
    </row>
    <row r="40" customFormat="false" ht="12.75" hidden="false" customHeight="false" outlineLevel="0" collapsed="false">
      <c r="C40" s="0" t="s">
        <v>13</v>
      </c>
      <c r="D40" s="11" t="n">
        <v>1</v>
      </c>
      <c r="E40" s="12" t="n">
        <v>660982854</v>
      </c>
      <c r="J40" s="0" t="s">
        <v>14</v>
      </c>
      <c r="M40" s="6" t="n">
        <v>0</v>
      </c>
    </row>
    <row r="41" customFormat="false" ht="12.75" hidden="false" customHeight="false" outlineLevel="0" collapsed="false">
      <c r="J41" s="0" t="s">
        <v>16</v>
      </c>
      <c r="M41" s="6" t="n">
        <v>0</v>
      </c>
    </row>
    <row r="42" customFormat="false" ht="12.75" hidden="false" customHeight="false" outlineLevel="0" collapsed="false">
      <c r="A42" s="0" t="s">
        <v>23</v>
      </c>
      <c r="J42" s="0" t="s">
        <v>18</v>
      </c>
      <c r="M42" s="6" t="n">
        <v>0</v>
      </c>
    </row>
    <row r="43" customFormat="false" ht="12.75" hidden="false" customHeight="false" outlineLevel="0" collapsed="false">
      <c r="B43" s="0" t="s">
        <v>25</v>
      </c>
      <c r="D43" s="0" t="s">
        <v>26</v>
      </c>
      <c r="J43" s="0" t="s">
        <v>20</v>
      </c>
      <c r="M43" s="24" t="str">
        <f aca="false">M44</f>
        <v>42.50 - 52.50</v>
      </c>
    </row>
    <row r="44" customFormat="false" ht="12.75" hidden="false" customHeight="false" outlineLevel="0" collapsed="false">
      <c r="C44" s="0" t="s">
        <v>4</v>
      </c>
      <c r="E44" s="5" t="n">
        <f aca="false">E38</f>
        <v>330491427</v>
      </c>
      <c r="J44" s="0" t="s">
        <v>22</v>
      </c>
      <c r="M44" s="6" t="s">
        <v>58</v>
      </c>
    </row>
    <row r="45" customFormat="false" ht="12.75" hidden="false" customHeight="false" outlineLevel="0" collapsed="false">
      <c r="C45" s="0" t="s">
        <v>28</v>
      </c>
      <c r="D45" s="14" t="n">
        <v>0.0825</v>
      </c>
      <c r="E45" s="1" t="s">
        <v>59</v>
      </c>
    </row>
    <row r="46" customFormat="false" ht="12.75" hidden="false" customHeight="false" outlineLevel="0" collapsed="false">
      <c r="C46" s="15" t="s">
        <v>30</v>
      </c>
      <c r="D46" s="16" t="n">
        <v>15</v>
      </c>
      <c r="I46" s="0" t="s">
        <v>24</v>
      </c>
    </row>
    <row r="47" customFormat="false" ht="12.75" hidden="false" customHeight="false" outlineLevel="0" collapsed="false">
      <c r="B47" s="0" t="s">
        <v>60</v>
      </c>
      <c r="D47" s="0" t="s">
        <v>26</v>
      </c>
      <c r="J47" s="2" t="s">
        <v>27</v>
      </c>
      <c r="M47" s="13" t="n">
        <v>0.1691</v>
      </c>
    </row>
    <row r="48" customFormat="false" ht="12.75" hidden="false" customHeight="false" outlineLevel="0" collapsed="false">
      <c r="C48" s="0" t="s">
        <v>4</v>
      </c>
      <c r="E48" s="5" t="n">
        <f aca="false">E42</f>
        <v>0</v>
      </c>
      <c r="M48" s="14"/>
    </row>
    <row r="49" customFormat="false" ht="12.75" hidden="false" customHeight="false" outlineLevel="0" collapsed="false">
      <c r="C49" s="0" t="s">
        <v>28</v>
      </c>
      <c r="D49" s="14" t="n">
        <v>0.11</v>
      </c>
      <c r="E49" s="1" t="s">
        <v>61</v>
      </c>
    </row>
    <row r="50" customFormat="false" ht="12.75" hidden="false" customHeight="false" outlineLevel="0" collapsed="false">
      <c r="C50" s="0" t="s">
        <v>62</v>
      </c>
      <c r="D50" s="14" t="s">
        <v>63</v>
      </c>
    </row>
    <row r="51" customFormat="false" ht="12.75" hidden="false" customHeight="false" outlineLevel="0" collapsed="false">
      <c r="C51" s="15" t="s">
        <v>30</v>
      </c>
      <c r="D51" s="16" t="n">
        <v>15</v>
      </c>
    </row>
    <row r="52" customFormat="false" ht="12.75" hidden="false" customHeight="false" outlineLevel="0" collapsed="false">
      <c r="C52" s="19"/>
      <c r="D52" s="30"/>
    </row>
    <row r="53" customFormat="false" ht="12.75" hidden="false" customHeight="false" outlineLevel="0" collapsed="false">
      <c r="B53" s="0" t="s">
        <v>33</v>
      </c>
      <c r="D53" s="31" t="s">
        <v>34</v>
      </c>
      <c r="E53" s="0"/>
    </row>
    <row r="54" customFormat="false" ht="12.75" hidden="false" customHeight="false" outlineLevel="0" collapsed="false">
      <c r="C54" s="15" t="s">
        <v>35</v>
      </c>
      <c r="D54" s="32" t="n">
        <v>2.07</v>
      </c>
      <c r="E54" s="0"/>
    </row>
    <row r="55" customFormat="false" ht="12.75" hidden="false" customHeight="false" outlineLevel="0" collapsed="false">
      <c r="C55" s="0" t="s">
        <v>36</v>
      </c>
      <c r="D55" s="31" t="s">
        <v>64</v>
      </c>
      <c r="E55" s="0"/>
    </row>
    <row r="56" customFormat="false" ht="12.75" hidden="false" customHeight="false" outlineLevel="0" collapsed="false">
      <c r="E56" s="0"/>
    </row>
    <row r="57" customFormat="false" ht="12.75" hidden="false" customHeight="false" outlineLevel="0" collapsed="false">
      <c r="E57" s="0"/>
    </row>
    <row r="58" customFormat="false" ht="12.75" hidden="false" customHeight="false" outlineLevel="0" collapsed="false">
      <c r="A58" s="0" t="s">
        <v>44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33" t="s">
        <v>67</v>
      </c>
      <c r="F60" s="21" t="s">
        <v>68</v>
      </c>
      <c r="G60" s="21"/>
      <c r="H60" s="21"/>
      <c r="I60" s="21"/>
      <c r="J60" s="21"/>
    </row>
    <row r="61" customFormat="false" ht="12.75" hidden="false" customHeight="false" outlineLevel="0" collapsed="false">
      <c r="A61" s="34" t="s">
        <v>69</v>
      </c>
      <c r="E61" s="35" t="n">
        <f aca="false">'Toll Info'!I6/'Toll Info'!D6</f>
        <v>3715891.89189189</v>
      </c>
      <c r="F61" s="5" t="s">
        <v>70</v>
      </c>
      <c r="G61" s="5"/>
    </row>
    <row r="62" customFormat="false" ht="12.75" hidden="false" customHeight="false" outlineLevel="0" collapsed="false">
      <c r="A62" s="34" t="s">
        <v>71</v>
      </c>
      <c r="E62" s="35" t="n">
        <f aca="false">(1217*5*16*51.5)-E61</f>
        <v>1298148.10810811</v>
      </c>
      <c r="F62" s="5" t="s">
        <v>70</v>
      </c>
      <c r="G62" s="5"/>
    </row>
    <row r="63" customFormat="false" ht="12.75" hidden="false" customHeight="false" outlineLevel="0" collapsed="false">
      <c r="A63" s="0" t="s">
        <v>72</v>
      </c>
      <c r="E63" s="36" t="n">
        <v>1200000</v>
      </c>
      <c r="F63" s="5" t="s">
        <v>73</v>
      </c>
    </row>
    <row r="64" customFormat="false" ht="12.75" hidden="false" customHeight="false" outlineLevel="0" collapsed="false">
      <c r="A64" s="0" t="s">
        <v>74</v>
      </c>
      <c r="E64" s="35" t="n">
        <f aca="false">SUM(E61:E63)</f>
        <v>6214040</v>
      </c>
      <c r="F64" s="37"/>
      <c r="G64" s="37"/>
    </row>
    <row r="65" customFormat="false" ht="12.75" hidden="false" customHeight="false" outlineLevel="0" collapsed="false">
      <c r="E65" s="0"/>
    </row>
    <row r="66" customFormat="false" ht="12.75" hidden="false" customHeight="false" outlineLevel="0" collapsed="false">
      <c r="A66" s="0" t="s">
        <v>75</v>
      </c>
      <c r="E66" s="0"/>
    </row>
    <row r="67" customFormat="false" ht="12.75" hidden="false" customHeight="false" outlineLevel="0" collapsed="false">
      <c r="A67" s="0" t="s">
        <v>76</v>
      </c>
      <c r="E67" s="0"/>
    </row>
    <row r="68" customFormat="false" ht="12.75" hidden="false" customHeight="false" outlineLevel="0" collapsed="false">
      <c r="A68" s="0" t="s">
        <v>77</v>
      </c>
      <c r="E68" s="0"/>
    </row>
    <row r="69" customFormat="false" ht="12.75" hidden="false" customHeight="false" outlineLevel="0" collapsed="false">
      <c r="A69" s="0" t="s">
        <v>78</v>
      </c>
      <c r="E69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3" activeCellId="0" sqref="H43:I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4" min="2" style="0" width="12.7"/>
    <col collapsed="false" customWidth="true" hidden="false" outlineLevel="0" max="9" min="9" style="0" width="12.85"/>
    <col collapsed="false" customWidth="true" hidden="false" outlineLevel="0" max="10" min="10" style="0" width="11.13"/>
    <col collapsed="false" customWidth="true" hidden="false" outlineLevel="0" max="12" min="11" style="0" width="14.85"/>
  </cols>
  <sheetData>
    <row r="1" customFormat="false" ht="38.25" hidden="false" customHeight="false" outlineLevel="0" collapsed="false">
      <c r="A1" s="38"/>
      <c r="B1" s="38" t="s">
        <v>79</v>
      </c>
      <c r="C1" s="38" t="s">
        <v>80</v>
      </c>
      <c r="D1" s="38" t="s">
        <v>81</v>
      </c>
      <c r="E1" s="38" t="s">
        <v>82</v>
      </c>
      <c r="F1" s="38" t="s">
        <v>83</v>
      </c>
      <c r="G1" s="38" t="s">
        <v>84</v>
      </c>
      <c r="H1" s="38" t="s">
        <v>85</v>
      </c>
      <c r="I1" s="38" t="s">
        <v>86</v>
      </c>
      <c r="J1" s="38" t="s">
        <v>87</v>
      </c>
      <c r="K1" s="38" t="s">
        <v>88</v>
      </c>
      <c r="L1" s="38" t="s">
        <v>89</v>
      </c>
    </row>
    <row r="2" customFormat="false" ht="12.75" hidden="false" customHeight="false" outlineLevel="0" collapsed="false">
      <c r="A2" s="2" t="s">
        <v>90</v>
      </c>
      <c r="D2" s="39"/>
      <c r="E2" s="39"/>
      <c r="F2" s="39"/>
      <c r="G2" s="39"/>
      <c r="H2" s="39"/>
    </row>
    <row r="3" customFormat="false" ht="12.75" hidden="false" customHeight="false" outlineLevel="0" collapsed="false">
      <c r="A3" s="40" t="s">
        <v>91</v>
      </c>
      <c r="B3" s="41" t="n">
        <v>37773</v>
      </c>
      <c r="C3" s="41" t="n">
        <v>38717</v>
      </c>
      <c r="D3" s="42" t="n">
        <v>2.59</v>
      </c>
      <c r="E3" s="43" t="s">
        <v>92</v>
      </c>
      <c r="F3" s="43" t="s">
        <v>92</v>
      </c>
      <c r="G3" s="43" t="s">
        <v>93</v>
      </c>
      <c r="H3" s="43" t="n">
        <v>910</v>
      </c>
      <c r="I3" s="44" t="n">
        <v>9624160</v>
      </c>
      <c r="J3" s="45" t="n">
        <v>55.98</v>
      </c>
      <c r="K3" s="46" t="n">
        <v>78023337</v>
      </c>
      <c r="L3" s="47" t="n">
        <v>33072289</v>
      </c>
    </row>
    <row r="4" customFormat="false" ht="12.75" hidden="false" customHeight="false" outlineLevel="0" collapsed="false">
      <c r="A4" s="48"/>
      <c r="B4" s="19"/>
      <c r="C4" s="19"/>
      <c r="D4" s="49"/>
      <c r="E4" s="49"/>
      <c r="F4" s="49"/>
      <c r="G4" s="49"/>
      <c r="H4" s="49"/>
      <c r="I4" s="19"/>
      <c r="J4" s="19"/>
      <c r="K4" s="19"/>
      <c r="L4" s="50"/>
    </row>
    <row r="5" customFormat="false" ht="12.75" hidden="false" customHeight="false" outlineLevel="0" collapsed="false">
      <c r="A5" s="48"/>
      <c r="B5" s="19"/>
      <c r="C5" s="19"/>
      <c r="D5" s="49"/>
      <c r="E5" s="49"/>
      <c r="F5" s="49"/>
      <c r="G5" s="49"/>
      <c r="H5" s="49"/>
      <c r="I5" s="19"/>
      <c r="J5" s="51" t="s">
        <v>94</v>
      </c>
      <c r="K5" s="52" t="n">
        <f aca="false">K3-K6</f>
        <v>6344841</v>
      </c>
      <c r="L5" s="53" t="n">
        <f aca="false">L3-L6</f>
        <v>-1760509</v>
      </c>
    </row>
    <row r="6" customFormat="false" ht="12.75" hidden="false" customHeight="false" outlineLevel="0" collapsed="false">
      <c r="A6" s="54" t="s">
        <v>95</v>
      </c>
      <c r="B6" s="55" t="n">
        <v>37773</v>
      </c>
      <c r="C6" s="55" t="n">
        <v>38717</v>
      </c>
      <c r="D6" s="56" t="n">
        <v>2.59</v>
      </c>
      <c r="E6" s="33" t="s">
        <v>92</v>
      </c>
      <c r="F6" s="33" t="s">
        <v>92</v>
      </c>
      <c r="G6" s="33" t="s">
        <v>93</v>
      </c>
      <c r="H6" s="33" t="n">
        <v>910</v>
      </c>
      <c r="I6" s="22" t="n">
        <v>9624160</v>
      </c>
      <c r="J6" s="57" t="n">
        <v>40.5</v>
      </c>
      <c r="K6" s="10" t="n">
        <v>71678496</v>
      </c>
      <c r="L6" s="58" t="n">
        <v>34832798</v>
      </c>
    </row>
    <row r="7" customFormat="false" ht="12.75" hidden="false" customHeight="false" outlineLevel="0" collapsed="false">
      <c r="D7" s="39"/>
      <c r="E7" s="39"/>
      <c r="F7" s="39"/>
      <c r="G7" s="39"/>
      <c r="H7" s="39"/>
      <c r="I7" s="59"/>
      <c r="J7" s="34"/>
      <c r="K7" s="5"/>
      <c r="L7" s="5"/>
    </row>
    <row r="8" customFormat="false" ht="12.75" hidden="false" customHeight="false" outlineLevel="0" collapsed="false">
      <c r="A8" s="0" t="s">
        <v>96</v>
      </c>
    </row>
    <row r="9" customFormat="false" ht="12.75" hidden="false" customHeight="false" outlineLevel="0" collapsed="false">
      <c r="A9" s="60" t="s">
        <v>97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customFormat="false" ht="12.75" hidden="false" customHeight="false" outlineLevel="0" collapsed="false">
      <c r="A10" s="40" t="s">
        <v>91</v>
      </c>
      <c r="B10" s="41" t="n">
        <v>37773</v>
      </c>
      <c r="C10" s="41" t="n">
        <v>38717</v>
      </c>
      <c r="D10" s="42" t="n">
        <v>2.59</v>
      </c>
      <c r="E10" s="43" t="s">
        <v>92</v>
      </c>
      <c r="F10" s="43" t="s">
        <v>92</v>
      </c>
      <c r="G10" s="43" t="s">
        <v>93</v>
      </c>
      <c r="H10" s="43" t="n">
        <v>910</v>
      </c>
      <c r="I10" s="44" t="n">
        <v>9624160</v>
      </c>
      <c r="J10" s="45" t="n">
        <v>50.49</v>
      </c>
      <c r="K10" s="46" t="n">
        <v>89241751</v>
      </c>
      <c r="L10" s="47" t="n">
        <v>47441555</v>
      </c>
    </row>
    <row r="11" customFormat="false" ht="12.75" hidden="false" customHeight="false" outlineLevel="0" collapsed="false">
      <c r="A11" s="48"/>
      <c r="B11" s="19"/>
      <c r="C11" s="19"/>
      <c r="D11" s="49"/>
      <c r="E11" s="49"/>
      <c r="F11" s="49"/>
      <c r="G11" s="49"/>
      <c r="H11" s="49"/>
      <c r="I11" s="19"/>
      <c r="J11" s="19"/>
      <c r="K11" s="19"/>
      <c r="L11" s="50"/>
    </row>
    <row r="12" customFormat="false" ht="12.75" hidden="false" customHeight="false" outlineLevel="0" collapsed="false">
      <c r="A12" s="48"/>
      <c r="B12" s="19"/>
      <c r="C12" s="19"/>
      <c r="D12" s="49"/>
      <c r="E12" s="49"/>
      <c r="F12" s="49"/>
      <c r="G12" s="49"/>
      <c r="H12" s="49"/>
      <c r="I12" s="19"/>
      <c r="J12" s="51" t="s">
        <v>94</v>
      </c>
      <c r="K12" s="52" t="n">
        <f aca="false">K10-K13</f>
        <v>5473776</v>
      </c>
      <c r="L12" s="53" t="n">
        <f aca="false">L10-L13</f>
        <v>3018914</v>
      </c>
    </row>
    <row r="13" customFormat="false" ht="12.75" hidden="false" customHeight="false" outlineLevel="0" collapsed="false">
      <c r="A13" s="54" t="s">
        <v>95</v>
      </c>
      <c r="B13" s="55" t="n">
        <v>37773</v>
      </c>
      <c r="C13" s="55" t="n">
        <v>38717</v>
      </c>
      <c r="D13" s="56" t="n">
        <v>2.59</v>
      </c>
      <c r="E13" s="33" t="s">
        <v>92</v>
      </c>
      <c r="F13" s="33" t="s">
        <v>92</v>
      </c>
      <c r="G13" s="33" t="s">
        <v>93</v>
      </c>
      <c r="H13" s="33" t="n">
        <v>910</v>
      </c>
      <c r="I13" s="22" t="n">
        <v>9624160</v>
      </c>
      <c r="J13" s="57" t="n">
        <v>42.5</v>
      </c>
      <c r="K13" s="10" t="n">
        <v>83767975</v>
      </c>
      <c r="L13" s="58" t="n">
        <v>44422641</v>
      </c>
    </row>
    <row r="15" customFormat="false" ht="12.75" hidden="false" customHeight="false" outlineLevel="0" collapsed="false">
      <c r="A15" s="0" t="s">
        <v>44</v>
      </c>
    </row>
    <row r="16" customFormat="false" ht="12.75" hidden="false" customHeight="false" outlineLevel="0" collapsed="false">
      <c r="K16" s="37"/>
      <c r="L16" s="37"/>
    </row>
    <row r="17" customFormat="false" ht="12.75" hidden="false" customHeight="false" outlineLevel="0" collapsed="false">
      <c r="A17" s="0" t="s">
        <v>98</v>
      </c>
      <c r="K17" s="37"/>
      <c r="L17" s="37"/>
    </row>
    <row r="19" customFormat="false" ht="12.75" hidden="false" customHeight="false" outlineLevel="0" collapsed="false">
      <c r="A19" s="0" t="s">
        <v>99</v>
      </c>
      <c r="D19" s="5" t="n">
        <v>26146227</v>
      </c>
    </row>
    <row r="20" customFormat="false" ht="12.75" hidden="false" customHeight="false" outlineLevel="0" collapsed="false">
      <c r="A20" s="0" t="s">
        <v>100</v>
      </c>
      <c r="D20" s="5" t="n">
        <v>14996741</v>
      </c>
      <c r="F20" s="0" t="s">
        <v>101</v>
      </c>
    </row>
    <row r="21" customFormat="false" ht="12.75" hidden="false" customHeight="false" outlineLevel="0" collapsed="false">
      <c r="A21" s="61" t="s">
        <v>102</v>
      </c>
      <c r="B21" s="62"/>
      <c r="C21" s="62"/>
      <c r="D21" s="63" t="n">
        <f aca="false">D19-D20</f>
        <v>11149486</v>
      </c>
    </row>
    <row r="22" customFormat="false" ht="12.75" hidden="false" customHeight="false" outlineLevel="0" collapsed="false">
      <c r="A22" s="64"/>
      <c r="B22" s="30"/>
      <c r="C22" s="30"/>
      <c r="D22" s="65"/>
    </row>
    <row r="23" customFormat="false" ht="12.75" hidden="false" customHeight="false" outlineLevel="0" collapsed="false">
      <c r="A23" s="66" t="s">
        <v>103</v>
      </c>
      <c r="B23" s="67"/>
      <c r="C23" s="67"/>
      <c r="D23" s="68" t="n">
        <v>0.4633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2001-02-28T02:36:47Z</dcterms:created>
  <dc:creator>Tosha Henderson</dc:creator>
  <dc:description/>
  <dc:language>en-US</dc:language>
  <cp:lastModifiedBy>Tosha Henderson</cp:lastModifiedBy>
  <cp:lastPrinted>2001-02-28T05:47:43Z</cp:lastPrinted>
  <cp:revision>0</cp:revision>
  <dc:subject/>
  <dc:title/>
</cp:coreProperties>
</file>